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1-26\"/>
    </mc:Choice>
  </mc:AlternateContent>
  <xr:revisionPtr revIDLastSave="0" documentId="13_ncr:1_{A83091CF-3A72-4AB9-8F23-DD49EEBE4EF1}" xr6:coauthVersionLast="36" xr6:coauthVersionMax="36" xr10:uidLastSave="{00000000-0000-0000-0000-000000000000}"/>
  <bookViews>
    <workbookView xWindow="0" yWindow="0" windowWidth="28800" windowHeight="12330" tabRatio="812" firstSheet="1" activeTab="3" xr2:uid="{00000000-000D-0000-FFFF-FFFF00000000}"/>
  </bookViews>
  <sheets>
    <sheet name="Объемы КС (Пр.1-26)" sheetId="29" r:id="rId1"/>
    <sheet name="ВМП КС (Пр.1-26)" sheetId="30" r:id="rId2"/>
    <sheet name="ВМП ДС (Пр.16-25)" sheetId="33" r:id="rId3"/>
    <sheet name="ДС" sheetId="46" r:id="rId4"/>
    <sheet name="СМП (16=25)" sheetId="1" r:id="rId5"/>
    <sheet name="Обращения 2026" sheetId="3" r:id="rId6"/>
    <sheet name="Мед.реаб.в АПУ 2026 " sheetId="6" r:id="rId7"/>
    <sheet name="Профилак.Свод (Пр.16-25)   " sheetId="8" r:id="rId8"/>
    <sheet name="Углуб.дисп.1 и 2 эт.(Пр.16-25)" sheetId="4" r:id="rId9"/>
    <sheet name="ДОРЗ 1 и 2 этап (Пр.16-25)" sheetId="5" r:id="rId10"/>
    <sheet name="Пос. по дисп.набл. (Пр.16-25) " sheetId="9" r:id="rId11"/>
    <sheet name="Раз.пос.(Пр.16-25)    " sheetId="10" r:id="rId12"/>
    <sheet name="Пос с др.целями(Пр.16-25)  " sheetId="11" r:id="rId13"/>
    <sheet name="Пос. ср.мед.пер.(Пр.16-25)   " sheetId="12" r:id="rId14"/>
    <sheet name="Центры здор.взросл Пр.(16-25)" sheetId="22" r:id="rId15"/>
    <sheet name="Компл.посещ. ДН (16-25)" sheetId="36" r:id="rId16"/>
    <sheet name="Дистанц. набл. (16-25)" sheetId="35" r:id="rId17"/>
    <sheet name="КТ, МРТ" sheetId="24" r:id="rId18"/>
    <sheet name="УЗИ ССС" sheetId="25" r:id="rId19"/>
    <sheet name="ЭИ,ПАИ, МГИ" sheetId="26" r:id="rId20"/>
    <sheet name="НИПТ, РНК геп С, Фиброз" sheetId="27" r:id="rId21"/>
    <sheet name="ШХНИЗ,ШСД" sheetId="28" r:id="rId22"/>
    <sheet name="АПУ неотл.пом." sheetId="23" r:id="rId23"/>
    <sheet name="гемодиализ" sheetId="34" r:id="rId24"/>
    <sheet name="Долечивание, кибер-нож (16-25)" sheetId="38" r:id="rId25"/>
    <sheet name="Венерология (16-25)" sheetId="39" r:id="rId26"/>
    <sheet name="Паллиатив. МП (1-26)" sheetId="40" r:id="rId27"/>
    <sheet name="Наркология (1-26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2">#REF!</definedName>
    <definedName name="__xlnm.Print_Area_2" localSheetId="10">#REF!</definedName>
    <definedName name="__xlnm.Print_Area_2" localSheetId="13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2">#REF!</definedName>
    <definedName name="_GoBack" localSheetId="10">#REF!</definedName>
    <definedName name="_GoBack" localSheetId="13">#REF!</definedName>
    <definedName name="_GoBack" localSheetId="7">#REF!</definedName>
    <definedName name="_GoBack" localSheetId="11">#REF!</definedName>
    <definedName name="_GoBack" localSheetId="8">#REF!</definedName>
    <definedName name="_GoBack" localSheetId="18">#REF!</definedName>
    <definedName name="_GoBack" localSheetId="14">#REF!</definedName>
    <definedName name="_GoBack" localSheetId="21">#REF!</definedName>
    <definedName name="_GoBack" localSheetId="19">#REF!</definedName>
    <definedName name="_GoBack">#REF!</definedName>
    <definedName name="_xlnm._FilterDatabase" localSheetId="22" hidden="1">'АПУ неотл.пом.'!$A$9:$C$144</definedName>
    <definedName name="_xlnm._FilterDatabase" localSheetId="1" hidden="1">'ВМП КС (Пр.1-26)'!$A$4:$AJ$4</definedName>
    <definedName name="_xlnm._FilterDatabase" localSheetId="9" hidden="1">'ДОРЗ 1 и 2 этап (Пр.16-25)'!$A$5:$U$79</definedName>
    <definedName name="_xlnm._FilterDatabase" localSheetId="3" hidden="1">ДС!$A$5:$M$113</definedName>
    <definedName name="_xlnm._FilterDatabase" localSheetId="17" hidden="1">'КТ, МРТ'!$D$9:$O$9</definedName>
    <definedName name="_xlnm._FilterDatabase" localSheetId="20" hidden="1">'НИПТ, РНК геп С, Фиброз'!$D$8:$F$8</definedName>
    <definedName name="_xlnm._FilterDatabase" localSheetId="5" hidden="1">'Обращения 2026'!$A$10:$C$145</definedName>
    <definedName name="_xlnm._FilterDatabase" localSheetId="0" hidden="1">'Объемы КС (Пр.1-26)'!$A$8:$WVX$144</definedName>
    <definedName name="_xlnm._FilterDatabase" localSheetId="12" hidden="1">'Пос с др.целями(Пр.16-25)  '!$A$7:$K$7</definedName>
    <definedName name="_xlnm._FilterDatabase" localSheetId="10" hidden="1">'Пос. по дисп.набл. (Пр.16-25) '!$A$12:$K$12</definedName>
    <definedName name="_xlnm._FilterDatabase" localSheetId="13" hidden="1">'Пос. ср.мед.пер.(Пр.16-25)   '!$A$9:$H$9</definedName>
    <definedName name="_xlnm._FilterDatabase" localSheetId="7" hidden="1">'Профилак.Свод (Пр.16-25)   '!$A$11:$X$11</definedName>
    <definedName name="_xlnm._FilterDatabase" localSheetId="11" hidden="1">'Раз.пос.(Пр.16-25)    '!$A$7:$R$7</definedName>
    <definedName name="_xlnm._FilterDatabase" localSheetId="4" hidden="1">'СМП (16=25)'!$A$7:$L$19</definedName>
    <definedName name="_xlnm._FilterDatabase" localSheetId="8" hidden="1">'Углуб.дисп.1 и 2 эт.(Пр.16-25)'!$A$6:$K$146</definedName>
    <definedName name="_xlnm._FilterDatabase" localSheetId="18" hidden="1">'УЗИ ССС'!$D$9:$H$9</definedName>
    <definedName name="_xlnm._FilterDatabase" localSheetId="14" hidden="1">'Центры здор.взросл Пр.(16-25)'!$A$8:$G$8</definedName>
    <definedName name="_xlnm._FilterDatabase" localSheetId="21" hidden="1">'ШХНИЗ,ШСД'!$D$10:$H$10</definedName>
    <definedName name="_xlnm._FilterDatabase" localSheetId="19" hidden="1">'ЭИ,ПАИ, МГИ'!$D$10:$O$10</definedName>
    <definedName name="F" localSheetId="1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2">#REF!</definedName>
    <definedName name="F" localSheetId="10">#REF!</definedName>
    <definedName name="F" localSheetId="13">#REF!</definedName>
    <definedName name="F" localSheetId="7">#REF!</definedName>
    <definedName name="F" localSheetId="11">#REF!</definedName>
    <definedName name="F" localSheetId="8">#REF!</definedName>
    <definedName name="F" localSheetId="18">#REF!</definedName>
    <definedName name="F" localSheetId="14">#REF!</definedName>
    <definedName name="F" localSheetId="21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2">#REF!</definedName>
    <definedName name="Kbcn" localSheetId="10">#REF!</definedName>
    <definedName name="Kbcn" localSheetId="13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2">#REF!</definedName>
    <definedName name="Neot_17" localSheetId="10">#REF!</definedName>
    <definedName name="Neot_17" localSheetId="13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2">#REF!</definedName>
    <definedName name="Pr" localSheetId="10">#REF!</definedName>
    <definedName name="Pr" localSheetId="13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2">#REF!</definedName>
    <definedName name="res2_range" localSheetId="10">#REF!</definedName>
    <definedName name="res2_range" localSheetId="13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2">#REF!</definedName>
    <definedName name="Tg_CZ" localSheetId="10">#REF!</definedName>
    <definedName name="Tg_CZ" localSheetId="13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2">#REF!</definedName>
    <definedName name="Tg_Disp" localSheetId="10">#REF!</definedName>
    <definedName name="Tg_Disp" localSheetId="13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2">#REF!</definedName>
    <definedName name="Tg_Fin" localSheetId="10">#REF!</definedName>
    <definedName name="Tg_Fin" localSheetId="13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2">#REF!</definedName>
    <definedName name="Tg_Geri" localSheetId="10">#REF!</definedName>
    <definedName name="Tg_Geri" localSheetId="13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2">#REF!</definedName>
    <definedName name="Tg_Kons" localSheetId="10">#REF!</definedName>
    <definedName name="Tg_Kons" localSheetId="13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2">#REF!</definedName>
    <definedName name="Tg_Med" localSheetId="10">#REF!</definedName>
    <definedName name="Tg_Med" localSheetId="13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2">#REF!</definedName>
    <definedName name="Tg_Neot" localSheetId="10">#REF!</definedName>
    <definedName name="Tg_Neot" localSheetId="13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2">#REF!</definedName>
    <definedName name="Tg_Nepr" localSheetId="10">#REF!</definedName>
    <definedName name="Tg_Nepr" localSheetId="13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2">#REF!</definedName>
    <definedName name="Tg_Obr" localSheetId="10">#REF!</definedName>
    <definedName name="Tg_Obr" localSheetId="13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2">#REF!</definedName>
    <definedName name="Tg_Reestr" localSheetId="10">#REF!</definedName>
    <definedName name="Tg_Reestr" localSheetId="13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2">#REF!</definedName>
    <definedName name="TgDs" localSheetId="10">#REF!</definedName>
    <definedName name="TgDs" localSheetId="13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2">#REF!</definedName>
    <definedName name="TgSMP" localSheetId="10">#REF!</definedName>
    <definedName name="TgSMP" localSheetId="13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2" hidden="1">[1]XLR_NoRangeSheet!$B$6</definedName>
    <definedName name="XLRPARAMS_ISP_FIO" localSheetId="10" hidden="1">[1]XLR_NoRangeSheet!$B$6</definedName>
    <definedName name="XLRPARAMS_ISP_FIO" localSheetId="13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2" hidden="1">[1]XLR_NoRangeSheet!$D$6</definedName>
    <definedName name="XLRPARAMS_MP_NAME" localSheetId="10" hidden="1">[1]XLR_NoRangeSheet!$D$6</definedName>
    <definedName name="XLRPARAMS_MP_NAME" localSheetId="13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2" hidden="1">[1]XLR_NoRangeSheet!$C$6</definedName>
    <definedName name="XLRPARAMS_STR_PERIOD" localSheetId="10" hidden="1">[1]XLR_NoRangeSheet!$C$6</definedName>
    <definedName name="XLRPARAMS_STR_PERIOD" localSheetId="13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2">#REF!</definedName>
    <definedName name="апп" localSheetId="10">#REF!</definedName>
    <definedName name="апп" localSheetId="13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2">#REF!</definedName>
    <definedName name="_xlnm.Database" localSheetId="10">#REF!</definedName>
    <definedName name="_xlnm.Database" localSheetId="13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2">#REF!</definedName>
    <definedName name="в" localSheetId="10">#REF!</definedName>
    <definedName name="в" localSheetId="13">#REF!</definedName>
    <definedName name="в" localSheetId="7">#REF!</definedName>
    <definedName name="в" localSheetId="11">#REF!</definedName>
    <definedName name="в" localSheetId="8">#REF!</definedName>
    <definedName name="в" localSheetId="18">#REF!</definedName>
    <definedName name="в" localSheetId="14">#REF!</definedName>
    <definedName name="в" localSheetId="21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2">[6]Данные!$B$1:$EF$178</definedName>
    <definedName name="Д" localSheetId="10">[5]Данные!$B$1:$EF$178</definedName>
    <definedName name="Д" localSheetId="13">[5]Данные!$B$1:$EF$178</definedName>
    <definedName name="Д" localSheetId="7">[6]Данные!$B$1:$EF$178</definedName>
    <definedName name="Д" localSheetId="11">[7]Данные!$B$1:$EF$178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[8]Данные!$B$1:$EF$178</definedName>
    <definedName name="двн" localSheetId="1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2">#REF!</definedName>
    <definedName name="двн" localSheetId="10">#REF!</definedName>
    <definedName name="двн" localSheetId="13">#REF!</definedName>
    <definedName name="двн" localSheetId="7">#REF!</definedName>
    <definedName name="двн" localSheetId="11">#REF!</definedName>
    <definedName name="двн" localSheetId="8">#REF!</definedName>
    <definedName name="двн" localSheetId="18">#REF!</definedName>
    <definedName name="двн" localSheetId="14">#REF!</definedName>
    <definedName name="двн" localSheetId="21">#REF!</definedName>
    <definedName name="двн" localSheetId="19">#REF!</definedName>
    <definedName name="двн">#REF!</definedName>
    <definedName name="ж0" localSheetId="9">'[9]0-2'!$E:$F</definedName>
    <definedName name="ж0" localSheetId="6">'[10]0-2'!$E:$F</definedName>
    <definedName name="ж0" localSheetId="12">'[10]0-2'!$E:$F</definedName>
    <definedName name="ж0" localSheetId="10">'[11]0-2'!$E:$F</definedName>
    <definedName name="ж0" localSheetId="13">'[10]0-2'!$E:$F</definedName>
    <definedName name="ж0" localSheetId="7">'[11]0-2'!$E:$F</definedName>
    <definedName name="ж0" localSheetId="11">'[10]0-2'!$E:$F</definedName>
    <definedName name="ж0" localSheetId="4">'[10]0-2'!$E:$F</definedName>
    <definedName name="ж0" localSheetId="8">'[10]0-2'!$E:$F</definedName>
    <definedName name="ж0" localSheetId="14">'[10]0-2'!$E:$F</definedName>
    <definedName name="ж0">'[11]0-2'!$E:$F</definedName>
    <definedName name="ж1" localSheetId="9">'[9]0-2'!$I:$J</definedName>
    <definedName name="ж1" localSheetId="6">'[10]0-2'!$I:$J</definedName>
    <definedName name="ж1" localSheetId="12">'[10]0-2'!$I:$J</definedName>
    <definedName name="ж1" localSheetId="10">'[11]0-2'!$I:$J</definedName>
    <definedName name="ж1" localSheetId="13">'[10]0-2'!$I:$J</definedName>
    <definedName name="ж1" localSheetId="7">'[11]0-2'!$I:$J</definedName>
    <definedName name="ж1" localSheetId="11">'[10]0-2'!$I:$J</definedName>
    <definedName name="ж1" localSheetId="4">'[10]0-2'!$I:$J</definedName>
    <definedName name="ж1" localSheetId="8">'[10]0-2'!$I:$J</definedName>
    <definedName name="ж1" localSheetId="14">'[10]0-2'!$I:$J</definedName>
    <definedName name="ж1">'[11]0-2'!$I:$J</definedName>
    <definedName name="ж10" localSheetId="9">#REF!</definedName>
    <definedName name="ж10" localSheetId="6">'[12]2+'!$AK:$AL</definedName>
    <definedName name="ж10" localSheetId="12">'[12]2+'!$AK:$AL</definedName>
    <definedName name="ж10" localSheetId="10">'[4]2+'!$AK:$AL</definedName>
    <definedName name="ж10" localSheetId="13">'[12]2+'!$AK:$AL</definedName>
    <definedName name="ж10" localSheetId="7">'[4]2+'!$AK:$AL</definedName>
    <definedName name="ж10" localSheetId="11">'[12]2+'!$AK:$AL</definedName>
    <definedName name="ж10" localSheetId="4">'[12]2+'!$AK:$AL</definedName>
    <definedName name="ж10" localSheetId="8">'[12]2+'!$AK:$AL</definedName>
    <definedName name="ж10" localSheetId="14">'[12]2+'!$AK:$AL</definedName>
    <definedName name="ж10">'[4]2+'!$AK:$AL</definedName>
    <definedName name="ж100" localSheetId="9">#REF!</definedName>
    <definedName name="ж100" localSheetId="6">'[12]2+'!$OG:$OH</definedName>
    <definedName name="ж100" localSheetId="12">'[12]2+'!$OG:$OH</definedName>
    <definedName name="ж100" localSheetId="10">'[4]2+'!$OG:$OH</definedName>
    <definedName name="ж100" localSheetId="13">'[12]2+'!$OG:$OH</definedName>
    <definedName name="ж100" localSheetId="7">'[4]2+'!$OG:$OH</definedName>
    <definedName name="ж100" localSheetId="11">'[12]2+'!$OG:$OH</definedName>
    <definedName name="ж100" localSheetId="4">'[12]2+'!$OG:$OH</definedName>
    <definedName name="ж100" localSheetId="8">'[12]2+'!$OG:$OH</definedName>
    <definedName name="ж100" localSheetId="14">'[12]2+'!$OG:$OH</definedName>
    <definedName name="ж100">'[4]2+'!$OG:$OH</definedName>
    <definedName name="ж101" localSheetId="9">#REF!</definedName>
    <definedName name="ж101" localSheetId="6">'[12]2+'!$OK:$OL</definedName>
    <definedName name="ж101" localSheetId="12">'[12]2+'!$OK:$OL</definedName>
    <definedName name="ж101" localSheetId="10">'[4]2+'!$OK:$OL</definedName>
    <definedName name="ж101" localSheetId="13">'[12]2+'!$OK:$OL</definedName>
    <definedName name="ж101" localSheetId="7">'[4]2+'!$OK:$OL</definedName>
    <definedName name="ж101" localSheetId="11">'[12]2+'!$OK:$OL</definedName>
    <definedName name="ж101" localSheetId="4">'[12]2+'!$OK:$OL</definedName>
    <definedName name="ж101" localSheetId="8">'[12]2+'!$OK:$OL</definedName>
    <definedName name="ж101" localSheetId="14">'[12]2+'!$OK:$OL</definedName>
    <definedName name="ж101">'[4]2+'!$OK:$OL</definedName>
    <definedName name="ж102" localSheetId="9">#REF!</definedName>
    <definedName name="ж102" localSheetId="6">'[12]2+'!$OO:$OP</definedName>
    <definedName name="ж102" localSheetId="12">'[12]2+'!$OO:$OP</definedName>
    <definedName name="ж102" localSheetId="10">'[4]2+'!$OO:$OP</definedName>
    <definedName name="ж102" localSheetId="13">'[12]2+'!$OO:$OP</definedName>
    <definedName name="ж102" localSheetId="7">'[4]2+'!$OO:$OP</definedName>
    <definedName name="ж102" localSheetId="11">'[12]2+'!$OO:$OP</definedName>
    <definedName name="ж102" localSheetId="4">'[12]2+'!$OO:$OP</definedName>
    <definedName name="ж102" localSheetId="8">'[12]2+'!$OO:$OP</definedName>
    <definedName name="ж102" localSheetId="14">'[12]2+'!$OO:$OP</definedName>
    <definedName name="ж102">'[4]2+'!$OO:$OP</definedName>
    <definedName name="ж103" localSheetId="9">#REF!</definedName>
    <definedName name="ж103" localSheetId="6">'[12]2+'!$OS:$OT</definedName>
    <definedName name="ж103" localSheetId="12">'[12]2+'!$OS:$OT</definedName>
    <definedName name="ж103" localSheetId="10">'[4]2+'!$OS:$OT</definedName>
    <definedName name="ж103" localSheetId="13">'[12]2+'!$OS:$OT</definedName>
    <definedName name="ж103" localSheetId="7">'[4]2+'!$OS:$OT</definedName>
    <definedName name="ж103" localSheetId="11">'[12]2+'!$OS:$OT</definedName>
    <definedName name="ж103" localSheetId="4">'[12]2+'!$OS:$OT</definedName>
    <definedName name="ж103" localSheetId="8">'[12]2+'!$OS:$OT</definedName>
    <definedName name="ж103" localSheetId="14">'[12]2+'!$OS:$OT</definedName>
    <definedName name="ж103">'[4]2+'!$OS:$OT</definedName>
    <definedName name="ж104" localSheetId="9">#REF!</definedName>
    <definedName name="ж104" localSheetId="6">'[12]2+'!$OW:$OX</definedName>
    <definedName name="ж104" localSheetId="12">'[12]2+'!$OW:$OX</definedName>
    <definedName name="ж104" localSheetId="10">'[4]2+'!$OW:$OX</definedName>
    <definedName name="ж104" localSheetId="13">'[12]2+'!$OW:$OX</definedName>
    <definedName name="ж104" localSheetId="7">'[4]2+'!$OW:$OX</definedName>
    <definedName name="ж104" localSheetId="11">'[12]2+'!$OW:$OX</definedName>
    <definedName name="ж104" localSheetId="4">'[12]2+'!$OW:$OX</definedName>
    <definedName name="ж104" localSheetId="8">'[12]2+'!$OW:$OX</definedName>
    <definedName name="ж104" localSheetId="14">'[12]2+'!$OW:$OX</definedName>
    <definedName name="ж104">'[4]2+'!$OW:$OX</definedName>
    <definedName name="ж105" localSheetId="9">#REF!</definedName>
    <definedName name="ж105" localSheetId="6">'[12]2+'!$PA:$PB</definedName>
    <definedName name="ж105" localSheetId="12">'[12]2+'!$PA:$PB</definedName>
    <definedName name="ж105" localSheetId="10">'[4]2+'!$PA:$PB</definedName>
    <definedName name="ж105" localSheetId="13">'[12]2+'!$PA:$PB</definedName>
    <definedName name="ж105" localSheetId="7">'[4]2+'!$PA:$PB</definedName>
    <definedName name="ж105" localSheetId="11">'[12]2+'!$PA:$PB</definedName>
    <definedName name="ж105" localSheetId="4">'[12]2+'!$PA:$PB</definedName>
    <definedName name="ж105" localSheetId="8">'[12]2+'!$PA:$PB</definedName>
    <definedName name="ж105" localSheetId="14">'[12]2+'!$PA:$PB</definedName>
    <definedName name="ж105">'[4]2+'!$PA:$PB</definedName>
    <definedName name="ж106" localSheetId="9">#REF!</definedName>
    <definedName name="ж106" localSheetId="6">'[12]2+'!$PE:$PF</definedName>
    <definedName name="ж106" localSheetId="12">'[12]2+'!$PE:$PF</definedName>
    <definedName name="ж106" localSheetId="10">'[4]2+'!$PE:$PF</definedName>
    <definedName name="ж106" localSheetId="13">'[12]2+'!$PE:$PF</definedName>
    <definedName name="ж106" localSheetId="7">'[4]2+'!$PE:$PF</definedName>
    <definedName name="ж106" localSheetId="11">'[12]2+'!$PE:$PF</definedName>
    <definedName name="ж106" localSheetId="4">'[12]2+'!$PE:$PF</definedName>
    <definedName name="ж106" localSheetId="8">'[12]2+'!$PE:$PF</definedName>
    <definedName name="ж106" localSheetId="14">'[12]2+'!$PE:$PF</definedName>
    <definedName name="ж106">'[4]2+'!$PE:$PF</definedName>
    <definedName name="ж107" localSheetId="9">#REF!</definedName>
    <definedName name="ж107" localSheetId="6">'[12]2+'!$PI:$PJ</definedName>
    <definedName name="ж107" localSheetId="12">'[12]2+'!$PI:$PJ</definedName>
    <definedName name="ж107" localSheetId="10">'[4]2+'!$PI:$PJ</definedName>
    <definedName name="ж107" localSheetId="13">'[12]2+'!$PI:$PJ</definedName>
    <definedName name="ж107" localSheetId="7">'[4]2+'!$PI:$PJ</definedName>
    <definedName name="ж107" localSheetId="11">'[12]2+'!$PI:$PJ</definedName>
    <definedName name="ж107" localSheetId="4">'[12]2+'!$PI:$PJ</definedName>
    <definedName name="ж107" localSheetId="8">'[12]2+'!$PI:$PJ</definedName>
    <definedName name="ж107" localSheetId="14">'[12]2+'!$PI:$PJ</definedName>
    <definedName name="ж107">'[4]2+'!$PI:$PJ</definedName>
    <definedName name="ж108" localSheetId="9">#REF!</definedName>
    <definedName name="ж108" localSheetId="6">'[12]2+'!$PM:$PN</definedName>
    <definedName name="ж108" localSheetId="12">'[12]2+'!$PM:$PN</definedName>
    <definedName name="ж108" localSheetId="10">'[4]2+'!$PM:$PN</definedName>
    <definedName name="ж108" localSheetId="13">'[12]2+'!$PM:$PN</definedName>
    <definedName name="ж108" localSheetId="7">'[4]2+'!$PM:$PN</definedName>
    <definedName name="ж108" localSheetId="11">'[12]2+'!$PM:$PN</definedName>
    <definedName name="ж108" localSheetId="4">'[12]2+'!$PM:$PN</definedName>
    <definedName name="ж108" localSheetId="8">'[12]2+'!$PM:$PN</definedName>
    <definedName name="ж108" localSheetId="14">'[12]2+'!$PM:$PN</definedName>
    <definedName name="ж108">'[4]2+'!$PM:$PN</definedName>
    <definedName name="ж109" localSheetId="9">#REF!</definedName>
    <definedName name="ж109" localSheetId="6">'[12]2+'!$PQ:$PR</definedName>
    <definedName name="ж109" localSheetId="12">'[12]2+'!$PQ:$PR</definedName>
    <definedName name="ж109" localSheetId="10">'[4]2+'!$PQ:$PR</definedName>
    <definedName name="ж109" localSheetId="13">'[12]2+'!$PQ:$PR</definedName>
    <definedName name="ж109" localSheetId="7">'[4]2+'!$PQ:$PR</definedName>
    <definedName name="ж109" localSheetId="11">'[12]2+'!$PQ:$PR</definedName>
    <definedName name="ж109" localSheetId="4">'[12]2+'!$PQ:$PR</definedName>
    <definedName name="ж109" localSheetId="8">'[12]2+'!$PQ:$PR</definedName>
    <definedName name="ж109" localSheetId="14">'[12]2+'!$PQ:$PR</definedName>
    <definedName name="ж109">'[4]2+'!$PQ:$PR</definedName>
    <definedName name="ж11" localSheetId="9">#REF!</definedName>
    <definedName name="ж11" localSheetId="6">'[12]2+'!$AO:$AP</definedName>
    <definedName name="ж11" localSheetId="12">'[12]2+'!$AO:$AP</definedName>
    <definedName name="ж11" localSheetId="10">'[4]2+'!$AO:$AP</definedName>
    <definedName name="ж11" localSheetId="13">'[12]2+'!$AO:$AP</definedName>
    <definedName name="ж11" localSheetId="7">'[4]2+'!$AO:$AP</definedName>
    <definedName name="ж11" localSheetId="11">'[12]2+'!$AO:$AP</definedName>
    <definedName name="ж11" localSheetId="4">'[12]2+'!$AO:$AP</definedName>
    <definedName name="ж11" localSheetId="8">'[12]2+'!$AO:$AP</definedName>
    <definedName name="ж11" localSheetId="14">'[12]2+'!$AO:$AP</definedName>
    <definedName name="ж11">'[4]2+'!$AO:$AP</definedName>
    <definedName name="ж110" localSheetId="9">#REF!</definedName>
    <definedName name="ж110" localSheetId="6">'[12]2+'!$PU:$PV</definedName>
    <definedName name="ж110" localSheetId="12">'[12]2+'!$PU:$PV</definedName>
    <definedName name="ж110" localSheetId="10">'[4]2+'!$PU:$PV</definedName>
    <definedName name="ж110" localSheetId="13">'[12]2+'!$PU:$PV</definedName>
    <definedName name="ж110" localSheetId="7">'[4]2+'!$PU:$PV</definedName>
    <definedName name="ж110" localSheetId="11">'[12]2+'!$PU:$PV</definedName>
    <definedName name="ж110" localSheetId="4">'[12]2+'!$PU:$PV</definedName>
    <definedName name="ж110" localSheetId="8">'[12]2+'!$PU:$PV</definedName>
    <definedName name="ж110" localSheetId="14">'[12]2+'!$PU:$PV</definedName>
    <definedName name="ж110">'[4]2+'!$PU:$PV</definedName>
    <definedName name="ж111" localSheetId="9">#REF!</definedName>
    <definedName name="ж111" localSheetId="6">'[12]2+'!$PY:$PZ</definedName>
    <definedName name="ж111" localSheetId="12">'[12]2+'!$PY:$PZ</definedName>
    <definedName name="ж111" localSheetId="10">'[4]2+'!$PY:$PZ</definedName>
    <definedName name="ж111" localSheetId="13">'[12]2+'!$PY:$PZ</definedName>
    <definedName name="ж111" localSheetId="7">'[4]2+'!$PY:$PZ</definedName>
    <definedName name="ж111" localSheetId="11">'[12]2+'!$PY:$PZ</definedName>
    <definedName name="ж111" localSheetId="4">'[12]2+'!$PY:$PZ</definedName>
    <definedName name="ж111" localSheetId="8">'[12]2+'!$PY:$PZ</definedName>
    <definedName name="ж111" localSheetId="14">'[12]2+'!$PY:$PZ</definedName>
    <definedName name="ж111">'[4]2+'!$PY:$PZ</definedName>
    <definedName name="ж112" localSheetId="9">#REF!</definedName>
    <definedName name="ж112" localSheetId="6">'[12]2+'!$QC:$QD</definedName>
    <definedName name="ж112" localSheetId="12">'[12]2+'!$QC:$QD</definedName>
    <definedName name="ж112" localSheetId="10">'[4]2+'!$QC:$QD</definedName>
    <definedName name="ж112" localSheetId="13">'[12]2+'!$QC:$QD</definedName>
    <definedName name="ж112" localSheetId="7">'[4]2+'!$QC:$QD</definedName>
    <definedName name="ж112" localSheetId="11">'[12]2+'!$QC:$QD</definedName>
    <definedName name="ж112" localSheetId="4">'[12]2+'!$QC:$QD</definedName>
    <definedName name="ж112" localSheetId="8">'[12]2+'!$QC:$QD</definedName>
    <definedName name="ж112" localSheetId="14">'[12]2+'!$QC:$QD</definedName>
    <definedName name="ж112">'[4]2+'!$QC:$QD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2">#REF!</definedName>
    <definedName name="ж113" localSheetId="10">#REF!</definedName>
    <definedName name="ж113" localSheetId="13">#REF!</definedName>
    <definedName name="ж113" localSheetId="7">#REF!</definedName>
    <definedName name="ж113" localSheetId="11">#REF!</definedName>
    <definedName name="ж113" localSheetId="8">#REF!</definedName>
    <definedName name="ж113" localSheetId="18">#REF!</definedName>
    <definedName name="ж113" localSheetId="14">#REF!</definedName>
    <definedName name="ж113" localSheetId="21">#REF!</definedName>
    <definedName name="ж113" localSheetId="19">#REF!</definedName>
    <definedName name="ж113">#REF!</definedName>
    <definedName name="ж12" localSheetId="9">#REF!</definedName>
    <definedName name="ж12" localSheetId="6">'[12]2+'!$AS:$AT</definedName>
    <definedName name="ж12" localSheetId="12">'[12]2+'!$AS:$AT</definedName>
    <definedName name="ж12" localSheetId="10">'[4]2+'!$AS:$AT</definedName>
    <definedName name="ж12" localSheetId="13">'[12]2+'!$AS:$AT</definedName>
    <definedName name="ж12" localSheetId="7">'[4]2+'!$AS:$AT</definedName>
    <definedName name="ж12" localSheetId="11">'[12]2+'!$AS:$AT</definedName>
    <definedName name="ж12" localSheetId="4">'[12]2+'!$AS:$AT</definedName>
    <definedName name="ж12" localSheetId="8">'[12]2+'!$AS:$AT</definedName>
    <definedName name="ж12" localSheetId="14">'[12]2+'!$AS:$AT</definedName>
    <definedName name="ж12">'[4]2+'!$AS:$AT</definedName>
    <definedName name="ж13" localSheetId="9">#REF!</definedName>
    <definedName name="ж13" localSheetId="6">'[12]2+'!$AW:$AX</definedName>
    <definedName name="ж13" localSheetId="12">'[12]2+'!$AW:$AX</definedName>
    <definedName name="ж13" localSheetId="10">'[4]2+'!$AW:$AX</definedName>
    <definedName name="ж13" localSheetId="13">'[12]2+'!$AW:$AX</definedName>
    <definedName name="ж13" localSheetId="7">'[4]2+'!$AW:$AX</definedName>
    <definedName name="ж13" localSheetId="11">'[12]2+'!$AW:$AX</definedName>
    <definedName name="ж13" localSheetId="4">'[12]2+'!$AW:$AX</definedName>
    <definedName name="ж13" localSheetId="8">'[12]2+'!$AW:$AX</definedName>
    <definedName name="ж13" localSheetId="14">'[12]2+'!$AW:$AX</definedName>
    <definedName name="ж13">'[4]2+'!$AW:$AX</definedName>
    <definedName name="ж14" localSheetId="9">#REF!</definedName>
    <definedName name="ж14" localSheetId="6">'[12]2+'!$BA:$BB</definedName>
    <definedName name="ж14" localSheetId="12">'[12]2+'!$BA:$BB</definedName>
    <definedName name="ж14" localSheetId="10">'[4]2+'!$BA:$BB</definedName>
    <definedName name="ж14" localSheetId="13">'[12]2+'!$BA:$BB</definedName>
    <definedName name="ж14" localSheetId="7">'[4]2+'!$BA:$BB</definedName>
    <definedName name="ж14" localSheetId="11">'[12]2+'!$BA:$BB</definedName>
    <definedName name="ж14" localSheetId="4">'[12]2+'!$BA:$BB</definedName>
    <definedName name="ж14" localSheetId="8">'[12]2+'!$BA:$BB</definedName>
    <definedName name="ж14" localSheetId="14">'[12]2+'!$BA:$BB</definedName>
    <definedName name="ж14">'[4]2+'!$BA:$BB</definedName>
    <definedName name="ж15" localSheetId="9">#REF!</definedName>
    <definedName name="ж15" localSheetId="6">'[12]2+'!$BE:$BF</definedName>
    <definedName name="ж15" localSheetId="12">'[12]2+'!$BE:$BF</definedName>
    <definedName name="ж15" localSheetId="10">'[4]2+'!$BE:$BF</definedName>
    <definedName name="ж15" localSheetId="13">'[12]2+'!$BE:$BF</definedName>
    <definedName name="ж15" localSheetId="7">'[4]2+'!$BE:$BF</definedName>
    <definedName name="ж15" localSheetId="11">'[12]2+'!$BE:$BF</definedName>
    <definedName name="ж15" localSheetId="4">'[12]2+'!$BE:$BF</definedName>
    <definedName name="ж15" localSheetId="8">'[12]2+'!$BE:$BF</definedName>
    <definedName name="ж15" localSheetId="14">'[12]2+'!$BE:$BF</definedName>
    <definedName name="ж15">'[4]2+'!$BE:$BF</definedName>
    <definedName name="ж16" localSheetId="9">#REF!</definedName>
    <definedName name="ж16" localSheetId="6">'[12]2+'!$BI:$BJ</definedName>
    <definedName name="ж16" localSheetId="12">'[12]2+'!$BI:$BJ</definedName>
    <definedName name="ж16" localSheetId="10">'[4]2+'!$BI:$BJ</definedName>
    <definedName name="ж16" localSheetId="13">'[12]2+'!$BI:$BJ</definedName>
    <definedName name="ж16" localSheetId="7">'[4]2+'!$BI:$BJ</definedName>
    <definedName name="ж16" localSheetId="11">'[12]2+'!$BI:$BJ</definedName>
    <definedName name="ж16" localSheetId="4">'[12]2+'!$BI:$BJ</definedName>
    <definedName name="ж16" localSheetId="8">'[12]2+'!$BI:$BJ</definedName>
    <definedName name="ж16" localSheetId="14">'[12]2+'!$BI:$BJ</definedName>
    <definedName name="ж16">'[4]2+'!$BI:$BJ</definedName>
    <definedName name="ж17" localSheetId="9">#REF!</definedName>
    <definedName name="ж17" localSheetId="6">'[12]2+'!$BM:$BN</definedName>
    <definedName name="ж17" localSheetId="12">'[12]2+'!$BM:$BN</definedName>
    <definedName name="ж17" localSheetId="10">'[4]2+'!$BM:$BN</definedName>
    <definedName name="ж17" localSheetId="13">'[12]2+'!$BM:$BN</definedName>
    <definedName name="ж17" localSheetId="7">'[4]2+'!$BM:$BN</definedName>
    <definedName name="ж17" localSheetId="11">'[12]2+'!$BM:$BN</definedName>
    <definedName name="ж17" localSheetId="4">'[12]2+'!$BM:$BN</definedName>
    <definedName name="ж17" localSheetId="8">'[12]2+'!$BM:$BN</definedName>
    <definedName name="ж17" localSheetId="14">'[12]2+'!$BM:$BN</definedName>
    <definedName name="ж17">'[4]2+'!$BM:$BN</definedName>
    <definedName name="ж18" localSheetId="9">#REF!</definedName>
    <definedName name="ж18" localSheetId="6">'[12]2+'!$BQ:$BR</definedName>
    <definedName name="ж18" localSheetId="12">'[12]2+'!$BQ:$BR</definedName>
    <definedName name="ж18" localSheetId="10">'[4]2+'!$BQ:$BR</definedName>
    <definedName name="ж18" localSheetId="13">'[12]2+'!$BQ:$BR</definedName>
    <definedName name="ж18" localSheetId="7">'[4]2+'!$BQ:$BR</definedName>
    <definedName name="ж18" localSheetId="11">'[12]2+'!$BQ:$BR</definedName>
    <definedName name="ж18" localSheetId="4">'[12]2+'!$BQ:$BR</definedName>
    <definedName name="ж18" localSheetId="8">'[12]2+'!$BQ:$BR</definedName>
    <definedName name="ж18" localSheetId="14">'[12]2+'!$BQ:$BR</definedName>
    <definedName name="ж18">'[4]2+'!$BQ:$BR</definedName>
    <definedName name="ж19" localSheetId="9">#REF!</definedName>
    <definedName name="ж19" localSheetId="6">'[12]2+'!$BU:$BV</definedName>
    <definedName name="ж19" localSheetId="12">'[12]2+'!$BU:$BV</definedName>
    <definedName name="ж19" localSheetId="10">'[4]2+'!$BU:$BV</definedName>
    <definedName name="ж19" localSheetId="13">'[12]2+'!$BU:$BV</definedName>
    <definedName name="ж19" localSheetId="7">'[4]2+'!$BU:$BV</definedName>
    <definedName name="ж19" localSheetId="11">'[12]2+'!$BU:$BV</definedName>
    <definedName name="ж19" localSheetId="4">'[12]2+'!$BU:$BV</definedName>
    <definedName name="ж19" localSheetId="8">'[12]2+'!$BU:$BV</definedName>
    <definedName name="ж19" localSheetId="14">'[12]2+'!$BU:$BV</definedName>
    <definedName name="ж19">'[4]2+'!$BU:$BV</definedName>
    <definedName name="ж2" localSheetId="9">#REF!</definedName>
    <definedName name="ж2" localSheetId="6">'[12]2+'!$E:$F</definedName>
    <definedName name="ж2" localSheetId="12">'[12]2+'!$E:$F</definedName>
    <definedName name="ж2" localSheetId="10">'[4]2+'!$E:$F</definedName>
    <definedName name="ж2" localSheetId="13">'[12]2+'!$E:$F</definedName>
    <definedName name="ж2" localSheetId="7">'[4]2+'!$E:$F</definedName>
    <definedName name="ж2" localSheetId="11">'[12]2+'!$E:$F</definedName>
    <definedName name="ж2" localSheetId="4">'[12]2+'!$E:$F</definedName>
    <definedName name="ж2" localSheetId="8">'[12]2+'!$E:$F</definedName>
    <definedName name="ж2" localSheetId="14">'[12]2+'!$E:$F</definedName>
    <definedName name="ж2">'[4]2+'!$E:$F</definedName>
    <definedName name="ж20" localSheetId="9">#REF!</definedName>
    <definedName name="ж20" localSheetId="6">'[12]2+'!$BY:$BZ</definedName>
    <definedName name="ж20" localSheetId="12">'[12]2+'!$BY:$BZ</definedName>
    <definedName name="ж20" localSheetId="10">'[4]2+'!$BY:$BZ</definedName>
    <definedName name="ж20" localSheetId="13">'[12]2+'!$BY:$BZ</definedName>
    <definedName name="ж20" localSheetId="7">'[4]2+'!$BY:$BZ</definedName>
    <definedName name="ж20" localSheetId="11">'[12]2+'!$BY:$BZ</definedName>
    <definedName name="ж20" localSheetId="4">'[12]2+'!$BY:$BZ</definedName>
    <definedName name="ж20" localSheetId="8">'[12]2+'!$BY:$BZ</definedName>
    <definedName name="ж20" localSheetId="14">'[12]2+'!$BY:$BZ</definedName>
    <definedName name="ж20">'[4]2+'!$BY:$BZ</definedName>
    <definedName name="ж21" localSheetId="9">#REF!</definedName>
    <definedName name="ж21" localSheetId="6">'[12]2+'!$CC:$CD</definedName>
    <definedName name="ж21" localSheetId="12">'[12]2+'!$CC:$CD</definedName>
    <definedName name="ж21" localSheetId="10">'[4]2+'!$CC:$CD</definedName>
    <definedName name="ж21" localSheetId="13">'[12]2+'!$CC:$CD</definedName>
    <definedName name="ж21" localSheetId="7">'[4]2+'!$CC:$CD</definedName>
    <definedName name="ж21" localSheetId="11">'[12]2+'!$CC:$CD</definedName>
    <definedName name="ж21" localSheetId="4">'[12]2+'!$CC:$CD</definedName>
    <definedName name="ж21" localSheetId="8">'[12]2+'!$CC:$CD</definedName>
    <definedName name="ж21" localSheetId="14">'[12]2+'!$CC:$CD</definedName>
    <definedName name="ж21">'[4]2+'!$CC:$CD</definedName>
    <definedName name="ж22" localSheetId="9">#REF!</definedName>
    <definedName name="ж22" localSheetId="6">'[12]2+'!$CG:$CH</definedName>
    <definedName name="ж22" localSheetId="12">'[12]2+'!$CG:$CH</definedName>
    <definedName name="ж22" localSheetId="10">'[4]2+'!$CG:$CH</definedName>
    <definedName name="ж22" localSheetId="13">'[12]2+'!$CG:$CH</definedName>
    <definedName name="ж22" localSheetId="7">'[4]2+'!$CG:$CH</definedName>
    <definedName name="ж22" localSheetId="11">'[12]2+'!$CG:$CH</definedName>
    <definedName name="ж22" localSheetId="4">'[12]2+'!$CG:$CH</definedName>
    <definedName name="ж22" localSheetId="8">'[12]2+'!$CG:$CH</definedName>
    <definedName name="ж22" localSheetId="14">'[12]2+'!$CG:$CH</definedName>
    <definedName name="ж22">'[4]2+'!$CG:$CH</definedName>
    <definedName name="ж23" localSheetId="9">#REF!</definedName>
    <definedName name="ж23" localSheetId="6">'[12]2+'!$CK:$CL</definedName>
    <definedName name="ж23" localSheetId="12">'[12]2+'!$CK:$CL</definedName>
    <definedName name="ж23" localSheetId="10">'[4]2+'!$CK:$CL</definedName>
    <definedName name="ж23" localSheetId="13">'[12]2+'!$CK:$CL</definedName>
    <definedName name="ж23" localSheetId="7">'[4]2+'!$CK:$CL</definedName>
    <definedName name="ж23" localSheetId="11">'[12]2+'!$CK:$CL</definedName>
    <definedName name="ж23" localSheetId="4">'[12]2+'!$CK:$CL</definedName>
    <definedName name="ж23" localSheetId="8">'[12]2+'!$CK:$CL</definedName>
    <definedName name="ж23" localSheetId="14">'[12]2+'!$CK:$CL</definedName>
    <definedName name="ж23">'[4]2+'!$CK:$CL</definedName>
    <definedName name="ж24" localSheetId="9">#REF!</definedName>
    <definedName name="ж24" localSheetId="6">'[12]2+'!$CO:$CP</definedName>
    <definedName name="ж24" localSheetId="12">'[12]2+'!$CO:$CP</definedName>
    <definedName name="ж24" localSheetId="10">'[4]2+'!$CO:$CP</definedName>
    <definedName name="ж24" localSheetId="13">'[12]2+'!$CO:$CP</definedName>
    <definedName name="ж24" localSheetId="7">'[4]2+'!$CO:$CP</definedName>
    <definedName name="ж24" localSheetId="11">'[12]2+'!$CO:$CP</definedName>
    <definedName name="ж24" localSheetId="4">'[12]2+'!$CO:$CP</definedName>
    <definedName name="ж24" localSheetId="8">'[12]2+'!$CO:$CP</definedName>
    <definedName name="ж24" localSheetId="14">'[12]2+'!$CO:$CP</definedName>
    <definedName name="ж24">'[4]2+'!$CO:$CP</definedName>
    <definedName name="ж25" localSheetId="9">#REF!</definedName>
    <definedName name="ж25" localSheetId="6">'[12]2+'!$CS:$CT</definedName>
    <definedName name="ж25" localSheetId="12">'[12]2+'!$CS:$CT</definedName>
    <definedName name="ж25" localSheetId="10">'[4]2+'!$CS:$CT</definedName>
    <definedName name="ж25" localSheetId="13">'[12]2+'!$CS:$CT</definedName>
    <definedName name="ж25" localSheetId="7">'[4]2+'!$CS:$CT</definedName>
    <definedName name="ж25" localSheetId="11">'[12]2+'!$CS:$CT</definedName>
    <definedName name="ж25" localSheetId="4">'[12]2+'!$CS:$CT</definedName>
    <definedName name="ж25" localSheetId="8">'[12]2+'!$CS:$CT</definedName>
    <definedName name="ж25" localSheetId="14">'[12]2+'!$CS:$CT</definedName>
    <definedName name="ж25">'[4]2+'!$CS:$CT</definedName>
    <definedName name="ж26" localSheetId="9">#REF!</definedName>
    <definedName name="ж26" localSheetId="6">'[12]2+'!$CW:$CX</definedName>
    <definedName name="ж26" localSheetId="12">'[12]2+'!$CW:$CX</definedName>
    <definedName name="ж26" localSheetId="10">'[4]2+'!$CW:$CX</definedName>
    <definedName name="ж26" localSheetId="13">'[12]2+'!$CW:$CX</definedName>
    <definedName name="ж26" localSheetId="7">'[4]2+'!$CW:$CX</definedName>
    <definedName name="ж26" localSheetId="11">'[12]2+'!$CW:$CX</definedName>
    <definedName name="ж26" localSheetId="4">'[12]2+'!$CW:$CX</definedName>
    <definedName name="ж26" localSheetId="8">'[12]2+'!$CW:$CX</definedName>
    <definedName name="ж26" localSheetId="14">'[12]2+'!$CW:$CX</definedName>
    <definedName name="ж26">'[4]2+'!$CW:$CX</definedName>
    <definedName name="ж27" localSheetId="9">#REF!</definedName>
    <definedName name="ж27" localSheetId="6">'[12]2+'!$DA:$DB</definedName>
    <definedName name="ж27" localSheetId="12">'[12]2+'!$DA:$DB</definedName>
    <definedName name="ж27" localSheetId="10">'[4]2+'!$DA:$DB</definedName>
    <definedName name="ж27" localSheetId="13">'[12]2+'!$DA:$DB</definedName>
    <definedName name="ж27" localSheetId="7">'[4]2+'!$DA:$DB</definedName>
    <definedName name="ж27" localSheetId="11">'[12]2+'!$DA:$DB</definedName>
    <definedName name="ж27" localSheetId="4">'[12]2+'!$DA:$DB</definedName>
    <definedName name="ж27" localSheetId="8">'[12]2+'!$DA:$DB</definedName>
    <definedName name="ж27" localSheetId="14">'[12]2+'!$DA:$DB</definedName>
    <definedName name="ж27">'[4]2+'!$DA:$DB</definedName>
    <definedName name="ж28" localSheetId="9">#REF!</definedName>
    <definedName name="ж28" localSheetId="6">'[12]2+'!$DE:$DF</definedName>
    <definedName name="ж28" localSheetId="12">'[12]2+'!$DE:$DF</definedName>
    <definedName name="ж28" localSheetId="10">'[4]2+'!$DE:$DF</definedName>
    <definedName name="ж28" localSheetId="13">'[12]2+'!$DE:$DF</definedName>
    <definedName name="ж28" localSheetId="7">'[4]2+'!$DE:$DF</definedName>
    <definedName name="ж28" localSheetId="11">'[12]2+'!$DE:$DF</definedName>
    <definedName name="ж28" localSheetId="4">'[12]2+'!$DE:$DF</definedName>
    <definedName name="ж28" localSheetId="8">'[12]2+'!$DE:$DF</definedName>
    <definedName name="ж28" localSheetId="14">'[12]2+'!$DE:$DF</definedName>
    <definedName name="ж28">'[4]2+'!$DE:$DF</definedName>
    <definedName name="ж29" localSheetId="9">#REF!</definedName>
    <definedName name="ж29" localSheetId="6">'[12]2+'!$DI:$DJ</definedName>
    <definedName name="ж29" localSheetId="12">'[12]2+'!$DI:$DJ</definedName>
    <definedName name="ж29" localSheetId="10">'[4]2+'!$DI:$DJ</definedName>
    <definedName name="ж29" localSheetId="13">'[12]2+'!$DI:$DJ</definedName>
    <definedName name="ж29" localSheetId="7">'[4]2+'!$DI:$DJ</definedName>
    <definedName name="ж29" localSheetId="11">'[12]2+'!$DI:$DJ</definedName>
    <definedName name="ж29" localSheetId="4">'[12]2+'!$DI:$DJ</definedName>
    <definedName name="ж29" localSheetId="8">'[12]2+'!$DI:$DJ</definedName>
    <definedName name="ж29" localSheetId="14">'[12]2+'!$DI:$DJ</definedName>
    <definedName name="ж29">'[4]2+'!$DI:$DJ</definedName>
    <definedName name="ж3" localSheetId="9">#REF!</definedName>
    <definedName name="ж3" localSheetId="6">'[12]2+'!$I:$J</definedName>
    <definedName name="ж3" localSheetId="12">'[12]2+'!$I:$J</definedName>
    <definedName name="ж3" localSheetId="10">'[4]2+'!$I:$J</definedName>
    <definedName name="ж3" localSheetId="13">'[12]2+'!$I:$J</definedName>
    <definedName name="ж3" localSheetId="7">'[4]2+'!$I:$J</definedName>
    <definedName name="ж3" localSheetId="11">'[12]2+'!$I:$J</definedName>
    <definedName name="ж3" localSheetId="4">'[12]2+'!$I:$J</definedName>
    <definedName name="ж3" localSheetId="8">'[12]2+'!$I:$J</definedName>
    <definedName name="ж3" localSheetId="14">'[12]2+'!$I:$J</definedName>
    <definedName name="ж3">'[4]2+'!$I:$J</definedName>
    <definedName name="ж30" localSheetId="9">#REF!</definedName>
    <definedName name="ж30" localSheetId="6">'[12]2+'!$DM:$DN</definedName>
    <definedName name="ж30" localSheetId="12">'[12]2+'!$DM:$DN</definedName>
    <definedName name="ж30" localSheetId="10">'[4]2+'!$DM:$DN</definedName>
    <definedName name="ж30" localSheetId="13">'[12]2+'!$DM:$DN</definedName>
    <definedName name="ж30" localSheetId="7">'[4]2+'!$DM:$DN</definedName>
    <definedName name="ж30" localSheetId="11">'[12]2+'!$DM:$DN</definedName>
    <definedName name="ж30" localSheetId="4">'[12]2+'!$DM:$DN</definedName>
    <definedName name="ж30" localSheetId="8">'[12]2+'!$DM:$DN</definedName>
    <definedName name="ж30" localSheetId="14">'[12]2+'!$DM:$DN</definedName>
    <definedName name="ж30">'[4]2+'!$DM:$DN</definedName>
    <definedName name="ж31" localSheetId="9">#REF!</definedName>
    <definedName name="ж31" localSheetId="6">'[12]2+'!$DQ:$DR</definedName>
    <definedName name="ж31" localSheetId="12">'[12]2+'!$DQ:$DR</definedName>
    <definedName name="ж31" localSheetId="10">'[4]2+'!$DQ:$DR</definedName>
    <definedName name="ж31" localSheetId="13">'[12]2+'!$DQ:$DR</definedName>
    <definedName name="ж31" localSheetId="7">'[4]2+'!$DQ:$DR</definedName>
    <definedName name="ж31" localSheetId="11">'[12]2+'!$DQ:$DR</definedName>
    <definedName name="ж31" localSheetId="4">'[12]2+'!$DQ:$DR</definedName>
    <definedName name="ж31" localSheetId="8">'[12]2+'!$DQ:$DR</definedName>
    <definedName name="ж31" localSheetId="14">'[12]2+'!$DQ:$DR</definedName>
    <definedName name="ж31">'[4]2+'!$DQ:$DR</definedName>
    <definedName name="ж32" localSheetId="9">#REF!</definedName>
    <definedName name="ж32" localSheetId="6">'[12]2+'!$DU:$DV</definedName>
    <definedName name="ж32" localSheetId="12">'[12]2+'!$DU:$DV</definedName>
    <definedName name="ж32" localSheetId="10">'[4]2+'!$DU:$DV</definedName>
    <definedName name="ж32" localSheetId="13">'[12]2+'!$DU:$DV</definedName>
    <definedName name="ж32" localSheetId="7">'[4]2+'!$DU:$DV</definedName>
    <definedName name="ж32" localSheetId="11">'[12]2+'!$DU:$DV</definedName>
    <definedName name="ж32" localSheetId="4">'[12]2+'!$DU:$DV</definedName>
    <definedName name="ж32" localSheetId="8">'[12]2+'!$DU:$DV</definedName>
    <definedName name="ж32" localSheetId="14">'[12]2+'!$DU:$DV</definedName>
    <definedName name="ж32">'[4]2+'!$DU:$DV</definedName>
    <definedName name="ж33" localSheetId="9">#REF!</definedName>
    <definedName name="ж33" localSheetId="6">'[12]2+'!$DY:$DZ</definedName>
    <definedName name="ж33" localSheetId="12">'[12]2+'!$DY:$DZ</definedName>
    <definedName name="ж33" localSheetId="10">'[4]2+'!$DY:$DZ</definedName>
    <definedName name="ж33" localSheetId="13">'[12]2+'!$DY:$DZ</definedName>
    <definedName name="ж33" localSheetId="7">'[4]2+'!$DY:$DZ</definedName>
    <definedName name="ж33" localSheetId="11">'[12]2+'!$DY:$DZ</definedName>
    <definedName name="ж33" localSheetId="4">'[12]2+'!$DY:$DZ</definedName>
    <definedName name="ж33" localSheetId="8">'[12]2+'!$DY:$DZ</definedName>
    <definedName name="ж33" localSheetId="14">'[12]2+'!$DY:$DZ</definedName>
    <definedName name="ж33">'[4]2+'!$DY:$DZ</definedName>
    <definedName name="ж34" localSheetId="9">#REF!</definedName>
    <definedName name="ж34" localSheetId="6">'[12]2+'!$EC:$ED</definedName>
    <definedName name="ж34" localSheetId="12">'[12]2+'!$EC:$ED</definedName>
    <definedName name="ж34" localSheetId="10">'[4]2+'!$EC:$ED</definedName>
    <definedName name="ж34" localSheetId="13">'[12]2+'!$EC:$ED</definedName>
    <definedName name="ж34" localSheetId="7">'[4]2+'!$EC:$ED</definedName>
    <definedName name="ж34" localSheetId="11">'[12]2+'!$EC:$ED</definedName>
    <definedName name="ж34" localSheetId="4">'[12]2+'!$EC:$ED</definedName>
    <definedName name="ж34" localSheetId="8">'[12]2+'!$EC:$ED</definedName>
    <definedName name="ж34" localSheetId="14">'[12]2+'!$EC:$ED</definedName>
    <definedName name="ж34">'[4]2+'!$EC:$ED</definedName>
    <definedName name="ж35" localSheetId="9">#REF!</definedName>
    <definedName name="ж35" localSheetId="6">'[12]2+'!$EG:$EH</definedName>
    <definedName name="ж35" localSheetId="12">'[12]2+'!$EG:$EH</definedName>
    <definedName name="ж35" localSheetId="10">'[4]2+'!$EG:$EH</definedName>
    <definedName name="ж35" localSheetId="13">'[12]2+'!$EG:$EH</definedName>
    <definedName name="ж35" localSheetId="7">'[4]2+'!$EG:$EH</definedName>
    <definedName name="ж35" localSheetId="11">'[12]2+'!$EG:$EH</definedName>
    <definedName name="ж35" localSheetId="4">'[12]2+'!$EG:$EH</definedName>
    <definedName name="ж35" localSheetId="8">'[12]2+'!$EG:$EH</definedName>
    <definedName name="ж35" localSheetId="14">'[12]2+'!$EG:$EH</definedName>
    <definedName name="ж35">'[4]2+'!$EG:$EH</definedName>
    <definedName name="ж36" localSheetId="9">#REF!</definedName>
    <definedName name="ж36" localSheetId="6">'[12]2+'!$EK:$EL</definedName>
    <definedName name="ж36" localSheetId="12">'[12]2+'!$EK:$EL</definedName>
    <definedName name="ж36" localSheetId="10">'[4]2+'!$EK:$EL</definedName>
    <definedName name="ж36" localSheetId="13">'[12]2+'!$EK:$EL</definedName>
    <definedName name="ж36" localSheetId="7">'[4]2+'!$EK:$EL</definedName>
    <definedName name="ж36" localSheetId="11">'[12]2+'!$EK:$EL</definedName>
    <definedName name="ж36" localSheetId="4">'[12]2+'!$EK:$EL</definedName>
    <definedName name="ж36" localSheetId="8">'[12]2+'!$EK:$EL</definedName>
    <definedName name="ж36" localSheetId="14">'[12]2+'!$EK:$EL</definedName>
    <definedName name="ж36">'[4]2+'!$EK:$EL</definedName>
    <definedName name="ж37" localSheetId="9">#REF!</definedName>
    <definedName name="ж37" localSheetId="6">'[12]2+'!$EO:$EP</definedName>
    <definedName name="ж37" localSheetId="12">'[12]2+'!$EO:$EP</definedName>
    <definedName name="ж37" localSheetId="10">'[4]2+'!$EO:$EP</definedName>
    <definedName name="ж37" localSheetId="13">'[12]2+'!$EO:$EP</definedName>
    <definedName name="ж37" localSheetId="7">'[4]2+'!$EO:$EP</definedName>
    <definedName name="ж37" localSheetId="11">'[12]2+'!$EO:$EP</definedName>
    <definedName name="ж37" localSheetId="4">'[12]2+'!$EO:$EP</definedName>
    <definedName name="ж37" localSheetId="8">'[12]2+'!$EO:$EP</definedName>
    <definedName name="ж37" localSheetId="14">'[12]2+'!$EO:$EP</definedName>
    <definedName name="ж37">'[4]2+'!$EO:$EP</definedName>
    <definedName name="ж38" localSheetId="9">#REF!</definedName>
    <definedName name="ж38" localSheetId="6">'[12]2+'!$ES:$ET</definedName>
    <definedName name="ж38" localSheetId="12">'[12]2+'!$ES:$ET</definedName>
    <definedName name="ж38" localSheetId="10">'[4]2+'!$ES:$ET</definedName>
    <definedName name="ж38" localSheetId="13">'[12]2+'!$ES:$ET</definedName>
    <definedName name="ж38" localSheetId="7">'[4]2+'!$ES:$ET</definedName>
    <definedName name="ж38" localSheetId="11">'[12]2+'!$ES:$ET</definedName>
    <definedName name="ж38" localSheetId="4">'[12]2+'!$ES:$ET</definedName>
    <definedName name="ж38" localSheetId="8">'[12]2+'!$ES:$ET</definedName>
    <definedName name="ж38" localSheetId="14">'[12]2+'!$ES:$ET</definedName>
    <definedName name="ж38">'[4]2+'!$ES:$ET</definedName>
    <definedName name="ж39" localSheetId="9">#REF!</definedName>
    <definedName name="ж39" localSheetId="6">'[12]2+'!$EW:$EX</definedName>
    <definedName name="ж39" localSheetId="12">'[12]2+'!$EW:$EX</definedName>
    <definedName name="ж39" localSheetId="10">'[4]2+'!$EW:$EX</definedName>
    <definedName name="ж39" localSheetId="13">'[12]2+'!$EW:$EX</definedName>
    <definedName name="ж39" localSheetId="7">'[4]2+'!$EW:$EX</definedName>
    <definedName name="ж39" localSheetId="11">'[12]2+'!$EW:$EX</definedName>
    <definedName name="ж39" localSheetId="4">'[12]2+'!$EW:$EX</definedName>
    <definedName name="ж39" localSheetId="8">'[12]2+'!$EW:$EX</definedName>
    <definedName name="ж39" localSheetId="14">'[12]2+'!$EW:$EX</definedName>
    <definedName name="ж39">'[4]2+'!$EW:$EX</definedName>
    <definedName name="ж4" localSheetId="9">#REF!</definedName>
    <definedName name="ж4" localSheetId="6">'[12]2+'!$M:$N</definedName>
    <definedName name="ж4" localSheetId="12">'[12]2+'!$M:$N</definedName>
    <definedName name="ж4" localSheetId="10">'[4]2+'!$M:$N</definedName>
    <definedName name="ж4" localSheetId="13">'[12]2+'!$M:$N</definedName>
    <definedName name="ж4" localSheetId="7">'[4]2+'!$M:$N</definedName>
    <definedName name="ж4" localSheetId="11">'[12]2+'!$M:$N</definedName>
    <definedName name="ж4" localSheetId="4">'[12]2+'!$M:$N</definedName>
    <definedName name="ж4" localSheetId="8">'[12]2+'!$M:$N</definedName>
    <definedName name="ж4" localSheetId="14">'[12]2+'!$M:$N</definedName>
    <definedName name="ж4">'[4]2+'!$M:$N</definedName>
    <definedName name="ж40" localSheetId="9">#REF!</definedName>
    <definedName name="ж40" localSheetId="6">'[12]2+'!$FA:$FB</definedName>
    <definedName name="ж40" localSheetId="12">'[12]2+'!$FA:$FB</definedName>
    <definedName name="ж40" localSheetId="10">'[4]2+'!$FA:$FB</definedName>
    <definedName name="ж40" localSheetId="13">'[12]2+'!$FA:$FB</definedName>
    <definedName name="ж40" localSheetId="7">'[4]2+'!$FA:$FB</definedName>
    <definedName name="ж40" localSheetId="11">'[12]2+'!$FA:$FB</definedName>
    <definedName name="ж40" localSheetId="4">'[12]2+'!$FA:$FB</definedName>
    <definedName name="ж40" localSheetId="8">'[12]2+'!$FA:$FB</definedName>
    <definedName name="ж40" localSheetId="14">'[12]2+'!$FA:$FB</definedName>
    <definedName name="ж40">'[4]2+'!$FA:$FB</definedName>
    <definedName name="ж41" localSheetId="9">#REF!</definedName>
    <definedName name="ж41" localSheetId="6">'[12]2+'!$FE:$FF</definedName>
    <definedName name="ж41" localSheetId="12">'[12]2+'!$FE:$FF</definedName>
    <definedName name="ж41" localSheetId="10">'[4]2+'!$FE:$FF</definedName>
    <definedName name="ж41" localSheetId="13">'[12]2+'!$FE:$FF</definedName>
    <definedName name="ж41" localSheetId="7">'[4]2+'!$FE:$FF</definedName>
    <definedName name="ж41" localSheetId="11">'[12]2+'!$FE:$FF</definedName>
    <definedName name="ж41" localSheetId="4">'[12]2+'!$FE:$FF</definedName>
    <definedName name="ж41" localSheetId="8">'[12]2+'!$FE:$FF</definedName>
    <definedName name="ж41" localSheetId="14">'[12]2+'!$FE:$FF</definedName>
    <definedName name="ж41">'[4]2+'!$FE:$FF</definedName>
    <definedName name="ж42" localSheetId="9">#REF!</definedName>
    <definedName name="ж42" localSheetId="6">'[12]2+'!$FI:$FJ</definedName>
    <definedName name="ж42" localSheetId="12">'[12]2+'!$FI:$FJ</definedName>
    <definedName name="ж42" localSheetId="10">'[4]2+'!$FI:$FJ</definedName>
    <definedName name="ж42" localSheetId="13">'[12]2+'!$FI:$FJ</definedName>
    <definedName name="ж42" localSheetId="7">'[4]2+'!$FI:$FJ</definedName>
    <definedName name="ж42" localSheetId="11">'[12]2+'!$FI:$FJ</definedName>
    <definedName name="ж42" localSheetId="4">'[12]2+'!$FI:$FJ</definedName>
    <definedName name="ж42" localSheetId="8">'[12]2+'!$FI:$FJ</definedName>
    <definedName name="ж42" localSheetId="14">'[12]2+'!$FI:$FJ</definedName>
    <definedName name="ж42">'[4]2+'!$FI:$FJ</definedName>
    <definedName name="ж43" localSheetId="9">#REF!</definedName>
    <definedName name="ж43" localSheetId="6">'[12]2+'!$FM:$FN</definedName>
    <definedName name="ж43" localSheetId="12">'[12]2+'!$FM:$FN</definedName>
    <definedName name="ж43" localSheetId="10">'[4]2+'!$FM:$FN</definedName>
    <definedName name="ж43" localSheetId="13">'[12]2+'!$FM:$FN</definedName>
    <definedName name="ж43" localSheetId="7">'[4]2+'!$FM:$FN</definedName>
    <definedName name="ж43" localSheetId="11">'[12]2+'!$FM:$FN</definedName>
    <definedName name="ж43" localSheetId="4">'[12]2+'!$FM:$FN</definedName>
    <definedName name="ж43" localSheetId="8">'[12]2+'!$FM:$FN</definedName>
    <definedName name="ж43" localSheetId="14">'[12]2+'!$FM:$FN</definedName>
    <definedName name="ж43">'[4]2+'!$FM:$FN</definedName>
    <definedName name="ж44" localSheetId="9">#REF!</definedName>
    <definedName name="ж44" localSheetId="6">'[12]2+'!$FQ:$FR</definedName>
    <definedName name="ж44" localSheetId="12">'[12]2+'!$FQ:$FR</definedName>
    <definedName name="ж44" localSheetId="10">'[4]2+'!$FQ:$FR</definedName>
    <definedName name="ж44" localSheetId="13">'[12]2+'!$FQ:$FR</definedName>
    <definedName name="ж44" localSheetId="7">'[4]2+'!$FQ:$FR</definedName>
    <definedName name="ж44" localSheetId="11">'[12]2+'!$FQ:$FR</definedName>
    <definedName name="ж44" localSheetId="4">'[12]2+'!$FQ:$FR</definedName>
    <definedName name="ж44" localSheetId="8">'[12]2+'!$FQ:$FR</definedName>
    <definedName name="ж44" localSheetId="14">'[12]2+'!$FQ:$FR</definedName>
    <definedName name="ж44">'[4]2+'!$FQ:$FR</definedName>
    <definedName name="ж45" localSheetId="9">#REF!</definedName>
    <definedName name="ж45" localSheetId="6">'[12]2+'!$FU:$FV</definedName>
    <definedName name="ж45" localSheetId="12">'[12]2+'!$FU:$FV</definedName>
    <definedName name="ж45" localSheetId="10">'[4]2+'!$FU:$FV</definedName>
    <definedName name="ж45" localSheetId="13">'[12]2+'!$FU:$FV</definedName>
    <definedName name="ж45" localSheetId="7">'[4]2+'!$FU:$FV</definedName>
    <definedName name="ж45" localSheetId="11">'[12]2+'!$FU:$FV</definedName>
    <definedName name="ж45" localSheetId="4">'[12]2+'!$FU:$FV</definedName>
    <definedName name="ж45" localSheetId="8">'[12]2+'!$FU:$FV</definedName>
    <definedName name="ж45" localSheetId="14">'[12]2+'!$FU:$FV</definedName>
    <definedName name="ж45">'[4]2+'!$FU:$FV</definedName>
    <definedName name="ж46" localSheetId="9">#REF!</definedName>
    <definedName name="ж46" localSheetId="6">'[12]2+'!$FY:$FZ</definedName>
    <definedName name="ж46" localSheetId="12">'[12]2+'!$FY:$FZ</definedName>
    <definedName name="ж46" localSheetId="10">'[4]2+'!$FY:$FZ</definedName>
    <definedName name="ж46" localSheetId="13">'[12]2+'!$FY:$FZ</definedName>
    <definedName name="ж46" localSheetId="7">'[4]2+'!$FY:$FZ</definedName>
    <definedName name="ж46" localSheetId="11">'[12]2+'!$FY:$FZ</definedName>
    <definedName name="ж46" localSheetId="4">'[12]2+'!$FY:$FZ</definedName>
    <definedName name="ж46" localSheetId="8">'[12]2+'!$FY:$FZ</definedName>
    <definedName name="ж46" localSheetId="14">'[12]2+'!$FY:$FZ</definedName>
    <definedName name="ж46">'[4]2+'!$FY:$FZ</definedName>
    <definedName name="ж47" localSheetId="9">#REF!</definedName>
    <definedName name="ж47" localSheetId="6">'[12]2+'!$GC:$GD</definedName>
    <definedName name="ж47" localSheetId="12">'[12]2+'!$GC:$GD</definedName>
    <definedName name="ж47" localSheetId="10">'[4]2+'!$GC:$GD</definedName>
    <definedName name="ж47" localSheetId="13">'[12]2+'!$GC:$GD</definedName>
    <definedName name="ж47" localSheetId="7">'[4]2+'!$GC:$GD</definedName>
    <definedName name="ж47" localSheetId="11">'[12]2+'!$GC:$GD</definedName>
    <definedName name="ж47" localSheetId="4">'[12]2+'!$GC:$GD</definedName>
    <definedName name="ж47" localSheetId="8">'[12]2+'!$GC:$GD</definedName>
    <definedName name="ж47" localSheetId="14">'[12]2+'!$GC:$GD</definedName>
    <definedName name="ж47">'[4]2+'!$GC:$GD</definedName>
    <definedName name="ж48" localSheetId="9">#REF!</definedName>
    <definedName name="ж48" localSheetId="6">'[12]2+'!$GG:$GH</definedName>
    <definedName name="ж48" localSheetId="12">'[12]2+'!$GG:$GH</definedName>
    <definedName name="ж48" localSheetId="10">'[4]2+'!$GG:$GH</definedName>
    <definedName name="ж48" localSheetId="13">'[12]2+'!$GG:$GH</definedName>
    <definedName name="ж48" localSheetId="7">'[4]2+'!$GG:$GH</definedName>
    <definedName name="ж48" localSheetId="11">'[12]2+'!$GG:$GH</definedName>
    <definedName name="ж48" localSheetId="4">'[12]2+'!$GG:$GH</definedName>
    <definedName name="ж48" localSheetId="8">'[12]2+'!$GG:$GH</definedName>
    <definedName name="ж48" localSheetId="14">'[12]2+'!$GG:$GH</definedName>
    <definedName name="ж48">'[4]2+'!$GG:$GH</definedName>
    <definedName name="ж49" localSheetId="9">#REF!</definedName>
    <definedName name="ж49" localSheetId="6">'[12]2+'!$GK:$GL</definedName>
    <definedName name="ж49" localSheetId="12">'[12]2+'!$GK:$GL</definedName>
    <definedName name="ж49" localSheetId="10">'[4]2+'!$GK:$GL</definedName>
    <definedName name="ж49" localSheetId="13">'[12]2+'!$GK:$GL</definedName>
    <definedName name="ж49" localSheetId="7">'[4]2+'!$GK:$GL</definedName>
    <definedName name="ж49" localSheetId="11">'[12]2+'!$GK:$GL</definedName>
    <definedName name="ж49" localSheetId="4">'[12]2+'!$GK:$GL</definedName>
    <definedName name="ж49" localSheetId="8">'[12]2+'!$GK:$GL</definedName>
    <definedName name="ж49" localSheetId="14">'[12]2+'!$GK:$GL</definedName>
    <definedName name="ж49">'[4]2+'!$GK:$GL</definedName>
    <definedName name="ж5" localSheetId="9">#REF!</definedName>
    <definedName name="ж5" localSheetId="6">'[12]2+'!$Q:$R</definedName>
    <definedName name="ж5" localSheetId="12">'[12]2+'!$Q:$R</definedName>
    <definedName name="ж5" localSheetId="10">'[4]2+'!$Q:$R</definedName>
    <definedName name="ж5" localSheetId="13">'[12]2+'!$Q:$R</definedName>
    <definedName name="ж5" localSheetId="7">'[4]2+'!$Q:$R</definedName>
    <definedName name="ж5" localSheetId="11">'[12]2+'!$Q:$R</definedName>
    <definedName name="ж5" localSheetId="4">'[12]2+'!$Q:$R</definedName>
    <definedName name="ж5" localSheetId="8">'[12]2+'!$Q:$R</definedName>
    <definedName name="ж5" localSheetId="14">'[12]2+'!$Q:$R</definedName>
    <definedName name="ж5">'[4]2+'!$Q:$R</definedName>
    <definedName name="ж50" localSheetId="9">#REF!</definedName>
    <definedName name="ж50" localSheetId="6">'[12]2+'!$GO:$GP</definedName>
    <definedName name="ж50" localSheetId="12">'[12]2+'!$GO:$GP</definedName>
    <definedName name="ж50" localSheetId="10">'[4]2+'!$GO:$GP</definedName>
    <definedName name="ж50" localSheetId="13">'[12]2+'!$GO:$GP</definedName>
    <definedName name="ж50" localSheetId="7">'[4]2+'!$GO:$GP</definedName>
    <definedName name="ж50" localSheetId="11">'[12]2+'!$GO:$GP</definedName>
    <definedName name="ж50" localSheetId="4">'[12]2+'!$GO:$GP</definedName>
    <definedName name="ж50" localSheetId="8">'[12]2+'!$GO:$GP</definedName>
    <definedName name="ж50" localSheetId="14">'[12]2+'!$GO:$GP</definedName>
    <definedName name="ж50">'[4]2+'!$GO:$GP</definedName>
    <definedName name="ж51" localSheetId="9">#REF!</definedName>
    <definedName name="ж51" localSheetId="6">'[12]2+'!$GS:$GT</definedName>
    <definedName name="ж51" localSheetId="12">'[12]2+'!$GS:$GT</definedName>
    <definedName name="ж51" localSheetId="10">'[4]2+'!$GS:$GT</definedName>
    <definedName name="ж51" localSheetId="13">'[12]2+'!$GS:$GT</definedName>
    <definedName name="ж51" localSheetId="7">'[4]2+'!$GS:$GT</definedName>
    <definedName name="ж51" localSheetId="11">'[12]2+'!$GS:$GT</definedName>
    <definedName name="ж51" localSheetId="4">'[12]2+'!$GS:$GT</definedName>
    <definedName name="ж51" localSheetId="8">'[12]2+'!$GS:$GT</definedName>
    <definedName name="ж51" localSheetId="14">'[12]2+'!$GS:$GT</definedName>
    <definedName name="ж51">'[4]2+'!$GS:$GT</definedName>
    <definedName name="ж52" localSheetId="9">#REF!</definedName>
    <definedName name="ж52" localSheetId="6">'[12]2+'!$GW:$GX</definedName>
    <definedName name="ж52" localSheetId="12">'[12]2+'!$GW:$GX</definedName>
    <definedName name="ж52" localSheetId="10">'[4]2+'!$GW:$GX</definedName>
    <definedName name="ж52" localSheetId="13">'[12]2+'!$GW:$GX</definedName>
    <definedName name="ж52" localSheetId="7">'[4]2+'!$GW:$GX</definedName>
    <definedName name="ж52" localSheetId="11">'[12]2+'!$GW:$GX</definedName>
    <definedName name="ж52" localSheetId="4">'[12]2+'!$GW:$GX</definedName>
    <definedName name="ж52" localSheetId="8">'[12]2+'!$GW:$GX</definedName>
    <definedName name="ж52" localSheetId="14">'[12]2+'!$GW:$GX</definedName>
    <definedName name="ж52">'[4]2+'!$GW:$GX</definedName>
    <definedName name="ж53" localSheetId="9">#REF!</definedName>
    <definedName name="ж53" localSheetId="6">'[12]2+'!$HA:$HB</definedName>
    <definedName name="ж53" localSheetId="12">'[12]2+'!$HA:$HB</definedName>
    <definedName name="ж53" localSheetId="10">'[4]2+'!$HA:$HB</definedName>
    <definedName name="ж53" localSheetId="13">'[12]2+'!$HA:$HB</definedName>
    <definedName name="ж53" localSheetId="7">'[4]2+'!$HA:$HB</definedName>
    <definedName name="ж53" localSheetId="11">'[12]2+'!$HA:$HB</definedName>
    <definedName name="ж53" localSheetId="4">'[12]2+'!$HA:$HB</definedName>
    <definedName name="ж53" localSheetId="8">'[12]2+'!$HA:$HB</definedName>
    <definedName name="ж53" localSheetId="14">'[12]2+'!$HA:$HB</definedName>
    <definedName name="ж53">'[4]2+'!$HA:$HB</definedName>
    <definedName name="ж54" localSheetId="9">#REF!</definedName>
    <definedName name="ж54" localSheetId="6">'[12]2+'!$HE:$HF</definedName>
    <definedName name="ж54" localSheetId="12">'[12]2+'!$HE:$HF</definedName>
    <definedName name="ж54" localSheetId="10">'[4]2+'!$HE:$HF</definedName>
    <definedName name="ж54" localSheetId="13">'[12]2+'!$HE:$HF</definedName>
    <definedName name="ж54" localSheetId="7">'[4]2+'!$HE:$HF</definedName>
    <definedName name="ж54" localSheetId="11">'[12]2+'!$HE:$HF</definedName>
    <definedName name="ж54" localSheetId="4">'[12]2+'!$HE:$HF</definedName>
    <definedName name="ж54" localSheetId="8">'[12]2+'!$HE:$HF</definedName>
    <definedName name="ж54" localSheetId="14">'[12]2+'!$HE:$HF</definedName>
    <definedName name="ж54">'[4]2+'!$HE:$HF</definedName>
    <definedName name="ж55" localSheetId="9">#REF!</definedName>
    <definedName name="ж55" localSheetId="6">'[12]2+'!$HI:$HJ</definedName>
    <definedName name="ж55" localSheetId="12">'[12]2+'!$HI:$HJ</definedName>
    <definedName name="ж55" localSheetId="10">'[4]2+'!$HI:$HJ</definedName>
    <definedName name="ж55" localSheetId="13">'[12]2+'!$HI:$HJ</definedName>
    <definedName name="ж55" localSheetId="7">'[4]2+'!$HI:$HJ</definedName>
    <definedName name="ж55" localSheetId="11">'[12]2+'!$HI:$HJ</definedName>
    <definedName name="ж55" localSheetId="4">'[12]2+'!$HI:$HJ</definedName>
    <definedName name="ж55" localSheetId="8">'[12]2+'!$HI:$HJ</definedName>
    <definedName name="ж55" localSheetId="14">'[12]2+'!$HI:$HJ</definedName>
    <definedName name="ж55">'[4]2+'!$HI:$HJ</definedName>
    <definedName name="ж56" localSheetId="9">#REF!</definedName>
    <definedName name="ж56" localSheetId="6">'[12]2+'!$HM:$HN</definedName>
    <definedName name="ж56" localSheetId="12">'[12]2+'!$HM:$HN</definedName>
    <definedName name="ж56" localSheetId="10">'[4]2+'!$HM:$HN</definedName>
    <definedName name="ж56" localSheetId="13">'[12]2+'!$HM:$HN</definedName>
    <definedName name="ж56" localSheetId="7">'[4]2+'!$HM:$HN</definedName>
    <definedName name="ж56" localSheetId="11">'[12]2+'!$HM:$HN</definedName>
    <definedName name="ж56" localSheetId="4">'[12]2+'!$HM:$HN</definedName>
    <definedName name="ж56" localSheetId="8">'[12]2+'!$HM:$HN</definedName>
    <definedName name="ж56" localSheetId="14">'[12]2+'!$HM:$HN</definedName>
    <definedName name="ж56">'[4]2+'!$HM:$HN</definedName>
    <definedName name="ж57" localSheetId="9">#REF!</definedName>
    <definedName name="ж57" localSheetId="6">'[12]2+'!$HQ:$HR</definedName>
    <definedName name="ж57" localSheetId="12">'[12]2+'!$HQ:$HR</definedName>
    <definedName name="ж57" localSheetId="10">'[4]2+'!$HQ:$HR</definedName>
    <definedName name="ж57" localSheetId="13">'[12]2+'!$HQ:$HR</definedName>
    <definedName name="ж57" localSheetId="7">'[4]2+'!$HQ:$HR</definedName>
    <definedName name="ж57" localSheetId="11">'[12]2+'!$HQ:$HR</definedName>
    <definedName name="ж57" localSheetId="4">'[12]2+'!$HQ:$HR</definedName>
    <definedName name="ж57" localSheetId="8">'[12]2+'!$HQ:$HR</definedName>
    <definedName name="ж57" localSheetId="14">'[12]2+'!$HQ:$HR</definedName>
    <definedName name="ж57">'[4]2+'!$HQ:$HR</definedName>
    <definedName name="ж58" localSheetId="9">#REF!</definedName>
    <definedName name="ж58" localSheetId="6">'[12]2+'!$HU:$HV</definedName>
    <definedName name="ж58" localSheetId="12">'[12]2+'!$HU:$HV</definedName>
    <definedName name="ж58" localSheetId="10">'[4]2+'!$HU:$HV</definedName>
    <definedName name="ж58" localSheetId="13">'[12]2+'!$HU:$HV</definedName>
    <definedName name="ж58" localSheetId="7">'[4]2+'!$HU:$HV</definedName>
    <definedName name="ж58" localSheetId="11">'[12]2+'!$HU:$HV</definedName>
    <definedName name="ж58" localSheetId="4">'[12]2+'!$HU:$HV</definedName>
    <definedName name="ж58" localSheetId="8">'[12]2+'!$HU:$HV</definedName>
    <definedName name="ж58" localSheetId="14">'[12]2+'!$HU:$HV</definedName>
    <definedName name="ж58">'[4]2+'!$HU:$HV</definedName>
    <definedName name="ж59" localSheetId="9">#REF!</definedName>
    <definedName name="ж59" localSheetId="6">'[12]2+'!$HY:$HZ</definedName>
    <definedName name="ж59" localSheetId="12">'[12]2+'!$HY:$HZ</definedName>
    <definedName name="ж59" localSheetId="10">'[4]2+'!$HY:$HZ</definedName>
    <definedName name="ж59" localSheetId="13">'[12]2+'!$HY:$HZ</definedName>
    <definedName name="ж59" localSheetId="7">'[4]2+'!$HY:$HZ</definedName>
    <definedName name="ж59" localSheetId="11">'[12]2+'!$HY:$HZ</definedName>
    <definedName name="ж59" localSheetId="4">'[12]2+'!$HY:$HZ</definedName>
    <definedName name="ж59" localSheetId="8">'[12]2+'!$HY:$HZ</definedName>
    <definedName name="ж59" localSheetId="14">'[12]2+'!$HY:$HZ</definedName>
    <definedName name="ж59">'[4]2+'!$HY:$HZ</definedName>
    <definedName name="ж6" localSheetId="9">#REF!</definedName>
    <definedName name="ж6" localSheetId="6">'[12]2+'!$U:$V</definedName>
    <definedName name="ж6" localSheetId="12">'[12]2+'!$U:$V</definedName>
    <definedName name="ж6" localSheetId="10">'[4]2+'!$U:$V</definedName>
    <definedName name="ж6" localSheetId="13">'[12]2+'!$U:$V</definedName>
    <definedName name="ж6" localSheetId="7">'[4]2+'!$U:$V</definedName>
    <definedName name="ж6" localSheetId="11">'[12]2+'!$U:$V</definedName>
    <definedName name="ж6" localSheetId="4">'[12]2+'!$U:$V</definedName>
    <definedName name="ж6" localSheetId="8">'[12]2+'!$U:$V</definedName>
    <definedName name="ж6" localSheetId="14">'[12]2+'!$U:$V</definedName>
    <definedName name="ж6">'[4]2+'!$U:$V</definedName>
    <definedName name="ж60" localSheetId="9">#REF!</definedName>
    <definedName name="ж60" localSheetId="6">'[12]2+'!$IC:$ID</definedName>
    <definedName name="ж60" localSheetId="12">'[12]2+'!$IC:$ID</definedName>
    <definedName name="ж60" localSheetId="10">'[4]2+'!$IC:$ID</definedName>
    <definedName name="ж60" localSheetId="13">'[12]2+'!$IC:$ID</definedName>
    <definedName name="ж60" localSheetId="7">'[4]2+'!$IC:$ID</definedName>
    <definedName name="ж60" localSheetId="11">'[12]2+'!$IC:$ID</definedName>
    <definedName name="ж60" localSheetId="4">'[12]2+'!$IC:$ID</definedName>
    <definedName name="ж60" localSheetId="8">'[12]2+'!$IC:$ID</definedName>
    <definedName name="ж60" localSheetId="14">'[12]2+'!$IC:$ID</definedName>
    <definedName name="ж60">'[4]2+'!$IC:$ID</definedName>
    <definedName name="ж61" localSheetId="9">#REF!</definedName>
    <definedName name="ж61" localSheetId="6">'[12]2+'!$IG:$IH</definedName>
    <definedName name="ж61" localSheetId="12">'[12]2+'!$IG:$IH</definedName>
    <definedName name="ж61" localSheetId="10">'[4]2+'!$IG:$IH</definedName>
    <definedName name="ж61" localSheetId="13">'[12]2+'!$IG:$IH</definedName>
    <definedName name="ж61" localSheetId="7">'[4]2+'!$IG:$IH</definedName>
    <definedName name="ж61" localSheetId="11">'[12]2+'!$IG:$IH</definedName>
    <definedName name="ж61" localSheetId="4">'[12]2+'!$IG:$IH</definedName>
    <definedName name="ж61" localSheetId="8">'[12]2+'!$IG:$IH</definedName>
    <definedName name="ж61" localSheetId="14">'[12]2+'!$IG:$IH</definedName>
    <definedName name="ж61">'[4]2+'!$IG:$IH</definedName>
    <definedName name="ж62" localSheetId="9">#REF!</definedName>
    <definedName name="ж62" localSheetId="6">'[12]2+'!$IK:$IL</definedName>
    <definedName name="ж62" localSheetId="12">'[12]2+'!$IK:$IL</definedName>
    <definedName name="ж62" localSheetId="10">'[4]2+'!$IK:$IL</definedName>
    <definedName name="ж62" localSheetId="13">'[12]2+'!$IK:$IL</definedName>
    <definedName name="ж62" localSheetId="7">'[4]2+'!$IK:$IL</definedName>
    <definedName name="ж62" localSheetId="11">'[12]2+'!$IK:$IL</definedName>
    <definedName name="ж62" localSheetId="4">'[12]2+'!$IK:$IL</definedName>
    <definedName name="ж62" localSheetId="8">'[12]2+'!$IK:$IL</definedName>
    <definedName name="ж62" localSheetId="14">'[12]2+'!$IK:$IL</definedName>
    <definedName name="ж62">'[4]2+'!$IK:$IL</definedName>
    <definedName name="ж63" localSheetId="9">#REF!</definedName>
    <definedName name="ж63" localSheetId="6">'[12]2+'!$IO:$IP</definedName>
    <definedName name="ж63" localSheetId="12">'[12]2+'!$IO:$IP</definedName>
    <definedName name="ж63" localSheetId="10">'[4]2+'!$IO:$IP</definedName>
    <definedName name="ж63" localSheetId="13">'[12]2+'!$IO:$IP</definedName>
    <definedName name="ж63" localSheetId="7">'[4]2+'!$IO:$IP</definedName>
    <definedName name="ж63" localSheetId="11">'[12]2+'!$IO:$IP</definedName>
    <definedName name="ж63" localSheetId="4">'[12]2+'!$IO:$IP</definedName>
    <definedName name="ж63" localSheetId="8">'[12]2+'!$IO:$IP</definedName>
    <definedName name="ж63" localSheetId="14">'[12]2+'!$IO:$IP</definedName>
    <definedName name="ж63">'[4]2+'!$IO:$IP</definedName>
    <definedName name="ж64" localSheetId="9">#REF!</definedName>
    <definedName name="ж64" localSheetId="6">'[12]2+'!$IS:$IT</definedName>
    <definedName name="ж64" localSheetId="12">'[12]2+'!$IS:$IT</definedName>
    <definedName name="ж64" localSheetId="10">'[4]2+'!$IS:$IT</definedName>
    <definedName name="ж64" localSheetId="13">'[12]2+'!$IS:$IT</definedName>
    <definedName name="ж64" localSheetId="7">'[4]2+'!$IS:$IT</definedName>
    <definedName name="ж64" localSheetId="11">'[12]2+'!$IS:$IT</definedName>
    <definedName name="ж64" localSheetId="4">'[12]2+'!$IS:$IT</definedName>
    <definedName name="ж64" localSheetId="8">'[12]2+'!$IS:$IT</definedName>
    <definedName name="ж64" localSheetId="14">'[12]2+'!$IS:$IT</definedName>
    <definedName name="ж64">'[4]2+'!$IS:$IT</definedName>
    <definedName name="ж65" localSheetId="9">#REF!</definedName>
    <definedName name="ж65" localSheetId="6">'[12]2+'!$IW:$IX</definedName>
    <definedName name="ж65" localSheetId="12">'[12]2+'!$IW:$IX</definedName>
    <definedName name="ж65" localSheetId="10">'[4]2+'!$IW:$IX</definedName>
    <definedName name="ж65" localSheetId="13">'[12]2+'!$IW:$IX</definedName>
    <definedName name="ж65" localSheetId="7">'[4]2+'!$IW:$IX</definedName>
    <definedName name="ж65" localSheetId="11">'[12]2+'!$IW:$IX</definedName>
    <definedName name="ж65" localSheetId="4">'[12]2+'!$IW:$IX</definedName>
    <definedName name="ж65" localSheetId="8">'[12]2+'!$IW:$IX</definedName>
    <definedName name="ж65" localSheetId="14">'[12]2+'!$IW:$IX</definedName>
    <definedName name="ж65">'[4]2+'!$IW:$IX</definedName>
    <definedName name="ж66" localSheetId="9">#REF!</definedName>
    <definedName name="ж66" localSheetId="6">'[12]2+'!$JA:$JB</definedName>
    <definedName name="ж66" localSheetId="12">'[12]2+'!$JA:$JB</definedName>
    <definedName name="ж66" localSheetId="10">'[4]2+'!$JA:$JB</definedName>
    <definedName name="ж66" localSheetId="13">'[12]2+'!$JA:$JB</definedName>
    <definedName name="ж66" localSheetId="7">'[4]2+'!$JA:$JB</definedName>
    <definedName name="ж66" localSheetId="11">'[12]2+'!$JA:$JB</definedName>
    <definedName name="ж66" localSheetId="4">'[12]2+'!$JA:$JB</definedName>
    <definedName name="ж66" localSheetId="8">'[12]2+'!$JA:$JB</definedName>
    <definedName name="ж66" localSheetId="14">'[12]2+'!$JA:$JB</definedName>
    <definedName name="ж66">'[4]2+'!$JA:$JB</definedName>
    <definedName name="ж67" localSheetId="9">#REF!</definedName>
    <definedName name="ж67" localSheetId="6">'[12]2+'!$JE:$JF</definedName>
    <definedName name="ж67" localSheetId="12">'[12]2+'!$JE:$JF</definedName>
    <definedName name="ж67" localSheetId="10">'[4]2+'!$JE:$JF</definedName>
    <definedName name="ж67" localSheetId="13">'[12]2+'!$JE:$JF</definedName>
    <definedName name="ж67" localSheetId="7">'[4]2+'!$JE:$JF</definedName>
    <definedName name="ж67" localSheetId="11">'[12]2+'!$JE:$JF</definedName>
    <definedName name="ж67" localSheetId="4">'[12]2+'!$JE:$JF</definedName>
    <definedName name="ж67" localSheetId="8">'[12]2+'!$JE:$JF</definedName>
    <definedName name="ж67" localSheetId="14">'[12]2+'!$JE:$JF</definedName>
    <definedName name="ж67">'[4]2+'!$JE:$JF</definedName>
    <definedName name="ж68" localSheetId="9">#REF!</definedName>
    <definedName name="ж68" localSheetId="6">'[12]2+'!$JI:$JJ</definedName>
    <definedName name="ж68" localSheetId="12">'[12]2+'!$JI:$JJ</definedName>
    <definedName name="ж68" localSheetId="10">'[4]2+'!$JI:$JJ</definedName>
    <definedName name="ж68" localSheetId="13">'[12]2+'!$JI:$JJ</definedName>
    <definedName name="ж68" localSheetId="7">'[4]2+'!$JI:$JJ</definedName>
    <definedName name="ж68" localSheetId="11">'[12]2+'!$JI:$JJ</definedName>
    <definedName name="ж68" localSheetId="4">'[12]2+'!$JI:$JJ</definedName>
    <definedName name="ж68" localSheetId="8">'[12]2+'!$JI:$JJ</definedName>
    <definedName name="ж68" localSheetId="14">'[12]2+'!$JI:$JJ</definedName>
    <definedName name="ж68">'[4]2+'!$JI:$JJ</definedName>
    <definedName name="ж69" localSheetId="9">#REF!</definedName>
    <definedName name="ж69" localSheetId="6">'[12]2+'!$JM:$JN</definedName>
    <definedName name="ж69" localSheetId="12">'[12]2+'!$JM:$JN</definedName>
    <definedName name="ж69" localSheetId="10">'[4]2+'!$JM:$JN</definedName>
    <definedName name="ж69" localSheetId="13">'[12]2+'!$JM:$JN</definedName>
    <definedName name="ж69" localSheetId="7">'[4]2+'!$JM:$JN</definedName>
    <definedName name="ж69" localSheetId="11">'[12]2+'!$JM:$JN</definedName>
    <definedName name="ж69" localSheetId="4">'[12]2+'!$JM:$JN</definedName>
    <definedName name="ж69" localSheetId="8">'[12]2+'!$JM:$JN</definedName>
    <definedName name="ж69" localSheetId="14">'[12]2+'!$JM:$JN</definedName>
    <definedName name="ж69">'[4]2+'!$JM:$JN</definedName>
    <definedName name="ж7" localSheetId="9">#REF!</definedName>
    <definedName name="ж7" localSheetId="6">'[12]2+'!$Y:$Z</definedName>
    <definedName name="ж7" localSheetId="12">'[12]2+'!$Y:$Z</definedName>
    <definedName name="ж7" localSheetId="10">'[4]2+'!$Y:$Z</definedName>
    <definedName name="ж7" localSheetId="13">'[12]2+'!$Y:$Z</definedName>
    <definedName name="ж7" localSheetId="7">'[4]2+'!$Y:$Z</definedName>
    <definedName name="ж7" localSheetId="11">'[12]2+'!$Y:$Z</definedName>
    <definedName name="ж7" localSheetId="4">'[12]2+'!$Y:$Z</definedName>
    <definedName name="ж7" localSheetId="8">'[12]2+'!$Y:$Z</definedName>
    <definedName name="ж7" localSheetId="14">'[12]2+'!$Y:$Z</definedName>
    <definedName name="ж7">'[4]2+'!$Y:$Z</definedName>
    <definedName name="ж70" localSheetId="9">#REF!</definedName>
    <definedName name="ж70" localSheetId="6">'[12]2+'!$JQ:$JR</definedName>
    <definedName name="ж70" localSheetId="12">'[12]2+'!$JQ:$JR</definedName>
    <definedName name="ж70" localSheetId="10">'[4]2+'!$JQ:$JR</definedName>
    <definedName name="ж70" localSheetId="13">'[12]2+'!$JQ:$JR</definedName>
    <definedName name="ж70" localSheetId="7">'[4]2+'!$JQ:$JR</definedName>
    <definedName name="ж70" localSheetId="11">'[12]2+'!$JQ:$JR</definedName>
    <definedName name="ж70" localSheetId="4">'[12]2+'!$JQ:$JR</definedName>
    <definedName name="ж70" localSheetId="8">'[12]2+'!$JQ:$JR</definedName>
    <definedName name="ж70" localSheetId="14">'[12]2+'!$JQ:$JR</definedName>
    <definedName name="ж70">'[4]2+'!$JQ:$JR</definedName>
    <definedName name="ж71" localSheetId="9">#REF!</definedName>
    <definedName name="ж71" localSheetId="6">'[12]2+'!$JU:$JV</definedName>
    <definedName name="ж71" localSheetId="12">'[12]2+'!$JU:$JV</definedName>
    <definedName name="ж71" localSheetId="10">'[4]2+'!$JU:$JV</definedName>
    <definedName name="ж71" localSheetId="13">'[12]2+'!$JU:$JV</definedName>
    <definedName name="ж71" localSheetId="7">'[4]2+'!$JU:$JV</definedName>
    <definedName name="ж71" localSheetId="11">'[12]2+'!$JU:$JV</definedName>
    <definedName name="ж71" localSheetId="4">'[12]2+'!$JU:$JV</definedName>
    <definedName name="ж71" localSheetId="8">'[12]2+'!$JU:$JV</definedName>
    <definedName name="ж71" localSheetId="14">'[12]2+'!$JU:$JV</definedName>
    <definedName name="ж71">'[4]2+'!$JU:$JV</definedName>
    <definedName name="ж72" localSheetId="9">#REF!</definedName>
    <definedName name="ж72" localSheetId="6">'[12]2+'!$JY:$JZ</definedName>
    <definedName name="ж72" localSheetId="12">'[12]2+'!$JY:$JZ</definedName>
    <definedName name="ж72" localSheetId="10">'[4]2+'!$JY:$JZ</definedName>
    <definedName name="ж72" localSheetId="13">'[12]2+'!$JY:$JZ</definedName>
    <definedName name="ж72" localSheetId="7">'[4]2+'!$JY:$JZ</definedName>
    <definedName name="ж72" localSheetId="11">'[12]2+'!$JY:$JZ</definedName>
    <definedName name="ж72" localSheetId="4">'[12]2+'!$JY:$JZ</definedName>
    <definedName name="ж72" localSheetId="8">'[12]2+'!$JY:$JZ</definedName>
    <definedName name="ж72" localSheetId="14">'[12]2+'!$JY:$JZ</definedName>
    <definedName name="ж72">'[4]2+'!$JY:$JZ</definedName>
    <definedName name="ж73" localSheetId="9">#REF!</definedName>
    <definedName name="ж73" localSheetId="6">'[12]2+'!$KC:$KD</definedName>
    <definedName name="ж73" localSheetId="12">'[12]2+'!$KC:$KD</definedName>
    <definedName name="ж73" localSheetId="10">'[4]2+'!$KC:$KD</definedName>
    <definedName name="ж73" localSheetId="13">'[12]2+'!$KC:$KD</definedName>
    <definedName name="ж73" localSheetId="7">'[4]2+'!$KC:$KD</definedName>
    <definedName name="ж73" localSheetId="11">'[12]2+'!$KC:$KD</definedName>
    <definedName name="ж73" localSheetId="4">'[12]2+'!$KC:$KD</definedName>
    <definedName name="ж73" localSheetId="8">'[12]2+'!$KC:$KD</definedName>
    <definedName name="ж73" localSheetId="14">'[12]2+'!$KC:$KD</definedName>
    <definedName name="ж73">'[4]2+'!$KC:$KD</definedName>
    <definedName name="ж74" localSheetId="9">#REF!</definedName>
    <definedName name="ж74" localSheetId="6">'[12]2+'!$KG:$KH</definedName>
    <definedName name="ж74" localSheetId="12">'[12]2+'!$KG:$KH</definedName>
    <definedName name="ж74" localSheetId="10">'[4]2+'!$KG:$KH</definedName>
    <definedName name="ж74" localSheetId="13">'[12]2+'!$KG:$KH</definedName>
    <definedName name="ж74" localSheetId="7">'[4]2+'!$KG:$KH</definedName>
    <definedName name="ж74" localSheetId="11">'[12]2+'!$KG:$KH</definedName>
    <definedName name="ж74" localSheetId="4">'[12]2+'!$KG:$KH</definedName>
    <definedName name="ж74" localSheetId="8">'[12]2+'!$KG:$KH</definedName>
    <definedName name="ж74" localSheetId="14">'[12]2+'!$KG:$KH</definedName>
    <definedName name="ж74">'[4]2+'!$KG:$KH</definedName>
    <definedName name="ж75" localSheetId="9">#REF!</definedName>
    <definedName name="ж75" localSheetId="6">'[12]2+'!$KK:$KL</definedName>
    <definedName name="ж75" localSheetId="12">'[12]2+'!$KK:$KL</definedName>
    <definedName name="ж75" localSheetId="10">'[4]2+'!$KK:$KL</definedName>
    <definedName name="ж75" localSheetId="13">'[12]2+'!$KK:$KL</definedName>
    <definedName name="ж75" localSheetId="7">'[4]2+'!$KK:$KL</definedName>
    <definedName name="ж75" localSheetId="11">'[12]2+'!$KK:$KL</definedName>
    <definedName name="ж75" localSheetId="4">'[12]2+'!$KK:$KL</definedName>
    <definedName name="ж75" localSheetId="8">'[12]2+'!$KK:$KL</definedName>
    <definedName name="ж75" localSheetId="14">'[12]2+'!$KK:$KL</definedName>
    <definedName name="ж75">'[4]2+'!$KK:$KL</definedName>
    <definedName name="ж76" localSheetId="9">#REF!</definedName>
    <definedName name="ж76" localSheetId="6">'[12]2+'!$KO:$KP</definedName>
    <definedName name="ж76" localSheetId="12">'[12]2+'!$KO:$KP</definedName>
    <definedName name="ж76" localSheetId="10">'[4]2+'!$KO:$KP</definedName>
    <definedName name="ж76" localSheetId="13">'[12]2+'!$KO:$KP</definedName>
    <definedName name="ж76" localSheetId="7">'[4]2+'!$KO:$KP</definedName>
    <definedName name="ж76" localSheetId="11">'[12]2+'!$KO:$KP</definedName>
    <definedName name="ж76" localSheetId="4">'[12]2+'!$KO:$KP</definedName>
    <definedName name="ж76" localSheetId="8">'[12]2+'!$KO:$KP</definedName>
    <definedName name="ж76" localSheetId="14">'[12]2+'!$KO:$KP</definedName>
    <definedName name="ж76">'[4]2+'!$KO:$KP</definedName>
    <definedName name="ж77" localSheetId="9">#REF!</definedName>
    <definedName name="ж77" localSheetId="6">'[12]2+'!$KS:$KT</definedName>
    <definedName name="ж77" localSheetId="12">'[12]2+'!$KS:$KT</definedName>
    <definedName name="ж77" localSheetId="10">'[4]2+'!$KS:$KT</definedName>
    <definedName name="ж77" localSheetId="13">'[12]2+'!$KS:$KT</definedName>
    <definedName name="ж77" localSheetId="7">'[4]2+'!$KS:$KT</definedName>
    <definedName name="ж77" localSheetId="11">'[12]2+'!$KS:$KT</definedName>
    <definedName name="ж77" localSheetId="4">'[12]2+'!$KS:$KT</definedName>
    <definedName name="ж77" localSheetId="8">'[12]2+'!$KS:$KT</definedName>
    <definedName name="ж77" localSheetId="14">'[12]2+'!$KS:$KT</definedName>
    <definedName name="ж77">'[4]2+'!$KS:$KT</definedName>
    <definedName name="ж78" localSheetId="9">#REF!</definedName>
    <definedName name="ж78" localSheetId="6">'[12]2+'!$KW:$KX</definedName>
    <definedName name="ж78" localSheetId="12">'[12]2+'!$KW:$KX</definedName>
    <definedName name="ж78" localSheetId="10">'[4]2+'!$KW:$KX</definedName>
    <definedName name="ж78" localSheetId="13">'[12]2+'!$KW:$KX</definedName>
    <definedName name="ж78" localSheetId="7">'[4]2+'!$KW:$KX</definedName>
    <definedName name="ж78" localSheetId="11">'[12]2+'!$KW:$KX</definedName>
    <definedName name="ж78" localSheetId="4">'[12]2+'!$KW:$KX</definedName>
    <definedName name="ж78" localSheetId="8">'[12]2+'!$KW:$KX</definedName>
    <definedName name="ж78" localSheetId="14">'[12]2+'!$KW:$KX</definedName>
    <definedName name="ж78">'[4]2+'!$KW:$KX</definedName>
    <definedName name="ж79" localSheetId="9">#REF!</definedName>
    <definedName name="ж79" localSheetId="6">'[12]2+'!$LA:$LB</definedName>
    <definedName name="ж79" localSheetId="12">'[12]2+'!$LA:$LB</definedName>
    <definedName name="ж79" localSheetId="10">'[4]2+'!$LA:$LB</definedName>
    <definedName name="ж79" localSheetId="13">'[12]2+'!$LA:$LB</definedName>
    <definedName name="ж79" localSheetId="7">'[4]2+'!$LA:$LB</definedName>
    <definedName name="ж79" localSheetId="11">'[12]2+'!$LA:$LB</definedName>
    <definedName name="ж79" localSheetId="4">'[12]2+'!$LA:$LB</definedName>
    <definedName name="ж79" localSheetId="8">'[12]2+'!$LA:$LB</definedName>
    <definedName name="ж79" localSheetId="14">'[12]2+'!$LA:$LB</definedName>
    <definedName name="ж79">'[4]2+'!$LA:$LB</definedName>
    <definedName name="ж8" localSheetId="9">#REF!</definedName>
    <definedName name="ж8" localSheetId="6">'[12]2+'!$AC:$AD</definedName>
    <definedName name="ж8" localSheetId="12">'[12]2+'!$AC:$AD</definedName>
    <definedName name="ж8" localSheetId="10">'[4]2+'!$AC:$AD</definedName>
    <definedName name="ж8" localSheetId="13">'[12]2+'!$AC:$AD</definedName>
    <definedName name="ж8" localSheetId="7">'[4]2+'!$AC:$AD</definedName>
    <definedName name="ж8" localSheetId="11">'[12]2+'!$AC:$AD</definedName>
    <definedName name="ж8" localSheetId="4">'[12]2+'!$AC:$AD</definedName>
    <definedName name="ж8" localSheetId="8">'[12]2+'!$AC:$AD</definedName>
    <definedName name="ж8" localSheetId="14">'[12]2+'!$AC:$AD</definedName>
    <definedName name="ж8">'[4]2+'!$AC:$AD</definedName>
    <definedName name="ж80" localSheetId="9">#REF!</definedName>
    <definedName name="ж80" localSheetId="6">'[12]2+'!$LE:$LF</definedName>
    <definedName name="ж80" localSheetId="12">'[12]2+'!$LE:$LF</definedName>
    <definedName name="ж80" localSheetId="10">'[4]2+'!$LE:$LF</definedName>
    <definedName name="ж80" localSheetId="13">'[12]2+'!$LE:$LF</definedName>
    <definedName name="ж80" localSheetId="7">'[4]2+'!$LE:$LF</definedName>
    <definedName name="ж80" localSheetId="11">'[12]2+'!$LE:$LF</definedName>
    <definedName name="ж80" localSheetId="4">'[12]2+'!$LE:$LF</definedName>
    <definedName name="ж80" localSheetId="8">'[12]2+'!$LE:$LF</definedName>
    <definedName name="ж80" localSheetId="14">'[12]2+'!$LE:$LF</definedName>
    <definedName name="ж80">'[4]2+'!$LE:$LF</definedName>
    <definedName name="ж81" localSheetId="9">#REF!</definedName>
    <definedName name="ж81" localSheetId="6">'[12]2+'!$LI:$LJ</definedName>
    <definedName name="ж81" localSheetId="12">'[12]2+'!$LI:$LJ</definedName>
    <definedName name="ж81" localSheetId="10">'[4]2+'!$LI:$LJ</definedName>
    <definedName name="ж81" localSheetId="13">'[12]2+'!$LI:$LJ</definedName>
    <definedName name="ж81" localSheetId="7">'[4]2+'!$LI:$LJ</definedName>
    <definedName name="ж81" localSheetId="11">'[12]2+'!$LI:$LJ</definedName>
    <definedName name="ж81" localSheetId="4">'[12]2+'!$LI:$LJ</definedName>
    <definedName name="ж81" localSheetId="8">'[12]2+'!$LI:$LJ</definedName>
    <definedName name="ж81" localSheetId="14">'[12]2+'!$LI:$LJ</definedName>
    <definedName name="ж81">'[4]2+'!$LI:$LJ</definedName>
    <definedName name="ж82" localSheetId="9">#REF!</definedName>
    <definedName name="ж82" localSheetId="6">'[12]2+'!$LM:$LN</definedName>
    <definedName name="ж82" localSheetId="12">'[12]2+'!$LM:$LN</definedName>
    <definedName name="ж82" localSheetId="10">'[4]2+'!$LM:$LN</definedName>
    <definedName name="ж82" localSheetId="13">'[12]2+'!$LM:$LN</definedName>
    <definedName name="ж82" localSheetId="7">'[4]2+'!$LM:$LN</definedName>
    <definedName name="ж82" localSheetId="11">'[12]2+'!$LM:$LN</definedName>
    <definedName name="ж82" localSheetId="4">'[12]2+'!$LM:$LN</definedName>
    <definedName name="ж82" localSheetId="8">'[12]2+'!$LM:$LN</definedName>
    <definedName name="ж82" localSheetId="14">'[12]2+'!$LM:$LN</definedName>
    <definedName name="ж82">'[4]2+'!$LM:$LN</definedName>
    <definedName name="ж83" localSheetId="9">#REF!</definedName>
    <definedName name="ж83" localSheetId="6">'[12]2+'!$LQ:$LR</definedName>
    <definedName name="ж83" localSheetId="12">'[12]2+'!$LQ:$LR</definedName>
    <definedName name="ж83" localSheetId="10">'[4]2+'!$LQ:$LR</definedName>
    <definedName name="ж83" localSheetId="13">'[12]2+'!$LQ:$LR</definedName>
    <definedName name="ж83" localSheetId="7">'[4]2+'!$LQ:$LR</definedName>
    <definedName name="ж83" localSheetId="11">'[12]2+'!$LQ:$LR</definedName>
    <definedName name="ж83" localSheetId="4">'[12]2+'!$LQ:$LR</definedName>
    <definedName name="ж83" localSheetId="8">'[12]2+'!$LQ:$LR</definedName>
    <definedName name="ж83" localSheetId="14">'[12]2+'!$LQ:$LR</definedName>
    <definedName name="ж83">'[4]2+'!$LQ:$LR</definedName>
    <definedName name="ж84" localSheetId="9">#REF!</definedName>
    <definedName name="ж84" localSheetId="6">'[12]2+'!$LU:$LV</definedName>
    <definedName name="ж84" localSheetId="12">'[12]2+'!$LU:$LV</definedName>
    <definedName name="ж84" localSheetId="10">'[4]2+'!$LU:$LV</definedName>
    <definedName name="ж84" localSheetId="13">'[12]2+'!$LU:$LV</definedName>
    <definedName name="ж84" localSheetId="7">'[4]2+'!$LU:$LV</definedName>
    <definedName name="ж84" localSheetId="11">'[12]2+'!$LU:$LV</definedName>
    <definedName name="ж84" localSheetId="4">'[12]2+'!$LU:$LV</definedName>
    <definedName name="ж84" localSheetId="8">'[12]2+'!$LU:$LV</definedName>
    <definedName name="ж84" localSheetId="14">'[12]2+'!$LU:$LV</definedName>
    <definedName name="ж84">'[4]2+'!$LU:$LV</definedName>
    <definedName name="ж85" localSheetId="9">#REF!</definedName>
    <definedName name="ж85" localSheetId="6">'[12]2+'!$LY:$LZ</definedName>
    <definedName name="ж85" localSheetId="12">'[12]2+'!$LY:$LZ</definedName>
    <definedName name="ж85" localSheetId="10">'[4]2+'!$LY:$LZ</definedName>
    <definedName name="ж85" localSheetId="13">'[12]2+'!$LY:$LZ</definedName>
    <definedName name="ж85" localSheetId="7">'[4]2+'!$LY:$LZ</definedName>
    <definedName name="ж85" localSheetId="11">'[12]2+'!$LY:$LZ</definedName>
    <definedName name="ж85" localSheetId="4">'[12]2+'!$LY:$LZ</definedName>
    <definedName name="ж85" localSheetId="8">'[12]2+'!$LY:$LZ</definedName>
    <definedName name="ж85" localSheetId="14">'[12]2+'!$LY:$LZ</definedName>
    <definedName name="ж85">'[4]2+'!$LY:$LZ</definedName>
    <definedName name="ж86" localSheetId="9">#REF!</definedName>
    <definedName name="ж86" localSheetId="6">'[12]2+'!$MC:$MD</definedName>
    <definedName name="ж86" localSheetId="12">'[12]2+'!$MC:$MD</definedName>
    <definedName name="ж86" localSheetId="10">'[4]2+'!$MC:$MD</definedName>
    <definedName name="ж86" localSheetId="13">'[12]2+'!$MC:$MD</definedName>
    <definedName name="ж86" localSheetId="7">'[4]2+'!$MC:$MD</definedName>
    <definedName name="ж86" localSheetId="11">'[12]2+'!$MC:$MD</definedName>
    <definedName name="ж86" localSheetId="4">'[12]2+'!$MC:$MD</definedName>
    <definedName name="ж86" localSheetId="8">'[12]2+'!$MC:$MD</definedName>
    <definedName name="ж86" localSheetId="14">'[12]2+'!$MC:$MD</definedName>
    <definedName name="ж86">'[4]2+'!$MC:$MD</definedName>
    <definedName name="ж87" localSheetId="9">#REF!</definedName>
    <definedName name="ж87" localSheetId="6">'[12]2+'!$MG:$MH</definedName>
    <definedName name="ж87" localSheetId="12">'[12]2+'!$MG:$MH</definedName>
    <definedName name="ж87" localSheetId="10">'[4]2+'!$MG:$MH</definedName>
    <definedName name="ж87" localSheetId="13">'[12]2+'!$MG:$MH</definedName>
    <definedName name="ж87" localSheetId="7">'[4]2+'!$MG:$MH</definedName>
    <definedName name="ж87" localSheetId="11">'[12]2+'!$MG:$MH</definedName>
    <definedName name="ж87" localSheetId="4">'[12]2+'!$MG:$MH</definedName>
    <definedName name="ж87" localSheetId="8">'[12]2+'!$MG:$MH</definedName>
    <definedName name="ж87" localSheetId="14">'[12]2+'!$MG:$MH</definedName>
    <definedName name="ж87">'[4]2+'!$MG:$MH</definedName>
    <definedName name="ж88" localSheetId="9">#REF!</definedName>
    <definedName name="ж88" localSheetId="6">'[12]2+'!$MK:$ML</definedName>
    <definedName name="ж88" localSheetId="12">'[12]2+'!$MK:$ML</definedName>
    <definedName name="ж88" localSheetId="10">'[4]2+'!$MK:$ML</definedName>
    <definedName name="ж88" localSheetId="13">'[12]2+'!$MK:$ML</definedName>
    <definedName name="ж88" localSheetId="7">'[4]2+'!$MK:$ML</definedName>
    <definedName name="ж88" localSheetId="11">'[12]2+'!$MK:$ML</definedName>
    <definedName name="ж88" localSheetId="4">'[12]2+'!$MK:$ML</definedName>
    <definedName name="ж88" localSheetId="8">'[12]2+'!$MK:$ML</definedName>
    <definedName name="ж88" localSheetId="14">'[12]2+'!$MK:$ML</definedName>
    <definedName name="ж88">'[4]2+'!$MK:$ML</definedName>
    <definedName name="ж89" localSheetId="9">#REF!</definedName>
    <definedName name="ж89" localSheetId="6">'[12]2+'!$MO:$MP</definedName>
    <definedName name="ж89" localSheetId="12">'[12]2+'!$MO:$MP</definedName>
    <definedName name="ж89" localSheetId="10">'[4]2+'!$MO:$MP</definedName>
    <definedName name="ж89" localSheetId="13">'[12]2+'!$MO:$MP</definedName>
    <definedName name="ж89" localSheetId="7">'[4]2+'!$MO:$MP</definedName>
    <definedName name="ж89" localSheetId="11">'[12]2+'!$MO:$MP</definedName>
    <definedName name="ж89" localSheetId="4">'[12]2+'!$MO:$MP</definedName>
    <definedName name="ж89" localSheetId="8">'[12]2+'!$MO:$MP</definedName>
    <definedName name="ж89" localSheetId="14">'[12]2+'!$MO:$MP</definedName>
    <definedName name="ж89">'[4]2+'!$MO:$MP</definedName>
    <definedName name="ж9" localSheetId="9">#REF!</definedName>
    <definedName name="ж9" localSheetId="6">'[12]2+'!$AG:$AH</definedName>
    <definedName name="ж9" localSheetId="12">'[12]2+'!$AG:$AH</definedName>
    <definedName name="ж9" localSheetId="10">'[4]2+'!$AG:$AH</definedName>
    <definedName name="ж9" localSheetId="13">'[12]2+'!$AG:$AH</definedName>
    <definedName name="ж9" localSheetId="7">'[4]2+'!$AG:$AH</definedName>
    <definedName name="ж9" localSheetId="11">'[12]2+'!$AG:$AH</definedName>
    <definedName name="ж9" localSheetId="4">'[12]2+'!$AG:$AH</definedName>
    <definedName name="ж9" localSheetId="8">'[12]2+'!$AG:$AH</definedName>
    <definedName name="ж9" localSheetId="14">'[12]2+'!$AG:$AH</definedName>
    <definedName name="ж9">'[4]2+'!$AG:$AH</definedName>
    <definedName name="ж90" localSheetId="9">#REF!</definedName>
    <definedName name="ж90" localSheetId="6">'[12]2+'!$MS:$MT</definedName>
    <definedName name="ж90" localSheetId="12">'[12]2+'!$MS:$MT</definedName>
    <definedName name="ж90" localSheetId="10">'[4]2+'!$MS:$MT</definedName>
    <definedName name="ж90" localSheetId="13">'[12]2+'!$MS:$MT</definedName>
    <definedName name="ж90" localSheetId="7">'[4]2+'!$MS:$MT</definedName>
    <definedName name="ж90" localSheetId="11">'[12]2+'!$MS:$MT</definedName>
    <definedName name="ж90" localSheetId="4">'[12]2+'!$MS:$MT</definedName>
    <definedName name="ж90" localSheetId="8">'[12]2+'!$MS:$MT</definedName>
    <definedName name="ж90" localSheetId="14">'[12]2+'!$MS:$MT</definedName>
    <definedName name="ж90">'[4]2+'!$MS:$MT</definedName>
    <definedName name="ж91" localSheetId="9">#REF!</definedName>
    <definedName name="ж91" localSheetId="6">'[12]2+'!$MW:$MX</definedName>
    <definedName name="ж91" localSheetId="12">'[12]2+'!$MW:$MX</definedName>
    <definedName name="ж91" localSheetId="10">'[4]2+'!$MW:$MX</definedName>
    <definedName name="ж91" localSheetId="13">'[12]2+'!$MW:$MX</definedName>
    <definedName name="ж91" localSheetId="7">'[4]2+'!$MW:$MX</definedName>
    <definedName name="ж91" localSheetId="11">'[12]2+'!$MW:$MX</definedName>
    <definedName name="ж91" localSheetId="4">'[12]2+'!$MW:$MX</definedName>
    <definedName name="ж91" localSheetId="8">'[12]2+'!$MW:$MX</definedName>
    <definedName name="ж91" localSheetId="14">'[12]2+'!$MW:$MX</definedName>
    <definedName name="ж91">'[4]2+'!$MW:$MX</definedName>
    <definedName name="ж92" localSheetId="9">#REF!</definedName>
    <definedName name="ж92" localSheetId="6">'[12]2+'!$NA:$NB</definedName>
    <definedName name="ж92" localSheetId="12">'[12]2+'!$NA:$NB</definedName>
    <definedName name="ж92" localSheetId="10">'[4]2+'!$NA:$NB</definedName>
    <definedName name="ж92" localSheetId="13">'[12]2+'!$NA:$NB</definedName>
    <definedName name="ж92" localSheetId="7">'[4]2+'!$NA:$NB</definedName>
    <definedName name="ж92" localSheetId="11">'[12]2+'!$NA:$NB</definedName>
    <definedName name="ж92" localSheetId="4">'[12]2+'!$NA:$NB</definedName>
    <definedName name="ж92" localSheetId="8">'[12]2+'!$NA:$NB</definedName>
    <definedName name="ж92" localSheetId="14">'[12]2+'!$NA:$NB</definedName>
    <definedName name="ж92">'[4]2+'!$NA:$NB</definedName>
    <definedName name="ж93" localSheetId="9">#REF!</definedName>
    <definedName name="ж93" localSheetId="6">'[12]2+'!$NE:$NF</definedName>
    <definedName name="ж93" localSheetId="12">'[12]2+'!$NE:$NF</definedName>
    <definedName name="ж93" localSheetId="10">'[4]2+'!$NE:$NF</definedName>
    <definedName name="ж93" localSheetId="13">'[12]2+'!$NE:$NF</definedName>
    <definedName name="ж93" localSheetId="7">'[4]2+'!$NE:$NF</definedName>
    <definedName name="ж93" localSheetId="11">'[12]2+'!$NE:$NF</definedName>
    <definedName name="ж93" localSheetId="4">'[12]2+'!$NE:$NF</definedName>
    <definedName name="ж93" localSheetId="8">'[12]2+'!$NE:$NF</definedName>
    <definedName name="ж93" localSheetId="14">'[12]2+'!$NE:$NF</definedName>
    <definedName name="ж93">'[4]2+'!$NE:$NF</definedName>
    <definedName name="ж94" localSheetId="9">#REF!</definedName>
    <definedName name="ж94" localSheetId="6">'[12]2+'!$NI:$NJ</definedName>
    <definedName name="ж94" localSheetId="12">'[12]2+'!$NI:$NJ</definedName>
    <definedName name="ж94" localSheetId="10">'[4]2+'!$NI:$NJ</definedName>
    <definedName name="ж94" localSheetId="13">'[12]2+'!$NI:$NJ</definedName>
    <definedName name="ж94" localSheetId="7">'[4]2+'!$NI:$NJ</definedName>
    <definedName name="ж94" localSheetId="11">'[12]2+'!$NI:$NJ</definedName>
    <definedName name="ж94" localSheetId="4">'[12]2+'!$NI:$NJ</definedName>
    <definedName name="ж94" localSheetId="8">'[12]2+'!$NI:$NJ</definedName>
    <definedName name="ж94" localSheetId="14">'[12]2+'!$NI:$NJ</definedName>
    <definedName name="ж94">'[4]2+'!$NI:$NJ</definedName>
    <definedName name="ж95" localSheetId="9">#REF!</definedName>
    <definedName name="ж95" localSheetId="6">'[12]2+'!$NM:$NN</definedName>
    <definedName name="ж95" localSheetId="12">'[12]2+'!$NM:$NN</definedName>
    <definedName name="ж95" localSheetId="10">'[4]2+'!$NM:$NN</definedName>
    <definedName name="ж95" localSheetId="13">'[12]2+'!$NM:$NN</definedName>
    <definedName name="ж95" localSheetId="7">'[4]2+'!$NM:$NN</definedName>
    <definedName name="ж95" localSheetId="11">'[12]2+'!$NM:$NN</definedName>
    <definedName name="ж95" localSheetId="4">'[12]2+'!$NM:$NN</definedName>
    <definedName name="ж95" localSheetId="8">'[12]2+'!$NM:$NN</definedName>
    <definedName name="ж95" localSheetId="14">'[12]2+'!$NM:$NN</definedName>
    <definedName name="ж95">'[4]2+'!$NM:$NN</definedName>
    <definedName name="ж96" localSheetId="9">#REF!</definedName>
    <definedName name="ж96" localSheetId="6">'[12]2+'!$NQ:$NR</definedName>
    <definedName name="ж96" localSheetId="12">'[12]2+'!$NQ:$NR</definedName>
    <definedName name="ж96" localSheetId="10">'[4]2+'!$NQ:$NR</definedName>
    <definedName name="ж96" localSheetId="13">'[12]2+'!$NQ:$NR</definedName>
    <definedName name="ж96" localSheetId="7">'[4]2+'!$NQ:$NR</definedName>
    <definedName name="ж96" localSheetId="11">'[12]2+'!$NQ:$NR</definedName>
    <definedName name="ж96" localSheetId="4">'[12]2+'!$NQ:$NR</definedName>
    <definedName name="ж96" localSheetId="8">'[12]2+'!$NQ:$NR</definedName>
    <definedName name="ж96" localSheetId="14">'[12]2+'!$NQ:$NR</definedName>
    <definedName name="ж96">'[4]2+'!$NQ:$NR</definedName>
    <definedName name="ж97" localSheetId="9">#REF!</definedName>
    <definedName name="ж97" localSheetId="6">'[12]2+'!$NU:$NV</definedName>
    <definedName name="ж97" localSheetId="12">'[12]2+'!$NU:$NV</definedName>
    <definedName name="ж97" localSheetId="10">'[4]2+'!$NU:$NV</definedName>
    <definedName name="ж97" localSheetId="13">'[12]2+'!$NU:$NV</definedName>
    <definedName name="ж97" localSheetId="7">'[4]2+'!$NU:$NV</definedName>
    <definedName name="ж97" localSheetId="11">'[12]2+'!$NU:$NV</definedName>
    <definedName name="ж97" localSheetId="4">'[12]2+'!$NU:$NV</definedName>
    <definedName name="ж97" localSheetId="8">'[12]2+'!$NU:$NV</definedName>
    <definedName name="ж97" localSheetId="14">'[12]2+'!$NU:$NV</definedName>
    <definedName name="ж97">'[4]2+'!$NU:$NV</definedName>
    <definedName name="ж98" localSheetId="9">#REF!</definedName>
    <definedName name="ж98" localSheetId="6">'[12]2+'!$NY:$NZ</definedName>
    <definedName name="ж98" localSheetId="12">'[12]2+'!$NY:$NZ</definedName>
    <definedName name="ж98" localSheetId="10">'[4]2+'!$NY:$NZ</definedName>
    <definedName name="ж98" localSheetId="13">'[12]2+'!$NY:$NZ</definedName>
    <definedName name="ж98" localSheetId="7">'[4]2+'!$NY:$NZ</definedName>
    <definedName name="ж98" localSheetId="11">'[12]2+'!$NY:$NZ</definedName>
    <definedName name="ж98" localSheetId="4">'[12]2+'!$NY:$NZ</definedName>
    <definedName name="ж98" localSheetId="8">'[12]2+'!$NY:$NZ</definedName>
    <definedName name="ж98" localSheetId="14">'[12]2+'!$NY:$NZ</definedName>
    <definedName name="ж98">'[4]2+'!$NY:$NZ</definedName>
    <definedName name="ж99" localSheetId="9">#REF!</definedName>
    <definedName name="ж99" localSheetId="6">'[12]2+'!$OC:$OD</definedName>
    <definedName name="ж99" localSheetId="12">'[12]2+'!$OC:$OD</definedName>
    <definedName name="ж99" localSheetId="10">'[4]2+'!$OC:$OD</definedName>
    <definedName name="ж99" localSheetId="13">'[12]2+'!$OC:$OD</definedName>
    <definedName name="ж99" localSheetId="7">'[4]2+'!$OC:$OD</definedName>
    <definedName name="ж99" localSheetId="11">'[12]2+'!$OC:$OD</definedName>
    <definedName name="ж99" localSheetId="4">'[12]2+'!$OC:$OD</definedName>
    <definedName name="ж99" localSheetId="8">'[12]2+'!$OC:$OD</definedName>
    <definedName name="ж99" localSheetId="14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2">#REF!</definedName>
    <definedName name="Жен.конс." localSheetId="10">#REF!</definedName>
    <definedName name="Жен.конс." localSheetId="13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'[12]0-2'!$D:$E</definedName>
    <definedName name="жж0" localSheetId="12">'[12]0-2'!$D:$E</definedName>
    <definedName name="жж0" localSheetId="10">'[4]0-2'!$D:$E</definedName>
    <definedName name="жж0" localSheetId="13">'[12]0-2'!$D:$E</definedName>
    <definedName name="жж0" localSheetId="7">'[4]0-2'!$D:$E</definedName>
    <definedName name="жж0" localSheetId="11">'[12]0-2'!$D:$E</definedName>
    <definedName name="жж0" localSheetId="4">'[12]0-2'!$D:$E</definedName>
    <definedName name="жж0" localSheetId="8">'[12]0-2'!$D:$E</definedName>
    <definedName name="жж0" localSheetId="14">'[12]0-2'!$D:$E</definedName>
    <definedName name="жж0">'[4]0-2'!$D:$E</definedName>
    <definedName name="жж1" localSheetId="9">#REF!</definedName>
    <definedName name="жж1" localSheetId="6">'[12]0-2'!$H:$I</definedName>
    <definedName name="жж1" localSheetId="12">'[12]0-2'!$H:$I</definedName>
    <definedName name="жж1" localSheetId="10">'[4]0-2'!$H:$I</definedName>
    <definedName name="жж1" localSheetId="13">'[12]0-2'!$H:$I</definedName>
    <definedName name="жж1" localSheetId="7">'[4]0-2'!$H:$I</definedName>
    <definedName name="жж1" localSheetId="11">'[12]0-2'!$H:$I</definedName>
    <definedName name="жж1" localSheetId="4">'[12]0-2'!$H:$I</definedName>
    <definedName name="жж1" localSheetId="8">'[12]0-2'!$H:$I</definedName>
    <definedName name="жж1" localSheetId="14">'[12]0-2'!$H:$I</definedName>
    <definedName name="жж1">'[4]0-2'!$H:$I</definedName>
    <definedName name="жж10" localSheetId="9">#REF!</definedName>
    <definedName name="жж10" localSheetId="6">'[12]0-2'!$AR:$AS</definedName>
    <definedName name="жж10" localSheetId="12">'[12]0-2'!$AR:$AS</definedName>
    <definedName name="жж10" localSheetId="10">'[4]0-2'!$AR:$AS</definedName>
    <definedName name="жж10" localSheetId="13">'[12]0-2'!$AR:$AS</definedName>
    <definedName name="жж10" localSheetId="7">'[4]0-2'!$AR:$AS</definedName>
    <definedName name="жж10" localSheetId="11">'[12]0-2'!$AR:$AS</definedName>
    <definedName name="жж10" localSheetId="4">'[12]0-2'!$AR:$AS</definedName>
    <definedName name="жж10" localSheetId="8">'[12]0-2'!$AR:$AS</definedName>
    <definedName name="жж10" localSheetId="14">'[12]0-2'!$AR:$AS</definedName>
    <definedName name="жж10">'[4]0-2'!$AR:$AS</definedName>
    <definedName name="жж11" localSheetId="9">#REF!</definedName>
    <definedName name="жж11" localSheetId="6">'[12]0-2'!$AV:$AW</definedName>
    <definedName name="жж11" localSheetId="12">'[12]0-2'!$AV:$AW</definedName>
    <definedName name="жж11" localSheetId="10">'[4]0-2'!$AV:$AW</definedName>
    <definedName name="жж11" localSheetId="13">'[12]0-2'!$AV:$AW</definedName>
    <definedName name="жж11" localSheetId="7">'[4]0-2'!$AV:$AW</definedName>
    <definedName name="жж11" localSheetId="11">'[12]0-2'!$AV:$AW</definedName>
    <definedName name="жж11" localSheetId="4">'[12]0-2'!$AV:$AW</definedName>
    <definedName name="жж11" localSheetId="8">'[12]0-2'!$AV:$AW</definedName>
    <definedName name="жж11" localSheetId="14">'[12]0-2'!$AV:$AW</definedName>
    <definedName name="жж11">'[4]0-2'!$AV:$AW</definedName>
    <definedName name="жж12" localSheetId="9">#REF!</definedName>
    <definedName name="жж12" localSheetId="6">'[12]0-2'!$AZ:$BA</definedName>
    <definedName name="жж12" localSheetId="12">'[12]0-2'!$AZ:$BA</definedName>
    <definedName name="жж12" localSheetId="10">'[4]0-2'!$AZ:$BA</definedName>
    <definedName name="жж12" localSheetId="13">'[12]0-2'!$AZ:$BA</definedName>
    <definedName name="жж12" localSheetId="7">'[4]0-2'!$AZ:$BA</definedName>
    <definedName name="жж12" localSheetId="11">'[12]0-2'!$AZ:$BA</definedName>
    <definedName name="жж12" localSheetId="4">'[12]0-2'!$AZ:$BA</definedName>
    <definedName name="жж12" localSheetId="8">'[12]0-2'!$AZ:$BA</definedName>
    <definedName name="жж12" localSheetId="14">'[12]0-2'!$AZ:$BA</definedName>
    <definedName name="жж12">'[4]0-2'!$AZ:$BA</definedName>
    <definedName name="жж13" localSheetId="9">#REF!</definedName>
    <definedName name="жж13" localSheetId="6">'[12]0-2'!$BD:$BE</definedName>
    <definedName name="жж13" localSheetId="12">'[12]0-2'!$BD:$BE</definedName>
    <definedName name="жж13" localSheetId="10">'[4]0-2'!$BD:$BE</definedName>
    <definedName name="жж13" localSheetId="13">'[12]0-2'!$BD:$BE</definedName>
    <definedName name="жж13" localSheetId="7">'[4]0-2'!$BD:$BE</definedName>
    <definedName name="жж13" localSheetId="11">'[12]0-2'!$BD:$BE</definedName>
    <definedName name="жж13" localSheetId="4">'[12]0-2'!$BD:$BE</definedName>
    <definedName name="жж13" localSheetId="8">'[12]0-2'!$BD:$BE</definedName>
    <definedName name="жж13" localSheetId="14">'[12]0-2'!$BD:$BE</definedName>
    <definedName name="жж13">'[4]0-2'!$BD:$BE</definedName>
    <definedName name="жж14" localSheetId="9">#REF!</definedName>
    <definedName name="жж14" localSheetId="6">'[12]0-2'!$BH:$BI</definedName>
    <definedName name="жж14" localSheetId="12">'[12]0-2'!$BH:$BI</definedName>
    <definedName name="жж14" localSheetId="10">'[4]0-2'!$BH:$BI</definedName>
    <definedName name="жж14" localSheetId="13">'[12]0-2'!$BH:$BI</definedName>
    <definedName name="жж14" localSheetId="7">'[4]0-2'!$BH:$BI</definedName>
    <definedName name="жж14" localSheetId="11">'[12]0-2'!$BH:$BI</definedName>
    <definedName name="жж14" localSheetId="4">'[12]0-2'!$BH:$BI</definedName>
    <definedName name="жж14" localSheetId="8">'[12]0-2'!$BH:$BI</definedName>
    <definedName name="жж14" localSheetId="14">'[12]0-2'!$BH:$BI</definedName>
    <definedName name="жж14">'[4]0-2'!$BH:$BI</definedName>
    <definedName name="жж15" localSheetId="9">#REF!</definedName>
    <definedName name="жж15" localSheetId="6">'[12]0-2'!$BL:$BM</definedName>
    <definedName name="жж15" localSheetId="12">'[12]0-2'!$BL:$BM</definedName>
    <definedName name="жж15" localSheetId="10">'[4]0-2'!$BL:$BM</definedName>
    <definedName name="жж15" localSheetId="13">'[12]0-2'!$BL:$BM</definedName>
    <definedName name="жж15" localSheetId="7">'[4]0-2'!$BL:$BM</definedName>
    <definedName name="жж15" localSheetId="11">'[12]0-2'!$BL:$BM</definedName>
    <definedName name="жж15" localSheetId="4">'[12]0-2'!$BL:$BM</definedName>
    <definedName name="жж15" localSheetId="8">'[12]0-2'!$BL:$BM</definedName>
    <definedName name="жж15" localSheetId="14">'[12]0-2'!$BL:$BM</definedName>
    <definedName name="жж15">'[4]0-2'!$BL:$BM</definedName>
    <definedName name="жж16" localSheetId="9">#REF!</definedName>
    <definedName name="жж16" localSheetId="6">'[12]0-2'!$BP:$BQ</definedName>
    <definedName name="жж16" localSheetId="12">'[12]0-2'!$BP:$BQ</definedName>
    <definedName name="жж16" localSheetId="10">'[4]0-2'!$BP:$BQ</definedName>
    <definedName name="жж16" localSheetId="13">'[12]0-2'!$BP:$BQ</definedName>
    <definedName name="жж16" localSheetId="7">'[4]0-2'!$BP:$BQ</definedName>
    <definedName name="жж16" localSheetId="11">'[12]0-2'!$BP:$BQ</definedName>
    <definedName name="жж16" localSheetId="4">'[12]0-2'!$BP:$BQ</definedName>
    <definedName name="жж16" localSheetId="8">'[12]0-2'!$BP:$BQ</definedName>
    <definedName name="жж16" localSheetId="14">'[12]0-2'!$BP:$BQ</definedName>
    <definedName name="жж16">'[4]0-2'!$BP:$BQ</definedName>
    <definedName name="жж17" localSheetId="9">#REF!</definedName>
    <definedName name="жж17" localSheetId="6">'[12]0-2'!$BT:$BU</definedName>
    <definedName name="жж17" localSheetId="12">'[12]0-2'!$BT:$BU</definedName>
    <definedName name="жж17" localSheetId="10">'[4]0-2'!$BT:$BU</definedName>
    <definedName name="жж17" localSheetId="13">'[12]0-2'!$BT:$BU</definedName>
    <definedName name="жж17" localSheetId="7">'[4]0-2'!$BT:$BU</definedName>
    <definedName name="жж17" localSheetId="11">'[12]0-2'!$BT:$BU</definedName>
    <definedName name="жж17" localSheetId="4">'[12]0-2'!$BT:$BU</definedName>
    <definedName name="жж17" localSheetId="8">'[12]0-2'!$BT:$BU</definedName>
    <definedName name="жж17" localSheetId="14">'[12]0-2'!$BT:$BU</definedName>
    <definedName name="жж17">'[4]0-2'!$BT:$BU</definedName>
    <definedName name="жж18" localSheetId="9">#REF!</definedName>
    <definedName name="жж18" localSheetId="6">'[12]0-2'!$BX:$BY</definedName>
    <definedName name="жж18" localSheetId="12">'[12]0-2'!$BX:$BY</definedName>
    <definedName name="жж18" localSheetId="10">'[4]0-2'!$BX:$BY</definedName>
    <definedName name="жж18" localSheetId="13">'[12]0-2'!$BX:$BY</definedName>
    <definedName name="жж18" localSheetId="7">'[4]0-2'!$BX:$BY</definedName>
    <definedName name="жж18" localSheetId="11">'[12]0-2'!$BX:$BY</definedName>
    <definedName name="жж18" localSheetId="4">'[12]0-2'!$BX:$BY</definedName>
    <definedName name="жж18" localSheetId="8">'[12]0-2'!$BX:$BY</definedName>
    <definedName name="жж18" localSheetId="14">'[12]0-2'!$BX:$BY</definedName>
    <definedName name="жж18">'[4]0-2'!$BX:$BY</definedName>
    <definedName name="жж19" localSheetId="9">#REF!</definedName>
    <definedName name="жж19" localSheetId="6">'[12]0-2'!$CB:$CC</definedName>
    <definedName name="жж19" localSheetId="12">'[12]0-2'!$CB:$CC</definedName>
    <definedName name="жж19" localSheetId="10">'[4]0-2'!$CB:$CC</definedName>
    <definedName name="жж19" localSheetId="13">'[12]0-2'!$CB:$CC</definedName>
    <definedName name="жж19" localSheetId="7">'[4]0-2'!$CB:$CC</definedName>
    <definedName name="жж19" localSheetId="11">'[12]0-2'!$CB:$CC</definedName>
    <definedName name="жж19" localSheetId="4">'[12]0-2'!$CB:$CC</definedName>
    <definedName name="жж19" localSheetId="8">'[12]0-2'!$CB:$CC</definedName>
    <definedName name="жж19" localSheetId="14">'[12]0-2'!$CB:$CC</definedName>
    <definedName name="жж19">'[4]0-2'!$CB:$CC</definedName>
    <definedName name="жж2" localSheetId="9">#REF!</definedName>
    <definedName name="жж2" localSheetId="6">'[12]0-2'!$L:$M</definedName>
    <definedName name="жж2" localSheetId="12">'[12]0-2'!$L:$M</definedName>
    <definedName name="жж2" localSheetId="10">'[4]0-2'!$L:$M</definedName>
    <definedName name="жж2" localSheetId="13">'[12]0-2'!$L:$M</definedName>
    <definedName name="жж2" localSheetId="7">'[4]0-2'!$L:$M</definedName>
    <definedName name="жж2" localSheetId="11">'[12]0-2'!$L:$M</definedName>
    <definedName name="жж2" localSheetId="4">'[12]0-2'!$L:$M</definedName>
    <definedName name="жж2" localSheetId="8">'[12]0-2'!$L:$M</definedName>
    <definedName name="жж2" localSheetId="14">'[12]0-2'!$L:$M</definedName>
    <definedName name="жж2">'[4]0-2'!$L:$M</definedName>
    <definedName name="жж20" localSheetId="9">#REF!</definedName>
    <definedName name="жж20" localSheetId="6">'[12]0-2'!$CF:$CG</definedName>
    <definedName name="жж20" localSheetId="12">'[12]0-2'!$CF:$CG</definedName>
    <definedName name="жж20" localSheetId="10">'[4]0-2'!$CF:$CG</definedName>
    <definedName name="жж20" localSheetId="13">'[12]0-2'!$CF:$CG</definedName>
    <definedName name="жж20" localSheetId="7">'[4]0-2'!$CF:$CG</definedName>
    <definedName name="жж20" localSheetId="11">'[12]0-2'!$CF:$CG</definedName>
    <definedName name="жж20" localSheetId="4">'[12]0-2'!$CF:$CG</definedName>
    <definedName name="жж20" localSheetId="8">'[12]0-2'!$CF:$CG</definedName>
    <definedName name="жж20" localSheetId="14">'[12]0-2'!$CF:$CG</definedName>
    <definedName name="жж20">'[4]0-2'!$CF:$CG</definedName>
    <definedName name="жж21" localSheetId="9">#REF!</definedName>
    <definedName name="жж21" localSheetId="6">'[12]0-2'!$CJ:$CK</definedName>
    <definedName name="жж21" localSheetId="12">'[12]0-2'!$CJ:$CK</definedName>
    <definedName name="жж21" localSheetId="10">'[4]0-2'!$CJ:$CK</definedName>
    <definedName name="жж21" localSheetId="13">'[12]0-2'!$CJ:$CK</definedName>
    <definedName name="жж21" localSheetId="7">'[4]0-2'!$CJ:$CK</definedName>
    <definedName name="жж21" localSheetId="11">'[12]0-2'!$CJ:$CK</definedName>
    <definedName name="жж21" localSheetId="4">'[12]0-2'!$CJ:$CK</definedName>
    <definedName name="жж21" localSheetId="8">'[12]0-2'!$CJ:$CK</definedName>
    <definedName name="жж21" localSheetId="14">'[12]0-2'!$CJ:$CK</definedName>
    <definedName name="жж21">'[4]0-2'!$CJ:$CK</definedName>
    <definedName name="жж22" localSheetId="9">#REF!</definedName>
    <definedName name="жж22" localSheetId="6">'[12]0-2'!$CN:$CO</definedName>
    <definedName name="жж22" localSheetId="12">'[12]0-2'!$CN:$CO</definedName>
    <definedName name="жж22" localSheetId="10">'[4]0-2'!$CN:$CO</definedName>
    <definedName name="жж22" localSheetId="13">'[12]0-2'!$CN:$CO</definedName>
    <definedName name="жж22" localSheetId="7">'[4]0-2'!$CN:$CO</definedName>
    <definedName name="жж22" localSheetId="11">'[12]0-2'!$CN:$CO</definedName>
    <definedName name="жж22" localSheetId="4">'[12]0-2'!$CN:$CO</definedName>
    <definedName name="жж22" localSheetId="8">'[12]0-2'!$CN:$CO</definedName>
    <definedName name="жж22" localSheetId="14">'[12]0-2'!$CN:$CO</definedName>
    <definedName name="жж22">'[4]0-2'!$CN:$CO</definedName>
    <definedName name="жж23" localSheetId="9">#REF!</definedName>
    <definedName name="жж23" localSheetId="6">'[12]0-2'!$CR:$CS</definedName>
    <definedName name="жж23" localSheetId="12">'[12]0-2'!$CR:$CS</definedName>
    <definedName name="жж23" localSheetId="10">'[4]0-2'!$CR:$CS</definedName>
    <definedName name="жж23" localSheetId="13">'[12]0-2'!$CR:$CS</definedName>
    <definedName name="жж23" localSheetId="7">'[4]0-2'!$CR:$CS</definedName>
    <definedName name="жж23" localSheetId="11">'[12]0-2'!$CR:$CS</definedName>
    <definedName name="жж23" localSheetId="4">'[12]0-2'!$CR:$CS</definedName>
    <definedName name="жж23" localSheetId="8">'[12]0-2'!$CR:$CS</definedName>
    <definedName name="жж23" localSheetId="14">'[12]0-2'!$CR:$CS</definedName>
    <definedName name="жж23">'[4]0-2'!$CR:$CS</definedName>
    <definedName name="жж3" localSheetId="9">#REF!</definedName>
    <definedName name="жж3" localSheetId="6">'[12]0-2'!$P:$Q</definedName>
    <definedName name="жж3" localSheetId="12">'[12]0-2'!$P:$Q</definedName>
    <definedName name="жж3" localSheetId="10">'[4]0-2'!$P:$Q</definedName>
    <definedName name="жж3" localSheetId="13">'[12]0-2'!$P:$Q</definedName>
    <definedName name="жж3" localSheetId="7">'[4]0-2'!$P:$Q</definedName>
    <definedName name="жж3" localSheetId="11">'[12]0-2'!$P:$Q</definedName>
    <definedName name="жж3" localSheetId="4">'[12]0-2'!$P:$Q</definedName>
    <definedName name="жж3" localSheetId="8">'[12]0-2'!$P:$Q</definedName>
    <definedName name="жж3" localSheetId="14">'[12]0-2'!$P:$Q</definedName>
    <definedName name="жж3">'[4]0-2'!$P:$Q</definedName>
    <definedName name="жж4" localSheetId="9">#REF!</definedName>
    <definedName name="жж4" localSheetId="6">'[12]0-2'!$T:$U</definedName>
    <definedName name="жж4" localSheetId="12">'[12]0-2'!$T:$U</definedName>
    <definedName name="жж4" localSheetId="10">'[4]0-2'!$T:$U</definedName>
    <definedName name="жж4" localSheetId="13">'[12]0-2'!$T:$U</definedName>
    <definedName name="жж4" localSheetId="7">'[4]0-2'!$T:$U</definedName>
    <definedName name="жж4" localSheetId="11">'[12]0-2'!$T:$U</definedName>
    <definedName name="жж4" localSheetId="4">'[12]0-2'!$T:$U</definedName>
    <definedName name="жж4" localSheetId="8">'[12]0-2'!$T:$U</definedName>
    <definedName name="жж4" localSheetId="14">'[12]0-2'!$T:$U</definedName>
    <definedName name="жж4">'[4]0-2'!$T:$U</definedName>
    <definedName name="жж5" localSheetId="9">#REF!</definedName>
    <definedName name="жж5" localSheetId="6">'[12]0-2'!$X:$Y</definedName>
    <definedName name="жж5" localSheetId="12">'[12]0-2'!$X:$Y</definedName>
    <definedName name="жж5" localSheetId="10">'[4]0-2'!$X:$Y</definedName>
    <definedName name="жж5" localSheetId="13">'[12]0-2'!$X:$Y</definedName>
    <definedName name="жж5" localSheetId="7">'[4]0-2'!$X:$Y</definedName>
    <definedName name="жж5" localSheetId="11">'[12]0-2'!$X:$Y</definedName>
    <definedName name="жж5" localSheetId="4">'[12]0-2'!$X:$Y</definedName>
    <definedName name="жж5" localSheetId="8">'[12]0-2'!$X:$Y</definedName>
    <definedName name="жж5" localSheetId="14">'[12]0-2'!$X:$Y</definedName>
    <definedName name="жж5">'[4]0-2'!$X:$Y</definedName>
    <definedName name="жж6" localSheetId="9">#REF!</definedName>
    <definedName name="жж6" localSheetId="6">'[12]0-2'!$AB:$AC</definedName>
    <definedName name="жж6" localSheetId="12">'[12]0-2'!$AB:$AC</definedName>
    <definedName name="жж6" localSheetId="10">'[4]0-2'!$AB:$AC</definedName>
    <definedName name="жж6" localSheetId="13">'[12]0-2'!$AB:$AC</definedName>
    <definedName name="жж6" localSheetId="7">'[4]0-2'!$AB:$AC</definedName>
    <definedName name="жж6" localSheetId="11">'[12]0-2'!$AB:$AC</definedName>
    <definedName name="жж6" localSheetId="4">'[12]0-2'!$AB:$AC</definedName>
    <definedName name="жж6" localSheetId="8">'[12]0-2'!$AB:$AC</definedName>
    <definedName name="жж6" localSheetId="14">'[12]0-2'!$AB:$AC</definedName>
    <definedName name="жж6">'[4]0-2'!$AB:$AC</definedName>
    <definedName name="жж7" localSheetId="9">#REF!</definedName>
    <definedName name="жж7" localSheetId="6">'[12]0-2'!$AF:$AG</definedName>
    <definedName name="жж7" localSheetId="12">'[12]0-2'!$AF:$AG</definedName>
    <definedName name="жж7" localSheetId="10">'[4]0-2'!$AF:$AG</definedName>
    <definedName name="жж7" localSheetId="13">'[12]0-2'!$AF:$AG</definedName>
    <definedName name="жж7" localSheetId="7">'[4]0-2'!$AF:$AG</definedName>
    <definedName name="жж7" localSheetId="11">'[12]0-2'!$AF:$AG</definedName>
    <definedName name="жж7" localSheetId="4">'[12]0-2'!$AF:$AG</definedName>
    <definedName name="жж7" localSheetId="8">'[12]0-2'!$AF:$AG</definedName>
    <definedName name="жж7" localSheetId="14">'[12]0-2'!$AF:$AG</definedName>
    <definedName name="жж7">'[4]0-2'!$AF:$AG</definedName>
    <definedName name="жж8" localSheetId="9">#REF!</definedName>
    <definedName name="жж8" localSheetId="6">'[12]0-2'!$AJ:$AK</definedName>
    <definedName name="жж8" localSheetId="12">'[12]0-2'!$AJ:$AK</definedName>
    <definedName name="жж8" localSheetId="10">'[4]0-2'!$AJ:$AK</definedName>
    <definedName name="жж8" localSheetId="13">'[12]0-2'!$AJ:$AK</definedName>
    <definedName name="жж8" localSheetId="7">'[4]0-2'!$AJ:$AK</definedName>
    <definedName name="жж8" localSheetId="11">'[12]0-2'!$AJ:$AK</definedName>
    <definedName name="жж8" localSheetId="4">'[12]0-2'!$AJ:$AK</definedName>
    <definedName name="жж8" localSheetId="8">'[12]0-2'!$AJ:$AK</definedName>
    <definedName name="жж8" localSheetId="14">'[12]0-2'!$AJ:$AK</definedName>
    <definedName name="жж8">'[4]0-2'!$AJ:$AK</definedName>
    <definedName name="жж9" localSheetId="9">#REF!</definedName>
    <definedName name="жж9" localSheetId="6">'[12]0-2'!$AN:$AO</definedName>
    <definedName name="жж9" localSheetId="12">'[12]0-2'!$AN:$AO</definedName>
    <definedName name="жж9" localSheetId="10">'[4]0-2'!$AN:$AO</definedName>
    <definedName name="жж9" localSheetId="13">'[12]0-2'!$AN:$AO</definedName>
    <definedName name="жж9" localSheetId="7">'[4]0-2'!$AN:$AO</definedName>
    <definedName name="жж9" localSheetId="11">'[12]0-2'!$AN:$AO</definedName>
    <definedName name="жж9" localSheetId="4">'[12]0-2'!$AN:$AO</definedName>
    <definedName name="жж9" localSheetId="8">'[12]0-2'!$AN:$AO</definedName>
    <definedName name="жж9" localSheetId="14">'[12]0-2'!$AN:$AO</definedName>
    <definedName name="жж9">'[4]0-2'!$AN:$AO</definedName>
    <definedName name="_xlnm.Print_Titles" localSheetId="22">'АПУ неотл.пом.'!$4:$5</definedName>
    <definedName name="_xlnm.Print_Titles" localSheetId="1">'ВМП КС (Пр.1-26)'!$B:$B,'ВМП КС (Пр.1-26)'!$3:$4</definedName>
    <definedName name="_xlnm.Print_Titles" localSheetId="3">ДС!#REF!</definedName>
    <definedName name="_xlnm.Print_Titles" localSheetId="17">'КТ, МРТ'!$4:$7</definedName>
    <definedName name="_xlnm.Print_Titles" localSheetId="20">'НИПТ, РНК геп С, Фиброз'!$4:$6</definedName>
    <definedName name="_xlnm.Print_Titles" localSheetId="5">'Обращения 2026'!$4:$7</definedName>
    <definedName name="_xlnm.Print_Titles" localSheetId="0">'Объемы КС (Пр.1-26)'!$6:$8</definedName>
    <definedName name="_xlnm.Print_Titles" localSheetId="12">'Пос с др.целями(Пр.16-25)  '!$2:$6</definedName>
    <definedName name="_xlnm.Print_Titles" localSheetId="10">'Пос. по дисп.набл. (Пр.16-25) '!$2:$8</definedName>
    <definedName name="_xlnm.Print_Titles" localSheetId="13">'Пос. ср.мед.пер.(Пр.16-25)   '!$2:$6</definedName>
    <definedName name="_xlnm.Print_Titles" localSheetId="7">'Профилак.Свод (Пр.16-25)   '!$2:$8</definedName>
    <definedName name="_xlnm.Print_Titles" localSheetId="11">'Раз.пос.(Пр.16-25)    '!$2:$7</definedName>
    <definedName name="_xlnm.Print_Titles" localSheetId="4">'СМП (16=25)'!$4:$7</definedName>
    <definedName name="_xlnm.Print_Titles" localSheetId="8">'Углуб.дисп.1 и 2 эт.(Пр.16-25)'!$2:$6</definedName>
    <definedName name="_xlnm.Print_Titles" localSheetId="18">'УЗИ ССС'!$4:$7</definedName>
    <definedName name="_xlnm.Print_Titles" localSheetId="14">'Центры здор.взросл Пр.(16-25)'!$3:$6</definedName>
    <definedName name="_xlnm.Print_Titles" localSheetId="21">'ШХНИЗ,ШСД'!$4:$8</definedName>
    <definedName name="_xlnm.Print_Titles" localSheetId="19">'ЭИ,ПАИ, МГИ'!$4:$8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2">[6]Данные!$BY$3:$DB$3</definedName>
    <definedName name="ЗД" localSheetId="10">[5]Данные!$BY$3:$DB$3</definedName>
    <definedName name="ЗД" localSheetId="13">[5]Данные!$BY$3:$DB$3</definedName>
    <definedName name="ЗД" localSheetId="7">[6]Данные!$BY$3:$DB$3</definedName>
    <definedName name="ЗД" localSheetId="11">[7]Данные!$BY$3:$DB$3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[8]Данные!$BY$3:$DB$3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2">#REF!</definedName>
    <definedName name="иные" localSheetId="10">#REF!</definedName>
    <definedName name="иные" localSheetId="13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'[9]0-2'!$B:$C</definedName>
    <definedName name="м0" localSheetId="6">'[10]0-2'!$B:$C</definedName>
    <definedName name="м0" localSheetId="12">'[10]0-2'!$B:$C</definedName>
    <definedName name="м0" localSheetId="10">'[11]0-2'!$B:$C</definedName>
    <definedName name="м0" localSheetId="13">'[10]0-2'!$B:$C</definedName>
    <definedName name="м0" localSheetId="7">'[11]0-2'!$B:$C</definedName>
    <definedName name="м0" localSheetId="11">'[10]0-2'!$B:$C</definedName>
    <definedName name="м0" localSheetId="4">'[10]0-2'!$B:$C</definedName>
    <definedName name="м0" localSheetId="8">'[10]0-2'!$B:$C</definedName>
    <definedName name="м0" localSheetId="14">'[10]0-2'!$B:$C</definedName>
    <definedName name="м0">'[11]0-2'!$B:$C</definedName>
    <definedName name="м1" localSheetId="9">'[9]0-2'!$G:$H</definedName>
    <definedName name="м1" localSheetId="6">'[10]0-2'!$G:$H</definedName>
    <definedName name="м1" localSheetId="12">'[10]0-2'!$G:$H</definedName>
    <definedName name="м1" localSheetId="10">'[11]0-2'!$G:$H</definedName>
    <definedName name="м1" localSheetId="13">'[10]0-2'!$G:$H</definedName>
    <definedName name="м1" localSheetId="7">'[11]0-2'!$G:$H</definedName>
    <definedName name="м1" localSheetId="11">'[10]0-2'!$G:$H</definedName>
    <definedName name="м1" localSheetId="4">'[10]0-2'!$G:$H</definedName>
    <definedName name="м1" localSheetId="8">'[10]0-2'!$G:$H</definedName>
    <definedName name="м1" localSheetId="14">'[10]0-2'!$G:$H</definedName>
    <definedName name="м1">'[11]0-2'!$G:$H</definedName>
    <definedName name="м10" localSheetId="9">#REF!</definedName>
    <definedName name="м10" localSheetId="6">'[12]2+'!$AI:$AJ</definedName>
    <definedName name="м10" localSheetId="12">'[12]2+'!$AI:$AJ</definedName>
    <definedName name="м10" localSheetId="10">'[4]2+'!$AI:$AJ</definedName>
    <definedName name="м10" localSheetId="13">'[12]2+'!$AI:$AJ</definedName>
    <definedName name="м10" localSheetId="7">'[4]2+'!$AI:$AJ</definedName>
    <definedName name="м10" localSheetId="11">'[12]2+'!$AI:$AJ</definedName>
    <definedName name="м10" localSheetId="4">'[12]2+'!$AI:$AJ</definedName>
    <definedName name="м10" localSheetId="8">'[12]2+'!$AI:$AJ</definedName>
    <definedName name="м10" localSheetId="14">'[12]2+'!$AI:$AJ</definedName>
    <definedName name="м10">'[4]2+'!$AI:$AJ</definedName>
    <definedName name="м100" localSheetId="9">#REF!</definedName>
    <definedName name="м100" localSheetId="6">'[12]2+'!$OE:$OF</definedName>
    <definedName name="м100" localSheetId="12">'[12]2+'!$OE:$OF</definedName>
    <definedName name="м100" localSheetId="10">'[4]2+'!$OE:$OF</definedName>
    <definedName name="м100" localSheetId="13">'[12]2+'!$OE:$OF</definedName>
    <definedName name="м100" localSheetId="7">'[4]2+'!$OE:$OF</definedName>
    <definedName name="м100" localSheetId="11">'[12]2+'!$OE:$OF</definedName>
    <definedName name="м100" localSheetId="4">'[12]2+'!$OE:$OF</definedName>
    <definedName name="м100" localSheetId="8">'[12]2+'!$OE:$OF</definedName>
    <definedName name="м100" localSheetId="14">'[12]2+'!$OE:$OF</definedName>
    <definedName name="м100">'[4]2+'!$OE:$OF</definedName>
    <definedName name="м101" localSheetId="9">#REF!</definedName>
    <definedName name="м101" localSheetId="6">'[12]2+'!$OI:$OJ</definedName>
    <definedName name="м101" localSheetId="12">'[12]2+'!$OI:$OJ</definedName>
    <definedName name="м101" localSheetId="10">'[4]2+'!$OI:$OJ</definedName>
    <definedName name="м101" localSheetId="13">'[12]2+'!$OI:$OJ</definedName>
    <definedName name="м101" localSheetId="7">'[4]2+'!$OI:$OJ</definedName>
    <definedName name="м101" localSheetId="11">'[12]2+'!$OI:$OJ</definedName>
    <definedName name="м101" localSheetId="4">'[12]2+'!$OI:$OJ</definedName>
    <definedName name="м101" localSheetId="8">'[12]2+'!$OI:$OJ</definedName>
    <definedName name="м101" localSheetId="14">'[12]2+'!$OI:$OJ</definedName>
    <definedName name="м101">'[4]2+'!$OI:$OJ</definedName>
    <definedName name="м102" localSheetId="9">#REF!</definedName>
    <definedName name="м102" localSheetId="6">'[12]2+'!$OM:$ON</definedName>
    <definedName name="м102" localSheetId="12">'[12]2+'!$OM:$ON</definedName>
    <definedName name="м102" localSheetId="10">'[4]2+'!$OM:$ON</definedName>
    <definedName name="м102" localSheetId="13">'[12]2+'!$OM:$ON</definedName>
    <definedName name="м102" localSheetId="7">'[4]2+'!$OM:$ON</definedName>
    <definedName name="м102" localSheetId="11">'[12]2+'!$OM:$ON</definedName>
    <definedName name="м102" localSheetId="4">'[12]2+'!$OM:$ON</definedName>
    <definedName name="м102" localSheetId="8">'[12]2+'!$OM:$ON</definedName>
    <definedName name="м102" localSheetId="14">'[12]2+'!$OM:$ON</definedName>
    <definedName name="м102">'[4]2+'!$OM:$ON</definedName>
    <definedName name="м103" localSheetId="9">#REF!</definedName>
    <definedName name="м103" localSheetId="6">'[12]2+'!$OQ:$OR</definedName>
    <definedName name="м103" localSheetId="12">'[12]2+'!$OQ:$OR</definedName>
    <definedName name="м103" localSheetId="10">'[4]2+'!$OQ:$OR</definedName>
    <definedName name="м103" localSheetId="13">'[12]2+'!$OQ:$OR</definedName>
    <definedName name="м103" localSheetId="7">'[4]2+'!$OQ:$OR</definedName>
    <definedName name="м103" localSheetId="11">'[12]2+'!$OQ:$OR</definedName>
    <definedName name="м103" localSheetId="4">'[12]2+'!$OQ:$OR</definedName>
    <definedName name="м103" localSheetId="8">'[12]2+'!$OQ:$OR</definedName>
    <definedName name="м103" localSheetId="14">'[12]2+'!$OQ:$OR</definedName>
    <definedName name="м103">'[4]2+'!$OQ:$OR</definedName>
    <definedName name="м104" localSheetId="9">#REF!</definedName>
    <definedName name="м104" localSheetId="6">'[12]2+'!$OU:$OV</definedName>
    <definedName name="м104" localSheetId="12">'[12]2+'!$OU:$OV</definedName>
    <definedName name="м104" localSheetId="10">'[4]2+'!$OU:$OV</definedName>
    <definedName name="м104" localSheetId="13">'[12]2+'!$OU:$OV</definedName>
    <definedName name="м104" localSheetId="7">'[4]2+'!$OU:$OV</definedName>
    <definedName name="м104" localSheetId="11">'[12]2+'!$OU:$OV</definedName>
    <definedName name="м104" localSheetId="4">'[12]2+'!$OU:$OV</definedName>
    <definedName name="м104" localSheetId="8">'[12]2+'!$OU:$OV</definedName>
    <definedName name="м104" localSheetId="14">'[12]2+'!$OU:$OV</definedName>
    <definedName name="м104">'[4]2+'!$OU:$OV</definedName>
    <definedName name="м105" localSheetId="9">#REF!</definedName>
    <definedName name="м105" localSheetId="6">'[12]2+'!$OY:$OZ</definedName>
    <definedName name="м105" localSheetId="12">'[12]2+'!$OY:$OZ</definedName>
    <definedName name="м105" localSheetId="10">'[4]2+'!$OY:$OZ</definedName>
    <definedName name="м105" localSheetId="13">'[12]2+'!$OY:$OZ</definedName>
    <definedName name="м105" localSheetId="7">'[4]2+'!$OY:$OZ</definedName>
    <definedName name="м105" localSheetId="11">'[12]2+'!$OY:$OZ</definedName>
    <definedName name="м105" localSheetId="4">'[12]2+'!$OY:$OZ</definedName>
    <definedName name="м105" localSheetId="8">'[12]2+'!$OY:$OZ</definedName>
    <definedName name="м105" localSheetId="14">'[12]2+'!$OY:$OZ</definedName>
    <definedName name="м105">'[4]2+'!$OY:$OZ</definedName>
    <definedName name="м106" localSheetId="9">#REF!</definedName>
    <definedName name="м106" localSheetId="6">'[12]2+'!$PC:$PD</definedName>
    <definedName name="м106" localSheetId="12">'[12]2+'!$PC:$PD</definedName>
    <definedName name="м106" localSheetId="10">'[4]2+'!$PC:$PD</definedName>
    <definedName name="м106" localSheetId="13">'[12]2+'!$PC:$PD</definedName>
    <definedName name="м106" localSheetId="7">'[4]2+'!$PC:$PD</definedName>
    <definedName name="м106" localSheetId="11">'[12]2+'!$PC:$PD</definedName>
    <definedName name="м106" localSheetId="4">'[12]2+'!$PC:$PD</definedName>
    <definedName name="м106" localSheetId="8">'[12]2+'!$PC:$PD</definedName>
    <definedName name="м106" localSheetId="14">'[12]2+'!$PC:$PD</definedName>
    <definedName name="м106">'[4]2+'!$PC:$PD</definedName>
    <definedName name="м107" localSheetId="9">#REF!</definedName>
    <definedName name="м107" localSheetId="6">'[12]2+'!$PG:$PH</definedName>
    <definedName name="м107" localSheetId="12">'[12]2+'!$PG:$PH</definedName>
    <definedName name="м107" localSheetId="10">'[4]2+'!$PG:$PH</definedName>
    <definedName name="м107" localSheetId="13">'[12]2+'!$PG:$PH</definedName>
    <definedName name="м107" localSheetId="7">'[4]2+'!$PG:$PH</definedName>
    <definedName name="м107" localSheetId="11">'[12]2+'!$PG:$PH</definedName>
    <definedName name="м107" localSheetId="4">'[12]2+'!$PG:$PH</definedName>
    <definedName name="м107" localSheetId="8">'[12]2+'!$PG:$PH</definedName>
    <definedName name="м107" localSheetId="14">'[12]2+'!$PG:$PH</definedName>
    <definedName name="м107">'[4]2+'!$PG:$PH</definedName>
    <definedName name="м108" localSheetId="9">#REF!</definedName>
    <definedName name="м108" localSheetId="6">'[12]2+'!$PK:$PL</definedName>
    <definedName name="м108" localSheetId="12">'[12]2+'!$PK:$PL</definedName>
    <definedName name="м108" localSheetId="10">'[4]2+'!$PK:$PL</definedName>
    <definedName name="м108" localSheetId="13">'[12]2+'!$PK:$PL</definedName>
    <definedName name="м108" localSheetId="7">'[4]2+'!$PK:$PL</definedName>
    <definedName name="м108" localSheetId="11">'[12]2+'!$PK:$PL</definedName>
    <definedName name="м108" localSheetId="4">'[12]2+'!$PK:$PL</definedName>
    <definedName name="м108" localSheetId="8">'[12]2+'!$PK:$PL</definedName>
    <definedName name="м108" localSheetId="14">'[12]2+'!$PK:$PL</definedName>
    <definedName name="м108">'[4]2+'!$PK:$PL</definedName>
    <definedName name="м109" localSheetId="9">#REF!</definedName>
    <definedName name="м109" localSheetId="6">'[12]2+'!$PO:$PP</definedName>
    <definedName name="м109" localSheetId="12">'[12]2+'!$PO:$PP</definedName>
    <definedName name="м109" localSheetId="10">'[4]2+'!$PO:$PP</definedName>
    <definedName name="м109" localSheetId="13">'[12]2+'!$PO:$PP</definedName>
    <definedName name="м109" localSheetId="7">'[4]2+'!$PO:$PP</definedName>
    <definedName name="м109" localSheetId="11">'[12]2+'!$PO:$PP</definedName>
    <definedName name="м109" localSheetId="4">'[12]2+'!$PO:$PP</definedName>
    <definedName name="м109" localSheetId="8">'[12]2+'!$PO:$PP</definedName>
    <definedName name="м109" localSheetId="14">'[12]2+'!$PO:$PP</definedName>
    <definedName name="м109">'[4]2+'!$PO:$PP</definedName>
    <definedName name="м11" localSheetId="9">#REF!</definedName>
    <definedName name="м11" localSheetId="6">'[12]2+'!$AM:$AN</definedName>
    <definedName name="м11" localSheetId="12">'[12]2+'!$AM:$AN</definedName>
    <definedName name="м11" localSheetId="10">'[4]2+'!$AM:$AN</definedName>
    <definedName name="м11" localSheetId="13">'[12]2+'!$AM:$AN</definedName>
    <definedName name="м11" localSheetId="7">'[4]2+'!$AM:$AN</definedName>
    <definedName name="м11" localSheetId="11">'[12]2+'!$AM:$AN</definedName>
    <definedName name="м11" localSheetId="4">'[12]2+'!$AM:$AN</definedName>
    <definedName name="м11" localSheetId="8">'[12]2+'!$AM:$AN</definedName>
    <definedName name="м11" localSheetId="14">'[12]2+'!$AM:$AN</definedName>
    <definedName name="м11">'[4]2+'!$AM:$AN</definedName>
    <definedName name="м110" localSheetId="9">#REF!</definedName>
    <definedName name="м110" localSheetId="6">'[12]2+'!$PS:$PT</definedName>
    <definedName name="м110" localSheetId="12">'[12]2+'!$PS:$PT</definedName>
    <definedName name="м110" localSheetId="10">'[4]2+'!$PS:$PT</definedName>
    <definedName name="м110" localSheetId="13">'[12]2+'!$PS:$PT</definedName>
    <definedName name="м110" localSheetId="7">'[4]2+'!$PS:$PT</definedName>
    <definedName name="м110" localSheetId="11">'[12]2+'!$PS:$PT</definedName>
    <definedName name="м110" localSheetId="4">'[12]2+'!$PS:$PT</definedName>
    <definedName name="м110" localSheetId="8">'[12]2+'!$PS:$PT</definedName>
    <definedName name="м110" localSheetId="14">'[12]2+'!$PS:$PT</definedName>
    <definedName name="м110">'[4]2+'!$PS:$PT</definedName>
    <definedName name="м111" localSheetId="9">#REF!</definedName>
    <definedName name="м111" localSheetId="6">'[12]2+'!$PW:$PX</definedName>
    <definedName name="м111" localSheetId="12">'[12]2+'!$PW:$PX</definedName>
    <definedName name="м111" localSheetId="10">'[4]2+'!$PW:$PX</definedName>
    <definedName name="м111" localSheetId="13">'[12]2+'!$PW:$PX</definedName>
    <definedName name="м111" localSheetId="7">'[4]2+'!$PW:$PX</definedName>
    <definedName name="м111" localSheetId="11">'[12]2+'!$PW:$PX</definedName>
    <definedName name="м111" localSheetId="4">'[12]2+'!$PW:$PX</definedName>
    <definedName name="м111" localSheetId="8">'[12]2+'!$PW:$PX</definedName>
    <definedName name="м111" localSheetId="14">'[12]2+'!$PW:$PX</definedName>
    <definedName name="м111">'[4]2+'!$PW:$PX</definedName>
    <definedName name="м112" localSheetId="9">#REF!</definedName>
    <definedName name="м112" localSheetId="6">'[12]2+'!$QA:$QB</definedName>
    <definedName name="м112" localSheetId="12">'[12]2+'!$QA:$QB</definedName>
    <definedName name="м112" localSheetId="10">'[4]2+'!$QA:$QB</definedName>
    <definedName name="м112" localSheetId="13">'[12]2+'!$QA:$QB</definedName>
    <definedName name="м112" localSheetId="7">'[4]2+'!$QA:$QB</definedName>
    <definedName name="м112" localSheetId="11">'[12]2+'!$QA:$QB</definedName>
    <definedName name="м112" localSheetId="4">'[12]2+'!$QA:$QB</definedName>
    <definedName name="м112" localSheetId="8">'[12]2+'!$QA:$QB</definedName>
    <definedName name="м112" localSheetId="14">'[12]2+'!$QA:$QB</definedName>
    <definedName name="м112">'[4]2+'!$QA:$QB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2">#REF!</definedName>
    <definedName name="м113" localSheetId="10">#REF!</definedName>
    <definedName name="м113" localSheetId="13">#REF!</definedName>
    <definedName name="м113" localSheetId="7">#REF!</definedName>
    <definedName name="м113" localSheetId="11">#REF!</definedName>
    <definedName name="м113" localSheetId="8">#REF!</definedName>
    <definedName name="м113" localSheetId="18">#REF!</definedName>
    <definedName name="м113" localSheetId="14">#REF!</definedName>
    <definedName name="м113" localSheetId="21">#REF!</definedName>
    <definedName name="м113" localSheetId="19">#REF!</definedName>
    <definedName name="м113">#REF!</definedName>
    <definedName name="м12" localSheetId="9">#REF!</definedName>
    <definedName name="м12" localSheetId="6">'[12]2+'!$AQ:$AR</definedName>
    <definedName name="м12" localSheetId="12">'[12]2+'!$AQ:$AR</definedName>
    <definedName name="м12" localSheetId="10">'[4]2+'!$AQ:$AR</definedName>
    <definedName name="м12" localSheetId="13">'[12]2+'!$AQ:$AR</definedName>
    <definedName name="м12" localSheetId="7">'[4]2+'!$AQ:$AR</definedName>
    <definedName name="м12" localSheetId="11">'[12]2+'!$AQ:$AR</definedName>
    <definedName name="м12" localSheetId="4">'[12]2+'!$AQ:$AR</definedName>
    <definedName name="м12" localSheetId="8">'[12]2+'!$AQ:$AR</definedName>
    <definedName name="м12" localSheetId="14">'[12]2+'!$AQ:$AR</definedName>
    <definedName name="м12">'[4]2+'!$AQ:$AR</definedName>
    <definedName name="м13" localSheetId="9">#REF!</definedName>
    <definedName name="м13" localSheetId="6">'[12]2+'!$AU:$AV</definedName>
    <definedName name="м13" localSheetId="12">'[12]2+'!$AU:$AV</definedName>
    <definedName name="м13" localSheetId="10">'[4]2+'!$AU:$AV</definedName>
    <definedName name="м13" localSheetId="13">'[12]2+'!$AU:$AV</definedName>
    <definedName name="м13" localSheetId="7">'[4]2+'!$AU:$AV</definedName>
    <definedName name="м13" localSheetId="11">'[12]2+'!$AU:$AV</definedName>
    <definedName name="м13" localSheetId="4">'[12]2+'!$AU:$AV</definedName>
    <definedName name="м13" localSheetId="8">'[12]2+'!$AU:$AV</definedName>
    <definedName name="м13" localSheetId="14">'[12]2+'!$AU:$AV</definedName>
    <definedName name="м13">'[4]2+'!$AU:$AV</definedName>
    <definedName name="м14" localSheetId="9">#REF!</definedName>
    <definedName name="м14" localSheetId="6">'[12]2+'!$AY:$AZ</definedName>
    <definedName name="м14" localSheetId="12">'[12]2+'!$AY:$AZ</definedName>
    <definedName name="м14" localSheetId="10">'[4]2+'!$AY:$AZ</definedName>
    <definedName name="м14" localSheetId="13">'[12]2+'!$AY:$AZ</definedName>
    <definedName name="м14" localSheetId="7">'[4]2+'!$AY:$AZ</definedName>
    <definedName name="м14" localSheetId="11">'[12]2+'!$AY:$AZ</definedName>
    <definedName name="м14" localSheetId="4">'[12]2+'!$AY:$AZ</definedName>
    <definedName name="м14" localSheetId="8">'[12]2+'!$AY:$AZ</definedName>
    <definedName name="м14" localSheetId="14">'[12]2+'!$AY:$AZ</definedName>
    <definedName name="м14">'[4]2+'!$AY:$AZ</definedName>
    <definedName name="м15" localSheetId="9">#REF!</definedName>
    <definedName name="м15" localSheetId="6">'[12]2+'!$BC:$BD</definedName>
    <definedName name="м15" localSheetId="12">'[12]2+'!$BC:$BD</definedName>
    <definedName name="м15" localSheetId="10">'[4]2+'!$BC:$BD</definedName>
    <definedName name="м15" localSheetId="13">'[12]2+'!$BC:$BD</definedName>
    <definedName name="м15" localSheetId="7">'[4]2+'!$BC:$BD</definedName>
    <definedName name="м15" localSheetId="11">'[12]2+'!$BC:$BD</definedName>
    <definedName name="м15" localSheetId="4">'[12]2+'!$BC:$BD</definedName>
    <definedName name="м15" localSheetId="8">'[12]2+'!$BC:$BD</definedName>
    <definedName name="м15" localSheetId="14">'[12]2+'!$BC:$BD</definedName>
    <definedName name="м15">'[4]2+'!$BC:$BD</definedName>
    <definedName name="м16" localSheetId="9">#REF!</definedName>
    <definedName name="м16" localSheetId="6">'[12]2+'!$BG:$BH</definedName>
    <definedName name="м16" localSheetId="12">'[12]2+'!$BG:$BH</definedName>
    <definedName name="м16" localSheetId="10">'[4]2+'!$BG:$BH</definedName>
    <definedName name="м16" localSheetId="13">'[12]2+'!$BG:$BH</definedName>
    <definedName name="м16" localSheetId="7">'[4]2+'!$BG:$BH</definedName>
    <definedName name="м16" localSheetId="11">'[12]2+'!$BG:$BH</definedName>
    <definedName name="м16" localSheetId="4">'[12]2+'!$BG:$BH</definedName>
    <definedName name="м16" localSheetId="8">'[12]2+'!$BG:$BH</definedName>
    <definedName name="м16" localSheetId="14">'[12]2+'!$BG:$BH</definedName>
    <definedName name="м16">'[4]2+'!$BG:$BH</definedName>
    <definedName name="м17" localSheetId="9">#REF!</definedName>
    <definedName name="м17" localSheetId="6">'[12]2+'!$BK:$BL</definedName>
    <definedName name="м17" localSheetId="12">'[12]2+'!$BK:$BL</definedName>
    <definedName name="м17" localSheetId="10">'[4]2+'!$BK:$BL</definedName>
    <definedName name="м17" localSheetId="13">'[12]2+'!$BK:$BL</definedName>
    <definedName name="м17" localSheetId="7">'[4]2+'!$BK:$BL</definedName>
    <definedName name="м17" localSheetId="11">'[12]2+'!$BK:$BL</definedName>
    <definedName name="м17" localSheetId="4">'[12]2+'!$BK:$BL</definedName>
    <definedName name="м17" localSheetId="8">'[12]2+'!$BK:$BL</definedName>
    <definedName name="м17" localSheetId="14">'[12]2+'!$BK:$BL</definedName>
    <definedName name="м17">'[4]2+'!$BK:$BL</definedName>
    <definedName name="м18" localSheetId="9">#REF!</definedName>
    <definedName name="м18" localSheetId="6">'[12]2+'!$BO:$BP</definedName>
    <definedName name="м18" localSheetId="12">'[12]2+'!$BO:$BP</definedName>
    <definedName name="м18" localSheetId="10">'[4]2+'!$BO:$BP</definedName>
    <definedName name="м18" localSheetId="13">'[12]2+'!$BO:$BP</definedName>
    <definedName name="м18" localSheetId="7">'[4]2+'!$BO:$BP</definedName>
    <definedName name="м18" localSheetId="11">'[12]2+'!$BO:$BP</definedName>
    <definedName name="м18" localSheetId="4">'[12]2+'!$BO:$BP</definedName>
    <definedName name="м18" localSheetId="8">'[12]2+'!$BO:$BP</definedName>
    <definedName name="м18" localSheetId="14">'[12]2+'!$BO:$BP</definedName>
    <definedName name="м18">'[4]2+'!$BO:$BP</definedName>
    <definedName name="м19" localSheetId="9">#REF!</definedName>
    <definedName name="м19" localSheetId="6">'[12]2+'!$BS:$BT</definedName>
    <definedName name="м19" localSheetId="12">'[12]2+'!$BS:$BT</definedName>
    <definedName name="м19" localSheetId="10">'[4]2+'!$BS:$BT</definedName>
    <definedName name="м19" localSheetId="13">'[12]2+'!$BS:$BT</definedName>
    <definedName name="м19" localSheetId="7">'[4]2+'!$BS:$BT</definedName>
    <definedName name="м19" localSheetId="11">'[12]2+'!$BS:$BT</definedName>
    <definedName name="м19" localSheetId="4">'[12]2+'!$BS:$BT</definedName>
    <definedName name="м19" localSheetId="8">'[12]2+'!$BS:$BT</definedName>
    <definedName name="м19" localSheetId="14">'[12]2+'!$BS:$BT</definedName>
    <definedName name="м19">'[4]2+'!$BS:$BT</definedName>
    <definedName name="м2" localSheetId="9">#REF!</definedName>
    <definedName name="м2" localSheetId="6">'[12]2+'!$C:$D</definedName>
    <definedName name="м2" localSheetId="12">'[12]2+'!$C:$D</definedName>
    <definedName name="м2" localSheetId="10">'[4]2+'!$C:$D</definedName>
    <definedName name="м2" localSheetId="13">'[12]2+'!$C:$D</definedName>
    <definedName name="м2" localSheetId="7">'[4]2+'!$C:$D</definedName>
    <definedName name="м2" localSheetId="11">'[12]2+'!$C:$D</definedName>
    <definedName name="м2" localSheetId="4">'[12]2+'!$C:$D</definedName>
    <definedName name="м2" localSheetId="8">'[12]2+'!$C:$D</definedName>
    <definedName name="м2" localSheetId="14">'[12]2+'!$C:$D</definedName>
    <definedName name="м2">'[4]2+'!$C:$D</definedName>
    <definedName name="м20" localSheetId="9">#REF!</definedName>
    <definedName name="м20" localSheetId="6">'[12]2+'!$BW:$BX</definedName>
    <definedName name="м20" localSheetId="12">'[12]2+'!$BW:$BX</definedName>
    <definedName name="м20" localSheetId="10">'[4]2+'!$BW:$BX</definedName>
    <definedName name="м20" localSheetId="13">'[12]2+'!$BW:$BX</definedName>
    <definedName name="м20" localSheetId="7">'[4]2+'!$BW:$BX</definedName>
    <definedName name="м20" localSheetId="11">'[12]2+'!$BW:$BX</definedName>
    <definedName name="м20" localSheetId="4">'[12]2+'!$BW:$BX</definedName>
    <definedName name="м20" localSheetId="8">'[12]2+'!$BW:$BX</definedName>
    <definedName name="м20" localSheetId="14">'[12]2+'!$BW:$BX</definedName>
    <definedName name="м20">'[4]2+'!$BW:$BX</definedName>
    <definedName name="м21" localSheetId="9">#REF!</definedName>
    <definedName name="м21" localSheetId="6">'[12]2+'!$CA:$CB</definedName>
    <definedName name="м21" localSheetId="12">'[12]2+'!$CA:$CB</definedName>
    <definedName name="м21" localSheetId="10">'[4]2+'!$CA:$CB</definedName>
    <definedName name="м21" localSheetId="13">'[12]2+'!$CA:$CB</definedName>
    <definedName name="м21" localSheetId="7">'[4]2+'!$CA:$CB</definedName>
    <definedName name="м21" localSheetId="11">'[12]2+'!$CA:$CB</definedName>
    <definedName name="м21" localSheetId="4">'[12]2+'!$CA:$CB</definedName>
    <definedName name="м21" localSheetId="8">'[12]2+'!$CA:$CB</definedName>
    <definedName name="м21" localSheetId="14">'[12]2+'!$CA:$CB</definedName>
    <definedName name="м21">'[4]2+'!$CA:$CB</definedName>
    <definedName name="м22" localSheetId="9">#REF!</definedName>
    <definedName name="м22" localSheetId="6">'[12]2+'!$CE:$CF</definedName>
    <definedName name="м22" localSheetId="12">'[12]2+'!$CE:$CF</definedName>
    <definedName name="м22" localSheetId="10">'[4]2+'!$CE:$CF</definedName>
    <definedName name="м22" localSheetId="13">'[12]2+'!$CE:$CF</definedName>
    <definedName name="м22" localSheetId="7">'[4]2+'!$CE:$CF</definedName>
    <definedName name="м22" localSheetId="11">'[12]2+'!$CE:$CF</definedName>
    <definedName name="м22" localSheetId="4">'[12]2+'!$CE:$CF</definedName>
    <definedName name="м22" localSheetId="8">'[12]2+'!$CE:$CF</definedName>
    <definedName name="м22" localSheetId="14">'[12]2+'!$CE:$CF</definedName>
    <definedName name="м22">'[4]2+'!$CE:$CF</definedName>
    <definedName name="м23" localSheetId="9">#REF!</definedName>
    <definedName name="м23" localSheetId="6">'[12]2+'!$CI:$CJ</definedName>
    <definedName name="м23" localSheetId="12">'[12]2+'!$CI:$CJ</definedName>
    <definedName name="м23" localSheetId="10">'[4]2+'!$CI:$CJ</definedName>
    <definedName name="м23" localSheetId="13">'[12]2+'!$CI:$CJ</definedName>
    <definedName name="м23" localSheetId="7">'[4]2+'!$CI:$CJ</definedName>
    <definedName name="м23" localSheetId="11">'[12]2+'!$CI:$CJ</definedName>
    <definedName name="м23" localSheetId="4">'[12]2+'!$CI:$CJ</definedName>
    <definedName name="м23" localSheetId="8">'[12]2+'!$CI:$CJ</definedName>
    <definedName name="м23" localSheetId="14">'[12]2+'!$CI:$CJ</definedName>
    <definedName name="м23">'[4]2+'!$CI:$CJ</definedName>
    <definedName name="м24" localSheetId="9">#REF!</definedName>
    <definedName name="м24" localSheetId="6">'[12]2+'!$CM:$CN</definedName>
    <definedName name="м24" localSheetId="12">'[12]2+'!$CM:$CN</definedName>
    <definedName name="м24" localSheetId="10">'[4]2+'!$CM:$CN</definedName>
    <definedName name="м24" localSheetId="13">'[12]2+'!$CM:$CN</definedName>
    <definedName name="м24" localSheetId="7">'[4]2+'!$CM:$CN</definedName>
    <definedName name="м24" localSheetId="11">'[12]2+'!$CM:$CN</definedName>
    <definedName name="м24" localSheetId="4">'[12]2+'!$CM:$CN</definedName>
    <definedName name="м24" localSheetId="8">'[12]2+'!$CM:$CN</definedName>
    <definedName name="м24" localSheetId="14">'[12]2+'!$CM:$CN</definedName>
    <definedName name="м24">'[4]2+'!$CM:$CN</definedName>
    <definedName name="м25" localSheetId="9">#REF!</definedName>
    <definedName name="м25" localSheetId="6">'[12]2+'!$CQ:$CR</definedName>
    <definedName name="м25" localSheetId="12">'[12]2+'!$CQ:$CR</definedName>
    <definedName name="м25" localSheetId="10">'[4]2+'!$CQ:$CR</definedName>
    <definedName name="м25" localSheetId="13">'[12]2+'!$CQ:$CR</definedName>
    <definedName name="м25" localSheetId="7">'[4]2+'!$CQ:$CR</definedName>
    <definedName name="м25" localSheetId="11">'[12]2+'!$CQ:$CR</definedName>
    <definedName name="м25" localSheetId="4">'[12]2+'!$CQ:$CR</definedName>
    <definedName name="м25" localSheetId="8">'[12]2+'!$CQ:$CR</definedName>
    <definedName name="м25" localSheetId="14">'[12]2+'!$CQ:$CR</definedName>
    <definedName name="м25">'[4]2+'!$CQ:$CR</definedName>
    <definedName name="м26" localSheetId="9">#REF!</definedName>
    <definedName name="м26" localSheetId="6">'[12]2+'!$CU:$CV</definedName>
    <definedName name="м26" localSheetId="12">'[12]2+'!$CU:$CV</definedName>
    <definedName name="м26" localSheetId="10">'[4]2+'!$CU:$CV</definedName>
    <definedName name="м26" localSheetId="13">'[12]2+'!$CU:$CV</definedName>
    <definedName name="м26" localSheetId="7">'[4]2+'!$CU:$CV</definedName>
    <definedName name="м26" localSheetId="11">'[12]2+'!$CU:$CV</definedName>
    <definedName name="м26" localSheetId="4">'[12]2+'!$CU:$CV</definedName>
    <definedName name="м26" localSheetId="8">'[12]2+'!$CU:$CV</definedName>
    <definedName name="м26" localSheetId="14">'[12]2+'!$CU:$CV</definedName>
    <definedName name="м26">'[4]2+'!$CU:$CV</definedName>
    <definedName name="м27" localSheetId="9">#REF!</definedName>
    <definedName name="м27" localSheetId="6">'[12]2+'!$CY:$CZ</definedName>
    <definedName name="м27" localSheetId="12">'[12]2+'!$CY:$CZ</definedName>
    <definedName name="м27" localSheetId="10">'[4]2+'!$CY:$CZ</definedName>
    <definedName name="м27" localSheetId="13">'[12]2+'!$CY:$CZ</definedName>
    <definedName name="м27" localSheetId="7">'[4]2+'!$CY:$CZ</definedName>
    <definedName name="м27" localSheetId="11">'[12]2+'!$CY:$CZ</definedName>
    <definedName name="м27" localSheetId="4">'[12]2+'!$CY:$CZ</definedName>
    <definedName name="м27" localSheetId="8">'[12]2+'!$CY:$CZ</definedName>
    <definedName name="м27" localSheetId="14">'[12]2+'!$CY:$CZ</definedName>
    <definedName name="м27">'[4]2+'!$CY:$CZ</definedName>
    <definedName name="м28" localSheetId="9">#REF!</definedName>
    <definedName name="м28" localSheetId="6">'[12]2+'!$DC:$DD</definedName>
    <definedName name="м28" localSheetId="12">'[12]2+'!$DC:$DD</definedName>
    <definedName name="м28" localSheetId="10">'[4]2+'!$DC:$DD</definedName>
    <definedName name="м28" localSheetId="13">'[12]2+'!$DC:$DD</definedName>
    <definedName name="м28" localSheetId="7">'[4]2+'!$DC:$DD</definedName>
    <definedName name="м28" localSheetId="11">'[12]2+'!$DC:$DD</definedName>
    <definedName name="м28" localSheetId="4">'[12]2+'!$DC:$DD</definedName>
    <definedName name="м28" localSheetId="8">'[12]2+'!$DC:$DD</definedName>
    <definedName name="м28" localSheetId="14">'[12]2+'!$DC:$DD</definedName>
    <definedName name="м28">'[4]2+'!$DC:$DD</definedName>
    <definedName name="м29" localSheetId="9">#REF!</definedName>
    <definedName name="м29" localSheetId="6">'[12]2+'!$DG:$DH</definedName>
    <definedName name="м29" localSheetId="12">'[12]2+'!$DG:$DH</definedName>
    <definedName name="м29" localSheetId="10">'[4]2+'!$DG:$DH</definedName>
    <definedName name="м29" localSheetId="13">'[12]2+'!$DG:$DH</definedName>
    <definedName name="м29" localSheetId="7">'[4]2+'!$DG:$DH</definedName>
    <definedName name="м29" localSheetId="11">'[12]2+'!$DG:$DH</definedName>
    <definedName name="м29" localSheetId="4">'[12]2+'!$DG:$DH</definedName>
    <definedName name="м29" localSheetId="8">'[12]2+'!$DG:$DH</definedName>
    <definedName name="м29" localSheetId="14">'[12]2+'!$DG:$DH</definedName>
    <definedName name="м29">'[4]2+'!$DG:$DH</definedName>
    <definedName name="м3" localSheetId="9">#REF!</definedName>
    <definedName name="м3" localSheetId="6">'[12]2+'!$G:$H</definedName>
    <definedName name="м3" localSheetId="12">'[12]2+'!$G:$H</definedName>
    <definedName name="м3" localSheetId="10">'[4]2+'!$G:$H</definedName>
    <definedName name="м3" localSheetId="13">'[12]2+'!$G:$H</definedName>
    <definedName name="м3" localSheetId="7">'[4]2+'!$G:$H</definedName>
    <definedName name="м3" localSheetId="11">'[12]2+'!$G:$H</definedName>
    <definedName name="м3" localSheetId="4">'[12]2+'!$G:$H</definedName>
    <definedName name="м3" localSheetId="8">'[12]2+'!$G:$H</definedName>
    <definedName name="м3" localSheetId="14">'[12]2+'!$G:$H</definedName>
    <definedName name="м3">'[4]2+'!$G:$H</definedName>
    <definedName name="м30" localSheetId="9">#REF!</definedName>
    <definedName name="м30" localSheetId="6">'[12]2+'!$DK:$DL</definedName>
    <definedName name="м30" localSheetId="12">'[12]2+'!$DK:$DL</definedName>
    <definedName name="м30" localSheetId="10">'[4]2+'!$DK:$DL</definedName>
    <definedName name="м30" localSheetId="13">'[12]2+'!$DK:$DL</definedName>
    <definedName name="м30" localSheetId="7">'[4]2+'!$DK:$DL</definedName>
    <definedName name="м30" localSheetId="11">'[12]2+'!$DK:$DL</definedName>
    <definedName name="м30" localSheetId="4">'[12]2+'!$DK:$DL</definedName>
    <definedName name="м30" localSheetId="8">'[12]2+'!$DK:$DL</definedName>
    <definedName name="м30" localSheetId="14">'[12]2+'!$DK:$DL</definedName>
    <definedName name="м30">'[4]2+'!$DK:$DL</definedName>
    <definedName name="м31" localSheetId="9">#REF!</definedName>
    <definedName name="м31" localSheetId="6">'[12]2+'!$DO:$DP</definedName>
    <definedName name="м31" localSheetId="12">'[12]2+'!$DO:$DP</definedName>
    <definedName name="м31" localSheetId="10">'[4]2+'!$DO:$DP</definedName>
    <definedName name="м31" localSheetId="13">'[12]2+'!$DO:$DP</definedName>
    <definedName name="м31" localSheetId="7">'[4]2+'!$DO:$DP</definedName>
    <definedName name="м31" localSheetId="11">'[12]2+'!$DO:$DP</definedName>
    <definedName name="м31" localSheetId="4">'[12]2+'!$DO:$DP</definedName>
    <definedName name="м31" localSheetId="8">'[12]2+'!$DO:$DP</definedName>
    <definedName name="м31" localSheetId="14">'[12]2+'!$DO:$DP</definedName>
    <definedName name="м31">'[4]2+'!$DO:$DP</definedName>
    <definedName name="м32" localSheetId="9">#REF!</definedName>
    <definedName name="м32" localSheetId="6">'[12]2+'!$DS:$DT</definedName>
    <definedName name="м32" localSheetId="12">'[12]2+'!$DS:$DT</definedName>
    <definedName name="м32" localSheetId="10">'[4]2+'!$DS:$DT</definedName>
    <definedName name="м32" localSheetId="13">'[12]2+'!$DS:$DT</definedName>
    <definedName name="м32" localSheetId="7">'[4]2+'!$DS:$DT</definedName>
    <definedName name="м32" localSheetId="11">'[12]2+'!$DS:$DT</definedName>
    <definedName name="м32" localSheetId="4">'[12]2+'!$DS:$DT</definedName>
    <definedName name="м32" localSheetId="8">'[12]2+'!$DS:$DT</definedName>
    <definedName name="м32" localSheetId="14">'[12]2+'!$DS:$DT</definedName>
    <definedName name="м32">'[4]2+'!$DS:$DT</definedName>
    <definedName name="м33" localSheetId="9">#REF!</definedName>
    <definedName name="м33" localSheetId="6">'[12]2+'!$DW:$DX</definedName>
    <definedName name="м33" localSheetId="12">'[12]2+'!$DW:$DX</definedName>
    <definedName name="м33" localSheetId="10">'[4]2+'!$DW:$DX</definedName>
    <definedName name="м33" localSheetId="13">'[12]2+'!$DW:$DX</definedName>
    <definedName name="м33" localSheetId="7">'[4]2+'!$DW:$DX</definedName>
    <definedName name="м33" localSheetId="11">'[12]2+'!$DW:$DX</definedName>
    <definedName name="м33" localSheetId="4">'[12]2+'!$DW:$DX</definedName>
    <definedName name="м33" localSheetId="8">'[12]2+'!$DW:$DX</definedName>
    <definedName name="м33" localSheetId="14">'[12]2+'!$DW:$DX</definedName>
    <definedName name="м33">'[4]2+'!$DW:$DX</definedName>
    <definedName name="м34" localSheetId="9">#REF!</definedName>
    <definedName name="м34" localSheetId="6">'[12]2+'!$EA:$EB</definedName>
    <definedName name="м34" localSheetId="12">'[12]2+'!$EA:$EB</definedName>
    <definedName name="м34" localSheetId="10">'[4]2+'!$EA:$EB</definedName>
    <definedName name="м34" localSheetId="13">'[12]2+'!$EA:$EB</definedName>
    <definedName name="м34" localSheetId="7">'[4]2+'!$EA:$EB</definedName>
    <definedName name="м34" localSheetId="11">'[12]2+'!$EA:$EB</definedName>
    <definedName name="м34" localSheetId="4">'[12]2+'!$EA:$EB</definedName>
    <definedName name="м34" localSheetId="8">'[12]2+'!$EA:$EB</definedName>
    <definedName name="м34" localSheetId="14">'[12]2+'!$EA:$EB</definedName>
    <definedName name="м34">'[4]2+'!$EA:$EB</definedName>
    <definedName name="м35" localSheetId="9">#REF!</definedName>
    <definedName name="м35" localSheetId="6">'[12]2+'!$EE:$EF</definedName>
    <definedName name="м35" localSheetId="12">'[12]2+'!$EE:$EF</definedName>
    <definedName name="м35" localSheetId="10">'[4]2+'!$EE:$EF</definedName>
    <definedName name="м35" localSheetId="13">'[12]2+'!$EE:$EF</definedName>
    <definedName name="м35" localSheetId="7">'[4]2+'!$EE:$EF</definedName>
    <definedName name="м35" localSheetId="11">'[12]2+'!$EE:$EF</definedName>
    <definedName name="м35" localSheetId="4">'[12]2+'!$EE:$EF</definedName>
    <definedName name="м35" localSheetId="8">'[12]2+'!$EE:$EF</definedName>
    <definedName name="м35" localSheetId="14">'[12]2+'!$EE:$EF</definedName>
    <definedName name="м35">'[4]2+'!$EE:$EF</definedName>
    <definedName name="м36" localSheetId="9">#REF!</definedName>
    <definedName name="м36" localSheetId="6">'[12]2+'!$EI:$EJ</definedName>
    <definedName name="м36" localSheetId="12">'[12]2+'!$EI:$EJ</definedName>
    <definedName name="м36" localSheetId="10">'[4]2+'!$EI:$EJ</definedName>
    <definedName name="м36" localSheetId="13">'[12]2+'!$EI:$EJ</definedName>
    <definedName name="м36" localSheetId="7">'[4]2+'!$EI:$EJ</definedName>
    <definedName name="м36" localSheetId="11">'[12]2+'!$EI:$EJ</definedName>
    <definedName name="м36" localSheetId="4">'[12]2+'!$EI:$EJ</definedName>
    <definedName name="м36" localSheetId="8">'[12]2+'!$EI:$EJ</definedName>
    <definedName name="м36" localSheetId="14">'[12]2+'!$EI:$EJ</definedName>
    <definedName name="м36">'[4]2+'!$EI:$EJ</definedName>
    <definedName name="м37" localSheetId="9">#REF!</definedName>
    <definedName name="м37" localSheetId="6">'[12]2+'!$EM:$EN</definedName>
    <definedName name="м37" localSheetId="12">'[12]2+'!$EM:$EN</definedName>
    <definedName name="м37" localSheetId="10">'[4]2+'!$EM:$EN</definedName>
    <definedName name="м37" localSheetId="13">'[12]2+'!$EM:$EN</definedName>
    <definedName name="м37" localSheetId="7">'[4]2+'!$EM:$EN</definedName>
    <definedName name="м37" localSheetId="11">'[12]2+'!$EM:$EN</definedName>
    <definedName name="м37" localSheetId="4">'[12]2+'!$EM:$EN</definedName>
    <definedName name="м37" localSheetId="8">'[12]2+'!$EM:$EN</definedName>
    <definedName name="м37" localSheetId="14">'[12]2+'!$EM:$EN</definedName>
    <definedName name="м37">'[4]2+'!$EM:$EN</definedName>
    <definedName name="м38" localSheetId="9">#REF!</definedName>
    <definedName name="м38" localSheetId="6">'[12]2+'!$EQ:$ER</definedName>
    <definedName name="м38" localSheetId="12">'[12]2+'!$EQ:$ER</definedName>
    <definedName name="м38" localSheetId="10">'[4]2+'!$EQ:$ER</definedName>
    <definedName name="м38" localSheetId="13">'[12]2+'!$EQ:$ER</definedName>
    <definedName name="м38" localSheetId="7">'[4]2+'!$EQ:$ER</definedName>
    <definedName name="м38" localSheetId="11">'[12]2+'!$EQ:$ER</definedName>
    <definedName name="м38" localSheetId="4">'[12]2+'!$EQ:$ER</definedName>
    <definedName name="м38" localSheetId="8">'[12]2+'!$EQ:$ER</definedName>
    <definedName name="м38" localSheetId="14">'[12]2+'!$EQ:$ER</definedName>
    <definedName name="м38">'[4]2+'!$EQ:$ER</definedName>
    <definedName name="м39" localSheetId="9">#REF!</definedName>
    <definedName name="м39" localSheetId="6">'[12]2+'!$EU:$EV</definedName>
    <definedName name="м39" localSheetId="12">'[12]2+'!$EU:$EV</definedName>
    <definedName name="м39" localSheetId="10">'[4]2+'!$EU:$EV</definedName>
    <definedName name="м39" localSheetId="13">'[12]2+'!$EU:$EV</definedName>
    <definedName name="м39" localSheetId="7">'[4]2+'!$EU:$EV</definedName>
    <definedName name="м39" localSheetId="11">'[12]2+'!$EU:$EV</definedName>
    <definedName name="м39" localSheetId="4">'[12]2+'!$EU:$EV</definedName>
    <definedName name="м39" localSheetId="8">'[12]2+'!$EU:$EV</definedName>
    <definedName name="м39" localSheetId="14">'[12]2+'!$EU:$EV</definedName>
    <definedName name="м39">'[4]2+'!$EU:$EV</definedName>
    <definedName name="м4" localSheetId="9">#REF!</definedName>
    <definedName name="м4" localSheetId="6">'[12]2+'!$K:$L</definedName>
    <definedName name="м4" localSheetId="12">'[12]2+'!$K:$L</definedName>
    <definedName name="м4" localSheetId="10">'[4]2+'!$K:$L</definedName>
    <definedName name="м4" localSheetId="13">'[12]2+'!$K:$L</definedName>
    <definedName name="м4" localSheetId="7">'[4]2+'!$K:$L</definedName>
    <definedName name="м4" localSheetId="11">'[12]2+'!$K:$L</definedName>
    <definedName name="м4" localSheetId="4">'[12]2+'!$K:$L</definedName>
    <definedName name="м4" localSheetId="8">'[12]2+'!$K:$L</definedName>
    <definedName name="м4" localSheetId="14">'[12]2+'!$K:$L</definedName>
    <definedName name="м4">'[4]2+'!$K:$L</definedName>
    <definedName name="м40" localSheetId="9">#REF!</definedName>
    <definedName name="м40" localSheetId="6">'[12]2+'!$EY:$EZ</definedName>
    <definedName name="м40" localSheetId="12">'[12]2+'!$EY:$EZ</definedName>
    <definedName name="м40" localSheetId="10">'[4]2+'!$EY:$EZ</definedName>
    <definedName name="м40" localSheetId="13">'[12]2+'!$EY:$EZ</definedName>
    <definedName name="м40" localSheetId="7">'[4]2+'!$EY:$EZ</definedName>
    <definedName name="м40" localSheetId="11">'[12]2+'!$EY:$EZ</definedName>
    <definedName name="м40" localSheetId="4">'[12]2+'!$EY:$EZ</definedName>
    <definedName name="м40" localSheetId="8">'[12]2+'!$EY:$EZ</definedName>
    <definedName name="м40" localSheetId="14">'[12]2+'!$EY:$EZ</definedName>
    <definedName name="м40">'[4]2+'!$EY:$EZ</definedName>
    <definedName name="м41" localSheetId="9">#REF!</definedName>
    <definedName name="м41" localSheetId="6">'[12]2+'!$FC:$FD</definedName>
    <definedName name="м41" localSheetId="12">'[12]2+'!$FC:$FD</definedName>
    <definedName name="м41" localSheetId="10">'[4]2+'!$FC:$FD</definedName>
    <definedName name="м41" localSheetId="13">'[12]2+'!$FC:$FD</definedName>
    <definedName name="м41" localSheetId="7">'[4]2+'!$FC:$FD</definedName>
    <definedName name="м41" localSheetId="11">'[12]2+'!$FC:$FD</definedName>
    <definedName name="м41" localSheetId="4">'[12]2+'!$FC:$FD</definedName>
    <definedName name="м41" localSheetId="8">'[12]2+'!$FC:$FD</definedName>
    <definedName name="м41" localSheetId="14">'[12]2+'!$FC:$FD</definedName>
    <definedName name="м41">'[4]2+'!$FC:$FD</definedName>
    <definedName name="м42" localSheetId="9">#REF!</definedName>
    <definedName name="м42" localSheetId="6">'[12]2+'!$FG:$FH</definedName>
    <definedName name="м42" localSheetId="12">'[12]2+'!$FG:$FH</definedName>
    <definedName name="м42" localSheetId="10">'[4]2+'!$FG:$FH</definedName>
    <definedName name="м42" localSheetId="13">'[12]2+'!$FG:$FH</definedName>
    <definedName name="м42" localSheetId="7">'[4]2+'!$FG:$FH</definedName>
    <definedName name="м42" localSheetId="11">'[12]2+'!$FG:$FH</definedName>
    <definedName name="м42" localSheetId="4">'[12]2+'!$FG:$FH</definedName>
    <definedName name="м42" localSheetId="8">'[12]2+'!$FG:$FH</definedName>
    <definedName name="м42" localSheetId="14">'[12]2+'!$FG:$FH</definedName>
    <definedName name="м42">'[4]2+'!$FG:$FH</definedName>
    <definedName name="м43" localSheetId="9">#REF!</definedName>
    <definedName name="м43" localSheetId="6">'[12]2+'!$FK:$FL</definedName>
    <definedName name="м43" localSheetId="12">'[12]2+'!$FK:$FL</definedName>
    <definedName name="м43" localSheetId="10">'[4]2+'!$FK:$FL</definedName>
    <definedName name="м43" localSheetId="13">'[12]2+'!$FK:$FL</definedName>
    <definedName name="м43" localSheetId="7">'[4]2+'!$FK:$FL</definedName>
    <definedName name="м43" localSheetId="11">'[12]2+'!$FK:$FL</definedName>
    <definedName name="м43" localSheetId="4">'[12]2+'!$FK:$FL</definedName>
    <definedName name="м43" localSheetId="8">'[12]2+'!$FK:$FL</definedName>
    <definedName name="м43" localSheetId="14">'[12]2+'!$FK:$FL</definedName>
    <definedName name="м43">'[4]2+'!$FK:$FL</definedName>
    <definedName name="м44" localSheetId="9">#REF!</definedName>
    <definedName name="м44" localSheetId="6">'[12]2+'!$FO:$FP</definedName>
    <definedName name="м44" localSheetId="12">'[12]2+'!$FO:$FP</definedName>
    <definedName name="м44" localSheetId="10">'[4]2+'!$FO:$FP</definedName>
    <definedName name="м44" localSheetId="13">'[12]2+'!$FO:$FP</definedName>
    <definedName name="м44" localSheetId="7">'[4]2+'!$FO:$FP</definedName>
    <definedName name="м44" localSheetId="11">'[12]2+'!$FO:$FP</definedName>
    <definedName name="м44" localSheetId="4">'[12]2+'!$FO:$FP</definedName>
    <definedName name="м44" localSheetId="8">'[12]2+'!$FO:$FP</definedName>
    <definedName name="м44" localSheetId="14">'[12]2+'!$FO:$FP</definedName>
    <definedName name="м44">'[4]2+'!$FO:$FP</definedName>
    <definedName name="м45" localSheetId="9">#REF!</definedName>
    <definedName name="м45" localSheetId="6">'[12]2+'!$FS:$FT</definedName>
    <definedName name="м45" localSheetId="12">'[12]2+'!$FS:$FT</definedName>
    <definedName name="м45" localSheetId="10">'[4]2+'!$FS:$FT</definedName>
    <definedName name="м45" localSheetId="13">'[12]2+'!$FS:$FT</definedName>
    <definedName name="м45" localSheetId="7">'[4]2+'!$FS:$FT</definedName>
    <definedName name="м45" localSheetId="11">'[12]2+'!$FS:$FT</definedName>
    <definedName name="м45" localSheetId="4">'[12]2+'!$FS:$FT</definedName>
    <definedName name="м45" localSheetId="8">'[12]2+'!$FS:$FT</definedName>
    <definedName name="м45" localSheetId="14">'[12]2+'!$FS:$FT</definedName>
    <definedName name="м45">'[4]2+'!$FS:$FT</definedName>
    <definedName name="м46" localSheetId="9">#REF!</definedName>
    <definedName name="м46" localSheetId="6">'[12]2+'!$FW:$FX</definedName>
    <definedName name="м46" localSheetId="12">'[12]2+'!$FW:$FX</definedName>
    <definedName name="м46" localSheetId="10">'[4]2+'!$FW:$FX</definedName>
    <definedName name="м46" localSheetId="13">'[12]2+'!$FW:$FX</definedName>
    <definedName name="м46" localSheetId="7">'[4]2+'!$FW:$FX</definedName>
    <definedName name="м46" localSheetId="11">'[12]2+'!$FW:$FX</definedName>
    <definedName name="м46" localSheetId="4">'[12]2+'!$FW:$FX</definedName>
    <definedName name="м46" localSheetId="8">'[12]2+'!$FW:$FX</definedName>
    <definedName name="м46" localSheetId="14">'[12]2+'!$FW:$FX</definedName>
    <definedName name="м46">'[4]2+'!$FW:$FX</definedName>
    <definedName name="м47" localSheetId="9">#REF!</definedName>
    <definedName name="м47" localSheetId="6">'[12]2+'!$GA:$GB</definedName>
    <definedName name="м47" localSheetId="12">'[12]2+'!$GA:$GB</definedName>
    <definedName name="м47" localSheetId="10">'[4]2+'!$GA:$GB</definedName>
    <definedName name="м47" localSheetId="13">'[12]2+'!$GA:$GB</definedName>
    <definedName name="м47" localSheetId="7">'[4]2+'!$GA:$GB</definedName>
    <definedName name="м47" localSheetId="11">'[12]2+'!$GA:$GB</definedName>
    <definedName name="м47" localSheetId="4">'[12]2+'!$GA:$GB</definedName>
    <definedName name="м47" localSheetId="8">'[12]2+'!$GA:$GB</definedName>
    <definedName name="м47" localSheetId="14">'[12]2+'!$GA:$GB</definedName>
    <definedName name="м47">'[4]2+'!$GA:$GB</definedName>
    <definedName name="м48" localSheetId="9">#REF!</definedName>
    <definedName name="м48" localSheetId="6">'[12]2+'!$GE:$GF</definedName>
    <definedName name="м48" localSheetId="12">'[12]2+'!$GE:$GF</definedName>
    <definedName name="м48" localSheetId="10">'[4]2+'!$GE:$GF</definedName>
    <definedName name="м48" localSheetId="13">'[12]2+'!$GE:$GF</definedName>
    <definedName name="м48" localSheetId="7">'[4]2+'!$GE:$GF</definedName>
    <definedName name="м48" localSheetId="11">'[12]2+'!$GE:$GF</definedName>
    <definedName name="м48" localSheetId="4">'[12]2+'!$GE:$GF</definedName>
    <definedName name="м48" localSheetId="8">'[12]2+'!$GE:$GF</definedName>
    <definedName name="м48" localSheetId="14">'[12]2+'!$GE:$GF</definedName>
    <definedName name="м48">'[4]2+'!$GE:$GF</definedName>
    <definedName name="м49" localSheetId="9">#REF!</definedName>
    <definedName name="м49" localSheetId="6">'[12]2+'!$GI:$GJ</definedName>
    <definedName name="м49" localSheetId="12">'[12]2+'!$GI:$GJ</definedName>
    <definedName name="м49" localSheetId="10">'[4]2+'!$GI:$GJ</definedName>
    <definedName name="м49" localSheetId="13">'[12]2+'!$GI:$GJ</definedName>
    <definedName name="м49" localSheetId="7">'[4]2+'!$GI:$GJ</definedName>
    <definedName name="м49" localSheetId="11">'[12]2+'!$GI:$GJ</definedName>
    <definedName name="м49" localSheetId="4">'[12]2+'!$GI:$GJ</definedName>
    <definedName name="м49" localSheetId="8">'[12]2+'!$GI:$GJ</definedName>
    <definedName name="м49" localSheetId="14">'[12]2+'!$GI:$GJ</definedName>
    <definedName name="м49">'[4]2+'!$GI:$GJ</definedName>
    <definedName name="м5" localSheetId="9">#REF!</definedName>
    <definedName name="м5" localSheetId="6">'[12]2+'!$O:$P</definedName>
    <definedName name="м5" localSheetId="12">'[12]2+'!$O:$P</definedName>
    <definedName name="м5" localSheetId="10">'[4]2+'!$O:$P</definedName>
    <definedName name="м5" localSheetId="13">'[12]2+'!$O:$P</definedName>
    <definedName name="м5" localSheetId="7">'[4]2+'!$O:$P</definedName>
    <definedName name="м5" localSheetId="11">'[12]2+'!$O:$P</definedName>
    <definedName name="м5" localSheetId="4">'[12]2+'!$O:$P</definedName>
    <definedName name="м5" localSheetId="8">'[12]2+'!$O:$P</definedName>
    <definedName name="м5" localSheetId="14">'[12]2+'!$O:$P</definedName>
    <definedName name="м5">'[4]2+'!$O:$P</definedName>
    <definedName name="м50" localSheetId="9">#REF!</definedName>
    <definedName name="м50" localSheetId="6">'[12]2+'!$GM:$GN</definedName>
    <definedName name="м50" localSheetId="12">'[12]2+'!$GM:$GN</definedName>
    <definedName name="м50" localSheetId="10">'[4]2+'!$GM:$GN</definedName>
    <definedName name="м50" localSheetId="13">'[12]2+'!$GM:$GN</definedName>
    <definedName name="м50" localSheetId="7">'[4]2+'!$GM:$GN</definedName>
    <definedName name="м50" localSheetId="11">'[12]2+'!$GM:$GN</definedName>
    <definedName name="м50" localSheetId="4">'[12]2+'!$GM:$GN</definedName>
    <definedName name="м50" localSheetId="8">'[12]2+'!$GM:$GN</definedName>
    <definedName name="м50" localSheetId="14">'[12]2+'!$GM:$GN</definedName>
    <definedName name="м50">'[4]2+'!$GM:$GN</definedName>
    <definedName name="м51" localSheetId="9">#REF!</definedName>
    <definedName name="м51" localSheetId="6">'[12]2+'!$GQ:$GR</definedName>
    <definedName name="м51" localSheetId="12">'[12]2+'!$GQ:$GR</definedName>
    <definedName name="м51" localSheetId="10">'[4]2+'!$GQ:$GR</definedName>
    <definedName name="м51" localSheetId="13">'[12]2+'!$GQ:$GR</definedName>
    <definedName name="м51" localSheetId="7">'[4]2+'!$GQ:$GR</definedName>
    <definedName name="м51" localSheetId="11">'[12]2+'!$GQ:$GR</definedName>
    <definedName name="м51" localSheetId="4">'[12]2+'!$GQ:$GR</definedName>
    <definedName name="м51" localSheetId="8">'[12]2+'!$GQ:$GR</definedName>
    <definedName name="м51" localSheetId="14">'[12]2+'!$GQ:$GR</definedName>
    <definedName name="м51">'[4]2+'!$GQ:$GR</definedName>
    <definedName name="м52" localSheetId="9">#REF!</definedName>
    <definedName name="м52" localSheetId="6">'[12]2+'!$GU:$GV</definedName>
    <definedName name="м52" localSheetId="12">'[12]2+'!$GU:$GV</definedName>
    <definedName name="м52" localSheetId="10">'[4]2+'!$GU:$GV</definedName>
    <definedName name="м52" localSheetId="13">'[12]2+'!$GU:$GV</definedName>
    <definedName name="м52" localSheetId="7">'[4]2+'!$GU:$GV</definedName>
    <definedName name="м52" localSheetId="11">'[12]2+'!$GU:$GV</definedName>
    <definedName name="м52" localSheetId="4">'[12]2+'!$GU:$GV</definedName>
    <definedName name="м52" localSheetId="8">'[12]2+'!$GU:$GV</definedName>
    <definedName name="м52" localSheetId="14">'[12]2+'!$GU:$GV</definedName>
    <definedName name="м52">'[4]2+'!$GU:$GV</definedName>
    <definedName name="м53" localSheetId="9">#REF!</definedName>
    <definedName name="м53" localSheetId="6">'[12]2+'!$GY:$GZ</definedName>
    <definedName name="м53" localSheetId="12">'[12]2+'!$GY:$GZ</definedName>
    <definedName name="м53" localSheetId="10">'[4]2+'!$GY:$GZ</definedName>
    <definedName name="м53" localSheetId="13">'[12]2+'!$GY:$GZ</definedName>
    <definedName name="м53" localSheetId="7">'[4]2+'!$GY:$GZ</definedName>
    <definedName name="м53" localSheetId="11">'[12]2+'!$GY:$GZ</definedName>
    <definedName name="м53" localSheetId="4">'[12]2+'!$GY:$GZ</definedName>
    <definedName name="м53" localSheetId="8">'[12]2+'!$GY:$GZ</definedName>
    <definedName name="м53" localSheetId="14">'[12]2+'!$GY:$GZ</definedName>
    <definedName name="м53">'[4]2+'!$GY:$GZ</definedName>
    <definedName name="м54" localSheetId="9">#REF!</definedName>
    <definedName name="м54" localSheetId="6">'[12]2+'!$HC:$HD</definedName>
    <definedName name="м54" localSheetId="12">'[12]2+'!$HC:$HD</definedName>
    <definedName name="м54" localSheetId="10">'[4]2+'!$HC:$HD</definedName>
    <definedName name="м54" localSheetId="13">'[12]2+'!$HC:$HD</definedName>
    <definedName name="м54" localSheetId="7">'[4]2+'!$HC:$HD</definedName>
    <definedName name="м54" localSheetId="11">'[12]2+'!$HC:$HD</definedName>
    <definedName name="м54" localSheetId="4">'[12]2+'!$HC:$HD</definedName>
    <definedName name="м54" localSheetId="8">'[12]2+'!$HC:$HD</definedName>
    <definedName name="м54" localSheetId="14">'[12]2+'!$HC:$HD</definedName>
    <definedName name="м54">'[4]2+'!$HC:$HD</definedName>
    <definedName name="м55" localSheetId="9">#REF!</definedName>
    <definedName name="м55" localSheetId="6">'[12]2+'!$HG:$HH</definedName>
    <definedName name="м55" localSheetId="12">'[12]2+'!$HG:$HH</definedName>
    <definedName name="м55" localSheetId="10">'[4]2+'!$HG:$HH</definedName>
    <definedName name="м55" localSheetId="13">'[12]2+'!$HG:$HH</definedName>
    <definedName name="м55" localSheetId="7">'[4]2+'!$HG:$HH</definedName>
    <definedName name="м55" localSheetId="11">'[12]2+'!$HG:$HH</definedName>
    <definedName name="м55" localSheetId="4">'[12]2+'!$HG:$HH</definedName>
    <definedName name="м55" localSheetId="8">'[12]2+'!$HG:$HH</definedName>
    <definedName name="м55" localSheetId="14">'[12]2+'!$HG:$HH</definedName>
    <definedName name="м55">'[4]2+'!$HG:$HH</definedName>
    <definedName name="м56" localSheetId="9">#REF!</definedName>
    <definedName name="м56" localSheetId="6">'[12]2+'!$HK:$HL</definedName>
    <definedName name="м56" localSheetId="12">'[12]2+'!$HK:$HL</definedName>
    <definedName name="м56" localSheetId="10">'[4]2+'!$HK:$HL</definedName>
    <definedName name="м56" localSheetId="13">'[12]2+'!$HK:$HL</definedName>
    <definedName name="м56" localSheetId="7">'[4]2+'!$HK:$HL</definedName>
    <definedName name="м56" localSheetId="11">'[12]2+'!$HK:$HL</definedName>
    <definedName name="м56" localSheetId="4">'[12]2+'!$HK:$HL</definedName>
    <definedName name="м56" localSheetId="8">'[12]2+'!$HK:$HL</definedName>
    <definedName name="м56" localSheetId="14">'[12]2+'!$HK:$HL</definedName>
    <definedName name="м56">'[4]2+'!$HK:$HL</definedName>
    <definedName name="м57" localSheetId="9">#REF!</definedName>
    <definedName name="м57" localSheetId="6">'[12]2+'!$HO:$HP</definedName>
    <definedName name="м57" localSheetId="12">'[12]2+'!$HO:$HP</definedName>
    <definedName name="м57" localSheetId="10">'[4]2+'!$HO:$HP</definedName>
    <definedName name="м57" localSheetId="13">'[12]2+'!$HO:$HP</definedName>
    <definedName name="м57" localSheetId="7">'[4]2+'!$HO:$HP</definedName>
    <definedName name="м57" localSheetId="11">'[12]2+'!$HO:$HP</definedName>
    <definedName name="м57" localSheetId="4">'[12]2+'!$HO:$HP</definedName>
    <definedName name="м57" localSheetId="8">'[12]2+'!$HO:$HP</definedName>
    <definedName name="м57" localSheetId="14">'[12]2+'!$HO:$HP</definedName>
    <definedName name="м57">'[4]2+'!$HO:$HP</definedName>
    <definedName name="м58" localSheetId="9">#REF!</definedName>
    <definedName name="м58" localSheetId="6">'[12]2+'!$HS:$HT</definedName>
    <definedName name="м58" localSheetId="12">'[12]2+'!$HS:$HT</definedName>
    <definedName name="м58" localSheetId="10">'[4]2+'!$HS:$HT</definedName>
    <definedName name="м58" localSheetId="13">'[12]2+'!$HS:$HT</definedName>
    <definedName name="м58" localSheetId="7">'[4]2+'!$HS:$HT</definedName>
    <definedName name="м58" localSheetId="11">'[12]2+'!$HS:$HT</definedName>
    <definedName name="м58" localSheetId="4">'[12]2+'!$HS:$HT</definedName>
    <definedName name="м58" localSheetId="8">'[12]2+'!$HS:$HT</definedName>
    <definedName name="м58" localSheetId="14">'[12]2+'!$HS:$HT</definedName>
    <definedName name="м58">'[4]2+'!$HS:$HT</definedName>
    <definedName name="м59" localSheetId="9">#REF!</definedName>
    <definedName name="м59" localSheetId="6">'[12]2+'!$HW:$HX</definedName>
    <definedName name="м59" localSheetId="12">'[12]2+'!$HW:$HX</definedName>
    <definedName name="м59" localSheetId="10">'[4]2+'!$HW:$HX</definedName>
    <definedName name="м59" localSheetId="13">'[12]2+'!$HW:$HX</definedName>
    <definedName name="м59" localSheetId="7">'[4]2+'!$HW:$HX</definedName>
    <definedName name="м59" localSheetId="11">'[12]2+'!$HW:$HX</definedName>
    <definedName name="м59" localSheetId="4">'[12]2+'!$HW:$HX</definedName>
    <definedName name="м59" localSheetId="8">'[12]2+'!$HW:$HX</definedName>
    <definedName name="м59" localSheetId="14">'[12]2+'!$HW:$HX</definedName>
    <definedName name="м59">'[4]2+'!$HW:$HX</definedName>
    <definedName name="м6" localSheetId="9">#REF!</definedName>
    <definedName name="м6" localSheetId="6">'[12]2+'!$S:$T</definedName>
    <definedName name="м6" localSheetId="12">'[12]2+'!$S:$T</definedName>
    <definedName name="м6" localSheetId="10">'[4]2+'!$S:$T</definedName>
    <definedName name="м6" localSheetId="13">'[12]2+'!$S:$T</definedName>
    <definedName name="м6" localSheetId="7">'[4]2+'!$S:$T</definedName>
    <definedName name="м6" localSheetId="11">'[12]2+'!$S:$T</definedName>
    <definedName name="м6" localSheetId="4">'[12]2+'!$S:$T</definedName>
    <definedName name="м6" localSheetId="8">'[12]2+'!$S:$T</definedName>
    <definedName name="м6" localSheetId="14">'[12]2+'!$S:$T</definedName>
    <definedName name="м6">'[4]2+'!$S:$T</definedName>
    <definedName name="м60" localSheetId="9">#REF!</definedName>
    <definedName name="м60" localSheetId="6">'[12]2+'!$IA:$IB</definedName>
    <definedName name="м60" localSheetId="12">'[12]2+'!$IA:$IB</definedName>
    <definedName name="м60" localSheetId="10">'[4]2+'!$IA:$IB</definedName>
    <definedName name="м60" localSheetId="13">'[12]2+'!$IA:$IB</definedName>
    <definedName name="м60" localSheetId="7">'[4]2+'!$IA:$IB</definedName>
    <definedName name="м60" localSheetId="11">'[12]2+'!$IA:$IB</definedName>
    <definedName name="м60" localSheetId="4">'[12]2+'!$IA:$IB</definedName>
    <definedName name="м60" localSheetId="8">'[12]2+'!$IA:$IB</definedName>
    <definedName name="м60" localSheetId="14">'[12]2+'!$IA:$IB</definedName>
    <definedName name="м60">'[4]2+'!$IA:$IB</definedName>
    <definedName name="м61" localSheetId="9">#REF!</definedName>
    <definedName name="м61" localSheetId="6">'[12]2+'!$IE:$IF</definedName>
    <definedName name="м61" localSheetId="12">'[12]2+'!$IE:$IF</definedName>
    <definedName name="м61" localSheetId="10">'[4]2+'!$IE:$IF</definedName>
    <definedName name="м61" localSheetId="13">'[12]2+'!$IE:$IF</definedName>
    <definedName name="м61" localSheetId="7">'[4]2+'!$IE:$IF</definedName>
    <definedName name="м61" localSheetId="11">'[12]2+'!$IE:$IF</definedName>
    <definedName name="м61" localSheetId="4">'[12]2+'!$IE:$IF</definedName>
    <definedName name="м61" localSheetId="8">'[12]2+'!$IE:$IF</definedName>
    <definedName name="м61" localSheetId="14">'[12]2+'!$IE:$IF</definedName>
    <definedName name="м61">'[4]2+'!$IE:$IF</definedName>
    <definedName name="м62" localSheetId="9">#REF!</definedName>
    <definedName name="м62" localSheetId="6">'[12]2+'!$II:$IJ</definedName>
    <definedName name="м62" localSheetId="12">'[12]2+'!$II:$IJ</definedName>
    <definedName name="м62" localSheetId="10">'[4]2+'!$II:$IJ</definedName>
    <definedName name="м62" localSheetId="13">'[12]2+'!$II:$IJ</definedName>
    <definedName name="м62" localSheetId="7">'[4]2+'!$II:$IJ</definedName>
    <definedName name="м62" localSheetId="11">'[12]2+'!$II:$IJ</definedName>
    <definedName name="м62" localSheetId="4">'[12]2+'!$II:$IJ</definedName>
    <definedName name="м62" localSheetId="8">'[12]2+'!$II:$IJ</definedName>
    <definedName name="м62" localSheetId="14">'[12]2+'!$II:$IJ</definedName>
    <definedName name="м62">'[4]2+'!$II:$IJ</definedName>
    <definedName name="м63" localSheetId="9">#REF!</definedName>
    <definedName name="м63" localSheetId="6">'[12]2+'!$IM:$IN</definedName>
    <definedName name="м63" localSheetId="12">'[12]2+'!$IM:$IN</definedName>
    <definedName name="м63" localSheetId="10">'[4]2+'!$IM:$IN</definedName>
    <definedName name="м63" localSheetId="13">'[12]2+'!$IM:$IN</definedName>
    <definedName name="м63" localSheetId="7">'[4]2+'!$IM:$IN</definedName>
    <definedName name="м63" localSheetId="11">'[12]2+'!$IM:$IN</definedName>
    <definedName name="м63" localSheetId="4">'[12]2+'!$IM:$IN</definedName>
    <definedName name="м63" localSheetId="8">'[12]2+'!$IM:$IN</definedName>
    <definedName name="м63" localSheetId="14">'[12]2+'!$IM:$IN</definedName>
    <definedName name="м63">'[4]2+'!$IM:$IN</definedName>
    <definedName name="м64" localSheetId="9">#REF!</definedName>
    <definedName name="м64" localSheetId="6">'[12]2+'!$IQ:$IR</definedName>
    <definedName name="м64" localSheetId="12">'[12]2+'!$IQ:$IR</definedName>
    <definedName name="м64" localSheetId="10">'[4]2+'!$IQ:$IR</definedName>
    <definedName name="м64" localSheetId="13">'[12]2+'!$IQ:$IR</definedName>
    <definedName name="м64" localSheetId="7">'[4]2+'!$IQ:$IR</definedName>
    <definedName name="м64" localSheetId="11">'[12]2+'!$IQ:$IR</definedName>
    <definedName name="м64" localSheetId="4">'[12]2+'!$IQ:$IR</definedName>
    <definedName name="м64" localSheetId="8">'[12]2+'!$IQ:$IR</definedName>
    <definedName name="м64" localSheetId="14">'[12]2+'!$IQ:$IR</definedName>
    <definedName name="м64">'[4]2+'!$IQ:$IR</definedName>
    <definedName name="м65" localSheetId="9">#REF!</definedName>
    <definedName name="м65" localSheetId="6">'[12]2+'!$IU:$IV</definedName>
    <definedName name="м65" localSheetId="12">'[12]2+'!$IU:$IV</definedName>
    <definedName name="м65" localSheetId="10">'[4]2+'!$IU:$IV</definedName>
    <definedName name="м65" localSheetId="13">'[12]2+'!$IU:$IV</definedName>
    <definedName name="м65" localSheetId="7">'[4]2+'!$IU:$IV</definedName>
    <definedName name="м65" localSheetId="11">'[12]2+'!$IU:$IV</definedName>
    <definedName name="м65" localSheetId="4">'[12]2+'!$IU:$IV</definedName>
    <definedName name="м65" localSheetId="8">'[12]2+'!$IU:$IV</definedName>
    <definedName name="м65" localSheetId="14">'[12]2+'!$IU:$IV</definedName>
    <definedName name="м65">'[4]2+'!$IU:$IV</definedName>
    <definedName name="м66" localSheetId="9">#REF!</definedName>
    <definedName name="м66" localSheetId="6">'[12]2+'!$IY:$IZ</definedName>
    <definedName name="м66" localSheetId="12">'[12]2+'!$IY:$IZ</definedName>
    <definedName name="м66" localSheetId="10">'[4]2+'!$IY:$IZ</definedName>
    <definedName name="м66" localSheetId="13">'[12]2+'!$IY:$IZ</definedName>
    <definedName name="м66" localSheetId="7">'[4]2+'!$IY:$IZ</definedName>
    <definedName name="м66" localSheetId="11">'[12]2+'!$IY:$IZ</definedName>
    <definedName name="м66" localSheetId="4">'[12]2+'!$IY:$IZ</definedName>
    <definedName name="м66" localSheetId="8">'[12]2+'!$IY:$IZ</definedName>
    <definedName name="м66" localSheetId="14">'[12]2+'!$IY:$IZ</definedName>
    <definedName name="м66">'[4]2+'!$IY:$IZ</definedName>
    <definedName name="м67" localSheetId="9">#REF!</definedName>
    <definedName name="м67" localSheetId="6">'[12]2+'!$JC:$JD</definedName>
    <definedName name="м67" localSheetId="12">'[12]2+'!$JC:$JD</definedName>
    <definedName name="м67" localSheetId="10">'[4]2+'!$JC:$JD</definedName>
    <definedName name="м67" localSheetId="13">'[12]2+'!$JC:$JD</definedName>
    <definedName name="м67" localSheetId="7">'[4]2+'!$JC:$JD</definedName>
    <definedName name="м67" localSheetId="11">'[12]2+'!$JC:$JD</definedName>
    <definedName name="м67" localSheetId="4">'[12]2+'!$JC:$JD</definedName>
    <definedName name="м67" localSheetId="8">'[12]2+'!$JC:$JD</definedName>
    <definedName name="м67" localSheetId="14">'[12]2+'!$JC:$JD</definedName>
    <definedName name="м67">'[4]2+'!$JC:$JD</definedName>
    <definedName name="м68" localSheetId="9">#REF!</definedName>
    <definedName name="м68" localSheetId="6">'[12]2+'!$JG:$JH</definedName>
    <definedName name="м68" localSheetId="12">'[12]2+'!$JG:$JH</definedName>
    <definedName name="м68" localSheetId="10">'[4]2+'!$JG:$JH</definedName>
    <definedName name="м68" localSheetId="13">'[12]2+'!$JG:$JH</definedName>
    <definedName name="м68" localSheetId="7">'[4]2+'!$JG:$JH</definedName>
    <definedName name="м68" localSheetId="11">'[12]2+'!$JG:$JH</definedName>
    <definedName name="м68" localSheetId="4">'[12]2+'!$JG:$JH</definedName>
    <definedName name="м68" localSheetId="8">'[12]2+'!$JG:$JH</definedName>
    <definedName name="м68" localSheetId="14">'[12]2+'!$JG:$JH</definedName>
    <definedName name="м68">'[4]2+'!$JG:$JH</definedName>
    <definedName name="м69" localSheetId="9">#REF!</definedName>
    <definedName name="м69" localSheetId="6">'[12]2+'!$JK:$JL</definedName>
    <definedName name="м69" localSheetId="12">'[12]2+'!$JK:$JL</definedName>
    <definedName name="м69" localSheetId="10">'[4]2+'!$JK:$JL</definedName>
    <definedName name="м69" localSheetId="13">'[12]2+'!$JK:$JL</definedName>
    <definedName name="м69" localSheetId="7">'[4]2+'!$JK:$JL</definedName>
    <definedName name="м69" localSheetId="11">'[12]2+'!$JK:$JL</definedName>
    <definedName name="м69" localSheetId="4">'[12]2+'!$JK:$JL</definedName>
    <definedName name="м69" localSheetId="8">'[12]2+'!$JK:$JL</definedName>
    <definedName name="м69" localSheetId="14">'[12]2+'!$JK:$JL</definedName>
    <definedName name="м69">'[4]2+'!$JK:$JL</definedName>
    <definedName name="м7" localSheetId="9">#REF!</definedName>
    <definedName name="м7" localSheetId="6">'[12]2+'!$W:$X</definedName>
    <definedName name="м7" localSheetId="12">'[12]2+'!$W:$X</definedName>
    <definedName name="м7" localSheetId="10">'[4]2+'!$W:$X</definedName>
    <definedName name="м7" localSheetId="13">'[12]2+'!$W:$X</definedName>
    <definedName name="м7" localSheetId="7">'[4]2+'!$W:$X</definedName>
    <definedName name="м7" localSheetId="11">'[12]2+'!$W:$X</definedName>
    <definedName name="м7" localSheetId="4">'[12]2+'!$W:$X</definedName>
    <definedName name="м7" localSheetId="8">'[12]2+'!$W:$X</definedName>
    <definedName name="м7" localSheetId="14">'[12]2+'!$W:$X</definedName>
    <definedName name="м7">'[4]2+'!$W:$X</definedName>
    <definedName name="м70" localSheetId="9">#REF!</definedName>
    <definedName name="м70" localSheetId="6">'[12]2+'!$JO:$JP</definedName>
    <definedName name="м70" localSheetId="12">'[12]2+'!$JO:$JP</definedName>
    <definedName name="м70" localSheetId="10">'[4]2+'!$JO:$JP</definedName>
    <definedName name="м70" localSheetId="13">'[12]2+'!$JO:$JP</definedName>
    <definedName name="м70" localSheetId="7">'[4]2+'!$JO:$JP</definedName>
    <definedName name="м70" localSheetId="11">'[12]2+'!$JO:$JP</definedName>
    <definedName name="м70" localSheetId="4">'[12]2+'!$JO:$JP</definedName>
    <definedName name="м70" localSheetId="8">'[12]2+'!$JO:$JP</definedName>
    <definedName name="м70" localSheetId="14">'[12]2+'!$JO:$JP</definedName>
    <definedName name="м70">'[4]2+'!$JO:$JP</definedName>
    <definedName name="м71" localSheetId="9">#REF!</definedName>
    <definedName name="м71" localSheetId="6">'[12]2+'!$JS:$JT</definedName>
    <definedName name="м71" localSheetId="12">'[12]2+'!$JS:$JT</definedName>
    <definedName name="м71" localSheetId="10">'[4]2+'!$JS:$JT</definedName>
    <definedName name="м71" localSheetId="13">'[12]2+'!$JS:$JT</definedName>
    <definedName name="м71" localSheetId="7">'[4]2+'!$JS:$JT</definedName>
    <definedName name="м71" localSheetId="11">'[12]2+'!$JS:$JT</definedName>
    <definedName name="м71" localSheetId="4">'[12]2+'!$JS:$JT</definedName>
    <definedName name="м71" localSheetId="8">'[12]2+'!$JS:$JT</definedName>
    <definedName name="м71" localSheetId="14">'[12]2+'!$JS:$JT</definedName>
    <definedName name="м71">'[4]2+'!$JS:$JT</definedName>
    <definedName name="м72" localSheetId="9">#REF!</definedName>
    <definedName name="м72" localSheetId="6">'[12]2+'!$JW:$JX</definedName>
    <definedName name="м72" localSheetId="12">'[12]2+'!$JW:$JX</definedName>
    <definedName name="м72" localSheetId="10">'[4]2+'!$JW:$JX</definedName>
    <definedName name="м72" localSheetId="13">'[12]2+'!$JW:$JX</definedName>
    <definedName name="м72" localSheetId="7">'[4]2+'!$JW:$JX</definedName>
    <definedName name="м72" localSheetId="11">'[12]2+'!$JW:$JX</definedName>
    <definedName name="м72" localSheetId="4">'[12]2+'!$JW:$JX</definedName>
    <definedName name="м72" localSheetId="8">'[12]2+'!$JW:$JX</definedName>
    <definedName name="м72" localSheetId="14">'[12]2+'!$JW:$JX</definedName>
    <definedName name="м72">'[4]2+'!$JW:$JX</definedName>
    <definedName name="м73" localSheetId="9">#REF!</definedName>
    <definedName name="м73" localSheetId="6">'[12]2+'!$KA:$KB</definedName>
    <definedName name="м73" localSheetId="12">'[12]2+'!$KA:$KB</definedName>
    <definedName name="м73" localSheetId="10">'[4]2+'!$KA:$KB</definedName>
    <definedName name="м73" localSheetId="13">'[12]2+'!$KA:$KB</definedName>
    <definedName name="м73" localSheetId="7">'[4]2+'!$KA:$KB</definedName>
    <definedName name="м73" localSheetId="11">'[12]2+'!$KA:$KB</definedName>
    <definedName name="м73" localSheetId="4">'[12]2+'!$KA:$KB</definedName>
    <definedName name="м73" localSheetId="8">'[12]2+'!$KA:$KB</definedName>
    <definedName name="м73" localSheetId="14">'[12]2+'!$KA:$KB</definedName>
    <definedName name="м73">'[4]2+'!$KA:$KB</definedName>
    <definedName name="м74" localSheetId="9">#REF!</definedName>
    <definedName name="м74" localSheetId="6">'[12]2+'!$KE:$KF</definedName>
    <definedName name="м74" localSheetId="12">'[12]2+'!$KE:$KF</definedName>
    <definedName name="м74" localSheetId="10">'[4]2+'!$KE:$KF</definedName>
    <definedName name="м74" localSheetId="13">'[12]2+'!$KE:$KF</definedName>
    <definedName name="м74" localSheetId="7">'[4]2+'!$KE:$KF</definedName>
    <definedName name="м74" localSheetId="11">'[12]2+'!$KE:$KF</definedName>
    <definedName name="м74" localSheetId="4">'[12]2+'!$KE:$KF</definedName>
    <definedName name="м74" localSheetId="8">'[12]2+'!$KE:$KF</definedName>
    <definedName name="м74" localSheetId="14">'[12]2+'!$KE:$KF</definedName>
    <definedName name="м74">'[4]2+'!$KE:$KF</definedName>
    <definedName name="м75" localSheetId="9">#REF!</definedName>
    <definedName name="м75" localSheetId="6">'[12]2+'!$KI:$KJ</definedName>
    <definedName name="м75" localSheetId="12">'[12]2+'!$KI:$KJ</definedName>
    <definedName name="м75" localSheetId="10">'[4]2+'!$KI:$KJ</definedName>
    <definedName name="м75" localSheetId="13">'[12]2+'!$KI:$KJ</definedName>
    <definedName name="м75" localSheetId="7">'[4]2+'!$KI:$KJ</definedName>
    <definedName name="м75" localSheetId="11">'[12]2+'!$KI:$KJ</definedName>
    <definedName name="м75" localSheetId="4">'[12]2+'!$KI:$KJ</definedName>
    <definedName name="м75" localSheetId="8">'[12]2+'!$KI:$KJ</definedName>
    <definedName name="м75" localSheetId="14">'[12]2+'!$KI:$KJ</definedName>
    <definedName name="м75">'[4]2+'!$KI:$KJ</definedName>
    <definedName name="м76" localSheetId="9">#REF!</definedName>
    <definedName name="м76" localSheetId="6">'[12]2+'!$KM:$KN</definedName>
    <definedName name="м76" localSheetId="12">'[12]2+'!$KM:$KN</definedName>
    <definedName name="м76" localSheetId="10">'[4]2+'!$KM:$KN</definedName>
    <definedName name="м76" localSheetId="13">'[12]2+'!$KM:$KN</definedName>
    <definedName name="м76" localSheetId="7">'[4]2+'!$KM:$KN</definedName>
    <definedName name="м76" localSheetId="11">'[12]2+'!$KM:$KN</definedName>
    <definedName name="м76" localSheetId="4">'[12]2+'!$KM:$KN</definedName>
    <definedName name="м76" localSheetId="8">'[12]2+'!$KM:$KN</definedName>
    <definedName name="м76" localSheetId="14">'[12]2+'!$KM:$KN</definedName>
    <definedName name="м76">'[4]2+'!$KM:$KN</definedName>
    <definedName name="м77" localSheetId="9">#REF!</definedName>
    <definedName name="м77" localSheetId="6">'[12]2+'!$KQ:$KR</definedName>
    <definedName name="м77" localSheetId="12">'[12]2+'!$KQ:$KR</definedName>
    <definedName name="м77" localSheetId="10">'[4]2+'!$KQ:$KR</definedName>
    <definedName name="м77" localSheetId="13">'[12]2+'!$KQ:$KR</definedName>
    <definedName name="м77" localSheetId="7">'[4]2+'!$KQ:$KR</definedName>
    <definedName name="м77" localSheetId="11">'[12]2+'!$KQ:$KR</definedName>
    <definedName name="м77" localSheetId="4">'[12]2+'!$KQ:$KR</definedName>
    <definedName name="м77" localSheetId="8">'[12]2+'!$KQ:$KR</definedName>
    <definedName name="м77" localSheetId="14">'[12]2+'!$KQ:$KR</definedName>
    <definedName name="м77">'[4]2+'!$KQ:$KR</definedName>
    <definedName name="м78" localSheetId="9">#REF!</definedName>
    <definedName name="м78" localSheetId="6">'[12]2+'!$KU:$KV</definedName>
    <definedName name="м78" localSheetId="12">'[12]2+'!$KU:$KV</definedName>
    <definedName name="м78" localSheetId="10">'[4]2+'!$KU:$KV</definedName>
    <definedName name="м78" localSheetId="13">'[12]2+'!$KU:$KV</definedName>
    <definedName name="м78" localSheetId="7">'[4]2+'!$KU:$KV</definedName>
    <definedName name="м78" localSheetId="11">'[12]2+'!$KU:$KV</definedName>
    <definedName name="м78" localSheetId="4">'[12]2+'!$KU:$KV</definedName>
    <definedName name="м78" localSheetId="8">'[12]2+'!$KU:$KV</definedName>
    <definedName name="м78" localSheetId="14">'[12]2+'!$KU:$KV</definedName>
    <definedName name="м78">'[4]2+'!$KU:$KV</definedName>
    <definedName name="м79" localSheetId="9">#REF!</definedName>
    <definedName name="м79" localSheetId="6">'[12]2+'!$KY:$KZ</definedName>
    <definedName name="м79" localSheetId="12">'[12]2+'!$KY:$KZ</definedName>
    <definedName name="м79" localSheetId="10">'[4]2+'!$KY:$KZ</definedName>
    <definedName name="м79" localSheetId="13">'[12]2+'!$KY:$KZ</definedName>
    <definedName name="м79" localSheetId="7">'[4]2+'!$KY:$KZ</definedName>
    <definedName name="м79" localSheetId="11">'[12]2+'!$KY:$KZ</definedName>
    <definedName name="м79" localSheetId="4">'[12]2+'!$KY:$KZ</definedName>
    <definedName name="м79" localSheetId="8">'[12]2+'!$KY:$KZ</definedName>
    <definedName name="м79" localSheetId="14">'[12]2+'!$KY:$KZ</definedName>
    <definedName name="м79">'[4]2+'!$KY:$KZ</definedName>
    <definedName name="м8" localSheetId="9">#REF!</definedName>
    <definedName name="м8" localSheetId="6">'[12]2+'!$AA:$AB</definedName>
    <definedName name="м8" localSheetId="12">'[12]2+'!$AA:$AB</definedName>
    <definedName name="м8" localSheetId="10">'[4]2+'!$AA:$AB</definedName>
    <definedName name="м8" localSheetId="13">'[12]2+'!$AA:$AB</definedName>
    <definedName name="м8" localSheetId="7">'[4]2+'!$AA:$AB</definedName>
    <definedName name="м8" localSheetId="11">'[12]2+'!$AA:$AB</definedName>
    <definedName name="м8" localSheetId="4">'[12]2+'!$AA:$AB</definedName>
    <definedName name="м8" localSheetId="8">'[12]2+'!$AA:$AB</definedName>
    <definedName name="м8" localSheetId="14">'[12]2+'!$AA:$AB</definedName>
    <definedName name="м8">'[4]2+'!$AA:$AB</definedName>
    <definedName name="м80" localSheetId="9">#REF!</definedName>
    <definedName name="м80" localSheetId="6">'[12]2+'!$LC:$LD</definedName>
    <definedName name="м80" localSheetId="12">'[12]2+'!$LC:$LD</definedName>
    <definedName name="м80" localSheetId="10">'[4]2+'!$LC:$LD</definedName>
    <definedName name="м80" localSheetId="13">'[12]2+'!$LC:$LD</definedName>
    <definedName name="м80" localSheetId="7">'[4]2+'!$LC:$LD</definedName>
    <definedName name="м80" localSheetId="11">'[12]2+'!$LC:$LD</definedName>
    <definedName name="м80" localSheetId="4">'[12]2+'!$LC:$LD</definedName>
    <definedName name="м80" localSheetId="8">'[12]2+'!$LC:$LD</definedName>
    <definedName name="м80" localSheetId="14">'[12]2+'!$LC:$LD</definedName>
    <definedName name="м80">'[4]2+'!$LC:$LD</definedName>
    <definedName name="м81" localSheetId="9">#REF!</definedName>
    <definedName name="м81" localSheetId="6">'[12]2+'!$LG:$LH</definedName>
    <definedName name="м81" localSheetId="12">'[12]2+'!$LG:$LH</definedName>
    <definedName name="м81" localSheetId="10">'[4]2+'!$LG:$LH</definedName>
    <definedName name="м81" localSheetId="13">'[12]2+'!$LG:$LH</definedName>
    <definedName name="м81" localSheetId="7">'[4]2+'!$LG:$LH</definedName>
    <definedName name="м81" localSheetId="11">'[12]2+'!$LG:$LH</definedName>
    <definedName name="м81" localSheetId="4">'[12]2+'!$LG:$LH</definedName>
    <definedName name="м81" localSheetId="8">'[12]2+'!$LG:$LH</definedName>
    <definedName name="м81" localSheetId="14">'[12]2+'!$LG:$LH</definedName>
    <definedName name="м81">'[4]2+'!$LG:$LH</definedName>
    <definedName name="м82" localSheetId="9">#REF!</definedName>
    <definedName name="м82" localSheetId="6">'[12]2+'!$LK:$LL</definedName>
    <definedName name="м82" localSheetId="12">'[12]2+'!$LK:$LL</definedName>
    <definedName name="м82" localSheetId="10">'[4]2+'!$LK:$LL</definedName>
    <definedName name="м82" localSheetId="13">'[12]2+'!$LK:$LL</definedName>
    <definedName name="м82" localSheetId="7">'[4]2+'!$LK:$LL</definedName>
    <definedName name="м82" localSheetId="11">'[12]2+'!$LK:$LL</definedName>
    <definedName name="м82" localSheetId="4">'[12]2+'!$LK:$LL</definedName>
    <definedName name="м82" localSheetId="8">'[12]2+'!$LK:$LL</definedName>
    <definedName name="м82" localSheetId="14">'[12]2+'!$LK:$LL</definedName>
    <definedName name="м82">'[4]2+'!$LK:$LL</definedName>
    <definedName name="м83" localSheetId="9">#REF!</definedName>
    <definedName name="м83" localSheetId="6">'[12]2+'!$LO:$LP</definedName>
    <definedName name="м83" localSheetId="12">'[12]2+'!$LO:$LP</definedName>
    <definedName name="м83" localSheetId="10">'[4]2+'!$LO:$LP</definedName>
    <definedName name="м83" localSheetId="13">'[12]2+'!$LO:$LP</definedName>
    <definedName name="м83" localSheetId="7">'[4]2+'!$LO:$LP</definedName>
    <definedName name="м83" localSheetId="11">'[12]2+'!$LO:$LP</definedName>
    <definedName name="м83" localSheetId="4">'[12]2+'!$LO:$LP</definedName>
    <definedName name="м83" localSheetId="8">'[12]2+'!$LO:$LP</definedName>
    <definedName name="м83" localSheetId="14">'[12]2+'!$LO:$LP</definedName>
    <definedName name="м83">'[4]2+'!$LO:$LP</definedName>
    <definedName name="м84" localSheetId="9">#REF!</definedName>
    <definedName name="м84" localSheetId="6">'[12]2+'!$LS:$LT</definedName>
    <definedName name="м84" localSheetId="12">'[12]2+'!$LS:$LT</definedName>
    <definedName name="м84" localSheetId="10">'[4]2+'!$LS:$LT</definedName>
    <definedName name="м84" localSheetId="13">'[12]2+'!$LS:$LT</definedName>
    <definedName name="м84" localSheetId="7">'[4]2+'!$LS:$LT</definedName>
    <definedName name="м84" localSheetId="11">'[12]2+'!$LS:$LT</definedName>
    <definedName name="м84" localSheetId="4">'[12]2+'!$LS:$LT</definedName>
    <definedName name="м84" localSheetId="8">'[12]2+'!$LS:$LT</definedName>
    <definedName name="м84" localSheetId="14">'[12]2+'!$LS:$LT</definedName>
    <definedName name="м84">'[4]2+'!$LS:$LT</definedName>
    <definedName name="м85" localSheetId="9">#REF!</definedName>
    <definedName name="м85" localSheetId="6">'[12]2+'!$LW:$LX</definedName>
    <definedName name="м85" localSheetId="12">'[12]2+'!$LW:$LX</definedName>
    <definedName name="м85" localSheetId="10">'[4]2+'!$LW:$LX</definedName>
    <definedName name="м85" localSheetId="13">'[12]2+'!$LW:$LX</definedName>
    <definedName name="м85" localSheetId="7">'[4]2+'!$LW:$LX</definedName>
    <definedName name="м85" localSheetId="11">'[12]2+'!$LW:$LX</definedName>
    <definedName name="м85" localSheetId="4">'[12]2+'!$LW:$LX</definedName>
    <definedName name="м85" localSheetId="8">'[12]2+'!$LW:$LX</definedName>
    <definedName name="м85" localSheetId="14">'[12]2+'!$LW:$LX</definedName>
    <definedName name="м85">'[4]2+'!$LW:$LX</definedName>
    <definedName name="м86" localSheetId="9">#REF!</definedName>
    <definedName name="м86" localSheetId="6">'[12]2+'!$MA:$MB</definedName>
    <definedName name="м86" localSheetId="12">'[12]2+'!$MA:$MB</definedName>
    <definedName name="м86" localSheetId="10">'[4]2+'!$MA:$MB</definedName>
    <definedName name="м86" localSheetId="13">'[12]2+'!$MA:$MB</definedName>
    <definedName name="м86" localSheetId="7">'[4]2+'!$MA:$MB</definedName>
    <definedName name="м86" localSheetId="11">'[12]2+'!$MA:$MB</definedName>
    <definedName name="м86" localSheetId="4">'[12]2+'!$MA:$MB</definedName>
    <definedName name="м86" localSheetId="8">'[12]2+'!$MA:$MB</definedName>
    <definedName name="м86" localSheetId="14">'[12]2+'!$MA:$MB</definedName>
    <definedName name="м86">'[4]2+'!$MA:$MB</definedName>
    <definedName name="м87" localSheetId="9">#REF!</definedName>
    <definedName name="м87" localSheetId="6">'[12]2+'!$ME:$MF</definedName>
    <definedName name="м87" localSheetId="12">'[12]2+'!$ME:$MF</definedName>
    <definedName name="м87" localSheetId="10">'[4]2+'!$ME:$MF</definedName>
    <definedName name="м87" localSheetId="13">'[12]2+'!$ME:$MF</definedName>
    <definedName name="м87" localSheetId="7">'[4]2+'!$ME:$MF</definedName>
    <definedName name="м87" localSheetId="11">'[12]2+'!$ME:$MF</definedName>
    <definedName name="м87" localSheetId="4">'[12]2+'!$ME:$MF</definedName>
    <definedName name="м87" localSheetId="8">'[12]2+'!$ME:$MF</definedName>
    <definedName name="м87" localSheetId="14">'[12]2+'!$ME:$MF</definedName>
    <definedName name="м87">'[4]2+'!$ME:$MF</definedName>
    <definedName name="м88" localSheetId="9">#REF!</definedName>
    <definedName name="м88" localSheetId="6">'[12]2+'!$MI:$MJ</definedName>
    <definedName name="м88" localSheetId="12">'[12]2+'!$MI:$MJ</definedName>
    <definedName name="м88" localSheetId="10">'[4]2+'!$MI:$MJ</definedName>
    <definedName name="м88" localSheetId="13">'[12]2+'!$MI:$MJ</definedName>
    <definedName name="м88" localSheetId="7">'[4]2+'!$MI:$MJ</definedName>
    <definedName name="м88" localSheetId="11">'[12]2+'!$MI:$MJ</definedName>
    <definedName name="м88" localSheetId="4">'[12]2+'!$MI:$MJ</definedName>
    <definedName name="м88" localSheetId="8">'[12]2+'!$MI:$MJ</definedName>
    <definedName name="м88" localSheetId="14">'[12]2+'!$MI:$MJ</definedName>
    <definedName name="м88">'[4]2+'!$MI:$MJ</definedName>
    <definedName name="м89" localSheetId="9">#REF!</definedName>
    <definedName name="м89" localSheetId="6">'[12]2+'!$MM:$MN</definedName>
    <definedName name="м89" localSheetId="12">'[12]2+'!$MM:$MN</definedName>
    <definedName name="м89" localSheetId="10">'[4]2+'!$MM:$MN</definedName>
    <definedName name="м89" localSheetId="13">'[12]2+'!$MM:$MN</definedName>
    <definedName name="м89" localSheetId="7">'[4]2+'!$MM:$MN</definedName>
    <definedName name="м89" localSheetId="11">'[12]2+'!$MM:$MN</definedName>
    <definedName name="м89" localSheetId="4">'[12]2+'!$MM:$MN</definedName>
    <definedName name="м89" localSheetId="8">'[12]2+'!$MM:$MN</definedName>
    <definedName name="м89" localSheetId="14">'[12]2+'!$MM:$MN</definedName>
    <definedName name="м89">'[4]2+'!$MM:$MN</definedName>
    <definedName name="м9" localSheetId="9">#REF!</definedName>
    <definedName name="м9" localSheetId="6">'[12]2+'!$AE:$AF</definedName>
    <definedName name="м9" localSheetId="12">'[12]2+'!$AE:$AF</definedName>
    <definedName name="м9" localSheetId="10">'[4]2+'!$AE:$AF</definedName>
    <definedName name="м9" localSheetId="13">'[12]2+'!$AE:$AF</definedName>
    <definedName name="м9" localSheetId="7">'[4]2+'!$AE:$AF</definedName>
    <definedName name="м9" localSheetId="11">'[12]2+'!$AE:$AF</definedName>
    <definedName name="м9" localSheetId="4">'[12]2+'!$AE:$AF</definedName>
    <definedName name="м9" localSheetId="8">'[12]2+'!$AE:$AF</definedName>
    <definedName name="м9" localSheetId="14">'[12]2+'!$AE:$AF</definedName>
    <definedName name="м9">'[4]2+'!$AE:$AF</definedName>
    <definedName name="м90" localSheetId="9">#REF!</definedName>
    <definedName name="м90" localSheetId="6">'[12]2+'!$MQ:$MR</definedName>
    <definedName name="м90" localSheetId="12">'[12]2+'!$MQ:$MR</definedName>
    <definedName name="м90" localSheetId="10">'[4]2+'!$MQ:$MR</definedName>
    <definedName name="м90" localSheetId="13">'[12]2+'!$MQ:$MR</definedName>
    <definedName name="м90" localSheetId="7">'[4]2+'!$MQ:$MR</definedName>
    <definedName name="м90" localSheetId="11">'[12]2+'!$MQ:$MR</definedName>
    <definedName name="м90" localSheetId="4">'[12]2+'!$MQ:$MR</definedName>
    <definedName name="м90" localSheetId="8">'[12]2+'!$MQ:$MR</definedName>
    <definedName name="м90" localSheetId="14">'[12]2+'!$MQ:$MR</definedName>
    <definedName name="м90">'[4]2+'!$MQ:$MR</definedName>
    <definedName name="м91" localSheetId="9">#REF!</definedName>
    <definedName name="м91" localSheetId="6">'[12]2+'!$MU:$MV</definedName>
    <definedName name="м91" localSheetId="12">'[12]2+'!$MU:$MV</definedName>
    <definedName name="м91" localSheetId="10">'[4]2+'!$MU:$MV</definedName>
    <definedName name="м91" localSheetId="13">'[12]2+'!$MU:$MV</definedName>
    <definedName name="м91" localSheetId="7">'[4]2+'!$MU:$MV</definedName>
    <definedName name="м91" localSheetId="11">'[12]2+'!$MU:$MV</definedName>
    <definedName name="м91" localSheetId="4">'[12]2+'!$MU:$MV</definedName>
    <definedName name="м91" localSheetId="8">'[12]2+'!$MU:$MV</definedName>
    <definedName name="м91" localSheetId="14">'[12]2+'!$MU:$MV</definedName>
    <definedName name="м91">'[4]2+'!$MU:$MV</definedName>
    <definedName name="м92" localSheetId="9">#REF!</definedName>
    <definedName name="м92" localSheetId="6">'[12]2+'!$MY:$MZ</definedName>
    <definedName name="м92" localSheetId="12">'[12]2+'!$MY:$MZ</definedName>
    <definedName name="м92" localSheetId="10">'[4]2+'!$MY:$MZ</definedName>
    <definedName name="м92" localSheetId="13">'[12]2+'!$MY:$MZ</definedName>
    <definedName name="м92" localSheetId="7">'[4]2+'!$MY:$MZ</definedName>
    <definedName name="м92" localSheetId="11">'[12]2+'!$MY:$MZ</definedName>
    <definedName name="м92" localSheetId="4">'[12]2+'!$MY:$MZ</definedName>
    <definedName name="м92" localSheetId="8">'[12]2+'!$MY:$MZ</definedName>
    <definedName name="м92" localSheetId="14">'[12]2+'!$MY:$MZ</definedName>
    <definedName name="м92">'[4]2+'!$MY:$MZ</definedName>
    <definedName name="м93" localSheetId="9">#REF!</definedName>
    <definedName name="м93" localSheetId="6">'[12]2+'!$NC:$ND</definedName>
    <definedName name="м93" localSheetId="12">'[12]2+'!$NC:$ND</definedName>
    <definedName name="м93" localSheetId="10">'[4]2+'!$NC:$ND</definedName>
    <definedName name="м93" localSheetId="13">'[12]2+'!$NC:$ND</definedName>
    <definedName name="м93" localSheetId="7">'[4]2+'!$NC:$ND</definedName>
    <definedName name="м93" localSheetId="11">'[12]2+'!$NC:$ND</definedName>
    <definedName name="м93" localSheetId="4">'[12]2+'!$NC:$ND</definedName>
    <definedName name="м93" localSheetId="8">'[12]2+'!$NC:$ND</definedName>
    <definedName name="м93" localSheetId="14">'[12]2+'!$NC:$ND</definedName>
    <definedName name="м93">'[4]2+'!$NC:$ND</definedName>
    <definedName name="м94" localSheetId="9">#REF!</definedName>
    <definedName name="м94" localSheetId="6">'[12]2+'!$NG:$NH</definedName>
    <definedName name="м94" localSheetId="12">'[12]2+'!$NG:$NH</definedName>
    <definedName name="м94" localSheetId="10">'[4]2+'!$NG:$NH</definedName>
    <definedName name="м94" localSheetId="13">'[12]2+'!$NG:$NH</definedName>
    <definedName name="м94" localSheetId="7">'[4]2+'!$NG:$NH</definedName>
    <definedName name="м94" localSheetId="11">'[12]2+'!$NG:$NH</definedName>
    <definedName name="м94" localSheetId="4">'[12]2+'!$NG:$NH</definedName>
    <definedName name="м94" localSheetId="8">'[12]2+'!$NG:$NH</definedName>
    <definedName name="м94" localSheetId="14">'[12]2+'!$NG:$NH</definedName>
    <definedName name="м94">'[4]2+'!$NG:$NH</definedName>
    <definedName name="м95" localSheetId="9">#REF!</definedName>
    <definedName name="м95" localSheetId="6">'[12]2+'!$NK:$NL</definedName>
    <definedName name="м95" localSheetId="12">'[12]2+'!$NK:$NL</definedName>
    <definedName name="м95" localSheetId="10">'[4]2+'!$NK:$NL</definedName>
    <definedName name="м95" localSheetId="13">'[12]2+'!$NK:$NL</definedName>
    <definedName name="м95" localSheetId="7">'[4]2+'!$NK:$NL</definedName>
    <definedName name="м95" localSheetId="11">'[12]2+'!$NK:$NL</definedName>
    <definedName name="м95" localSheetId="4">'[12]2+'!$NK:$NL</definedName>
    <definedName name="м95" localSheetId="8">'[12]2+'!$NK:$NL</definedName>
    <definedName name="м95" localSheetId="14">'[12]2+'!$NK:$NL</definedName>
    <definedName name="м95">'[4]2+'!$NK:$NL</definedName>
    <definedName name="м96" localSheetId="9">#REF!</definedName>
    <definedName name="м96" localSheetId="6">'[12]2+'!$NO:$NP</definedName>
    <definedName name="м96" localSheetId="12">'[12]2+'!$NO:$NP</definedName>
    <definedName name="м96" localSheetId="10">'[4]2+'!$NO:$NP</definedName>
    <definedName name="м96" localSheetId="13">'[12]2+'!$NO:$NP</definedName>
    <definedName name="м96" localSheetId="7">'[4]2+'!$NO:$NP</definedName>
    <definedName name="м96" localSheetId="11">'[12]2+'!$NO:$NP</definedName>
    <definedName name="м96" localSheetId="4">'[12]2+'!$NO:$NP</definedName>
    <definedName name="м96" localSheetId="8">'[12]2+'!$NO:$NP</definedName>
    <definedName name="м96" localSheetId="14">'[12]2+'!$NO:$NP</definedName>
    <definedName name="м96">'[4]2+'!$NO:$NP</definedName>
    <definedName name="м97" localSheetId="9">#REF!</definedName>
    <definedName name="м97" localSheetId="6">'[12]2+'!$NS:$NT</definedName>
    <definedName name="м97" localSheetId="12">'[12]2+'!$NS:$NT</definedName>
    <definedName name="м97" localSheetId="10">'[4]2+'!$NS:$NT</definedName>
    <definedName name="м97" localSheetId="13">'[12]2+'!$NS:$NT</definedName>
    <definedName name="м97" localSheetId="7">'[4]2+'!$NS:$NT</definedName>
    <definedName name="м97" localSheetId="11">'[12]2+'!$NS:$NT</definedName>
    <definedName name="м97" localSheetId="4">'[12]2+'!$NS:$NT</definedName>
    <definedName name="м97" localSheetId="8">'[12]2+'!$NS:$NT</definedName>
    <definedName name="м97" localSheetId="14">'[12]2+'!$NS:$NT</definedName>
    <definedName name="м97">'[4]2+'!$NS:$NT</definedName>
    <definedName name="м98" localSheetId="9">#REF!</definedName>
    <definedName name="м98" localSheetId="6">'[12]2+'!$NW:$NX</definedName>
    <definedName name="м98" localSheetId="12">'[12]2+'!$NW:$NX</definedName>
    <definedName name="м98" localSheetId="10">'[4]2+'!$NW:$NX</definedName>
    <definedName name="м98" localSheetId="13">'[12]2+'!$NW:$NX</definedName>
    <definedName name="м98" localSheetId="7">'[4]2+'!$NW:$NX</definedName>
    <definedName name="м98" localSheetId="11">'[12]2+'!$NW:$NX</definedName>
    <definedName name="м98" localSheetId="4">'[12]2+'!$NW:$NX</definedName>
    <definedName name="м98" localSheetId="8">'[12]2+'!$NW:$NX</definedName>
    <definedName name="м98" localSheetId="14">'[12]2+'!$NW:$NX</definedName>
    <definedName name="м98">'[4]2+'!$NW:$NX</definedName>
    <definedName name="м99" localSheetId="9">#REF!</definedName>
    <definedName name="м99" localSheetId="6">'[12]2+'!$OA:$OB</definedName>
    <definedName name="м99" localSheetId="12">'[12]2+'!$OA:$OB</definedName>
    <definedName name="м99" localSheetId="10">'[4]2+'!$OA:$OB</definedName>
    <definedName name="м99" localSheetId="13">'[12]2+'!$OA:$OB</definedName>
    <definedName name="м99" localSheetId="7">'[4]2+'!$OA:$OB</definedName>
    <definedName name="м99" localSheetId="11">'[12]2+'!$OA:$OB</definedName>
    <definedName name="м99" localSheetId="4">'[12]2+'!$OA:$OB</definedName>
    <definedName name="м99" localSheetId="8">'[12]2+'!$OA:$OB</definedName>
    <definedName name="м99" localSheetId="14">'[12]2+'!$OA:$OB</definedName>
    <definedName name="м99">'[4]2+'!$OA:$OB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2">#REF!</definedName>
    <definedName name="материальные_запасы_основные_средства" localSheetId="10">#REF!</definedName>
    <definedName name="материальные_запасы_основные_средства" localSheetId="13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2">#REF!</definedName>
    <definedName name="мирир" localSheetId="10">#REF!</definedName>
    <definedName name="мирир" localSheetId="13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'[12]0-2'!$B:$C</definedName>
    <definedName name="мм0" localSheetId="12">'[12]0-2'!$B:$C</definedName>
    <definedName name="мм0" localSheetId="10">'[4]0-2'!$B:$C</definedName>
    <definedName name="мм0" localSheetId="13">'[12]0-2'!$B:$C</definedName>
    <definedName name="мм0" localSheetId="7">'[4]0-2'!$B:$C</definedName>
    <definedName name="мм0" localSheetId="11">'[12]0-2'!$B:$C</definedName>
    <definedName name="мм0" localSheetId="4">'[12]0-2'!$B:$C</definedName>
    <definedName name="мм0" localSheetId="8">'[12]0-2'!$B:$C</definedName>
    <definedName name="мм0" localSheetId="14">'[12]0-2'!$B:$C</definedName>
    <definedName name="мм0">'[4]0-2'!$B:$C</definedName>
    <definedName name="мм1" localSheetId="9">#REF!</definedName>
    <definedName name="мм1" localSheetId="6">'[12]0-2'!$F:$G</definedName>
    <definedName name="мм1" localSheetId="12">'[12]0-2'!$F:$G</definedName>
    <definedName name="мм1" localSheetId="10">'[4]0-2'!$F:$G</definedName>
    <definedName name="мм1" localSheetId="13">'[12]0-2'!$F:$G</definedName>
    <definedName name="мм1" localSheetId="7">'[4]0-2'!$F:$G</definedName>
    <definedName name="мм1" localSheetId="11">'[12]0-2'!$F:$G</definedName>
    <definedName name="мм1" localSheetId="4">'[12]0-2'!$F:$G</definedName>
    <definedName name="мм1" localSheetId="8">'[12]0-2'!$F:$G</definedName>
    <definedName name="мм1" localSheetId="14">'[12]0-2'!$F:$G</definedName>
    <definedName name="мм1">'[4]0-2'!$F:$G</definedName>
    <definedName name="мм10" localSheetId="9">#REF!</definedName>
    <definedName name="мм10" localSheetId="6">'[12]0-2'!$AP:$AQ</definedName>
    <definedName name="мм10" localSheetId="12">'[12]0-2'!$AP:$AQ</definedName>
    <definedName name="мм10" localSheetId="10">'[4]0-2'!$AP:$AQ</definedName>
    <definedName name="мм10" localSheetId="13">'[12]0-2'!$AP:$AQ</definedName>
    <definedName name="мм10" localSheetId="7">'[4]0-2'!$AP:$AQ</definedName>
    <definedName name="мм10" localSheetId="11">'[12]0-2'!$AP:$AQ</definedName>
    <definedName name="мм10" localSheetId="4">'[12]0-2'!$AP:$AQ</definedName>
    <definedName name="мм10" localSheetId="8">'[12]0-2'!$AP:$AQ</definedName>
    <definedName name="мм10" localSheetId="14">'[12]0-2'!$AP:$AQ</definedName>
    <definedName name="мм10">'[4]0-2'!$AP:$AQ</definedName>
    <definedName name="мм11" localSheetId="9">#REF!</definedName>
    <definedName name="мм11" localSheetId="6">'[12]0-2'!$AT:$AU</definedName>
    <definedName name="мм11" localSheetId="12">'[12]0-2'!$AT:$AU</definedName>
    <definedName name="мм11" localSheetId="10">'[4]0-2'!$AT:$AU</definedName>
    <definedName name="мм11" localSheetId="13">'[12]0-2'!$AT:$AU</definedName>
    <definedName name="мм11" localSheetId="7">'[4]0-2'!$AT:$AU</definedName>
    <definedName name="мм11" localSheetId="11">'[12]0-2'!$AT:$AU</definedName>
    <definedName name="мм11" localSheetId="4">'[12]0-2'!$AT:$AU</definedName>
    <definedName name="мм11" localSheetId="8">'[12]0-2'!$AT:$AU</definedName>
    <definedName name="мм11" localSheetId="14">'[12]0-2'!$AT:$AU</definedName>
    <definedName name="мм11">'[4]0-2'!$AT:$AU</definedName>
    <definedName name="мм12" localSheetId="9">#REF!</definedName>
    <definedName name="мм12" localSheetId="6">'[12]0-2'!$AX:$AY</definedName>
    <definedName name="мм12" localSheetId="12">'[12]0-2'!$AX:$AY</definedName>
    <definedName name="мм12" localSheetId="10">'[4]0-2'!$AX:$AY</definedName>
    <definedName name="мм12" localSheetId="13">'[12]0-2'!$AX:$AY</definedName>
    <definedName name="мм12" localSheetId="7">'[4]0-2'!$AX:$AY</definedName>
    <definedName name="мм12" localSheetId="11">'[12]0-2'!$AX:$AY</definedName>
    <definedName name="мм12" localSheetId="4">'[12]0-2'!$AX:$AY</definedName>
    <definedName name="мм12" localSheetId="8">'[12]0-2'!$AX:$AY</definedName>
    <definedName name="мм12" localSheetId="14">'[12]0-2'!$AX:$AY</definedName>
    <definedName name="мм12">'[4]0-2'!$AX:$AY</definedName>
    <definedName name="мм13" localSheetId="9">#REF!</definedName>
    <definedName name="мм13" localSheetId="6">'[12]0-2'!$BB:$BC</definedName>
    <definedName name="мм13" localSheetId="12">'[12]0-2'!$BB:$BC</definedName>
    <definedName name="мм13" localSheetId="10">'[4]0-2'!$BB:$BC</definedName>
    <definedName name="мм13" localSheetId="13">'[12]0-2'!$BB:$BC</definedName>
    <definedName name="мм13" localSheetId="7">'[4]0-2'!$BB:$BC</definedName>
    <definedName name="мм13" localSheetId="11">'[12]0-2'!$BB:$BC</definedName>
    <definedName name="мм13" localSheetId="4">'[12]0-2'!$BB:$BC</definedName>
    <definedName name="мм13" localSheetId="8">'[12]0-2'!$BB:$BC</definedName>
    <definedName name="мм13" localSheetId="14">'[12]0-2'!$BB:$BC</definedName>
    <definedName name="мм13">'[4]0-2'!$BB:$BC</definedName>
    <definedName name="мм14" localSheetId="9">#REF!</definedName>
    <definedName name="мм14" localSheetId="6">'[12]0-2'!$BF:$BG</definedName>
    <definedName name="мм14" localSheetId="12">'[12]0-2'!$BF:$BG</definedName>
    <definedName name="мм14" localSheetId="10">'[4]0-2'!$BF:$BG</definedName>
    <definedName name="мм14" localSheetId="13">'[12]0-2'!$BF:$BG</definedName>
    <definedName name="мм14" localSheetId="7">'[4]0-2'!$BF:$BG</definedName>
    <definedName name="мм14" localSheetId="11">'[12]0-2'!$BF:$BG</definedName>
    <definedName name="мм14" localSheetId="4">'[12]0-2'!$BF:$BG</definedName>
    <definedName name="мм14" localSheetId="8">'[12]0-2'!$BF:$BG</definedName>
    <definedName name="мм14" localSheetId="14">'[12]0-2'!$BF:$BG</definedName>
    <definedName name="мм14">'[4]0-2'!$BF:$BG</definedName>
    <definedName name="мм15" localSheetId="9">#REF!</definedName>
    <definedName name="мм15" localSheetId="6">'[12]0-2'!$BJ:$BK</definedName>
    <definedName name="мм15" localSheetId="12">'[12]0-2'!$BJ:$BK</definedName>
    <definedName name="мм15" localSheetId="10">'[4]0-2'!$BJ:$BK</definedName>
    <definedName name="мм15" localSheetId="13">'[12]0-2'!$BJ:$BK</definedName>
    <definedName name="мм15" localSheetId="7">'[4]0-2'!$BJ:$BK</definedName>
    <definedName name="мм15" localSheetId="11">'[12]0-2'!$BJ:$BK</definedName>
    <definedName name="мм15" localSheetId="4">'[12]0-2'!$BJ:$BK</definedName>
    <definedName name="мм15" localSheetId="8">'[12]0-2'!$BJ:$BK</definedName>
    <definedName name="мм15" localSheetId="14">'[12]0-2'!$BJ:$BK</definedName>
    <definedName name="мм15">'[4]0-2'!$BJ:$BK</definedName>
    <definedName name="мм16" localSheetId="9">#REF!</definedName>
    <definedName name="мм16" localSheetId="6">'[12]0-2'!$BN:$BO</definedName>
    <definedName name="мм16" localSheetId="12">'[12]0-2'!$BN:$BO</definedName>
    <definedName name="мм16" localSheetId="10">'[4]0-2'!$BN:$BO</definedName>
    <definedName name="мм16" localSheetId="13">'[12]0-2'!$BN:$BO</definedName>
    <definedName name="мм16" localSheetId="7">'[4]0-2'!$BN:$BO</definedName>
    <definedName name="мм16" localSheetId="11">'[12]0-2'!$BN:$BO</definedName>
    <definedName name="мм16" localSheetId="4">'[12]0-2'!$BN:$BO</definedName>
    <definedName name="мм16" localSheetId="8">'[12]0-2'!$BN:$BO</definedName>
    <definedName name="мм16" localSheetId="14">'[12]0-2'!$BN:$BO</definedName>
    <definedName name="мм16">'[4]0-2'!$BN:$BO</definedName>
    <definedName name="мм17" localSheetId="9">#REF!</definedName>
    <definedName name="мм17" localSheetId="6">'[12]0-2'!$BR:$BS</definedName>
    <definedName name="мм17" localSheetId="12">'[12]0-2'!$BR:$BS</definedName>
    <definedName name="мм17" localSheetId="10">'[4]0-2'!$BR:$BS</definedName>
    <definedName name="мм17" localSheetId="13">'[12]0-2'!$BR:$BS</definedName>
    <definedName name="мм17" localSheetId="7">'[4]0-2'!$BR:$BS</definedName>
    <definedName name="мм17" localSheetId="11">'[12]0-2'!$BR:$BS</definedName>
    <definedName name="мм17" localSheetId="4">'[12]0-2'!$BR:$BS</definedName>
    <definedName name="мм17" localSheetId="8">'[12]0-2'!$BR:$BS</definedName>
    <definedName name="мм17" localSheetId="14">'[12]0-2'!$BR:$BS</definedName>
    <definedName name="мм17">'[4]0-2'!$BR:$BS</definedName>
    <definedName name="мм18" localSheetId="9">#REF!</definedName>
    <definedName name="мм18" localSheetId="6">'[12]0-2'!$BV:$BW</definedName>
    <definedName name="мм18" localSheetId="12">'[12]0-2'!$BV:$BW</definedName>
    <definedName name="мм18" localSheetId="10">'[4]0-2'!$BV:$BW</definedName>
    <definedName name="мм18" localSheetId="13">'[12]0-2'!$BV:$BW</definedName>
    <definedName name="мм18" localSheetId="7">'[4]0-2'!$BV:$BW</definedName>
    <definedName name="мм18" localSheetId="11">'[12]0-2'!$BV:$BW</definedName>
    <definedName name="мм18" localSheetId="4">'[12]0-2'!$BV:$BW</definedName>
    <definedName name="мм18" localSheetId="8">'[12]0-2'!$BV:$BW</definedName>
    <definedName name="мм18" localSheetId="14">'[12]0-2'!$BV:$BW</definedName>
    <definedName name="мм18">'[4]0-2'!$BV:$BW</definedName>
    <definedName name="мм19" localSheetId="9">#REF!</definedName>
    <definedName name="мм19" localSheetId="6">'[12]0-2'!$BZ:$CA</definedName>
    <definedName name="мм19" localSheetId="12">'[12]0-2'!$BZ:$CA</definedName>
    <definedName name="мм19" localSheetId="10">'[4]0-2'!$BZ:$CA</definedName>
    <definedName name="мм19" localSheetId="13">'[12]0-2'!$BZ:$CA</definedName>
    <definedName name="мм19" localSheetId="7">'[4]0-2'!$BZ:$CA</definedName>
    <definedName name="мм19" localSheetId="11">'[12]0-2'!$BZ:$CA</definedName>
    <definedName name="мм19" localSheetId="4">'[12]0-2'!$BZ:$CA</definedName>
    <definedName name="мм19" localSheetId="8">'[12]0-2'!$BZ:$CA</definedName>
    <definedName name="мм19" localSheetId="14">'[12]0-2'!$BZ:$CA</definedName>
    <definedName name="мм19">'[4]0-2'!$BZ:$CA</definedName>
    <definedName name="мм2" localSheetId="9">#REF!</definedName>
    <definedName name="мм2" localSheetId="6">'[12]0-2'!$J:$K</definedName>
    <definedName name="мм2" localSheetId="12">'[12]0-2'!$J:$K</definedName>
    <definedName name="мм2" localSheetId="10">'[4]0-2'!$J:$K</definedName>
    <definedName name="мм2" localSheetId="13">'[12]0-2'!$J:$K</definedName>
    <definedName name="мм2" localSheetId="7">'[4]0-2'!$J:$K</definedName>
    <definedName name="мм2" localSheetId="11">'[12]0-2'!$J:$K</definedName>
    <definedName name="мм2" localSheetId="4">'[12]0-2'!$J:$K</definedName>
    <definedName name="мм2" localSheetId="8">'[12]0-2'!$J:$K</definedName>
    <definedName name="мм2" localSheetId="14">'[12]0-2'!$J:$K</definedName>
    <definedName name="мм2">'[4]0-2'!$J:$K</definedName>
    <definedName name="мм20" localSheetId="9">#REF!</definedName>
    <definedName name="мм20" localSheetId="6">'[12]0-2'!$CD:$CE</definedName>
    <definedName name="мм20" localSheetId="12">'[12]0-2'!$CD:$CE</definedName>
    <definedName name="мм20" localSheetId="10">'[4]0-2'!$CD:$CE</definedName>
    <definedName name="мм20" localSheetId="13">'[12]0-2'!$CD:$CE</definedName>
    <definedName name="мм20" localSheetId="7">'[4]0-2'!$CD:$CE</definedName>
    <definedName name="мм20" localSheetId="11">'[12]0-2'!$CD:$CE</definedName>
    <definedName name="мм20" localSheetId="4">'[12]0-2'!$CD:$CE</definedName>
    <definedName name="мм20" localSheetId="8">'[12]0-2'!$CD:$CE</definedName>
    <definedName name="мм20" localSheetId="14">'[12]0-2'!$CD:$CE</definedName>
    <definedName name="мм20">'[4]0-2'!$CD:$CE</definedName>
    <definedName name="мм21" localSheetId="9">#REF!</definedName>
    <definedName name="мм21" localSheetId="6">'[12]0-2'!$CH:$CI</definedName>
    <definedName name="мм21" localSheetId="12">'[12]0-2'!$CH:$CI</definedName>
    <definedName name="мм21" localSheetId="10">'[4]0-2'!$CH:$CI</definedName>
    <definedName name="мм21" localSheetId="13">'[12]0-2'!$CH:$CI</definedName>
    <definedName name="мм21" localSheetId="7">'[4]0-2'!$CH:$CI</definedName>
    <definedName name="мм21" localSheetId="11">'[12]0-2'!$CH:$CI</definedName>
    <definedName name="мм21" localSheetId="4">'[12]0-2'!$CH:$CI</definedName>
    <definedName name="мм21" localSheetId="8">'[12]0-2'!$CH:$CI</definedName>
    <definedName name="мм21" localSheetId="14">'[12]0-2'!$CH:$CI</definedName>
    <definedName name="мм21">'[4]0-2'!$CH:$CI</definedName>
    <definedName name="мм22" localSheetId="9">#REF!</definedName>
    <definedName name="мм22" localSheetId="6">'[12]0-2'!$CL:$CM</definedName>
    <definedName name="мм22" localSheetId="12">'[12]0-2'!$CL:$CM</definedName>
    <definedName name="мм22" localSheetId="10">'[4]0-2'!$CL:$CM</definedName>
    <definedName name="мм22" localSheetId="13">'[12]0-2'!$CL:$CM</definedName>
    <definedName name="мм22" localSheetId="7">'[4]0-2'!$CL:$CM</definedName>
    <definedName name="мм22" localSheetId="11">'[12]0-2'!$CL:$CM</definedName>
    <definedName name="мм22" localSheetId="4">'[12]0-2'!$CL:$CM</definedName>
    <definedName name="мм22" localSheetId="8">'[12]0-2'!$CL:$CM</definedName>
    <definedName name="мм22" localSheetId="14">'[12]0-2'!$CL:$CM</definedName>
    <definedName name="мм22">'[4]0-2'!$CL:$CM</definedName>
    <definedName name="мм23" localSheetId="9">#REF!</definedName>
    <definedName name="мм23" localSheetId="6">'[12]0-2'!$CP:$CQ</definedName>
    <definedName name="мм23" localSheetId="12">'[12]0-2'!$CP:$CQ</definedName>
    <definedName name="мм23" localSheetId="10">'[4]0-2'!$CP:$CQ</definedName>
    <definedName name="мм23" localSheetId="13">'[12]0-2'!$CP:$CQ</definedName>
    <definedName name="мм23" localSheetId="7">'[4]0-2'!$CP:$CQ</definedName>
    <definedName name="мм23" localSheetId="11">'[12]0-2'!$CP:$CQ</definedName>
    <definedName name="мм23" localSheetId="4">'[12]0-2'!$CP:$CQ</definedName>
    <definedName name="мм23" localSheetId="8">'[12]0-2'!$CP:$CQ</definedName>
    <definedName name="мм23" localSheetId="14">'[12]0-2'!$CP:$CQ</definedName>
    <definedName name="мм23">'[4]0-2'!$CP:$CQ</definedName>
    <definedName name="мм3" localSheetId="9">#REF!</definedName>
    <definedName name="мм3" localSheetId="6">'[12]0-2'!$N:$O</definedName>
    <definedName name="мм3" localSheetId="12">'[12]0-2'!$N:$O</definedName>
    <definedName name="мм3" localSheetId="10">'[4]0-2'!$N:$O</definedName>
    <definedName name="мм3" localSheetId="13">'[12]0-2'!$N:$O</definedName>
    <definedName name="мм3" localSheetId="7">'[4]0-2'!$N:$O</definedName>
    <definedName name="мм3" localSheetId="11">'[12]0-2'!$N:$O</definedName>
    <definedName name="мм3" localSheetId="4">'[12]0-2'!$N:$O</definedName>
    <definedName name="мм3" localSheetId="8">'[12]0-2'!$N:$O</definedName>
    <definedName name="мм3" localSheetId="14">'[12]0-2'!$N:$O</definedName>
    <definedName name="мм3">'[4]0-2'!$N:$O</definedName>
    <definedName name="мм4" localSheetId="9">#REF!</definedName>
    <definedName name="мм4" localSheetId="6">'[12]0-2'!$R:$S</definedName>
    <definedName name="мм4" localSheetId="12">'[12]0-2'!$R:$S</definedName>
    <definedName name="мм4" localSheetId="10">'[4]0-2'!$R:$S</definedName>
    <definedName name="мм4" localSheetId="13">'[12]0-2'!$R:$S</definedName>
    <definedName name="мм4" localSheetId="7">'[4]0-2'!$R:$S</definedName>
    <definedName name="мм4" localSheetId="11">'[12]0-2'!$R:$S</definedName>
    <definedName name="мм4" localSheetId="4">'[12]0-2'!$R:$S</definedName>
    <definedName name="мм4" localSheetId="8">'[12]0-2'!$R:$S</definedName>
    <definedName name="мм4" localSheetId="14">'[12]0-2'!$R:$S</definedName>
    <definedName name="мм4">'[4]0-2'!$R:$S</definedName>
    <definedName name="мм5" localSheetId="9">#REF!</definedName>
    <definedName name="мм5" localSheetId="6">'[12]0-2'!$V:$W</definedName>
    <definedName name="мм5" localSheetId="12">'[12]0-2'!$V:$W</definedName>
    <definedName name="мм5" localSheetId="10">'[4]0-2'!$V:$W</definedName>
    <definedName name="мм5" localSheetId="13">'[12]0-2'!$V:$W</definedName>
    <definedName name="мм5" localSheetId="7">'[4]0-2'!$V:$W</definedName>
    <definedName name="мм5" localSheetId="11">'[12]0-2'!$V:$W</definedName>
    <definedName name="мм5" localSheetId="4">'[12]0-2'!$V:$W</definedName>
    <definedName name="мм5" localSheetId="8">'[12]0-2'!$V:$W</definedName>
    <definedName name="мм5" localSheetId="14">'[12]0-2'!$V:$W</definedName>
    <definedName name="мм5">'[4]0-2'!$V:$W</definedName>
    <definedName name="мм6" localSheetId="9">#REF!</definedName>
    <definedName name="мм6" localSheetId="6">'[12]0-2'!$Z:$AA</definedName>
    <definedName name="мм6" localSheetId="12">'[12]0-2'!$Z:$AA</definedName>
    <definedName name="мм6" localSheetId="10">'[4]0-2'!$Z:$AA</definedName>
    <definedName name="мм6" localSheetId="13">'[12]0-2'!$Z:$AA</definedName>
    <definedName name="мм6" localSheetId="7">'[4]0-2'!$Z:$AA</definedName>
    <definedName name="мм6" localSheetId="11">'[12]0-2'!$Z:$AA</definedName>
    <definedName name="мм6" localSheetId="4">'[12]0-2'!$Z:$AA</definedName>
    <definedName name="мм6" localSheetId="8">'[12]0-2'!$Z:$AA</definedName>
    <definedName name="мм6" localSheetId="14">'[12]0-2'!$Z:$AA</definedName>
    <definedName name="мм6">'[4]0-2'!$Z:$AA</definedName>
    <definedName name="мм7" localSheetId="9">#REF!</definedName>
    <definedName name="мм7" localSheetId="6">'[12]0-2'!$AD:$AE</definedName>
    <definedName name="мм7" localSheetId="12">'[12]0-2'!$AD:$AE</definedName>
    <definedName name="мм7" localSheetId="10">'[4]0-2'!$AD:$AE</definedName>
    <definedName name="мм7" localSheetId="13">'[12]0-2'!$AD:$AE</definedName>
    <definedName name="мм7" localSheetId="7">'[4]0-2'!$AD:$AE</definedName>
    <definedName name="мм7" localSheetId="11">'[12]0-2'!$AD:$AE</definedName>
    <definedName name="мм7" localSheetId="4">'[12]0-2'!$AD:$AE</definedName>
    <definedName name="мм7" localSheetId="8">'[12]0-2'!$AD:$AE</definedName>
    <definedName name="мм7" localSheetId="14">'[12]0-2'!$AD:$AE</definedName>
    <definedName name="мм7">'[4]0-2'!$AD:$AE</definedName>
    <definedName name="мм8" localSheetId="9">#REF!</definedName>
    <definedName name="мм8" localSheetId="6">'[12]0-2'!$AH:$AI</definedName>
    <definedName name="мм8" localSheetId="12">'[12]0-2'!$AH:$AI</definedName>
    <definedName name="мм8" localSheetId="10">'[4]0-2'!$AH:$AI</definedName>
    <definedName name="мм8" localSheetId="13">'[12]0-2'!$AH:$AI</definedName>
    <definedName name="мм8" localSheetId="7">'[4]0-2'!$AH:$AI</definedName>
    <definedName name="мм8" localSheetId="11">'[12]0-2'!$AH:$AI</definedName>
    <definedName name="мм8" localSheetId="4">'[12]0-2'!$AH:$AI</definedName>
    <definedName name="мм8" localSheetId="8">'[12]0-2'!$AH:$AI</definedName>
    <definedName name="мм8" localSheetId="14">'[12]0-2'!$AH:$AI</definedName>
    <definedName name="мм8">'[4]0-2'!$AH:$AI</definedName>
    <definedName name="мм9" localSheetId="9">#REF!</definedName>
    <definedName name="мм9" localSheetId="6">'[12]0-2'!$AL:$AM</definedName>
    <definedName name="мм9" localSheetId="12">'[12]0-2'!$AL:$AM</definedName>
    <definedName name="мм9" localSheetId="10">'[4]0-2'!$AL:$AM</definedName>
    <definedName name="мм9" localSheetId="13">'[12]0-2'!$AL:$AM</definedName>
    <definedName name="мм9" localSheetId="7">'[4]0-2'!$AL:$AM</definedName>
    <definedName name="мм9" localSheetId="11">'[12]0-2'!$AL:$AM</definedName>
    <definedName name="мм9" localSheetId="4">'[12]0-2'!$AL:$AM</definedName>
    <definedName name="мм9" localSheetId="8">'[12]0-2'!$AL:$AM</definedName>
    <definedName name="мм9" localSheetId="14">'[12]0-2'!$AL:$AM</definedName>
    <definedName name="мм9">'[4]0-2'!$AL:$AM</definedName>
    <definedName name="МО" localSheetId="9">'[13]по годам'!#REF!</definedName>
    <definedName name="МО" localSheetId="3">'[4]по годам'!#REF!</definedName>
    <definedName name="МО" localSheetId="6">'[12]по годам'!#REF!</definedName>
    <definedName name="МО" localSheetId="20">'[4]по годам'!#REF!</definedName>
    <definedName name="МО" localSheetId="5">'[4]по годам'!#REF!</definedName>
    <definedName name="МО" localSheetId="12">'[12]по годам'!#REF!</definedName>
    <definedName name="МО" localSheetId="10">'[4]по годам'!#REF!</definedName>
    <definedName name="МО" localSheetId="13">'[12]по годам'!#REF!</definedName>
    <definedName name="МО" localSheetId="7">'[4]по годам'!#REF!</definedName>
    <definedName name="МО" localSheetId="11">'[12]по годам'!#REF!</definedName>
    <definedName name="МО" localSheetId="4">'[12]по годам'!#REF!</definedName>
    <definedName name="МО" localSheetId="8">'[12]по годам'!#REF!</definedName>
    <definedName name="МО" localSheetId="18">'[4]по годам'!#REF!</definedName>
    <definedName name="МО" localSheetId="14">'[12]по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9">'[15]СВОД КП ПРОЕКТА книж'!$A$4:$DS$109</definedName>
    <definedName name="Нефтекамск" localSheetId="6">'[14]СВОД КП ПРОЕКТА книж'!$A$4:$DS$109</definedName>
    <definedName name="Нефтекамск" localSheetId="5">'[14]СВОД КП ПРОЕКТА книж'!$A$4:$DS$109</definedName>
    <definedName name="Нефтекамск" localSheetId="12">'[16]СВОД КП ПРОЕКТА книж'!$A$4:$DS$109</definedName>
    <definedName name="Нефтекамск" localSheetId="10">'[14]СВОД КП ПРОЕКТА книж'!$A$4:$DS$109</definedName>
    <definedName name="Нефтекамск" localSheetId="13">'[14]СВОД КП ПРОЕКТА книж'!$A$4:$DS$109</definedName>
    <definedName name="Нефтекамск" localSheetId="7">'[14]СВОД КП ПРОЕКТА книж'!$A$4:$DS$109</definedName>
    <definedName name="Нефтекамск" localSheetId="11">'[16]СВОД КП ПРОЕКТА книж'!$A$4:$DS$109</definedName>
    <definedName name="Нефтекамск" localSheetId="8">'[14]СВОД КП ПРОЕКТА книж'!$A$4:$DS$109</definedName>
    <definedName name="Нефтекамск" localSheetId="14">'[14]СВОД КП ПРОЕКТА книж'!$A$4:$DS$109</definedName>
    <definedName name="Нефтекамск">'[14]СВОД КП ПРОЕКТА книж'!$A$4:$DS$109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2">#REF!</definedName>
    <definedName name="оплата_труда" localSheetId="10">#REF!</definedName>
    <definedName name="оплата_труда" localSheetId="13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2">#REF!</definedName>
    <definedName name="П" localSheetId="10">#REF!</definedName>
    <definedName name="П" localSheetId="13">#REF!</definedName>
    <definedName name="П" localSheetId="7">#REF!</definedName>
    <definedName name="П" localSheetId="11">#REF!</definedName>
    <definedName name="П" localSheetId="8">#REF!</definedName>
    <definedName name="П" localSheetId="18">#REF!</definedName>
    <definedName name="П" localSheetId="14">#REF!</definedName>
    <definedName name="П" localSheetId="21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2">#REF!</definedName>
    <definedName name="ппорь" localSheetId="10">#REF!</definedName>
    <definedName name="ппорь" localSheetId="13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2">#REF!</definedName>
    <definedName name="Пр.2" localSheetId="10">#REF!</definedName>
    <definedName name="Пр.2" localSheetId="13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2">#REF!</definedName>
    <definedName name="пра" localSheetId="10">#REF!</definedName>
    <definedName name="пра" localSheetId="13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2">#REF!</definedName>
    <definedName name="пэт" localSheetId="10">#REF!</definedName>
    <definedName name="пэт" localSheetId="13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2">#REF!</definedName>
    <definedName name="рд" localSheetId="10">#REF!</definedName>
    <definedName name="рд" localSheetId="13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2">#REF!</definedName>
    <definedName name="РОБЬ" localSheetId="10">#REF!</definedName>
    <definedName name="РОБЬ" localSheetId="13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2">#REF!</definedName>
    <definedName name="смп" localSheetId="10">#REF!</definedName>
    <definedName name="смп" localSheetId="13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2">#REF!</definedName>
    <definedName name="Список" localSheetId="10">#REF!</definedName>
    <definedName name="Список" localSheetId="13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2">#REF!</definedName>
    <definedName name="стер" localSheetId="10">#REF!</definedName>
    <definedName name="стер" localSheetId="13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2">#REF!</definedName>
    <definedName name="ттттт" localSheetId="10">#REF!</definedName>
    <definedName name="ттттт" localSheetId="13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2">#REF!</definedName>
    <definedName name="ф" localSheetId="10">#REF!</definedName>
    <definedName name="ф" localSheetId="13">#REF!</definedName>
    <definedName name="ф" localSheetId="7">#REF!</definedName>
    <definedName name="ф" localSheetId="11">#REF!</definedName>
    <definedName name="ф" localSheetId="8">#REF!</definedName>
    <definedName name="ф" localSheetId="18">#REF!</definedName>
    <definedName name="ф" localSheetId="14">#REF!</definedName>
    <definedName name="ф" localSheetId="21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2">[6]Данные!$DC$3:$EF$3</definedName>
    <definedName name="ФЗ" localSheetId="10">[5]Данные!$DC$3:$EF$3</definedName>
    <definedName name="ФЗ" localSheetId="13">[5]Данные!$DC$3:$EF$3</definedName>
    <definedName name="ФЗ" localSheetId="7">[6]Данные!$DC$3:$EF$3</definedName>
    <definedName name="ФЗ" localSheetId="11">[7]Данные!$DC$3:$EF$3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2">[6]Данные!$AU$3:$BX$3</definedName>
    <definedName name="Шт" localSheetId="10">[5]Данные!$AU$3:$BX$3</definedName>
    <definedName name="Шт" localSheetId="13">[5]Данные!$AU$3:$BX$3</definedName>
    <definedName name="Шт" localSheetId="7">[6]Данные!$AU$3:$BX$3</definedName>
    <definedName name="Шт" localSheetId="11">[7]Данные!$AU$3:$BX$3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[8]Данные!$AU$3:$BX$3</definedName>
    <definedName name="ы" localSheetId="1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2">#REF!</definedName>
    <definedName name="ы" localSheetId="10">#REF!</definedName>
    <definedName name="ы" localSheetId="13">#REF!</definedName>
    <definedName name="ы" localSheetId="7">#REF!</definedName>
    <definedName name="ы" localSheetId="11">#REF!</definedName>
    <definedName name="ы" localSheetId="8">#REF!</definedName>
    <definedName name="ы" localSheetId="18">#REF!</definedName>
    <definedName name="ы" localSheetId="14">#REF!</definedName>
    <definedName name="ы" localSheetId="21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2">#REF!</definedName>
    <definedName name="ЭКО" localSheetId="10">#REF!</definedName>
    <definedName name="ЭКО" localSheetId="13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2" i="46" l="1"/>
  <c r="L115" i="46" s="1"/>
  <c r="K112" i="46"/>
  <c r="K115" i="46" s="1"/>
  <c r="J112" i="46"/>
  <c r="J115" i="46" s="1"/>
  <c r="I112" i="46"/>
  <c r="I115" i="46" s="1"/>
  <c r="H112" i="46"/>
  <c r="H115" i="46" s="1"/>
  <c r="G112" i="46"/>
  <c r="G115" i="46" s="1"/>
  <c r="F112" i="46"/>
  <c r="F115" i="46" s="1"/>
  <c r="E112" i="46"/>
  <c r="E115" i="46" s="1"/>
  <c r="D111" i="46"/>
  <c r="D110" i="46"/>
  <c r="D109" i="46"/>
  <c r="D108" i="46"/>
  <c r="D107" i="46"/>
  <c r="D106" i="46"/>
  <c r="D105" i="46"/>
  <c r="D104" i="46"/>
  <c r="D103" i="46"/>
  <c r="D102" i="46"/>
  <c r="D101" i="46"/>
  <c r="D100" i="46"/>
  <c r="D99" i="46"/>
  <c r="D98" i="46"/>
  <c r="D97" i="46"/>
  <c r="D96" i="46"/>
  <c r="D95" i="46"/>
  <c r="D94" i="46"/>
  <c r="D93" i="46"/>
  <c r="D92" i="46"/>
  <c r="D91" i="46"/>
  <c r="D90" i="46"/>
  <c r="D89" i="46"/>
  <c r="D88" i="46"/>
  <c r="D87" i="46"/>
  <c r="D86" i="46"/>
  <c r="D85" i="46"/>
  <c r="D84" i="46"/>
  <c r="D83" i="46"/>
  <c r="D82" i="46"/>
  <c r="D81" i="46"/>
  <c r="D80" i="46"/>
  <c r="D79" i="46"/>
  <c r="D78" i="46"/>
  <c r="D77" i="46"/>
  <c r="D76" i="46"/>
  <c r="D75" i="46"/>
  <c r="D74" i="46"/>
  <c r="D73" i="46"/>
  <c r="D72" i="46"/>
  <c r="D71" i="46"/>
  <c r="D70" i="46"/>
  <c r="D69" i="46"/>
  <c r="D68" i="46"/>
  <c r="D67" i="46"/>
  <c r="D66" i="46"/>
  <c r="D65" i="46"/>
  <c r="D64" i="46"/>
  <c r="D63" i="46"/>
  <c r="D62" i="46"/>
  <c r="D61" i="46"/>
  <c r="D60" i="46"/>
  <c r="D59" i="46"/>
  <c r="D58" i="46"/>
  <c r="D57" i="46"/>
  <c r="D56" i="46"/>
  <c r="D55" i="46"/>
  <c r="D54" i="46"/>
  <c r="D53" i="46"/>
  <c r="D52" i="46"/>
  <c r="D51" i="46"/>
  <c r="D50" i="46"/>
  <c r="D49" i="46"/>
  <c r="D48" i="46"/>
  <c r="D47" i="46"/>
  <c r="D46" i="46"/>
  <c r="D45" i="46"/>
  <c r="D44" i="46"/>
  <c r="D43" i="46"/>
  <c r="D42" i="46"/>
  <c r="D41" i="46"/>
  <c r="D40" i="46"/>
  <c r="D39" i="46"/>
  <c r="D38" i="46"/>
  <c r="D37" i="46"/>
  <c r="D36" i="46"/>
  <c r="D35" i="46"/>
  <c r="D34" i="46"/>
  <c r="D33" i="46"/>
  <c r="D32" i="46"/>
  <c r="D31" i="46"/>
  <c r="D30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8" i="46"/>
  <c r="D7" i="46"/>
  <c r="D6" i="46"/>
  <c r="D5" i="46"/>
  <c r="D112" i="46" l="1"/>
  <c r="D115" i="46" s="1"/>
  <c r="K7" i="44"/>
  <c r="J7" i="44"/>
  <c r="I7" i="44"/>
  <c r="H7" i="44"/>
  <c r="G7" i="44"/>
  <c r="F7" i="44"/>
  <c r="E7" i="44"/>
  <c r="D7" i="44"/>
  <c r="G142" i="40"/>
  <c r="H142" i="40" s="1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G98" i="40"/>
  <c r="H98" i="40" s="1"/>
  <c r="G97" i="40"/>
  <c r="H97" i="40" s="1"/>
  <c r="G96" i="40"/>
  <c r="H96" i="40" s="1"/>
  <c r="H84" i="40"/>
  <c r="G83" i="40"/>
  <c r="H83" i="40" s="1"/>
  <c r="G82" i="40"/>
  <c r="H82" i="40" s="1"/>
  <c r="H81" i="40"/>
  <c r="G80" i="40"/>
  <c r="H80" i="40" s="1"/>
  <c r="G79" i="40"/>
  <c r="H79" i="40" s="1"/>
  <c r="H78" i="40"/>
  <c r="H70" i="40"/>
  <c r="G69" i="40"/>
  <c r="H69" i="40" s="1"/>
  <c r="G68" i="40"/>
  <c r="H68" i="40" s="1"/>
  <c r="G64" i="40"/>
  <c r="H64" i="40" s="1"/>
  <c r="H57" i="40"/>
  <c r="G56" i="40"/>
  <c r="H56" i="40" s="1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G37" i="40"/>
  <c r="H37" i="40" s="1"/>
  <c r="G36" i="40"/>
  <c r="H36" i="40" s="1"/>
  <c r="G35" i="40"/>
  <c r="H35" i="40" s="1"/>
  <c r="G34" i="40"/>
  <c r="H34" i="40" s="1"/>
  <c r="G32" i="40"/>
  <c r="H32" i="40" s="1"/>
  <c r="G31" i="40"/>
  <c r="H31" i="40" s="1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0" i="40"/>
  <c r="G9" i="40"/>
  <c r="H9" i="40" s="1"/>
  <c r="G8" i="40"/>
  <c r="H8" i="40" s="1"/>
  <c r="I6" i="40"/>
  <c r="F6" i="40"/>
  <c r="E6" i="40"/>
  <c r="D6" i="40"/>
  <c r="G6" i="40" l="1"/>
  <c r="H12" i="40"/>
  <c r="H6" i="40" s="1"/>
  <c r="K8" i="3"/>
  <c r="L8" i="3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E139" i="36"/>
  <c r="D139" i="36"/>
  <c r="E138" i="36"/>
  <c r="D138" i="36"/>
  <c r="H130" i="36"/>
  <c r="D130" i="36" s="1"/>
  <c r="G110" i="36"/>
  <c r="E110" i="36"/>
  <c r="D110" i="36"/>
  <c r="E109" i="36"/>
  <c r="D109" i="36"/>
  <c r="H108" i="36"/>
  <c r="D108" i="36" s="1"/>
  <c r="G108" i="36"/>
  <c r="G107" i="36"/>
  <c r="E107" i="36"/>
  <c r="D107" i="36"/>
  <c r="E106" i="36"/>
  <c r="D106" i="36"/>
  <c r="G105" i="36"/>
  <c r="E105" i="36"/>
  <c r="D105" i="36"/>
  <c r="E104" i="36"/>
  <c r="D104" i="36"/>
  <c r="G103" i="36"/>
  <c r="E103" i="36"/>
  <c r="D103" i="36"/>
  <c r="E102" i="36"/>
  <c r="D102" i="36"/>
  <c r="E101" i="36"/>
  <c r="D101" i="36"/>
  <c r="G100" i="36"/>
  <c r="E100" i="36"/>
  <c r="D100" i="36"/>
  <c r="E99" i="36"/>
  <c r="D99" i="36"/>
  <c r="E98" i="36"/>
  <c r="D98" i="36"/>
  <c r="E97" i="36"/>
  <c r="D97" i="36"/>
  <c r="E93" i="36"/>
  <c r="D93" i="36"/>
  <c r="E92" i="36"/>
  <c r="D92" i="36"/>
  <c r="N89" i="36"/>
  <c r="N11" i="36" s="1"/>
  <c r="N9" i="36" s="1"/>
  <c r="E89" i="36"/>
  <c r="D89" i="36"/>
  <c r="G88" i="36"/>
  <c r="D88" i="36"/>
  <c r="E87" i="36"/>
  <c r="D87" i="36"/>
  <c r="E86" i="36"/>
  <c r="D86" i="36"/>
  <c r="E85" i="36"/>
  <c r="D85" i="36"/>
  <c r="E84" i="36"/>
  <c r="D84" i="36"/>
  <c r="G83" i="36"/>
  <c r="E83" i="36"/>
  <c r="D83" i="36"/>
  <c r="E80" i="36"/>
  <c r="D80" i="36"/>
  <c r="E79" i="36"/>
  <c r="D79" i="36"/>
  <c r="E78" i="36"/>
  <c r="D78" i="36"/>
  <c r="E77" i="36"/>
  <c r="D77" i="36"/>
  <c r="E76" i="36"/>
  <c r="D76" i="36"/>
  <c r="E75" i="36"/>
  <c r="D75" i="36"/>
  <c r="E74" i="36"/>
  <c r="D74" i="36"/>
  <c r="E73" i="36"/>
  <c r="D73" i="36"/>
  <c r="G70" i="36"/>
  <c r="D70" i="36"/>
  <c r="G69" i="36"/>
  <c r="D69" i="36"/>
  <c r="G68" i="36"/>
  <c r="D68" i="36"/>
  <c r="G67" i="36"/>
  <c r="D67" i="36"/>
  <c r="G66" i="36"/>
  <c r="D66" i="36"/>
  <c r="G63" i="36"/>
  <c r="E63" i="36"/>
  <c r="D63" i="36"/>
  <c r="G62" i="36"/>
  <c r="E62" i="36"/>
  <c r="D62" i="36"/>
  <c r="G61" i="36"/>
  <c r="E61" i="36"/>
  <c r="D61" i="36"/>
  <c r="G60" i="36"/>
  <c r="E60" i="36"/>
  <c r="D60" i="36"/>
  <c r="G59" i="36"/>
  <c r="E59" i="36"/>
  <c r="D59" i="36"/>
  <c r="E58" i="36"/>
  <c r="D58" i="36"/>
  <c r="G57" i="36"/>
  <c r="E57" i="36"/>
  <c r="D57" i="36"/>
  <c r="G56" i="36"/>
  <c r="E56" i="36"/>
  <c r="D56" i="36"/>
  <c r="G55" i="36"/>
  <c r="E55" i="36"/>
  <c r="D55" i="36"/>
  <c r="E54" i="36"/>
  <c r="D54" i="36"/>
  <c r="G53" i="36"/>
  <c r="E53" i="36"/>
  <c r="D53" i="36"/>
  <c r="G52" i="36"/>
  <c r="E52" i="36"/>
  <c r="D52" i="36"/>
  <c r="G51" i="36"/>
  <c r="E51" i="36"/>
  <c r="D51" i="36"/>
  <c r="G50" i="36"/>
  <c r="E50" i="36"/>
  <c r="D50" i="36"/>
  <c r="E49" i="36"/>
  <c r="D49" i="36"/>
  <c r="E48" i="36"/>
  <c r="D48" i="36"/>
  <c r="E47" i="36"/>
  <c r="D47" i="36"/>
  <c r="G46" i="36"/>
  <c r="E46" i="36"/>
  <c r="D46" i="36"/>
  <c r="G45" i="36"/>
  <c r="E45" i="36"/>
  <c r="D45" i="36"/>
  <c r="G44" i="36"/>
  <c r="E44" i="36"/>
  <c r="D44" i="36"/>
  <c r="G43" i="36"/>
  <c r="E43" i="36"/>
  <c r="D43" i="36"/>
  <c r="G42" i="36"/>
  <c r="E42" i="36"/>
  <c r="D42" i="36"/>
  <c r="G41" i="36"/>
  <c r="E41" i="36"/>
  <c r="D41" i="36"/>
  <c r="G40" i="36"/>
  <c r="E40" i="36"/>
  <c r="D40" i="36"/>
  <c r="G39" i="36"/>
  <c r="E39" i="36"/>
  <c r="D39" i="36"/>
  <c r="G37" i="36"/>
  <c r="D37" i="36"/>
  <c r="G36" i="36"/>
  <c r="E36" i="36"/>
  <c r="D36" i="36"/>
  <c r="E33" i="36"/>
  <c r="D33" i="36"/>
  <c r="G32" i="36"/>
  <c r="E32" i="36"/>
  <c r="D32" i="36"/>
  <c r="G31" i="36"/>
  <c r="E31" i="36"/>
  <c r="D31" i="36"/>
  <c r="G30" i="36"/>
  <c r="E30" i="36"/>
  <c r="D30" i="36"/>
  <c r="E29" i="36"/>
  <c r="D29" i="36"/>
  <c r="G28" i="36"/>
  <c r="E28" i="36"/>
  <c r="D28" i="36"/>
  <c r="G27" i="36"/>
  <c r="E27" i="36"/>
  <c r="D27" i="36"/>
  <c r="G26" i="36"/>
  <c r="E26" i="36"/>
  <c r="D26" i="36"/>
  <c r="E25" i="36"/>
  <c r="D25" i="36"/>
  <c r="G23" i="36"/>
  <c r="E23" i="36"/>
  <c r="D23" i="36"/>
  <c r="E22" i="36"/>
  <c r="D22" i="36"/>
  <c r="E21" i="36"/>
  <c r="D21" i="36"/>
  <c r="E20" i="36"/>
  <c r="D20" i="36"/>
  <c r="G19" i="36"/>
  <c r="E19" i="36"/>
  <c r="D19" i="36"/>
  <c r="G18" i="36"/>
  <c r="E18" i="36"/>
  <c r="D18" i="36"/>
  <c r="G17" i="36"/>
  <c r="E17" i="36"/>
  <c r="D17" i="36"/>
  <c r="G16" i="36"/>
  <c r="E16" i="36"/>
  <c r="D16" i="36"/>
  <c r="G15" i="36"/>
  <c r="E15" i="36"/>
  <c r="D15" i="36"/>
  <c r="G14" i="36"/>
  <c r="E14" i="36"/>
  <c r="D14" i="36"/>
  <c r="G13" i="36"/>
  <c r="E13" i="36"/>
  <c r="D13" i="36"/>
  <c r="E12" i="36"/>
  <c r="D12" i="36"/>
  <c r="O11" i="36"/>
  <c r="M11" i="36"/>
  <c r="M9" i="36" s="1"/>
  <c r="L11" i="36"/>
  <c r="K11" i="36"/>
  <c r="K9" i="36" s="1"/>
  <c r="J11" i="36"/>
  <c r="J9" i="36" s="1"/>
  <c r="I11" i="36"/>
  <c r="I9" i="36" s="1"/>
  <c r="F11" i="36"/>
  <c r="F9" i="36" s="1"/>
  <c r="E10" i="36"/>
  <c r="D10" i="36" s="1"/>
  <c r="O9" i="36"/>
  <c r="L9" i="36"/>
  <c r="E130" i="36" l="1"/>
  <c r="G11" i="36"/>
  <c r="G9" i="36" s="1"/>
  <c r="E108" i="36"/>
  <c r="D11" i="36"/>
  <c r="D9" i="36" s="1"/>
  <c r="E11" i="36"/>
  <c r="E9" i="36" s="1"/>
  <c r="H11" i="36"/>
  <c r="H9" i="36" s="1"/>
  <c r="D135" i="35" l="1"/>
  <c r="D134" i="35"/>
  <c r="D106" i="35"/>
  <c r="D105" i="35"/>
  <c r="D104" i="35"/>
  <c r="D103" i="35"/>
  <c r="D102" i="35"/>
  <c r="D101" i="35"/>
  <c r="D100" i="35"/>
  <c r="D99" i="35"/>
  <c r="D98" i="35"/>
  <c r="D97" i="35"/>
  <c r="D96" i="35"/>
  <c r="D95" i="35"/>
  <c r="D94" i="35"/>
  <c r="D93" i="35"/>
  <c r="D89" i="35"/>
  <c r="D88" i="35"/>
  <c r="D85" i="35"/>
  <c r="D83" i="35"/>
  <c r="D82" i="35"/>
  <c r="D81" i="35"/>
  <c r="D80" i="35"/>
  <c r="D79" i="35"/>
  <c r="D71" i="35"/>
  <c r="D70" i="35"/>
  <c r="D69" i="35"/>
  <c r="D59" i="35"/>
  <c r="D58" i="35"/>
  <c r="D57" i="35"/>
  <c r="D56" i="35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2" i="35"/>
  <c r="D41" i="35"/>
  <c r="D40" i="35"/>
  <c r="D39" i="35"/>
  <c r="D38" i="35"/>
  <c r="D37" i="35"/>
  <c r="D36" i="35"/>
  <c r="D35" i="35"/>
  <c r="D32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F7" i="35"/>
  <c r="E7" i="35"/>
  <c r="D7" i="35" l="1"/>
  <c r="D21" i="34" l="1"/>
  <c r="R20" i="34"/>
  <c r="R22" i="34" s="1"/>
  <c r="Q20" i="34"/>
  <c r="Q22" i="34" s="1"/>
  <c r="P20" i="34"/>
  <c r="P22" i="34" s="1"/>
  <c r="O20" i="34"/>
  <c r="O22" i="34" s="1"/>
  <c r="N20" i="34"/>
  <c r="N22" i="34" s="1"/>
  <c r="M20" i="34"/>
  <c r="M22" i="34" s="1"/>
  <c r="L20" i="34"/>
  <c r="L22" i="34" s="1"/>
  <c r="K20" i="34"/>
  <c r="K22" i="34" s="1"/>
  <c r="J20" i="34"/>
  <c r="J22" i="34" s="1"/>
  <c r="I20" i="34"/>
  <c r="I22" i="34" s="1"/>
  <c r="H20" i="34"/>
  <c r="H22" i="34" s="1"/>
  <c r="G20" i="34"/>
  <c r="G22" i="34" s="1"/>
  <c r="F20" i="34"/>
  <c r="F22" i="34" s="1"/>
  <c r="E20" i="34"/>
  <c r="E22" i="34" s="1"/>
  <c r="D19" i="34"/>
  <c r="D18" i="34"/>
  <c r="D17" i="34"/>
  <c r="D16" i="34"/>
  <c r="D15" i="34"/>
  <c r="D14" i="34"/>
  <c r="D13" i="34"/>
  <c r="D12" i="34"/>
  <c r="D11" i="34"/>
  <c r="D10" i="34"/>
  <c r="D9" i="34"/>
  <c r="D8" i="34"/>
  <c r="D20" i="34" l="1"/>
  <c r="D22" i="34" s="1"/>
  <c r="C8" i="33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E143" i="29" l="1"/>
  <c r="N143" i="29" s="1"/>
  <c r="W142" i="29"/>
  <c r="W144" i="29" s="1"/>
  <c r="X141" i="29"/>
  <c r="X140" i="29"/>
  <c r="X139" i="29"/>
  <c r="X137" i="29"/>
  <c r="X134" i="29"/>
  <c r="X133" i="29"/>
  <c r="X132" i="29"/>
  <c r="X129" i="29"/>
  <c r="X125" i="29"/>
  <c r="X120" i="29"/>
  <c r="X117" i="29"/>
  <c r="X114" i="29"/>
  <c r="X111" i="29"/>
  <c r="X108" i="29"/>
  <c r="X104" i="29"/>
  <c r="X102" i="29"/>
  <c r="X99" i="29"/>
  <c r="X96" i="29"/>
  <c r="X93" i="29"/>
  <c r="X90" i="29"/>
  <c r="X86" i="29"/>
  <c r="X84" i="29"/>
  <c r="X80" i="29"/>
  <c r="X75" i="29"/>
  <c r="X72" i="29"/>
  <c r="X69" i="29"/>
  <c r="T142" i="29"/>
  <c r="T144" i="29" s="1"/>
  <c r="X66" i="29"/>
  <c r="X65" i="29"/>
  <c r="O142" i="29"/>
  <c r="O144" i="29" s="1"/>
  <c r="K142" i="29"/>
  <c r="K144" i="29" s="1"/>
  <c r="H142" i="29"/>
  <c r="H144" i="29" s="1"/>
  <c r="X62" i="29"/>
  <c r="X60" i="29"/>
  <c r="X57" i="29"/>
  <c r="X55" i="29"/>
  <c r="X54" i="29"/>
  <c r="X53" i="29"/>
  <c r="X52" i="29"/>
  <c r="X51" i="29"/>
  <c r="X50" i="29"/>
  <c r="X49" i="29"/>
  <c r="X48" i="29"/>
  <c r="X47" i="29"/>
  <c r="X46" i="29"/>
  <c r="X45" i="29"/>
  <c r="X44" i="29"/>
  <c r="X43" i="29"/>
  <c r="X42" i="29"/>
  <c r="X41" i="29"/>
  <c r="X40" i="29"/>
  <c r="X39" i="29"/>
  <c r="X38" i="29"/>
  <c r="X37" i="29"/>
  <c r="X36" i="29"/>
  <c r="X35" i="29"/>
  <c r="X34" i="29"/>
  <c r="X33" i="29"/>
  <c r="X32" i="29"/>
  <c r="X31" i="29"/>
  <c r="X30" i="29"/>
  <c r="X29" i="29"/>
  <c r="X28" i="29"/>
  <c r="X27" i="29"/>
  <c r="X26" i="29"/>
  <c r="X25" i="29"/>
  <c r="X24" i="29"/>
  <c r="X23" i="29"/>
  <c r="X22" i="29"/>
  <c r="X21" i="29"/>
  <c r="X20" i="29"/>
  <c r="X19" i="29"/>
  <c r="X18" i="29"/>
  <c r="X17" i="29"/>
  <c r="X16" i="29"/>
  <c r="X15" i="29"/>
  <c r="X14" i="29"/>
  <c r="X13" i="29"/>
  <c r="X12" i="29"/>
  <c r="X11" i="29"/>
  <c r="X10" i="29"/>
  <c r="X9" i="29"/>
  <c r="X64" i="29" l="1"/>
  <c r="V143" i="29"/>
  <c r="X143" i="29" s="1"/>
  <c r="S142" i="29"/>
  <c r="S144" i="29" s="1"/>
  <c r="X81" i="29"/>
  <c r="X79" i="29" s="1"/>
  <c r="X92" i="29"/>
  <c r="X91" i="29" s="1"/>
  <c r="X116" i="29"/>
  <c r="X115" i="29" s="1"/>
  <c r="X59" i="29"/>
  <c r="U142" i="29"/>
  <c r="U144" i="29" s="1"/>
  <c r="X138" i="29"/>
  <c r="X63" i="29"/>
  <c r="L142" i="29"/>
  <c r="L144" i="29" s="1"/>
  <c r="X123" i="29"/>
  <c r="X136" i="29"/>
  <c r="X135" i="29" s="1"/>
  <c r="I142" i="29"/>
  <c r="I144" i="29" s="1"/>
  <c r="Q142" i="29"/>
  <c r="Q144" i="29" s="1"/>
  <c r="X74" i="29"/>
  <c r="X73" i="29" s="1"/>
  <c r="M142" i="29"/>
  <c r="M144" i="29" s="1"/>
  <c r="X101" i="29"/>
  <c r="X100" i="29" s="1"/>
  <c r="X58" i="29"/>
  <c r="X131" i="29"/>
  <c r="X130" i="29" s="1"/>
  <c r="J142" i="29"/>
  <c r="J144" i="29" s="1"/>
  <c r="X83" i="29"/>
  <c r="X82" i="29" s="1"/>
  <c r="X119" i="29"/>
  <c r="X118" i="29" s="1"/>
  <c r="R142" i="29"/>
  <c r="R144" i="29" s="1"/>
  <c r="X77" i="29"/>
  <c r="G142" i="29"/>
  <c r="G144" i="29" s="1"/>
  <c r="X122" i="29"/>
  <c r="X126" i="29"/>
  <c r="X124" i="29" s="1"/>
  <c r="P142" i="29"/>
  <c r="P144" i="29" s="1"/>
  <c r="X56" i="29"/>
  <c r="X61" i="29"/>
  <c r="E142" i="29"/>
  <c r="E144" i="29" s="1"/>
  <c r="X78" i="29"/>
  <c r="F9" i="28"/>
  <c r="D9" i="28" s="1"/>
  <c r="F8" i="28"/>
  <c r="D8" i="28" s="1"/>
  <c r="F35" i="28"/>
  <c r="D35" i="28" s="1"/>
  <c r="F43" i="28"/>
  <c r="D43" i="28" s="1"/>
  <c r="F51" i="28"/>
  <c r="D51" i="28" s="1"/>
  <c r="F55" i="28"/>
  <c r="D55" i="28" s="1"/>
  <c r="F63" i="28"/>
  <c r="D63" i="28" s="1"/>
  <c r="F67" i="28"/>
  <c r="D67" i="28" s="1"/>
  <c r="F75" i="28"/>
  <c r="D75" i="28" s="1"/>
  <c r="F79" i="28"/>
  <c r="D79" i="28" s="1"/>
  <c r="F87" i="28"/>
  <c r="D87" i="28" s="1"/>
  <c r="F91" i="28"/>
  <c r="D91" i="28" s="1"/>
  <c r="F99" i="28"/>
  <c r="D99" i="28" s="1"/>
  <c r="F103" i="28"/>
  <c r="D103" i="28" s="1"/>
  <c r="F111" i="28"/>
  <c r="D111" i="28" s="1"/>
  <c r="F114" i="28"/>
  <c r="D114" i="28" s="1"/>
  <c r="F115" i="28"/>
  <c r="D115" i="28" s="1"/>
  <c r="F119" i="28"/>
  <c r="D119" i="28" s="1"/>
  <c r="F123" i="28"/>
  <c r="D123" i="28" s="1"/>
  <c r="F124" i="28"/>
  <c r="D124" i="28" s="1"/>
  <c r="F125" i="28"/>
  <c r="D125" i="28" s="1"/>
  <c r="F126" i="28"/>
  <c r="D126" i="28" s="1"/>
  <c r="F127" i="28"/>
  <c r="D127" i="28" s="1"/>
  <c r="F131" i="28"/>
  <c r="D131" i="28" s="1"/>
  <c r="F135" i="28"/>
  <c r="D135" i="28" s="1"/>
  <c r="F136" i="28"/>
  <c r="D136" i="28" s="1"/>
  <c r="F137" i="28"/>
  <c r="D137" i="28" s="1"/>
  <c r="F138" i="28"/>
  <c r="D138" i="28" s="1"/>
  <c r="F139" i="28"/>
  <c r="D139" i="28" s="1"/>
  <c r="F140" i="28"/>
  <c r="D140" i="28" s="1"/>
  <c r="F142" i="28"/>
  <c r="D142" i="28" s="1"/>
  <c r="F143" i="28"/>
  <c r="D143" i="28" s="1"/>
  <c r="F12" i="28"/>
  <c r="D12" i="28" s="1"/>
  <c r="F13" i="28"/>
  <c r="D13" i="28" s="1"/>
  <c r="F14" i="28"/>
  <c r="D14" i="28" s="1"/>
  <c r="F15" i="28"/>
  <c r="D15" i="28" s="1"/>
  <c r="F16" i="28"/>
  <c r="D16" i="28" s="1"/>
  <c r="F17" i="28"/>
  <c r="D17" i="28" s="1"/>
  <c r="F18" i="28"/>
  <c r="D18" i="28" s="1"/>
  <c r="F19" i="28"/>
  <c r="D19" i="28" s="1"/>
  <c r="F20" i="28"/>
  <c r="D20" i="28" s="1"/>
  <c r="F21" i="28"/>
  <c r="D21" i="28" s="1"/>
  <c r="F22" i="28"/>
  <c r="D22" i="28" s="1"/>
  <c r="F23" i="28"/>
  <c r="D23" i="28" s="1"/>
  <c r="F24" i="28"/>
  <c r="D24" i="28" s="1"/>
  <c r="F25" i="28"/>
  <c r="D25" i="28" s="1"/>
  <c r="F26" i="28"/>
  <c r="D26" i="28" s="1"/>
  <c r="F27" i="28"/>
  <c r="D27" i="28" s="1"/>
  <c r="F28" i="28"/>
  <c r="D28" i="28" s="1"/>
  <c r="F29" i="28"/>
  <c r="D29" i="28" s="1"/>
  <c r="F30" i="28"/>
  <c r="D30" i="28" s="1"/>
  <c r="F31" i="28"/>
  <c r="D31" i="28" s="1"/>
  <c r="F32" i="28"/>
  <c r="D32" i="28" s="1"/>
  <c r="F33" i="28"/>
  <c r="D33" i="28" s="1"/>
  <c r="F34" i="28"/>
  <c r="D34" i="28" s="1"/>
  <c r="F36" i="28"/>
  <c r="D36" i="28" s="1"/>
  <c r="F37" i="28"/>
  <c r="D37" i="28" s="1"/>
  <c r="F38" i="28"/>
  <c r="D38" i="28" s="1"/>
  <c r="F39" i="28"/>
  <c r="D39" i="28" s="1"/>
  <c r="F40" i="28"/>
  <c r="D40" i="28" s="1"/>
  <c r="F41" i="28"/>
  <c r="D41" i="28" s="1"/>
  <c r="F42" i="28"/>
  <c r="D42" i="28" s="1"/>
  <c r="F44" i="28"/>
  <c r="D44" i="28" s="1"/>
  <c r="F45" i="28"/>
  <c r="D45" i="28" s="1"/>
  <c r="F46" i="28"/>
  <c r="D46" i="28" s="1"/>
  <c r="F47" i="28"/>
  <c r="D47" i="28" s="1"/>
  <c r="F48" i="28"/>
  <c r="D48" i="28" s="1"/>
  <c r="F49" i="28"/>
  <c r="D49" i="28" s="1"/>
  <c r="F50" i="28"/>
  <c r="D50" i="28" s="1"/>
  <c r="F52" i="28"/>
  <c r="D52" i="28" s="1"/>
  <c r="F53" i="28"/>
  <c r="D53" i="28" s="1"/>
  <c r="F54" i="28"/>
  <c r="D54" i="28" s="1"/>
  <c r="F56" i="28"/>
  <c r="D56" i="28" s="1"/>
  <c r="F57" i="28"/>
  <c r="D57" i="28" s="1"/>
  <c r="F58" i="28"/>
  <c r="D58" i="28" s="1"/>
  <c r="F59" i="28"/>
  <c r="D59" i="28" s="1"/>
  <c r="F60" i="28"/>
  <c r="D60" i="28" s="1"/>
  <c r="F61" i="28"/>
  <c r="D61" i="28" s="1"/>
  <c r="F62" i="28"/>
  <c r="D62" i="28" s="1"/>
  <c r="F64" i="28"/>
  <c r="D64" i="28" s="1"/>
  <c r="F65" i="28"/>
  <c r="D65" i="28" s="1"/>
  <c r="F66" i="28"/>
  <c r="D66" i="28" s="1"/>
  <c r="F68" i="28"/>
  <c r="D68" i="28" s="1"/>
  <c r="F69" i="28"/>
  <c r="D69" i="28" s="1"/>
  <c r="F70" i="28"/>
  <c r="D70" i="28" s="1"/>
  <c r="F71" i="28"/>
  <c r="D71" i="28" s="1"/>
  <c r="F72" i="28"/>
  <c r="D72" i="28" s="1"/>
  <c r="F73" i="28"/>
  <c r="D73" i="28" s="1"/>
  <c r="F74" i="28"/>
  <c r="D74" i="28" s="1"/>
  <c r="F76" i="28"/>
  <c r="D76" i="28" s="1"/>
  <c r="F77" i="28"/>
  <c r="D77" i="28" s="1"/>
  <c r="F78" i="28"/>
  <c r="D78" i="28" s="1"/>
  <c r="F80" i="28"/>
  <c r="D80" i="28" s="1"/>
  <c r="F81" i="28"/>
  <c r="D81" i="28" s="1"/>
  <c r="F82" i="28"/>
  <c r="D82" i="28" s="1"/>
  <c r="F83" i="28"/>
  <c r="D83" i="28" s="1"/>
  <c r="F84" i="28"/>
  <c r="D84" i="28" s="1"/>
  <c r="F85" i="28"/>
  <c r="D85" i="28" s="1"/>
  <c r="F86" i="28"/>
  <c r="D86" i="28" s="1"/>
  <c r="F88" i="28"/>
  <c r="D88" i="28" s="1"/>
  <c r="F89" i="28"/>
  <c r="D89" i="28" s="1"/>
  <c r="F90" i="28"/>
  <c r="D90" i="28" s="1"/>
  <c r="F92" i="28"/>
  <c r="D92" i="28" s="1"/>
  <c r="F93" i="28"/>
  <c r="D93" i="28" s="1"/>
  <c r="F94" i="28"/>
  <c r="D94" i="28" s="1"/>
  <c r="F95" i="28"/>
  <c r="D95" i="28" s="1"/>
  <c r="F96" i="28"/>
  <c r="D96" i="28" s="1"/>
  <c r="F97" i="28"/>
  <c r="D97" i="28" s="1"/>
  <c r="F98" i="28"/>
  <c r="D98" i="28" s="1"/>
  <c r="F100" i="28"/>
  <c r="D100" i="28" s="1"/>
  <c r="F101" i="28"/>
  <c r="D101" i="28" s="1"/>
  <c r="F102" i="28"/>
  <c r="D102" i="28" s="1"/>
  <c r="F104" i="28"/>
  <c r="D104" i="28" s="1"/>
  <c r="F105" i="28"/>
  <c r="D105" i="28" s="1"/>
  <c r="F106" i="28"/>
  <c r="D106" i="28" s="1"/>
  <c r="F107" i="28"/>
  <c r="D107" i="28" s="1"/>
  <c r="F108" i="28"/>
  <c r="D108" i="28" s="1"/>
  <c r="F109" i="28"/>
  <c r="D109" i="28" s="1"/>
  <c r="F110" i="28"/>
  <c r="D110" i="28" s="1"/>
  <c r="F112" i="28"/>
  <c r="D112" i="28" s="1"/>
  <c r="F113" i="28"/>
  <c r="D113" i="28" s="1"/>
  <c r="F116" i="28"/>
  <c r="D116" i="28" s="1"/>
  <c r="F117" i="28"/>
  <c r="D117" i="28" s="1"/>
  <c r="F118" i="28"/>
  <c r="D118" i="28" s="1"/>
  <c r="F120" i="28"/>
  <c r="D120" i="28" s="1"/>
  <c r="F121" i="28"/>
  <c r="D121" i="28" s="1"/>
  <c r="F122" i="28"/>
  <c r="D122" i="28" s="1"/>
  <c r="F128" i="28"/>
  <c r="D128" i="28" s="1"/>
  <c r="F129" i="28"/>
  <c r="D129" i="28" s="1"/>
  <c r="F130" i="28"/>
  <c r="D130" i="28" s="1"/>
  <c r="F132" i="28"/>
  <c r="D132" i="28" s="1"/>
  <c r="F133" i="28"/>
  <c r="D133" i="28" s="1"/>
  <c r="F134" i="28"/>
  <c r="D134" i="28" s="1"/>
  <c r="F141" i="28"/>
  <c r="D141" i="28" s="1"/>
  <c r="F144" i="28"/>
  <c r="D144" i="28" s="1"/>
  <c r="F145" i="28"/>
  <c r="D145" i="28" s="1"/>
  <c r="F8" i="27"/>
  <c r="F5" i="27" s="1"/>
  <c r="E8" i="27"/>
  <c r="E5" i="27" s="1"/>
  <c r="D8" i="27"/>
  <c r="D5" i="27" s="1"/>
  <c r="X71" i="29" l="1"/>
  <c r="X70" i="29" s="1"/>
  <c r="X110" i="29"/>
  <c r="X109" i="29" s="1"/>
  <c r="X95" i="29"/>
  <c r="X94" i="29" s="1"/>
  <c r="X89" i="29"/>
  <c r="X88" i="29" s="1"/>
  <c r="X113" i="29"/>
  <c r="X112" i="29" s="1"/>
  <c r="X87" i="29"/>
  <c r="X85" i="29" s="1"/>
  <c r="X98" i="29"/>
  <c r="X97" i="29" s="1"/>
  <c r="X105" i="29"/>
  <c r="X103" i="29" s="1"/>
  <c r="X107" i="29"/>
  <c r="X106" i="29" s="1"/>
  <c r="X76" i="29"/>
  <c r="X128" i="29"/>
  <c r="X127" i="29" s="1"/>
  <c r="X68" i="29"/>
  <c r="X67" i="29" s="1"/>
  <c r="X121" i="29"/>
  <c r="I10" i="28"/>
  <c r="I7" i="28" s="1"/>
  <c r="F11" i="28"/>
  <c r="D11" i="28" s="1"/>
  <c r="G10" i="28"/>
  <c r="G7" i="28" s="1"/>
  <c r="E10" i="28"/>
  <c r="E7" i="28" s="1"/>
  <c r="X142" i="29" l="1"/>
  <c r="X144" i="29" s="1"/>
  <c r="N142" i="29"/>
  <c r="N144" i="29" s="1"/>
  <c r="V142" i="29"/>
  <c r="V144" i="29" s="1"/>
  <c r="F142" i="29"/>
  <c r="F144" i="29" s="1"/>
  <c r="G19" i="26"/>
  <c r="K19" i="26" s="1"/>
  <c r="G31" i="26"/>
  <c r="K31" i="26" s="1"/>
  <c r="G43" i="26"/>
  <c r="K43" i="26" s="1"/>
  <c r="G55" i="26"/>
  <c r="K55" i="26" s="1"/>
  <c r="G67" i="26"/>
  <c r="K67" i="26" s="1"/>
  <c r="G75" i="26"/>
  <c r="K75" i="26" s="1"/>
  <c r="G79" i="26"/>
  <c r="K79" i="26" s="1"/>
  <c r="G87" i="26"/>
  <c r="K87" i="26" s="1"/>
  <c r="G91" i="26"/>
  <c r="K91" i="26" s="1"/>
  <c r="G99" i="26"/>
  <c r="K99" i="26" s="1"/>
  <c r="G103" i="26"/>
  <c r="K103" i="26" s="1"/>
  <c r="G111" i="26"/>
  <c r="K111" i="26" s="1"/>
  <c r="G112" i="26"/>
  <c r="K112" i="26" s="1"/>
  <c r="G115" i="26"/>
  <c r="K115" i="26" s="1"/>
  <c r="G119" i="26"/>
  <c r="K119" i="26" s="1"/>
  <c r="G123" i="26"/>
  <c r="K123" i="26" s="1"/>
  <c r="G124" i="26"/>
  <c r="K124" i="26" s="1"/>
  <c r="G125" i="26"/>
  <c r="K125" i="26" s="1"/>
  <c r="G127" i="26"/>
  <c r="K127" i="26" s="1"/>
  <c r="G128" i="26"/>
  <c r="K128" i="26" s="1"/>
  <c r="G131" i="26"/>
  <c r="K131" i="26" s="1"/>
  <c r="G135" i="26"/>
  <c r="K135" i="26" s="1"/>
  <c r="G136" i="26"/>
  <c r="K136" i="26" s="1"/>
  <c r="G137" i="26"/>
  <c r="K137" i="26" s="1"/>
  <c r="G138" i="26"/>
  <c r="K138" i="26" s="1"/>
  <c r="G139" i="26"/>
  <c r="K139" i="26" s="1"/>
  <c r="G140" i="26"/>
  <c r="K140" i="26" s="1"/>
  <c r="G142" i="26"/>
  <c r="K142" i="26" s="1"/>
  <c r="G143" i="26"/>
  <c r="K143" i="26" s="1"/>
  <c r="G144" i="26"/>
  <c r="K144" i="26" s="1"/>
  <c r="G12" i="26"/>
  <c r="K12" i="26" s="1"/>
  <c r="G13" i="26"/>
  <c r="K13" i="26" s="1"/>
  <c r="G14" i="26"/>
  <c r="K14" i="26" s="1"/>
  <c r="G15" i="26"/>
  <c r="K15" i="26" s="1"/>
  <c r="G16" i="26"/>
  <c r="K16" i="26" s="1"/>
  <c r="G17" i="26"/>
  <c r="K17" i="26" s="1"/>
  <c r="G18" i="26"/>
  <c r="K18" i="26" s="1"/>
  <c r="G20" i="26"/>
  <c r="K20" i="26" s="1"/>
  <c r="G21" i="26"/>
  <c r="K21" i="26" s="1"/>
  <c r="G22" i="26"/>
  <c r="K22" i="26" s="1"/>
  <c r="G23" i="26"/>
  <c r="K23" i="26" s="1"/>
  <c r="G24" i="26"/>
  <c r="K24" i="26" s="1"/>
  <c r="G25" i="26"/>
  <c r="K25" i="26" s="1"/>
  <c r="G26" i="26"/>
  <c r="K26" i="26" s="1"/>
  <c r="G27" i="26"/>
  <c r="K27" i="26" s="1"/>
  <c r="G28" i="26"/>
  <c r="K28" i="26" s="1"/>
  <c r="G29" i="26"/>
  <c r="K29" i="26" s="1"/>
  <c r="G30" i="26"/>
  <c r="K30" i="26" s="1"/>
  <c r="G32" i="26"/>
  <c r="K32" i="26" s="1"/>
  <c r="G33" i="26"/>
  <c r="K33" i="26" s="1"/>
  <c r="G34" i="26"/>
  <c r="K34" i="26" s="1"/>
  <c r="G35" i="26"/>
  <c r="K35" i="26" s="1"/>
  <c r="G36" i="26"/>
  <c r="K36" i="26" s="1"/>
  <c r="G37" i="26"/>
  <c r="K37" i="26" s="1"/>
  <c r="G38" i="26"/>
  <c r="K38" i="26" s="1"/>
  <c r="G39" i="26"/>
  <c r="K39" i="26" s="1"/>
  <c r="G40" i="26"/>
  <c r="K40" i="26" s="1"/>
  <c r="G41" i="26"/>
  <c r="K41" i="26" s="1"/>
  <c r="G42" i="26"/>
  <c r="K42" i="26" s="1"/>
  <c r="G44" i="26"/>
  <c r="K44" i="26" s="1"/>
  <c r="G45" i="26"/>
  <c r="K45" i="26" s="1"/>
  <c r="G46" i="26"/>
  <c r="K46" i="26" s="1"/>
  <c r="G47" i="26"/>
  <c r="K47" i="26" s="1"/>
  <c r="G48" i="26"/>
  <c r="K48" i="26" s="1"/>
  <c r="G49" i="26"/>
  <c r="K49" i="26" s="1"/>
  <c r="G50" i="26"/>
  <c r="K50" i="26" s="1"/>
  <c r="G51" i="26"/>
  <c r="K51" i="26" s="1"/>
  <c r="G52" i="26"/>
  <c r="K52" i="26" s="1"/>
  <c r="G53" i="26"/>
  <c r="K53" i="26" s="1"/>
  <c r="G54" i="26"/>
  <c r="K54" i="26" s="1"/>
  <c r="G56" i="26"/>
  <c r="K56" i="26" s="1"/>
  <c r="G57" i="26"/>
  <c r="K57" i="26" s="1"/>
  <c r="G58" i="26"/>
  <c r="K58" i="26" s="1"/>
  <c r="G59" i="26"/>
  <c r="K59" i="26" s="1"/>
  <c r="G60" i="26"/>
  <c r="K60" i="26" s="1"/>
  <c r="G61" i="26"/>
  <c r="K61" i="26" s="1"/>
  <c r="G62" i="26"/>
  <c r="K62" i="26" s="1"/>
  <c r="G63" i="26"/>
  <c r="K63" i="26" s="1"/>
  <c r="G64" i="26"/>
  <c r="K64" i="26" s="1"/>
  <c r="G65" i="26"/>
  <c r="K65" i="26" s="1"/>
  <c r="G66" i="26"/>
  <c r="K66" i="26" s="1"/>
  <c r="G68" i="26"/>
  <c r="K68" i="26" s="1"/>
  <c r="G69" i="26"/>
  <c r="K69" i="26" s="1"/>
  <c r="G70" i="26"/>
  <c r="K70" i="26" s="1"/>
  <c r="G71" i="26"/>
  <c r="K71" i="26" s="1"/>
  <c r="G72" i="26"/>
  <c r="K72" i="26" s="1"/>
  <c r="G73" i="26"/>
  <c r="K73" i="26" s="1"/>
  <c r="G74" i="26"/>
  <c r="K74" i="26" s="1"/>
  <c r="G76" i="26"/>
  <c r="K76" i="26" s="1"/>
  <c r="G77" i="26"/>
  <c r="K77" i="26" s="1"/>
  <c r="G78" i="26"/>
  <c r="K78" i="26" s="1"/>
  <c r="G80" i="26"/>
  <c r="K80" i="26" s="1"/>
  <c r="G81" i="26"/>
  <c r="K81" i="26" s="1"/>
  <c r="G82" i="26"/>
  <c r="K82" i="26" s="1"/>
  <c r="G83" i="26"/>
  <c r="K83" i="26" s="1"/>
  <c r="G84" i="26"/>
  <c r="K84" i="26" s="1"/>
  <c r="G85" i="26"/>
  <c r="K85" i="26" s="1"/>
  <c r="G86" i="26"/>
  <c r="K86" i="26" s="1"/>
  <c r="G88" i="26"/>
  <c r="K88" i="26" s="1"/>
  <c r="G89" i="26"/>
  <c r="K89" i="26" s="1"/>
  <c r="G90" i="26"/>
  <c r="K90" i="26" s="1"/>
  <c r="G92" i="26"/>
  <c r="K92" i="26" s="1"/>
  <c r="G93" i="26"/>
  <c r="K93" i="26" s="1"/>
  <c r="G94" i="26"/>
  <c r="K94" i="26" s="1"/>
  <c r="G95" i="26"/>
  <c r="K95" i="26" s="1"/>
  <c r="G96" i="26"/>
  <c r="K96" i="26" s="1"/>
  <c r="G97" i="26"/>
  <c r="K97" i="26" s="1"/>
  <c r="G98" i="26"/>
  <c r="K98" i="26" s="1"/>
  <c r="G100" i="26"/>
  <c r="K100" i="26" s="1"/>
  <c r="G101" i="26"/>
  <c r="K101" i="26" s="1"/>
  <c r="G102" i="26"/>
  <c r="K102" i="26" s="1"/>
  <c r="G104" i="26"/>
  <c r="K104" i="26" s="1"/>
  <c r="G105" i="26"/>
  <c r="K105" i="26" s="1"/>
  <c r="G106" i="26"/>
  <c r="K106" i="26" s="1"/>
  <c r="G107" i="26"/>
  <c r="K107" i="26" s="1"/>
  <c r="G108" i="26"/>
  <c r="K108" i="26" s="1"/>
  <c r="G109" i="26"/>
  <c r="K109" i="26" s="1"/>
  <c r="G110" i="26"/>
  <c r="K110" i="26" s="1"/>
  <c r="G113" i="26"/>
  <c r="K113" i="26" s="1"/>
  <c r="G114" i="26"/>
  <c r="K114" i="26" s="1"/>
  <c r="G116" i="26"/>
  <c r="K116" i="26" s="1"/>
  <c r="G117" i="26"/>
  <c r="K117" i="26" s="1"/>
  <c r="G118" i="26"/>
  <c r="K118" i="26" s="1"/>
  <c r="G120" i="26"/>
  <c r="K120" i="26" s="1"/>
  <c r="G121" i="26"/>
  <c r="K121" i="26" s="1"/>
  <c r="G122" i="26"/>
  <c r="K122" i="26" s="1"/>
  <c r="G126" i="26"/>
  <c r="K126" i="26" s="1"/>
  <c r="G129" i="26"/>
  <c r="K129" i="26" s="1"/>
  <c r="G130" i="26"/>
  <c r="K130" i="26" s="1"/>
  <c r="G132" i="26"/>
  <c r="K132" i="26" s="1"/>
  <c r="G133" i="26"/>
  <c r="K133" i="26" s="1"/>
  <c r="G134" i="26"/>
  <c r="K134" i="26" s="1"/>
  <c r="G141" i="26"/>
  <c r="K141" i="26" s="1"/>
  <c r="G145" i="26"/>
  <c r="K145" i="26" s="1"/>
  <c r="G9" i="26"/>
  <c r="K9" i="26" s="1"/>
  <c r="Z9" i="26"/>
  <c r="Q9" i="26"/>
  <c r="H8" i="25"/>
  <c r="P8" i="24"/>
  <c r="H8" i="24"/>
  <c r="L8" i="24"/>
  <c r="G11" i="26" l="1"/>
  <c r="K11" i="26" s="1"/>
  <c r="Z145" i="26" l="1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7" i="26"/>
  <c r="Q87" i="26"/>
  <c r="Z86" i="26"/>
  <c r="Q86" i="26"/>
  <c r="Z85" i="26"/>
  <c r="Q85" i="26"/>
  <c r="Z84" i="26"/>
  <c r="Q84" i="26"/>
  <c r="Z83" i="26"/>
  <c r="Q83" i="26"/>
  <c r="Z82" i="26"/>
  <c r="Q82" i="26"/>
  <c r="Z81" i="26"/>
  <c r="Q81" i="26"/>
  <c r="Z80" i="26"/>
  <c r="Q80" i="26"/>
  <c r="Z79" i="26"/>
  <c r="Q79" i="26"/>
  <c r="Z78" i="26"/>
  <c r="Q78" i="26"/>
  <c r="Z77" i="26"/>
  <c r="Q77" i="26"/>
  <c r="Z76" i="26"/>
  <c r="Q76" i="26"/>
  <c r="Z75" i="26"/>
  <c r="Q75" i="26"/>
  <c r="Z74" i="26"/>
  <c r="Q74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Q36" i="26"/>
  <c r="Z35" i="26"/>
  <c r="Q35" i="26"/>
  <c r="Z34" i="26"/>
  <c r="Q34" i="26"/>
  <c r="Z33" i="26"/>
  <c r="Q33" i="26"/>
  <c r="Z32" i="26"/>
  <c r="Q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10" i="26"/>
  <c r="O7" i="26" s="1"/>
  <c r="N10" i="26"/>
  <c r="N7" i="26" s="1"/>
  <c r="M10" i="26"/>
  <c r="M7" i="26" s="1"/>
  <c r="J10" i="26"/>
  <c r="J7" i="26" s="1"/>
  <c r="I10" i="26"/>
  <c r="I7" i="26" s="1"/>
  <c r="F10" i="26"/>
  <c r="F7" i="26" s="1"/>
  <c r="E10" i="26"/>
  <c r="E7" i="26" s="1"/>
  <c r="D10" i="26"/>
  <c r="D7" i="26" s="1"/>
  <c r="D9" i="25"/>
  <c r="D6" i="25" s="1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7" i="25"/>
  <c r="H70" i="25"/>
  <c r="H73" i="25"/>
  <c r="H79" i="25"/>
  <c r="H82" i="25"/>
  <c r="H85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6" i="25"/>
  <c r="H84" i="25"/>
  <c r="H83" i="25"/>
  <c r="H81" i="25"/>
  <c r="H80" i="25"/>
  <c r="H78" i="25"/>
  <c r="H77" i="25"/>
  <c r="H76" i="25"/>
  <c r="H75" i="25"/>
  <c r="H74" i="25"/>
  <c r="H72" i="25"/>
  <c r="H71" i="25"/>
  <c r="H69" i="25"/>
  <c r="H68" i="25"/>
  <c r="H66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76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9" i="24"/>
  <c r="M6" i="24" s="1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9" i="24"/>
  <c r="I6" i="24" s="1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9" i="24"/>
  <c r="E6" i="24" s="1"/>
  <c r="H7" i="24"/>
  <c r="L7" i="24"/>
  <c r="P7" i="24"/>
  <c r="L9" i="24" l="1"/>
  <c r="L6" i="24" s="1"/>
  <c r="P9" i="24"/>
  <c r="P6" i="24" s="1"/>
  <c r="Q146" i="26"/>
  <c r="P10" i="26"/>
  <c r="P7" i="26" s="1"/>
  <c r="E9" i="25"/>
  <c r="E6" i="25" s="1"/>
  <c r="F9" i="25"/>
  <c r="F6" i="25" s="1"/>
  <c r="G9" i="25"/>
  <c r="G6" i="25" s="1"/>
  <c r="H10" i="25"/>
  <c r="H9" i="25" s="1"/>
  <c r="H6" i="25" s="1"/>
  <c r="N9" i="24"/>
  <c r="N6" i="24" s="1"/>
  <c r="O9" i="24"/>
  <c r="O6" i="24" s="1"/>
  <c r="J9" i="24"/>
  <c r="J6" i="24" s="1"/>
  <c r="K9" i="24"/>
  <c r="K6" i="24" s="1"/>
  <c r="H9" i="24"/>
  <c r="H6" i="24" s="1"/>
  <c r="D9" i="24"/>
  <c r="D6" i="24" s="1"/>
  <c r="F9" i="24"/>
  <c r="F6" i="24" s="1"/>
  <c r="G9" i="24"/>
  <c r="G6" i="24" s="1"/>
  <c r="E9" i="23"/>
  <c r="E6" i="23" s="1"/>
  <c r="D9" i="23"/>
  <c r="Q10" i="26" l="1"/>
  <c r="Q7" i="26" s="1"/>
  <c r="F9" i="23"/>
  <c r="F6" i="23" s="1"/>
  <c r="D6" i="23"/>
  <c r="R10" i="26" l="1"/>
  <c r="R7" i="26" s="1"/>
  <c r="T10" i="26" l="1"/>
  <c r="T7" i="26" s="1"/>
  <c r="S10" i="26"/>
  <c r="S7" i="26" s="1"/>
  <c r="Z147" i="26"/>
  <c r="Z148" i="26" l="1"/>
  <c r="U10" i="26"/>
  <c r="U7" i="26" s="1"/>
  <c r="Z146" i="26" l="1"/>
  <c r="V10" i="26" l="1"/>
  <c r="V7" i="26" s="1"/>
  <c r="W10" i="26" l="1"/>
  <c r="W7" i="26" s="1"/>
  <c r="Y10" i="26"/>
  <c r="Y7" i="26" s="1"/>
  <c r="Z10" i="26" l="1"/>
  <c r="Z7" i="26" s="1"/>
  <c r="X10" i="26"/>
  <c r="X7" i="26" s="1"/>
  <c r="D145" i="22" l="1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G7" i="22"/>
  <c r="F7" i="22"/>
  <c r="E7" i="22"/>
  <c r="D7" i="22" l="1"/>
  <c r="D146" i="12"/>
  <c r="D145" i="12"/>
  <c r="D144" i="12"/>
  <c r="D143" i="12"/>
  <c r="D142" i="12"/>
  <c r="D141" i="12"/>
  <c r="D140" i="12"/>
  <c r="D139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G9" i="12"/>
  <c r="G7" i="12" s="1"/>
  <c r="F9" i="12"/>
  <c r="F7" i="12" s="1"/>
  <c r="E9" i="12"/>
  <c r="E7" i="12" s="1"/>
  <c r="D8" i="12"/>
  <c r="L147" i="11"/>
  <c r="D147" i="11" s="1"/>
  <c r="L146" i="11"/>
  <c r="D146" i="11" s="1"/>
  <c r="L145" i="11"/>
  <c r="E145" i="11"/>
  <c r="D145" i="11" s="1"/>
  <c r="L144" i="11"/>
  <c r="E144" i="11"/>
  <c r="L143" i="11"/>
  <c r="E143" i="11"/>
  <c r="L142" i="11"/>
  <c r="E142" i="11"/>
  <c r="L141" i="11"/>
  <c r="E141" i="11"/>
  <c r="L140" i="11"/>
  <c r="E140" i="11"/>
  <c r="L139" i="11"/>
  <c r="H139" i="11"/>
  <c r="E139" i="11"/>
  <c r="L138" i="11"/>
  <c r="H138" i="11"/>
  <c r="E138" i="11"/>
  <c r="L137" i="11"/>
  <c r="H137" i="11"/>
  <c r="E137" i="11"/>
  <c r="L136" i="11"/>
  <c r="H136" i="11"/>
  <c r="E136" i="11"/>
  <c r="L135" i="11"/>
  <c r="H135" i="11"/>
  <c r="E135" i="11"/>
  <c r="L134" i="11"/>
  <c r="H134" i="11"/>
  <c r="E134" i="11"/>
  <c r="L133" i="11"/>
  <c r="H133" i="11"/>
  <c r="E133" i="11"/>
  <c r="L132" i="11"/>
  <c r="H132" i="11"/>
  <c r="E132" i="11"/>
  <c r="L131" i="11"/>
  <c r="H131" i="11"/>
  <c r="E131" i="11"/>
  <c r="L130" i="11"/>
  <c r="H130" i="11"/>
  <c r="E130" i="11"/>
  <c r="L129" i="11"/>
  <c r="H129" i="11"/>
  <c r="E129" i="11"/>
  <c r="L128" i="11"/>
  <c r="H128" i="11"/>
  <c r="E128" i="11"/>
  <c r="L127" i="11"/>
  <c r="H127" i="11"/>
  <c r="E127" i="11"/>
  <c r="L126" i="11"/>
  <c r="H126" i="11"/>
  <c r="E126" i="11"/>
  <c r="L125" i="11"/>
  <c r="H125" i="11"/>
  <c r="E125" i="11"/>
  <c r="L124" i="11"/>
  <c r="E124" i="11"/>
  <c r="L123" i="11"/>
  <c r="E123" i="11"/>
  <c r="L122" i="11"/>
  <c r="E122" i="11"/>
  <c r="L121" i="11"/>
  <c r="D121" i="11" s="1"/>
  <c r="E121" i="11"/>
  <c r="L120" i="11"/>
  <c r="E120" i="11"/>
  <c r="L119" i="11"/>
  <c r="E119" i="11"/>
  <c r="L118" i="11"/>
  <c r="E118" i="11"/>
  <c r="L117" i="11"/>
  <c r="E117" i="11"/>
  <c r="L116" i="11"/>
  <c r="E116" i="11"/>
  <c r="L115" i="11"/>
  <c r="H115" i="11"/>
  <c r="E115" i="11"/>
  <c r="L114" i="11"/>
  <c r="E114" i="11"/>
  <c r="L113" i="11"/>
  <c r="E113" i="11"/>
  <c r="L112" i="11"/>
  <c r="E112" i="11"/>
  <c r="L111" i="11"/>
  <c r="E111" i="11"/>
  <c r="L110" i="11"/>
  <c r="E110" i="11"/>
  <c r="L109" i="11"/>
  <c r="H109" i="11"/>
  <c r="E109" i="11"/>
  <c r="L108" i="11"/>
  <c r="H108" i="11"/>
  <c r="E108" i="11"/>
  <c r="L107" i="11"/>
  <c r="H107" i="11"/>
  <c r="E107" i="11"/>
  <c r="L106" i="11"/>
  <c r="H106" i="11"/>
  <c r="E106" i="11"/>
  <c r="L105" i="11"/>
  <c r="H105" i="11"/>
  <c r="E105" i="11"/>
  <c r="L104" i="11"/>
  <c r="H104" i="11"/>
  <c r="E104" i="11"/>
  <c r="L103" i="11"/>
  <c r="H103" i="11"/>
  <c r="E103" i="11"/>
  <c r="L102" i="11"/>
  <c r="H102" i="11"/>
  <c r="E102" i="11"/>
  <c r="L101" i="11"/>
  <c r="H101" i="11"/>
  <c r="E101" i="11"/>
  <c r="L100" i="11"/>
  <c r="H100" i="11"/>
  <c r="E100" i="11"/>
  <c r="L99" i="11"/>
  <c r="H99" i="11"/>
  <c r="E99" i="11"/>
  <c r="L98" i="11"/>
  <c r="H98" i="11"/>
  <c r="E98" i="11"/>
  <c r="L97" i="11"/>
  <c r="H97" i="11"/>
  <c r="E97" i="11"/>
  <c r="L96" i="11"/>
  <c r="H96" i="11"/>
  <c r="E96" i="11"/>
  <c r="L95" i="11"/>
  <c r="H95" i="11"/>
  <c r="E95" i="11"/>
  <c r="L94" i="11"/>
  <c r="H94" i="11"/>
  <c r="E94" i="11"/>
  <c r="L93" i="11"/>
  <c r="E93" i="11"/>
  <c r="L92" i="11"/>
  <c r="H92" i="11"/>
  <c r="E92" i="11"/>
  <c r="L91" i="11"/>
  <c r="H91" i="11"/>
  <c r="E91" i="11"/>
  <c r="L90" i="11"/>
  <c r="H90" i="11"/>
  <c r="E90" i="11"/>
  <c r="L89" i="11"/>
  <c r="H89" i="11"/>
  <c r="E89" i="11"/>
  <c r="L88" i="11"/>
  <c r="H88" i="11"/>
  <c r="E88" i="11"/>
  <c r="L87" i="11"/>
  <c r="H87" i="11"/>
  <c r="E87" i="11"/>
  <c r="L86" i="11"/>
  <c r="H86" i="11"/>
  <c r="E86" i="11"/>
  <c r="L85" i="11"/>
  <c r="H85" i="11"/>
  <c r="E85" i="11"/>
  <c r="L84" i="11"/>
  <c r="H84" i="11"/>
  <c r="E84" i="11"/>
  <c r="L83" i="11"/>
  <c r="H83" i="11"/>
  <c r="E83" i="11"/>
  <c r="L82" i="11"/>
  <c r="H82" i="11"/>
  <c r="E82" i="11"/>
  <c r="L81" i="11"/>
  <c r="H81" i="11"/>
  <c r="E81" i="11"/>
  <c r="L80" i="11"/>
  <c r="H80" i="11"/>
  <c r="E80" i="11"/>
  <c r="L79" i="11"/>
  <c r="H79" i="11"/>
  <c r="E79" i="11"/>
  <c r="L78" i="11"/>
  <c r="H78" i="11"/>
  <c r="E78" i="11"/>
  <c r="L77" i="11"/>
  <c r="H77" i="11"/>
  <c r="E77" i="11"/>
  <c r="L76" i="11"/>
  <c r="H76" i="11"/>
  <c r="E76" i="11"/>
  <c r="L75" i="11"/>
  <c r="H75" i="11"/>
  <c r="E75" i="11"/>
  <c r="L74" i="11"/>
  <c r="H74" i="11"/>
  <c r="E74" i="11"/>
  <c r="L73" i="11"/>
  <c r="H73" i="11"/>
  <c r="E73" i="11"/>
  <c r="L72" i="11"/>
  <c r="H72" i="11"/>
  <c r="E72" i="11"/>
  <c r="L71" i="11"/>
  <c r="H71" i="11"/>
  <c r="E71" i="11"/>
  <c r="L70" i="11"/>
  <c r="H70" i="11"/>
  <c r="E70" i="11"/>
  <c r="L69" i="11"/>
  <c r="H69" i="11"/>
  <c r="E69" i="11"/>
  <c r="L68" i="11"/>
  <c r="H68" i="11"/>
  <c r="E68" i="11"/>
  <c r="L67" i="11"/>
  <c r="H67" i="11"/>
  <c r="E67" i="11"/>
  <c r="L66" i="11"/>
  <c r="H66" i="11"/>
  <c r="E66" i="11"/>
  <c r="L65" i="11"/>
  <c r="H65" i="11"/>
  <c r="E65" i="11"/>
  <c r="L64" i="11"/>
  <c r="H64" i="11"/>
  <c r="E64" i="11"/>
  <c r="L63" i="11"/>
  <c r="E63" i="11"/>
  <c r="L62" i="11"/>
  <c r="E62" i="11"/>
  <c r="L61" i="11"/>
  <c r="H61" i="11"/>
  <c r="E61" i="11"/>
  <c r="L60" i="11"/>
  <c r="H60" i="11"/>
  <c r="E60" i="11"/>
  <c r="L59" i="11"/>
  <c r="H59" i="11"/>
  <c r="E59" i="11"/>
  <c r="L58" i="11"/>
  <c r="H58" i="11"/>
  <c r="E58" i="11"/>
  <c r="L57" i="11"/>
  <c r="H57" i="11"/>
  <c r="E57" i="11"/>
  <c r="L56" i="11"/>
  <c r="H56" i="11"/>
  <c r="E56" i="11"/>
  <c r="L55" i="11"/>
  <c r="H55" i="11"/>
  <c r="E55" i="11"/>
  <c r="L54" i="11"/>
  <c r="H54" i="11"/>
  <c r="E54" i="11"/>
  <c r="L53" i="11"/>
  <c r="H53" i="11"/>
  <c r="E53" i="11"/>
  <c r="L52" i="11"/>
  <c r="H52" i="11"/>
  <c r="E52" i="11"/>
  <c r="D52" i="11" s="1"/>
  <c r="L51" i="11"/>
  <c r="H51" i="11"/>
  <c r="E51" i="11"/>
  <c r="L50" i="11"/>
  <c r="H50" i="11"/>
  <c r="E50" i="11"/>
  <c r="L49" i="11"/>
  <c r="H49" i="11"/>
  <c r="E49" i="11"/>
  <c r="L48" i="11"/>
  <c r="H48" i="11"/>
  <c r="E48" i="11"/>
  <c r="L47" i="11"/>
  <c r="H47" i="11"/>
  <c r="E47" i="11"/>
  <c r="L46" i="11"/>
  <c r="H46" i="11"/>
  <c r="E46" i="11"/>
  <c r="L45" i="11"/>
  <c r="H45" i="11"/>
  <c r="E45" i="11"/>
  <c r="L44" i="11"/>
  <c r="H44" i="11"/>
  <c r="E44" i="11"/>
  <c r="L43" i="11"/>
  <c r="H43" i="11"/>
  <c r="E43" i="11"/>
  <c r="L42" i="11"/>
  <c r="H42" i="11"/>
  <c r="E42" i="11"/>
  <c r="L41" i="11"/>
  <c r="H41" i="11"/>
  <c r="E41" i="11"/>
  <c r="L40" i="11"/>
  <c r="H40" i="11"/>
  <c r="E40" i="11"/>
  <c r="L39" i="11"/>
  <c r="H39" i="11"/>
  <c r="E39" i="11"/>
  <c r="L38" i="11"/>
  <c r="H38" i="11"/>
  <c r="E38" i="11"/>
  <c r="L37" i="11"/>
  <c r="H37" i="11"/>
  <c r="E37" i="11"/>
  <c r="L36" i="11"/>
  <c r="H36" i="11"/>
  <c r="E36" i="11"/>
  <c r="L35" i="11"/>
  <c r="H35" i="11"/>
  <c r="E35" i="11"/>
  <c r="L34" i="11"/>
  <c r="H34" i="11"/>
  <c r="E34" i="11"/>
  <c r="L33" i="11"/>
  <c r="E33" i="11"/>
  <c r="L32" i="11"/>
  <c r="E32" i="11"/>
  <c r="L31" i="11"/>
  <c r="H31" i="11"/>
  <c r="E31" i="11"/>
  <c r="L30" i="11"/>
  <c r="H30" i="11"/>
  <c r="E30" i="11"/>
  <c r="L29" i="11"/>
  <c r="H29" i="11"/>
  <c r="E29" i="11"/>
  <c r="L28" i="11"/>
  <c r="H28" i="11"/>
  <c r="E28" i="11"/>
  <c r="L27" i="11"/>
  <c r="H27" i="11"/>
  <c r="E27" i="11"/>
  <c r="L26" i="11"/>
  <c r="H26" i="11"/>
  <c r="E26" i="11"/>
  <c r="L25" i="11"/>
  <c r="H25" i="11"/>
  <c r="E25" i="11"/>
  <c r="L24" i="11"/>
  <c r="H24" i="11"/>
  <c r="E24" i="11"/>
  <c r="L23" i="11"/>
  <c r="H23" i="11"/>
  <c r="E23" i="11"/>
  <c r="L22" i="11"/>
  <c r="H22" i="11"/>
  <c r="E22" i="11"/>
  <c r="L21" i="11"/>
  <c r="H21" i="11"/>
  <c r="E21" i="11"/>
  <c r="L20" i="11"/>
  <c r="H20" i="11"/>
  <c r="E20" i="11"/>
  <c r="L19" i="11"/>
  <c r="H19" i="11"/>
  <c r="E19" i="11"/>
  <c r="L18" i="11"/>
  <c r="H18" i="11"/>
  <c r="E18" i="11"/>
  <c r="L17" i="11"/>
  <c r="H17" i="11"/>
  <c r="E17" i="11"/>
  <c r="L16" i="11"/>
  <c r="H16" i="11"/>
  <c r="E16" i="11"/>
  <c r="L15" i="11"/>
  <c r="H15" i="11"/>
  <c r="E15" i="11"/>
  <c r="L14" i="11"/>
  <c r="H14" i="11"/>
  <c r="E14" i="11"/>
  <c r="L13" i="11"/>
  <c r="H13" i="11"/>
  <c r="E13" i="11"/>
  <c r="L12" i="11"/>
  <c r="H12" i="11"/>
  <c r="E12" i="11"/>
  <c r="L11" i="11"/>
  <c r="H11" i="11"/>
  <c r="E11" i="11"/>
  <c r="L10" i="11"/>
  <c r="H10" i="11"/>
  <c r="E10" i="11"/>
  <c r="N9" i="11"/>
  <c r="N7" i="11" s="1"/>
  <c r="M9" i="11"/>
  <c r="M7" i="11" s="1"/>
  <c r="K9" i="11"/>
  <c r="J9" i="11"/>
  <c r="J7" i="11" s="1"/>
  <c r="I9" i="11"/>
  <c r="I7" i="11" s="1"/>
  <c r="G9" i="11"/>
  <c r="G7" i="11" s="1"/>
  <c r="F9" i="11"/>
  <c r="F7" i="11" s="1"/>
  <c r="H8" i="11"/>
  <c r="E8" i="11"/>
  <c r="K7" i="11"/>
  <c r="H148" i="10"/>
  <c r="E148" i="10"/>
  <c r="H147" i="10"/>
  <c r="E147" i="10"/>
  <c r="H146" i="10"/>
  <c r="E146" i="10"/>
  <c r="H145" i="10"/>
  <c r="E145" i="10"/>
  <c r="H144" i="10"/>
  <c r="E144" i="10"/>
  <c r="H143" i="10"/>
  <c r="E143" i="10"/>
  <c r="H142" i="10"/>
  <c r="E142" i="10"/>
  <c r="H141" i="10"/>
  <c r="E141" i="10"/>
  <c r="O140" i="10"/>
  <c r="H140" i="10"/>
  <c r="E140" i="10"/>
  <c r="O139" i="10"/>
  <c r="H139" i="10"/>
  <c r="E139" i="10"/>
  <c r="O138" i="10"/>
  <c r="H138" i="10"/>
  <c r="E138" i="10"/>
  <c r="O137" i="10"/>
  <c r="H137" i="10"/>
  <c r="E137" i="10"/>
  <c r="O136" i="10"/>
  <c r="H136" i="10"/>
  <c r="E136" i="10"/>
  <c r="O135" i="10"/>
  <c r="H135" i="10"/>
  <c r="E135" i="10"/>
  <c r="O134" i="10"/>
  <c r="H134" i="10"/>
  <c r="E134" i="10"/>
  <c r="O133" i="10"/>
  <c r="H133" i="10"/>
  <c r="E133" i="10"/>
  <c r="O132" i="10"/>
  <c r="H132" i="10"/>
  <c r="E132" i="10"/>
  <c r="O131" i="10"/>
  <c r="H131" i="10"/>
  <c r="E131" i="10"/>
  <c r="O130" i="10"/>
  <c r="H130" i="10"/>
  <c r="E130" i="10"/>
  <c r="O129" i="10"/>
  <c r="H129" i="10"/>
  <c r="E129" i="10"/>
  <c r="O128" i="10"/>
  <c r="H128" i="10"/>
  <c r="E128" i="10"/>
  <c r="H127" i="10"/>
  <c r="E127" i="10"/>
  <c r="O126" i="10"/>
  <c r="H126" i="10"/>
  <c r="E126" i="10"/>
  <c r="O125" i="10"/>
  <c r="H125" i="10"/>
  <c r="E125" i="10"/>
  <c r="O124" i="10"/>
  <c r="H124" i="10"/>
  <c r="E124" i="10"/>
  <c r="O123" i="10"/>
  <c r="H123" i="10"/>
  <c r="E123" i="10"/>
  <c r="O122" i="10"/>
  <c r="H122" i="10"/>
  <c r="E122" i="10"/>
  <c r="O121" i="10"/>
  <c r="H121" i="10"/>
  <c r="E121" i="10"/>
  <c r="O120" i="10"/>
  <c r="H120" i="10"/>
  <c r="E120" i="10"/>
  <c r="O119" i="10"/>
  <c r="H119" i="10"/>
  <c r="E119" i="10"/>
  <c r="O118" i="10"/>
  <c r="H118" i="10"/>
  <c r="E118" i="10"/>
  <c r="O117" i="10"/>
  <c r="H117" i="10"/>
  <c r="E117" i="10"/>
  <c r="O116" i="10"/>
  <c r="H116" i="10"/>
  <c r="E116" i="10"/>
  <c r="O115" i="10"/>
  <c r="H115" i="10"/>
  <c r="E115" i="10"/>
  <c r="O114" i="10"/>
  <c r="H114" i="10"/>
  <c r="E114" i="10"/>
  <c r="O113" i="10"/>
  <c r="H113" i="10"/>
  <c r="E113" i="10"/>
  <c r="O112" i="10"/>
  <c r="H112" i="10"/>
  <c r="E112" i="10"/>
  <c r="O111" i="10"/>
  <c r="H111" i="10"/>
  <c r="E111" i="10"/>
  <c r="O110" i="10"/>
  <c r="H110" i="10"/>
  <c r="E110" i="10"/>
  <c r="O109" i="10"/>
  <c r="H109" i="10"/>
  <c r="E109" i="10"/>
  <c r="O108" i="10"/>
  <c r="H108" i="10"/>
  <c r="E108" i="10"/>
  <c r="O107" i="10"/>
  <c r="H107" i="10"/>
  <c r="E107" i="10"/>
  <c r="O106" i="10"/>
  <c r="H106" i="10"/>
  <c r="E106" i="10"/>
  <c r="O105" i="10"/>
  <c r="H105" i="10"/>
  <c r="E105" i="10"/>
  <c r="O104" i="10"/>
  <c r="H104" i="10"/>
  <c r="E104" i="10"/>
  <c r="O103" i="10"/>
  <c r="H103" i="10"/>
  <c r="E103" i="10"/>
  <c r="O102" i="10"/>
  <c r="H102" i="10"/>
  <c r="E102" i="10"/>
  <c r="O101" i="10"/>
  <c r="H101" i="10"/>
  <c r="E101" i="10"/>
  <c r="O100" i="10"/>
  <c r="H100" i="10"/>
  <c r="E100" i="10"/>
  <c r="O99" i="10"/>
  <c r="H99" i="10"/>
  <c r="E99" i="10"/>
  <c r="O98" i="10"/>
  <c r="H98" i="10"/>
  <c r="E98" i="10"/>
  <c r="O97" i="10"/>
  <c r="H97" i="10"/>
  <c r="E97" i="10"/>
  <c r="O96" i="10"/>
  <c r="H96" i="10"/>
  <c r="E96" i="10"/>
  <c r="O95" i="10"/>
  <c r="H95" i="10"/>
  <c r="E95" i="10"/>
  <c r="O94" i="10"/>
  <c r="H94" i="10"/>
  <c r="E94" i="10"/>
  <c r="O93" i="10"/>
  <c r="H93" i="10"/>
  <c r="E93" i="10"/>
  <c r="O92" i="10"/>
  <c r="H92" i="10"/>
  <c r="E92" i="10"/>
  <c r="O91" i="10"/>
  <c r="H91" i="10"/>
  <c r="E91" i="10"/>
  <c r="H90" i="10"/>
  <c r="E90" i="10"/>
  <c r="O89" i="10"/>
  <c r="H89" i="10"/>
  <c r="E89" i="10"/>
  <c r="O88" i="10"/>
  <c r="H88" i="10"/>
  <c r="E88" i="10"/>
  <c r="O87" i="10"/>
  <c r="H87" i="10"/>
  <c r="E87" i="10"/>
  <c r="O86" i="10"/>
  <c r="H86" i="10"/>
  <c r="E86" i="10"/>
  <c r="O85" i="10"/>
  <c r="H85" i="10"/>
  <c r="E85" i="10"/>
  <c r="O84" i="10"/>
  <c r="H84" i="10"/>
  <c r="E84" i="10"/>
  <c r="O83" i="10"/>
  <c r="H83" i="10"/>
  <c r="E83" i="10"/>
  <c r="O82" i="10"/>
  <c r="H82" i="10"/>
  <c r="E82" i="10"/>
  <c r="O81" i="10"/>
  <c r="H81" i="10"/>
  <c r="E81" i="10"/>
  <c r="O80" i="10"/>
  <c r="H80" i="10"/>
  <c r="E80" i="10"/>
  <c r="O79" i="10"/>
  <c r="H79" i="10"/>
  <c r="E79" i="10"/>
  <c r="O78" i="10"/>
  <c r="H78" i="10"/>
  <c r="E78" i="10"/>
  <c r="O77" i="10"/>
  <c r="H77" i="10"/>
  <c r="E77" i="10"/>
  <c r="O76" i="10"/>
  <c r="H76" i="10"/>
  <c r="E76" i="10"/>
  <c r="O75" i="10"/>
  <c r="H75" i="10"/>
  <c r="E75" i="10"/>
  <c r="O74" i="10"/>
  <c r="H74" i="10"/>
  <c r="E74" i="10"/>
  <c r="O73" i="10"/>
  <c r="H73" i="10"/>
  <c r="E73" i="10"/>
  <c r="O72" i="10"/>
  <c r="H72" i="10"/>
  <c r="E72" i="10"/>
  <c r="O71" i="10"/>
  <c r="H71" i="10"/>
  <c r="E71" i="10"/>
  <c r="O70" i="10"/>
  <c r="H70" i="10"/>
  <c r="E70" i="10"/>
  <c r="O69" i="10"/>
  <c r="H69" i="10"/>
  <c r="E69" i="10"/>
  <c r="O68" i="10"/>
  <c r="H68" i="10"/>
  <c r="E68" i="10"/>
  <c r="O67" i="10"/>
  <c r="H67" i="10"/>
  <c r="E67" i="10"/>
  <c r="O66" i="10"/>
  <c r="H66" i="10"/>
  <c r="E66" i="10"/>
  <c r="O65" i="10"/>
  <c r="H65" i="10"/>
  <c r="E65" i="10"/>
  <c r="H64" i="10"/>
  <c r="E64" i="10"/>
  <c r="H63" i="10"/>
  <c r="E63" i="10"/>
  <c r="O62" i="10"/>
  <c r="H62" i="10"/>
  <c r="E62" i="10"/>
  <c r="O61" i="10"/>
  <c r="H61" i="10"/>
  <c r="E61" i="10"/>
  <c r="O60" i="10"/>
  <c r="H60" i="10"/>
  <c r="E60" i="10"/>
  <c r="O59" i="10"/>
  <c r="H59" i="10"/>
  <c r="E59" i="10"/>
  <c r="O58" i="10"/>
  <c r="H58" i="10"/>
  <c r="E58" i="10"/>
  <c r="O57" i="10"/>
  <c r="H57" i="10"/>
  <c r="E57" i="10"/>
  <c r="O56" i="10"/>
  <c r="H56" i="10"/>
  <c r="E56" i="10"/>
  <c r="O55" i="10"/>
  <c r="H55" i="10"/>
  <c r="E55" i="10"/>
  <c r="O54" i="10"/>
  <c r="H54" i="10"/>
  <c r="E54" i="10"/>
  <c r="O53" i="10"/>
  <c r="H53" i="10"/>
  <c r="E53" i="10"/>
  <c r="O52" i="10"/>
  <c r="H52" i="10"/>
  <c r="E52" i="10"/>
  <c r="O51" i="10"/>
  <c r="H51" i="10"/>
  <c r="E51" i="10"/>
  <c r="O50" i="10"/>
  <c r="H50" i="10"/>
  <c r="E50" i="10"/>
  <c r="O49" i="10"/>
  <c r="H49" i="10"/>
  <c r="E49" i="10"/>
  <c r="O48" i="10"/>
  <c r="H48" i="10"/>
  <c r="E48" i="10"/>
  <c r="O47" i="10"/>
  <c r="H47" i="10"/>
  <c r="E47" i="10"/>
  <c r="O46" i="10"/>
  <c r="H46" i="10"/>
  <c r="E46" i="10"/>
  <c r="O45" i="10"/>
  <c r="H45" i="10"/>
  <c r="E45" i="10"/>
  <c r="O44" i="10"/>
  <c r="H44" i="10"/>
  <c r="E44" i="10"/>
  <c r="O43" i="10"/>
  <c r="H43" i="10"/>
  <c r="E43" i="10"/>
  <c r="O42" i="10"/>
  <c r="H42" i="10"/>
  <c r="E42" i="10"/>
  <c r="O41" i="10"/>
  <c r="H41" i="10"/>
  <c r="E41" i="10"/>
  <c r="O40" i="10"/>
  <c r="H40" i="10"/>
  <c r="E40" i="10"/>
  <c r="O39" i="10"/>
  <c r="H39" i="10"/>
  <c r="E39" i="10"/>
  <c r="O38" i="10"/>
  <c r="H38" i="10"/>
  <c r="E38" i="10"/>
  <c r="O37" i="10"/>
  <c r="H37" i="10"/>
  <c r="E37" i="10"/>
  <c r="O36" i="10"/>
  <c r="H36" i="10"/>
  <c r="E36" i="10"/>
  <c r="O35" i="10"/>
  <c r="H35" i="10"/>
  <c r="E35" i="10"/>
  <c r="H34" i="10"/>
  <c r="E34" i="10"/>
  <c r="H33" i="10"/>
  <c r="E33" i="10"/>
  <c r="O32" i="10"/>
  <c r="H32" i="10"/>
  <c r="E32" i="10"/>
  <c r="O31" i="10"/>
  <c r="H31" i="10"/>
  <c r="E31" i="10"/>
  <c r="O30" i="10"/>
  <c r="H30" i="10"/>
  <c r="E30" i="10"/>
  <c r="O29" i="10"/>
  <c r="H29" i="10"/>
  <c r="E29" i="10"/>
  <c r="O28" i="10"/>
  <c r="H28" i="10"/>
  <c r="E28" i="10"/>
  <c r="O27" i="10"/>
  <c r="H27" i="10"/>
  <c r="E27" i="10"/>
  <c r="O26" i="10"/>
  <c r="H26" i="10"/>
  <c r="E26" i="10"/>
  <c r="O25" i="10"/>
  <c r="H25" i="10"/>
  <c r="E25" i="10"/>
  <c r="O24" i="10"/>
  <c r="H24" i="10"/>
  <c r="E24" i="10"/>
  <c r="O23" i="10"/>
  <c r="H23" i="10"/>
  <c r="E23" i="10"/>
  <c r="O22" i="10"/>
  <c r="H22" i="10"/>
  <c r="E22" i="10"/>
  <c r="O21" i="10"/>
  <c r="H21" i="10"/>
  <c r="E21" i="10"/>
  <c r="O20" i="10"/>
  <c r="H20" i="10"/>
  <c r="E20" i="10"/>
  <c r="O19" i="10"/>
  <c r="H19" i="10"/>
  <c r="E19" i="10"/>
  <c r="O18" i="10"/>
  <c r="H18" i="10"/>
  <c r="E18" i="10"/>
  <c r="O17" i="10"/>
  <c r="H17" i="10"/>
  <c r="E17" i="10"/>
  <c r="O16" i="10"/>
  <c r="H16" i="10"/>
  <c r="E16" i="10"/>
  <c r="O15" i="10"/>
  <c r="H15" i="10"/>
  <c r="E15" i="10"/>
  <c r="O14" i="10"/>
  <c r="H14" i="10"/>
  <c r="E14" i="10"/>
  <c r="O13" i="10"/>
  <c r="H13" i="10"/>
  <c r="E13" i="10"/>
  <c r="O12" i="10"/>
  <c r="H12" i="10"/>
  <c r="E12" i="10"/>
  <c r="O11" i="10"/>
  <c r="H11" i="10"/>
  <c r="E11" i="10"/>
  <c r="R10" i="10"/>
  <c r="R8" i="10" s="1"/>
  <c r="Q10" i="10"/>
  <c r="Q8" i="10" s="1"/>
  <c r="P10" i="10"/>
  <c r="P8" i="10" s="1"/>
  <c r="N10" i="10"/>
  <c r="N8" i="10" s="1"/>
  <c r="M10" i="10"/>
  <c r="M8" i="10" s="1"/>
  <c r="L10" i="10"/>
  <c r="L8" i="10" s="1"/>
  <c r="K10" i="10"/>
  <c r="K8" i="10" s="1"/>
  <c r="J10" i="10"/>
  <c r="J8" i="10" s="1"/>
  <c r="I10" i="10"/>
  <c r="I8" i="10" s="1"/>
  <c r="G10" i="10"/>
  <c r="G8" i="10" s="1"/>
  <c r="F10" i="10"/>
  <c r="F8" i="10" s="1"/>
  <c r="O9" i="10"/>
  <c r="H9" i="10"/>
  <c r="E9" i="10"/>
  <c r="D150" i="9"/>
  <c r="D149" i="9"/>
  <c r="D148" i="9"/>
  <c r="D147" i="9"/>
  <c r="D146" i="9"/>
  <c r="D145" i="9"/>
  <c r="D144" i="9"/>
  <c r="D143" i="9"/>
  <c r="H142" i="9"/>
  <c r="F142" i="9" s="1"/>
  <c r="D142" i="9" s="1"/>
  <c r="H141" i="9"/>
  <c r="F141" i="9" s="1"/>
  <c r="D141" i="9" s="1"/>
  <c r="H140" i="9"/>
  <c r="F140" i="9" s="1"/>
  <c r="D140" i="9" s="1"/>
  <c r="H139" i="9"/>
  <c r="F139" i="9" s="1"/>
  <c r="D139" i="9" s="1"/>
  <c r="H138" i="9"/>
  <c r="F138" i="9" s="1"/>
  <c r="D138" i="9" s="1"/>
  <c r="H137" i="9"/>
  <c r="F137" i="9" s="1"/>
  <c r="D137" i="9" s="1"/>
  <c r="H136" i="9"/>
  <c r="F136" i="9" s="1"/>
  <c r="D136" i="9" s="1"/>
  <c r="H135" i="9"/>
  <c r="F135" i="9" s="1"/>
  <c r="D135" i="9" s="1"/>
  <c r="H134" i="9"/>
  <c r="F134" i="9" s="1"/>
  <c r="D134" i="9" s="1"/>
  <c r="H133" i="9"/>
  <c r="F133" i="9" s="1"/>
  <c r="D133" i="9" s="1"/>
  <c r="H132" i="9"/>
  <c r="F132" i="9" s="1"/>
  <c r="D132" i="9" s="1"/>
  <c r="H131" i="9"/>
  <c r="F131" i="9" s="1"/>
  <c r="D131" i="9" s="1"/>
  <c r="H130" i="9"/>
  <c r="F130" i="9" s="1"/>
  <c r="D130" i="9" s="1"/>
  <c r="D129" i="9"/>
  <c r="H128" i="9"/>
  <c r="F128" i="9" s="1"/>
  <c r="D128" i="9" s="1"/>
  <c r="D127" i="9"/>
  <c r="D126" i="9"/>
  <c r="D125" i="9"/>
  <c r="D124" i="9"/>
  <c r="D123" i="9"/>
  <c r="D122" i="9"/>
  <c r="D121" i="9"/>
  <c r="D120" i="9"/>
  <c r="D119" i="9"/>
  <c r="H118" i="9"/>
  <c r="F118" i="9" s="1"/>
  <c r="D118" i="9" s="1"/>
  <c r="D117" i="9"/>
  <c r="D116" i="9"/>
  <c r="D115" i="9"/>
  <c r="D114" i="9"/>
  <c r="D113" i="9"/>
  <c r="H112" i="9"/>
  <c r="F112" i="9" s="1"/>
  <c r="D112" i="9" s="1"/>
  <c r="H111" i="9"/>
  <c r="F111" i="9" s="1"/>
  <c r="D111" i="9" s="1"/>
  <c r="H110" i="9"/>
  <c r="F110" i="9" s="1"/>
  <c r="D110" i="9" s="1"/>
  <c r="H109" i="9"/>
  <c r="F109" i="9" s="1"/>
  <c r="D109" i="9" s="1"/>
  <c r="H108" i="9"/>
  <c r="F108" i="9" s="1"/>
  <c r="D108" i="9" s="1"/>
  <c r="H107" i="9"/>
  <c r="F107" i="9" s="1"/>
  <c r="D107" i="9" s="1"/>
  <c r="H106" i="9"/>
  <c r="F106" i="9" s="1"/>
  <c r="D106" i="9" s="1"/>
  <c r="H105" i="9"/>
  <c r="F105" i="9" s="1"/>
  <c r="D105" i="9" s="1"/>
  <c r="H104" i="9"/>
  <c r="F104" i="9" s="1"/>
  <c r="D104" i="9" s="1"/>
  <c r="H103" i="9"/>
  <c r="F103" i="9" s="1"/>
  <c r="D103" i="9" s="1"/>
  <c r="H102" i="9"/>
  <c r="F102" i="9" s="1"/>
  <c r="D102" i="9" s="1"/>
  <c r="H101" i="9"/>
  <c r="F101" i="9" s="1"/>
  <c r="D101" i="9" s="1"/>
  <c r="H100" i="9"/>
  <c r="F100" i="9" s="1"/>
  <c r="D100" i="9" s="1"/>
  <c r="H99" i="9"/>
  <c r="F99" i="9" s="1"/>
  <c r="D99" i="9" s="1"/>
  <c r="H98" i="9"/>
  <c r="F98" i="9" s="1"/>
  <c r="D98" i="9" s="1"/>
  <c r="H97" i="9"/>
  <c r="F97" i="9" s="1"/>
  <c r="D97" i="9" s="1"/>
  <c r="D96" i="9"/>
  <c r="H95" i="9"/>
  <c r="F95" i="9" s="1"/>
  <c r="D95" i="9" s="1"/>
  <c r="H94" i="9"/>
  <c r="G94" i="9"/>
  <c r="H93" i="9"/>
  <c r="F93" i="9" s="1"/>
  <c r="D93" i="9" s="1"/>
  <c r="D92" i="9"/>
  <c r="H91" i="9"/>
  <c r="F91" i="9" s="1"/>
  <c r="D91" i="9" s="1"/>
  <c r="H90" i="9"/>
  <c r="F90" i="9" s="1"/>
  <c r="D90" i="9" s="1"/>
  <c r="H89" i="9"/>
  <c r="F89" i="9" s="1"/>
  <c r="D89" i="9" s="1"/>
  <c r="H88" i="9"/>
  <c r="F88" i="9" s="1"/>
  <c r="D88" i="9" s="1"/>
  <c r="H87" i="9"/>
  <c r="F87" i="9" s="1"/>
  <c r="D87" i="9" s="1"/>
  <c r="H86" i="9"/>
  <c r="F86" i="9" s="1"/>
  <c r="D86" i="9" s="1"/>
  <c r="H85" i="9"/>
  <c r="F85" i="9" s="1"/>
  <c r="D85" i="9" s="1"/>
  <c r="H84" i="9"/>
  <c r="F84" i="9" s="1"/>
  <c r="D84" i="9" s="1"/>
  <c r="H83" i="9"/>
  <c r="F83" i="9" s="1"/>
  <c r="D83" i="9" s="1"/>
  <c r="H82" i="9"/>
  <c r="F82" i="9" s="1"/>
  <c r="D82" i="9" s="1"/>
  <c r="H81" i="9"/>
  <c r="F81" i="9" s="1"/>
  <c r="D81" i="9" s="1"/>
  <c r="H80" i="9"/>
  <c r="F80" i="9" s="1"/>
  <c r="D80" i="9" s="1"/>
  <c r="H79" i="9"/>
  <c r="F79" i="9" s="1"/>
  <c r="D79" i="9" s="1"/>
  <c r="H78" i="9"/>
  <c r="F78" i="9" s="1"/>
  <c r="D78" i="9" s="1"/>
  <c r="H77" i="9"/>
  <c r="F77" i="9" s="1"/>
  <c r="D77" i="9" s="1"/>
  <c r="H76" i="9"/>
  <c r="F76" i="9" s="1"/>
  <c r="D76" i="9" s="1"/>
  <c r="H75" i="9"/>
  <c r="F75" i="9" s="1"/>
  <c r="D75" i="9" s="1"/>
  <c r="H74" i="9"/>
  <c r="F74" i="9" s="1"/>
  <c r="D74" i="9" s="1"/>
  <c r="H73" i="9"/>
  <c r="F73" i="9" s="1"/>
  <c r="D73" i="9" s="1"/>
  <c r="H72" i="9"/>
  <c r="F72" i="9" s="1"/>
  <c r="D72" i="9" s="1"/>
  <c r="H71" i="9"/>
  <c r="F71" i="9" s="1"/>
  <c r="D71" i="9" s="1"/>
  <c r="H70" i="9"/>
  <c r="F70" i="9" s="1"/>
  <c r="D70" i="9" s="1"/>
  <c r="H69" i="9"/>
  <c r="F69" i="9" s="1"/>
  <c r="D69" i="9" s="1"/>
  <c r="H68" i="9"/>
  <c r="F68" i="9" s="1"/>
  <c r="D68" i="9" s="1"/>
  <c r="H67" i="9"/>
  <c r="F67" i="9" s="1"/>
  <c r="D67" i="9" s="1"/>
  <c r="D66" i="9"/>
  <c r="D65" i="9"/>
  <c r="H64" i="9"/>
  <c r="F64" i="9" s="1"/>
  <c r="D64" i="9" s="1"/>
  <c r="H63" i="9"/>
  <c r="F63" i="9" s="1"/>
  <c r="D63" i="9" s="1"/>
  <c r="H62" i="9"/>
  <c r="F62" i="9" s="1"/>
  <c r="D62" i="9" s="1"/>
  <c r="H61" i="9"/>
  <c r="F61" i="9" s="1"/>
  <c r="D61" i="9" s="1"/>
  <c r="H60" i="9"/>
  <c r="F60" i="9" s="1"/>
  <c r="D60" i="9" s="1"/>
  <c r="H59" i="9"/>
  <c r="F59" i="9" s="1"/>
  <c r="D59" i="9" s="1"/>
  <c r="H58" i="9"/>
  <c r="F58" i="9" s="1"/>
  <c r="D58" i="9" s="1"/>
  <c r="H57" i="9"/>
  <c r="F57" i="9" s="1"/>
  <c r="D57" i="9" s="1"/>
  <c r="H56" i="9"/>
  <c r="F56" i="9" s="1"/>
  <c r="D56" i="9" s="1"/>
  <c r="H55" i="9"/>
  <c r="F55" i="9" s="1"/>
  <c r="D55" i="9" s="1"/>
  <c r="H54" i="9"/>
  <c r="F54" i="9" s="1"/>
  <c r="D54" i="9" s="1"/>
  <c r="H53" i="9"/>
  <c r="F53" i="9" s="1"/>
  <c r="D53" i="9" s="1"/>
  <c r="H52" i="9"/>
  <c r="F52" i="9" s="1"/>
  <c r="D52" i="9" s="1"/>
  <c r="H51" i="9"/>
  <c r="F51" i="9" s="1"/>
  <c r="D51" i="9" s="1"/>
  <c r="H50" i="9"/>
  <c r="F50" i="9" s="1"/>
  <c r="D50" i="9" s="1"/>
  <c r="H49" i="9"/>
  <c r="F49" i="9" s="1"/>
  <c r="D49" i="9" s="1"/>
  <c r="H48" i="9"/>
  <c r="F48" i="9" s="1"/>
  <c r="D48" i="9" s="1"/>
  <c r="H47" i="9"/>
  <c r="F47" i="9" s="1"/>
  <c r="D47" i="9" s="1"/>
  <c r="H46" i="9"/>
  <c r="F46" i="9" s="1"/>
  <c r="D46" i="9" s="1"/>
  <c r="H45" i="9"/>
  <c r="F45" i="9" s="1"/>
  <c r="D45" i="9" s="1"/>
  <c r="H44" i="9"/>
  <c r="F44" i="9" s="1"/>
  <c r="D44" i="9" s="1"/>
  <c r="H43" i="9"/>
  <c r="F43" i="9" s="1"/>
  <c r="D43" i="9" s="1"/>
  <c r="H42" i="9"/>
  <c r="F42" i="9" s="1"/>
  <c r="D42" i="9" s="1"/>
  <c r="H41" i="9"/>
  <c r="F41" i="9" s="1"/>
  <c r="D41" i="9" s="1"/>
  <c r="H40" i="9"/>
  <c r="F40" i="9" s="1"/>
  <c r="D40" i="9" s="1"/>
  <c r="H39" i="9"/>
  <c r="F39" i="9" s="1"/>
  <c r="D39" i="9" s="1"/>
  <c r="H38" i="9"/>
  <c r="F38" i="9" s="1"/>
  <c r="D38" i="9" s="1"/>
  <c r="H37" i="9"/>
  <c r="F37" i="9" s="1"/>
  <c r="D37" i="9" s="1"/>
  <c r="F36" i="9"/>
  <c r="D36" i="9" s="1"/>
  <c r="F35" i="9"/>
  <c r="D35" i="9" s="1"/>
  <c r="H34" i="9"/>
  <c r="F34" i="9" s="1"/>
  <c r="D34" i="9" s="1"/>
  <c r="H33" i="9"/>
  <c r="F33" i="9" s="1"/>
  <c r="D33" i="9" s="1"/>
  <c r="H32" i="9"/>
  <c r="F32" i="9" s="1"/>
  <c r="D32" i="9" s="1"/>
  <c r="H31" i="9"/>
  <c r="F31" i="9" s="1"/>
  <c r="D31" i="9" s="1"/>
  <c r="H30" i="9"/>
  <c r="F30" i="9" s="1"/>
  <c r="D30" i="9" s="1"/>
  <c r="H29" i="9"/>
  <c r="F29" i="9" s="1"/>
  <c r="D29" i="9" s="1"/>
  <c r="H28" i="9"/>
  <c r="F28" i="9" s="1"/>
  <c r="D28" i="9" s="1"/>
  <c r="H27" i="9"/>
  <c r="F27" i="9" s="1"/>
  <c r="D27" i="9" s="1"/>
  <c r="H26" i="9"/>
  <c r="F26" i="9" s="1"/>
  <c r="D26" i="9" s="1"/>
  <c r="H25" i="9"/>
  <c r="F25" i="9" s="1"/>
  <c r="D25" i="9" s="1"/>
  <c r="H24" i="9"/>
  <c r="F24" i="9" s="1"/>
  <c r="D24" i="9" s="1"/>
  <c r="H23" i="9"/>
  <c r="F23" i="9" s="1"/>
  <c r="D23" i="9" s="1"/>
  <c r="H22" i="9"/>
  <c r="F22" i="9" s="1"/>
  <c r="D22" i="9" s="1"/>
  <c r="H21" i="9"/>
  <c r="F21" i="9" s="1"/>
  <c r="D21" i="9" s="1"/>
  <c r="H20" i="9"/>
  <c r="F20" i="9" s="1"/>
  <c r="D20" i="9" s="1"/>
  <c r="H19" i="9"/>
  <c r="F19" i="9" s="1"/>
  <c r="D19" i="9" s="1"/>
  <c r="H18" i="9"/>
  <c r="F18" i="9" s="1"/>
  <c r="D18" i="9" s="1"/>
  <c r="H17" i="9"/>
  <c r="F17" i="9" s="1"/>
  <c r="D17" i="9" s="1"/>
  <c r="H16" i="9"/>
  <c r="F16" i="9" s="1"/>
  <c r="D16" i="9" s="1"/>
  <c r="H15" i="9"/>
  <c r="F15" i="9" s="1"/>
  <c r="D15" i="9" s="1"/>
  <c r="H14" i="9"/>
  <c r="F14" i="9" s="1"/>
  <c r="D14" i="9" s="1"/>
  <c r="H13" i="9"/>
  <c r="F13" i="9" s="1"/>
  <c r="D13" i="9" s="1"/>
  <c r="J12" i="9"/>
  <c r="J10" i="9" s="1"/>
  <c r="I12" i="9"/>
  <c r="I10" i="9" s="1"/>
  <c r="E12" i="9"/>
  <c r="E10" i="9" s="1"/>
  <c r="D11" i="9"/>
  <c r="S149" i="8"/>
  <c r="P149" i="8"/>
  <c r="M149" i="8"/>
  <c r="I149" i="8" s="1"/>
  <c r="E149" i="8"/>
  <c r="S148" i="8"/>
  <c r="P148" i="8"/>
  <c r="M148" i="8"/>
  <c r="I148" i="8" s="1"/>
  <c r="E148" i="8"/>
  <c r="S147" i="8"/>
  <c r="P147" i="8"/>
  <c r="M147" i="8"/>
  <c r="I147" i="8" s="1"/>
  <c r="E147" i="8"/>
  <c r="S146" i="8"/>
  <c r="P146" i="8"/>
  <c r="M146" i="8"/>
  <c r="I146" i="8" s="1"/>
  <c r="E146" i="8"/>
  <c r="S145" i="8"/>
  <c r="P145" i="8"/>
  <c r="M145" i="8"/>
  <c r="I145" i="8" s="1"/>
  <c r="E145" i="8"/>
  <c r="S144" i="8"/>
  <c r="P144" i="8"/>
  <c r="M144" i="8"/>
  <c r="I144" i="8" s="1"/>
  <c r="E144" i="8"/>
  <c r="S143" i="8"/>
  <c r="P143" i="8"/>
  <c r="M143" i="8"/>
  <c r="I143" i="8" s="1"/>
  <c r="E143" i="8"/>
  <c r="S142" i="8"/>
  <c r="P142" i="8"/>
  <c r="M142" i="8"/>
  <c r="I142" i="8" s="1"/>
  <c r="E142" i="8"/>
  <c r="S141" i="8"/>
  <c r="P141" i="8"/>
  <c r="M141" i="8"/>
  <c r="I141" i="8" s="1"/>
  <c r="E141" i="8"/>
  <c r="S140" i="8"/>
  <c r="P140" i="8"/>
  <c r="M140" i="8"/>
  <c r="I140" i="8" s="1"/>
  <c r="E140" i="8"/>
  <c r="S139" i="8"/>
  <c r="P139" i="8"/>
  <c r="M139" i="8"/>
  <c r="I139" i="8" s="1"/>
  <c r="E139" i="8"/>
  <c r="S138" i="8"/>
  <c r="P138" i="8"/>
  <c r="M138" i="8"/>
  <c r="I138" i="8" s="1"/>
  <c r="E138" i="8"/>
  <c r="S137" i="8"/>
  <c r="P137" i="8"/>
  <c r="M137" i="8"/>
  <c r="I137" i="8" s="1"/>
  <c r="E137" i="8"/>
  <c r="S136" i="8"/>
  <c r="P136" i="8"/>
  <c r="M136" i="8"/>
  <c r="I136" i="8" s="1"/>
  <c r="E136" i="8"/>
  <c r="S135" i="8"/>
  <c r="P135" i="8"/>
  <c r="M135" i="8"/>
  <c r="I135" i="8" s="1"/>
  <c r="E135" i="8"/>
  <c r="S134" i="8"/>
  <c r="P134" i="8"/>
  <c r="M134" i="8"/>
  <c r="I134" i="8" s="1"/>
  <c r="E134" i="8"/>
  <c r="S133" i="8"/>
  <c r="P133" i="8"/>
  <c r="M133" i="8"/>
  <c r="I133" i="8" s="1"/>
  <c r="E133" i="8"/>
  <c r="S132" i="8"/>
  <c r="P132" i="8"/>
  <c r="M132" i="8"/>
  <c r="I132" i="8" s="1"/>
  <c r="E132" i="8"/>
  <c r="S131" i="8"/>
  <c r="P131" i="8"/>
  <c r="M131" i="8"/>
  <c r="I131" i="8" s="1"/>
  <c r="E131" i="8"/>
  <c r="S130" i="8"/>
  <c r="P130" i="8"/>
  <c r="M130" i="8"/>
  <c r="I130" i="8" s="1"/>
  <c r="E130" i="8"/>
  <c r="S129" i="8"/>
  <c r="P129" i="8"/>
  <c r="M129" i="8"/>
  <c r="I129" i="8" s="1"/>
  <c r="E129" i="8"/>
  <c r="S128" i="8"/>
  <c r="P128" i="8"/>
  <c r="M128" i="8"/>
  <c r="I128" i="8" s="1"/>
  <c r="E128" i="8"/>
  <c r="S127" i="8"/>
  <c r="P127" i="8"/>
  <c r="M127" i="8"/>
  <c r="I127" i="8" s="1"/>
  <c r="E127" i="8"/>
  <c r="S126" i="8"/>
  <c r="P126" i="8"/>
  <c r="M126" i="8"/>
  <c r="I126" i="8" s="1"/>
  <c r="E126" i="8"/>
  <c r="S125" i="8"/>
  <c r="P125" i="8"/>
  <c r="M125" i="8"/>
  <c r="I125" i="8" s="1"/>
  <c r="E125" i="8"/>
  <c r="S124" i="8"/>
  <c r="P124" i="8"/>
  <c r="M124" i="8"/>
  <c r="I124" i="8" s="1"/>
  <c r="E124" i="8"/>
  <c r="S123" i="8"/>
  <c r="P123" i="8"/>
  <c r="M123" i="8"/>
  <c r="I123" i="8" s="1"/>
  <c r="E123" i="8"/>
  <c r="S122" i="8"/>
  <c r="P122" i="8"/>
  <c r="M122" i="8"/>
  <c r="I122" i="8" s="1"/>
  <c r="E122" i="8"/>
  <c r="S121" i="8"/>
  <c r="P121" i="8"/>
  <c r="M121" i="8"/>
  <c r="I121" i="8" s="1"/>
  <c r="E121" i="8"/>
  <c r="S120" i="8"/>
  <c r="P120" i="8"/>
  <c r="M120" i="8"/>
  <c r="I120" i="8" s="1"/>
  <c r="E120" i="8"/>
  <c r="S119" i="8"/>
  <c r="P119" i="8"/>
  <c r="M119" i="8"/>
  <c r="I119" i="8" s="1"/>
  <c r="E119" i="8"/>
  <c r="S118" i="8"/>
  <c r="P118" i="8"/>
  <c r="M118" i="8"/>
  <c r="I118" i="8" s="1"/>
  <c r="E118" i="8"/>
  <c r="S117" i="8"/>
  <c r="P117" i="8"/>
  <c r="M117" i="8"/>
  <c r="I117" i="8" s="1"/>
  <c r="E117" i="8"/>
  <c r="S116" i="8"/>
  <c r="P116" i="8"/>
  <c r="M116" i="8"/>
  <c r="I116" i="8" s="1"/>
  <c r="E116" i="8"/>
  <c r="S115" i="8"/>
  <c r="P115" i="8"/>
  <c r="M115" i="8"/>
  <c r="I115" i="8" s="1"/>
  <c r="E115" i="8"/>
  <c r="S114" i="8"/>
  <c r="P114" i="8"/>
  <c r="M114" i="8"/>
  <c r="I114" i="8" s="1"/>
  <c r="E114" i="8"/>
  <c r="S113" i="8"/>
  <c r="P113" i="8"/>
  <c r="M113" i="8"/>
  <c r="I113" i="8" s="1"/>
  <c r="E113" i="8"/>
  <c r="S112" i="8"/>
  <c r="P112" i="8"/>
  <c r="M112" i="8"/>
  <c r="I112" i="8" s="1"/>
  <c r="E112" i="8"/>
  <c r="S111" i="8"/>
  <c r="P111" i="8"/>
  <c r="M111" i="8"/>
  <c r="I111" i="8" s="1"/>
  <c r="E111" i="8"/>
  <c r="S110" i="8"/>
  <c r="P110" i="8"/>
  <c r="M110" i="8"/>
  <c r="I110" i="8" s="1"/>
  <c r="E110" i="8"/>
  <c r="S109" i="8"/>
  <c r="P109" i="8"/>
  <c r="M109" i="8"/>
  <c r="I109" i="8" s="1"/>
  <c r="E109" i="8"/>
  <c r="S108" i="8"/>
  <c r="P108" i="8"/>
  <c r="M108" i="8"/>
  <c r="I108" i="8" s="1"/>
  <c r="E108" i="8"/>
  <c r="S107" i="8"/>
  <c r="P107" i="8"/>
  <c r="M107" i="8"/>
  <c r="I107" i="8" s="1"/>
  <c r="E107" i="8"/>
  <c r="S106" i="8"/>
  <c r="P106" i="8"/>
  <c r="M106" i="8"/>
  <c r="I106" i="8" s="1"/>
  <c r="E106" i="8"/>
  <c r="S105" i="8"/>
  <c r="P105" i="8"/>
  <c r="M105" i="8"/>
  <c r="I105" i="8" s="1"/>
  <c r="E105" i="8"/>
  <c r="S104" i="8"/>
  <c r="P104" i="8"/>
  <c r="M104" i="8"/>
  <c r="I104" i="8" s="1"/>
  <c r="E104" i="8"/>
  <c r="S103" i="8"/>
  <c r="P103" i="8"/>
  <c r="M103" i="8"/>
  <c r="I103" i="8" s="1"/>
  <c r="E103" i="8"/>
  <c r="S102" i="8"/>
  <c r="P102" i="8"/>
  <c r="M102" i="8"/>
  <c r="I102" i="8" s="1"/>
  <c r="E102" i="8"/>
  <c r="S101" i="8"/>
  <c r="P101" i="8"/>
  <c r="M101" i="8"/>
  <c r="I101" i="8" s="1"/>
  <c r="E101" i="8"/>
  <c r="S100" i="8"/>
  <c r="P100" i="8"/>
  <c r="M100" i="8"/>
  <c r="I100" i="8" s="1"/>
  <c r="E100" i="8"/>
  <c r="S99" i="8"/>
  <c r="P99" i="8"/>
  <c r="M99" i="8"/>
  <c r="I99" i="8" s="1"/>
  <c r="E99" i="8"/>
  <c r="S98" i="8"/>
  <c r="P98" i="8"/>
  <c r="M98" i="8"/>
  <c r="I98" i="8" s="1"/>
  <c r="E98" i="8"/>
  <c r="S97" i="8"/>
  <c r="P97" i="8"/>
  <c r="M97" i="8"/>
  <c r="I97" i="8" s="1"/>
  <c r="E97" i="8"/>
  <c r="S96" i="8"/>
  <c r="P96" i="8"/>
  <c r="M96" i="8"/>
  <c r="I96" i="8" s="1"/>
  <c r="E96" i="8"/>
  <c r="S95" i="8"/>
  <c r="P95" i="8"/>
  <c r="M95" i="8"/>
  <c r="I95" i="8" s="1"/>
  <c r="E95" i="8"/>
  <c r="S94" i="8"/>
  <c r="P94" i="8"/>
  <c r="M94" i="8"/>
  <c r="I94" i="8" s="1"/>
  <c r="E94" i="8"/>
  <c r="S93" i="8"/>
  <c r="P93" i="8"/>
  <c r="M93" i="8"/>
  <c r="I93" i="8" s="1"/>
  <c r="E93" i="8"/>
  <c r="S92" i="8"/>
  <c r="P92" i="8"/>
  <c r="M92" i="8"/>
  <c r="I92" i="8" s="1"/>
  <c r="E92" i="8"/>
  <c r="S91" i="8"/>
  <c r="P91" i="8"/>
  <c r="M91" i="8"/>
  <c r="I91" i="8" s="1"/>
  <c r="E91" i="8"/>
  <c r="S90" i="8"/>
  <c r="P90" i="8"/>
  <c r="M90" i="8"/>
  <c r="I90" i="8" s="1"/>
  <c r="E90" i="8"/>
  <c r="S89" i="8"/>
  <c r="P89" i="8"/>
  <c r="M89" i="8"/>
  <c r="I89" i="8" s="1"/>
  <c r="E89" i="8"/>
  <c r="S88" i="8"/>
  <c r="P88" i="8"/>
  <c r="M88" i="8"/>
  <c r="I88" i="8" s="1"/>
  <c r="E88" i="8"/>
  <c r="S87" i="8"/>
  <c r="P87" i="8"/>
  <c r="M87" i="8"/>
  <c r="I87" i="8" s="1"/>
  <c r="E87" i="8"/>
  <c r="S86" i="8"/>
  <c r="P86" i="8"/>
  <c r="M86" i="8"/>
  <c r="I86" i="8" s="1"/>
  <c r="E86" i="8"/>
  <c r="S85" i="8"/>
  <c r="P85" i="8"/>
  <c r="M85" i="8"/>
  <c r="I85" i="8" s="1"/>
  <c r="E85" i="8"/>
  <c r="S84" i="8"/>
  <c r="P84" i="8"/>
  <c r="M84" i="8"/>
  <c r="I84" i="8" s="1"/>
  <c r="E84" i="8"/>
  <c r="S83" i="8"/>
  <c r="P83" i="8"/>
  <c r="M83" i="8"/>
  <c r="I83" i="8" s="1"/>
  <c r="E83" i="8"/>
  <c r="S82" i="8"/>
  <c r="P82" i="8"/>
  <c r="M82" i="8"/>
  <c r="I82" i="8" s="1"/>
  <c r="E82" i="8"/>
  <c r="S81" i="8"/>
  <c r="P81" i="8"/>
  <c r="M81" i="8"/>
  <c r="I81" i="8" s="1"/>
  <c r="E81" i="8"/>
  <c r="S80" i="8"/>
  <c r="P80" i="8"/>
  <c r="M80" i="8"/>
  <c r="I80" i="8" s="1"/>
  <c r="E80" i="8"/>
  <c r="S79" i="8"/>
  <c r="P79" i="8"/>
  <c r="M79" i="8"/>
  <c r="I79" i="8" s="1"/>
  <c r="E79" i="8"/>
  <c r="S78" i="8"/>
  <c r="P78" i="8"/>
  <c r="M78" i="8"/>
  <c r="I78" i="8" s="1"/>
  <c r="E78" i="8"/>
  <c r="S77" i="8"/>
  <c r="P77" i="8"/>
  <c r="M77" i="8"/>
  <c r="I77" i="8" s="1"/>
  <c r="E77" i="8"/>
  <c r="S76" i="8"/>
  <c r="P76" i="8"/>
  <c r="M76" i="8"/>
  <c r="I76" i="8" s="1"/>
  <c r="E76" i="8"/>
  <c r="S75" i="8"/>
  <c r="P75" i="8"/>
  <c r="M75" i="8"/>
  <c r="I75" i="8" s="1"/>
  <c r="E75" i="8"/>
  <c r="S74" i="8"/>
  <c r="P74" i="8"/>
  <c r="M74" i="8"/>
  <c r="I74" i="8" s="1"/>
  <c r="E74" i="8"/>
  <c r="S73" i="8"/>
  <c r="P73" i="8"/>
  <c r="M73" i="8"/>
  <c r="I73" i="8" s="1"/>
  <c r="E73" i="8"/>
  <c r="S72" i="8"/>
  <c r="P72" i="8"/>
  <c r="M72" i="8"/>
  <c r="I72" i="8" s="1"/>
  <c r="E72" i="8"/>
  <c r="S71" i="8"/>
  <c r="P71" i="8"/>
  <c r="M71" i="8"/>
  <c r="I71" i="8" s="1"/>
  <c r="E71" i="8"/>
  <c r="S70" i="8"/>
  <c r="P70" i="8"/>
  <c r="M70" i="8"/>
  <c r="I70" i="8" s="1"/>
  <c r="E70" i="8"/>
  <c r="S69" i="8"/>
  <c r="P69" i="8"/>
  <c r="M69" i="8"/>
  <c r="I69" i="8" s="1"/>
  <c r="E69" i="8"/>
  <c r="S68" i="8"/>
  <c r="P68" i="8"/>
  <c r="M68" i="8"/>
  <c r="I68" i="8" s="1"/>
  <c r="E68" i="8"/>
  <c r="S67" i="8"/>
  <c r="P67" i="8"/>
  <c r="M67" i="8"/>
  <c r="I67" i="8" s="1"/>
  <c r="E67" i="8"/>
  <c r="S66" i="8"/>
  <c r="P66" i="8"/>
  <c r="M66" i="8"/>
  <c r="I66" i="8" s="1"/>
  <c r="E66" i="8"/>
  <c r="S65" i="8"/>
  <c r="P65" i="8"/>
  <c r="M65" i="8"/>
  <c r="I65" i="8" s="1"/>
  <c r="E65" i="8"/>
  <c r="S64" i="8"/>
  <c r="P64" i="8"/>
  <c r="M64" i="8"/>
  <c r="I64" i="8" s="1"/>
  <c r="E64" i="8"/>
  <c r="S63" i="8"/>
  <c r="P63" i="8"/>
  <c r="M63" i="8"/>
  <c r="I63" i="8" s="1"/>
  <c r="E63" i="8"/>
  <c r="S62" i="8"/>
  <c r="P62" i="8"/>
  <c r="M62" i="8"/>
  <c r="I62" i="8" s="1"/>
  <c r="E62" i="8"/>
  <c r="S61" i="8"/>
  <c r="P61" i="8"/>
  <c r="M61" i="8"/>
  <c r="I61" i="8" s="1"/>
  <c r="E61" i="8"/>
  <c r="S60" i="8"/>
  <c r="P60" i="8"/>
  <c r="M60" i="8"/>
  <c r="I60" i="8" s="1"/>
  <c r="E60" i="8"/>
  <c r="S59" i="8"/>
  <c r="P59" i="8"/>
  <c r="M59" i="8"/>
  <c r="I59" i="8" s="1"/>
  <c r="E59" i="8"/>
  <c r="S58" i="8"/>
  <c r="P58" i="8"/>
  <c r="M58" i="8"/>
  <c r="I58" i="8" s="1"/>
  <c r="E58" i="8"/>
  <c r="S57" i="8"/>
  <c r="P57" i="8"/>
  <c r="M57" i="8"/>
  <c r="I57" i="8" s="1"/>
  <c r="E57" i="8"/>
  <c r="S56" i="8"/>
  <c r="P56" i="8"/>
  <c r="M56" i="8"/>
  <c r="I56" i="8" s="1"/>
  <c r="E56" i="8"/>
  <c r="S55" i="8"/>
  <c r="P55" i="8"/>
  <c r="M55" i="8"/>
  <c r="I55" i="8" s="1"/>
  <c r="E55" i="8"/>
  <c r="S54" i="8"/>
  <c r="P54" i="8"/>
  <c r="M54" i="8"/>
  <c r="I54" i="8" s="1"/>
  <c r="E54" i="8"/>
  <c r="S53" i="8"/>
  <c r="P53" i="8"/>
  <c r="M53" i="8"/>
  <c r="I53" i="8" s="1"/>
  <c r="E53" i="8"/>
  <c r="S52" i="8"/>
  <c r="P52" i="8"/>
  <c r="M52" i="8"/>
  <c r="I52" i="8" s="1"/>
  <c r="E52" i="8"/>
  <c r="S51" i="8"/>
  <c r="P51" i="8"/>
  <c r="M51" i="8"/>
  <c r="I51" i="8" s="1"/>
  <c r="E51" i="8"/>
  <c r="S50" i="8"/>
  <c r="P50" i="8"/>
  <c r="M50" i="8"/>
  <c r="I50" i="8" s="1"/>
  <c r="E50" i="8"/>
  <c r="S49" i="8"/>
  <c r="P49" i="8"/>
  <c r="M49" i="8"/>
  <c r="I49" i="8" s="1"/>
  <c r="E49" i="8"/>
  <c r="S48" i="8"/>
  <c r="P48" i="8"/>
  <c r="M48" i="8"/>
  <c r="I48" i="8" s="1"/>
  <c r="E48" i="8"/>
  <c r="S47" i="8"/>
  <c r="P47" i="8"/>
  <c r="M47" i="8"/>
  <c r="I47" i="8" s="1"/>
  <c r="E47" i="8"/>
  <c r="S46" i="8"/>
  <c r="P46" i="8"/>
  <c r="M46" i="8"/>
  <c r="I46" i="8" s="1"/>
  <c r="E46" i="8"/>
  <c r="S45" i="8"/>
  <c r="P45" i="8"/>
  <c r="M45" i="8"/>
  <c r="I45" i="8" s="1"/>
  <c r="E45" i="8"/>
  <c r="S44" i="8"/>
  <c r="P44" i="8"/>
  <c r="M44" i="8"/>
  <c r="I44" i="8" s="1"/>
  <c r="E44" i="8"/>
  <c r="S43" i="8"/>
  <c r="P43" i="8"/>
  <c r="M43" i="8"/>
  <c r="I43" i="8" s="1"/>
  <c r="E43" i="8"/>
  <c r="S42" i="8"/>
  <c r="P42" i="8"/>
  <c r="M42" i="8"/>
  <c r="I42" i="8" s="1"/>
  <c r="E42" i="8"/>
  <c r="S41" i="8"/>
  <c r="P41" i="8"/>
  <c r="M41" i="8"/>
  <c r="I41" i="8" s="1"/>
  <c r="E41" i="8"/>
  <c r="S40" i="8"/>
  <c r="P40" i="8"/>
  <c r="M40" i="8"/>
  <c r="I40" i="8" s="1"/>
  <c r="E40" i="8"/>
  <c r="S39" i="8"/>
  <c r="P39" i="8"/>
  <c r="M39" i="8"/>
  <c r="I39" i="8" s="1"/>
  <c r="E39" i="8"/>
  <c r="S38" i="8"/>
  <c r="P38" i="8"/>
  <c r="M38" i="8"/>
  <c r="I38" i="8" s="1"/>
  <c r="E38" i="8"/>
  <c r="S37" i="8"/>
  <c r="P37" i="8"/>
  <c r="M37" i="8"/>
  <c r="I37" i="8" s="1"/>
  <c r="E37" i="8"/>
  <c r="S36" i="8"/>
  <c r="P36" i="8"/>
  <c r="M36" i="8"/>
  <c r="I36" i="8" s="1"/>
  <c r="E36" i="8"/>
  <c r="S35" i="8"/>
  <c r="P35" i="8"/>
  <c r="M35" i="8"/>
  <c r="I35" i="8" s="1"/>
  <c r="E35" i="8"/>
  <c r="S34" i="8"/>
  <c r="P34" i="8"/>
  <c r="M34" i="8"/>
  <c r="I34" i="8" s="1"/>
  <c r="E34" i="8"/>
  <c r="S33" i="8"/>
  <c r="P33" i="8"/>
  <c r="M33" i="8"/>
  <c r="I33" i="8" s="1"/>
  <c r="E33" i="8"/>
  <c r="S32" i="8"/>
  <c r="P32" i="8"/>
  <c r="M32" i="8"/>
  <c r="I32" i="8" s="1"/>
  <c r="E32" i="8"/>
  <c r="S31" i="8"/>
  <c r="P31" i="8"/>
  <c r="M31" i="8"/>
  <c r="I31" i="8" s="1"/>
  <c r="E31" i="8"/>
  <c r="S30" i="8"/>
  <c r="P30" i="8"/>
  <c r="M30" i="8"/>
  <c r="I30" i="8" s="1"/>
  <c r="E30" i="8"/>
  <c r="S29" i="8"/>
  <c r="P29" i="8"/>
  <c r="M29" i="8"/>
  <c r="I29" i="8" s="1"/>
  <c r="E29" i="8"/>
  <c r="S28" i="8"/>
  <c r="P28" i="8"/>
  <c r="M28" i="8"/>
  <c r="I28" i="8" s="1"/>
  <c r="E28" i="8"/>
  <c r="S27" i="8"/>
  <c r="P27" i="8"/>
  <c r="M27" i="8"/>
  <c r="I27" i="8" s="1"/>
  <c r="E27" i="8"/>
  <c r="S26" i="8"/>
  <c r="P26" i="8"/>
  <c r="M26" i="8"/>
  <c r="I26" i="8" s="1"/>
  <c r="E26" i="8"/>
  <c r="S25" i="8"/>
  <c r="P25" i="8"/>
  <c r="M25" i="8"/>
  <c r="I25" i="8" s="1"/>
  <c r="E25" i="8"/>
  <c r="S24" i="8"/>
  <c r="P24" i="8"/>
  <c r="M24" i="8"/>
  <c r="I24" i="8" s="1"/>
  <c r="E24" i="8"/>
  <c r="S23" i="8"/>
  <c r="P23" i="8"/>
  <c r="M23" i="8"/>
  <c r="I23" i="8" s="1"/>
  <c r="E23" i="8"/>
  <c r="S22" i="8"/>
  <c r="P22" i="8"/>
  <c r="M22" i="8"/>
  <c r="I22" i="8" s="1"/>
  <c r="E22" i="8"/>
  <c r="S21" i="8"/>
  <c r="P21" i="8"/>
  <c r="M21" i="8"/>
  <c r="I21" i="8" s="1"/>
  <c r="E21" i="8"/>
  <c r="S20" i="8"/>
  <c r="P20" i="8"/>
  <c r="M20" i="8"/>
  <c r="I20" i="8" s="1"/>
  <c r="E20" i="8"/>
  <c r="S19" i="8"/>
  <c r="P19" i="8"/>
  <c r="M19" i="8"/>
  <c r="I19" i="8" s="1"/>
  <c r="E19" i="8"/>
  <c r="S18" i="8"/>
  <c r="P18" i="8"/>
  <c r="M18" i="8"/>
  <c r="I18" i="8" s="1"/>
  <c r="E18" i="8"/>
  <c r="S17" i="8"/>
  <c r="P17" i="8"/>
  <c r="M17" i="8"/>
  <c r="I17" i="8" s="1"/>
  <c r="E17" i="8"/>
  <c r="S16" i="8"/>
  <c r="P16" i="8"/>
  <c r="M16" i="8"/>
  <c r="I16" i="8" s="1"/>
  <c r="E16" i="8"/>
  <c r="S15" i="8"/>
  <c r="P15" i="8"/>
  <c r="M15" i="8"/>
  <c r="I15" i="8" s="1"/>
  <c r="E15" i="8"/>
  <c r="S14" i="8"/>
  <c r="P14" i="8"/>
  <c r="M14" i="8"/>
  <c r="I14" i="8" s="1"/>
  <c r="E14" i="8"/>
  <c r="S13" i="8"/>
  <c r="P13" i="8"/>
  <c r="M13" i="8"/>
  <c r="I13" i="8" s="1"/>
  <c r="E13" i="8"/>
  <c r="S12" i="8"/>
  <c r="P12" i="8"/>
  <c r="M12" i="8"/>
  <c r="I12" i="8" s="1"/>
  <c r="E12" i="8"/>
  <c r="W11" i="8"/>
  <c r="W9" i="8" s="1"/>
  <c r="V11" i="8"/>
  <c r="V9" i="8" s="1"/>
  <c r="U11" i="8"/>
  <c r="T11" i="8"/>
  <c r="T9" i="8" s="1"/>
  <c r="R11" i="8"/>
  <c r="R9" i="8" s="1"/>
  <c r="Q11" i="8"/>
  <c r="Q9" i="8" s="1"/>
  <c r="O11" i="8"/>
  <c r="O9" i="8" s="1"/>
  <c r="N11" i="8"/>
  <c r="N9" i="8" s="1"/>
  <c r="L11" i="8"/>
  <c r="L9" i="8" s="1"/>
  <c r="K11" i="8"/>
  <c r="K9" i="8" s="1"/>
  <c r="J11" i="8"/>
  <c r="J9" i="8" s="1"/>
  <c r="H11" i="8"/>
  <c r="H9" i="8" s="1"/>
  <c r="G11" i="8"/>
  <c r="G9" i="8" s="1"/>
  <c r="F11" i="8"/>
  <c r="F9" i="8" s="1"/>
  <c r="S10" i="8"/>
  <c r="I10" i="8"/>
  <c r="E10" i="8"/>
  <c r="D144" i="10" l="1"/>
  <c r="D68" i="11"/>
  <c r="F94" i="9"/>
  <c r="D94" i="9" s="1"/>
  <c r="D142" i="10"/>
  <c r="D146" i="10"/>
  <c r="D76" i="8"/>
  <c r="D57" i="11"/>
  <c r="D98" i="11"/>
  <c r="D31" i="10"/>
  <c r="D34" i="10"/>
  <c r="D76" i="11"/>
  <c r="D30" i="11"/>
  <c r="D11" i="10"/>
  <c r="D58" i="11"/>
  <c r="D108" i="11"/>
  <c r="D108" i="10"/>
  <c r="D103" i="11"/>
  <c r="D137" i="11"/>
  <c r="D19" i="10"/>
  <c r="D112" i="11"/>
  <c r="D20" i="11"/>
  <c r="D69" i="11"/>
  <c r="D93" i="11"/>
  <c r="D127" i="11"/>
  <c r="D25" i="10"/>
  <c r="D125" i="10"/>
  <c r="D104" i="11"/>
  <c r="D75" i="10"/>
  <c r="D78" i="10"/>
  <c r="D86" i="10"/>
  <c r="D143" i="10"/>
  <c r="D13" i="11"/>
  <c r="D83" i="11"/>
  <c r="D86" i="11"/>
  <c r="D142" i="11"/>
  <c r="D56" i="8"/>
  <c r="D29" i="10"/>
  <c r="D135" i="10"/>
  <c r="D16" i="11"/>
  <c r="D32" i="11"/>
  <c r="D59" i="11"/>
  <c r="D81" i="11"/>
  <c r="D118" i="11"/>
  <c r="D131" i="11"/>
  <c r="D53" i="8"/>
  <c r="D90" i="10"/>
  <c r="D25" i="11"/>
  <c r="D63" i="11"/>
  <c r="D79" i="11"/>
  <c r="D123" i="11"/>
  <c r="D132" i="11"/>
  <c r="D33" i="10"/>
  <c r="D131" i="10"/>
  <c r="D49" i="11"/>
  <c r="D79" i="8"/>
  <c r="D85" i="8"/>
  <c r="D142" i="8"/>
  <c r="D12" i="11"/>
  <c r="D34" i="11"/>
  <c r="D55" i="11"/>
  <c r="D65" i="11"/>
  <c r="D92" i="11"/>
  <c r="D8" i="11"/>
  <c r="D67" i="11"/>
  <c r="D130" i="11"/>
  <c r="D70" i="8"/>
  <c r="D62" i="8"/>
  <c r="D88" i="8"/>
  <c r="D65" i="8"/>
  <c r="D68" i="8"/>
  <c r="D39" i="8"/>
  <c r="D45" i="8"/>
  <c r="G12" i="9"/>
  <c r="G10" i="9" s="1"/>
  <c r="D67" i="10"/>
  <c r="D115" i="10"/>
  <c r="D14" i="10"/>
  <c r="D26" i="10"/>
  <c r="D104" i="10"/>
  <c r="D116" i="10"/>
  <c r="D56" i="10"/>
  <c r="D92" i="10"/>
  <c r="D73" i="10"/>
  <c r="D76" i="10"/>
  <c r="D41" i="10"/>
  <c r="D20" i="10"/>
  <c r="D94" i="10"/>
  <c r="D102" i="10"/>
  <c r="D130" i="10"/>
  <c r="D23" i="11"/>
  <c r="D39" i="11"/>
  <c r="D47" i="11"/>
  <c r="D51" i="11"/>
  <c r="D62" i="11"/>
  <c r="D114" i="11"/>
  <c r="D119" i="11"/>
  <c r="D136" i="11"/>
  <c r="D140" i="11"/>
  <c r="D15" i="11"/>
  <c r="D31" i="11"/>
  <c r="D35" i="11"/>
  <c r="D74" i="11"/>
  <c r="D97" i="11"/>
  <c r="D101" i="11"/>
  <c r="D27" i="11"/>
  <c r="H7" i="11"/>
  <c r="D24" i="11"/>
  <c r="D28" i="11"/>
  <c r="D48" i="11"/>
  <c r="D133" i="11"/>
  <c r="D64" i="11"/>
  <c r="D90" i="11"/>
  <c r="D110" i="11"/>
  <c r="D33" i="11"/>
  <c r="D45" i="11"/>
  <c r="D53" i="11"/>
  <c r="D91" i="11"/>
  <c r="D111" i="11"/>
  <c r="D143" i="11"/>
  <c r="E7" i="11"/>
  <c r="D95" i="11"/>
  <c r="D117" i="11"/>
  <c r="D18" i="11"/>
  <c r="D38" i="11"/>
  <c r="D42" i="11"/>
  <c r="D46" i="11"/>
  <c r="D54" i="11"/>
  <c r="D80" i="11"/>
  <c r="D88" i="11"/>
  <c r="D96" i="11"/>
  <c r="D11" i="11"/>
  <c r="D22" i="11"/>
  <c r="D100" i="11"/>
  <c r="D113" i="11"/>
  <c r="D124" i="11"/>
  <c r="D102" i="8"/>
  <c r="D10" i="8"/>
  <c r="D21" i="10"/>
  <c r="D40" i="10"/>
  <c r="D50" i="10"/>
  <c r="D53" i="10"/>
  <c r="D64" i="10"/>
  <c r="D79" i="10"/>
  <c r="D85" i="10"/>
  <c r="D96" i="10"/>
  <c r="D101" i="10"/>
  <c r="D114" i="10"/>
  <c r="D119" i="10"/>
  <c r="D127" i="10"/>
  <c r="D147" i="10"/>
  <c r="D41" i="11"/>
  <c r="D43" i="11"/>
  <c r="D60" i="11"/>
  <c r="D70" i="11"/>
  <c r="D73" i="11"/>
  <c r="D120" i="11"/>
  <c r="D139" i="11"/>
  <c r="D42" i="10"/>
  <c r="H9" i="11"/>
  <c r="D78" i="11"/>
  <c r="D45" i="10"/>
  <c r="D51" i="10"/>
  <c r="D148" i="10"/>
  <c r="D36" i="11"/>
  <c r="D56" i="11"/>
  <c r="D66" i="11"/>
  <c r="D106" i="11"/>
  <c r="D134" i="11"/>
  <c r="D129" i="11"/>
  <c r="D71" i="8"/>
  <c r="D88" i="10"/>
  <c r="D133" i="10"/>
  <c r="D44" i="11"/>
  <c r="D61" i="11"/>
  <c r="D71" i="11"/>
  <c r="D84" i="11"/>
  <c r="D109" i="11"/>
  <c r="D115" i="11"/>
  <c r="D125" i="11"/>
  <c r="D33" i="8"/>
  <c r="D124" i="8"/>
  <c r="D127" i="8"/>
  <c r="D17" i="10"/>
  <c r="D62" i="10"/>
  <c r="D89" i="10"/>
  <c r="D117" i="10"/>
  <c r="D145" i="10"/>
  <c r="D19" i="11"/>
  <c r="D21" i="11"/>
  <c r="D26" i="11"/>
  <c r="D29" i="11"/>
  <c r="D87" i="11"/>
  <c r="D89" i="11"/>
  <c r="D94" i="11"/>
  <c r="D99" i="11"/>
  <c r="D102" i="11"/>
  <c r="D122" i="11"/>
  <c r="D135" i="11"/>
  <c r="D91" i="8"/>
  <c r="D10" i="11"/>
  <c r="D118" i="8"/>
  <c r="D39" i="10"/>
  <c r="D44" i="10"/>
  <c r="D52" i="10"/>
  <c r="D54" i="10"/>
  <c r="D57" i="10"/>
  <c r="D103" i="10"/>
  <c r="D120" i="10"/>
  <c r="D126" i="10"/>
  <c r="D137" i="10"/>
  <c r="D37" i="11"/>
  <c r="D40" i="11"/>
  <c r="D72" i="11"/>
  <c r="D105" i="11"/>
  <c r="D107" i="11"/>
  <c r="D138" i="11"/>
  <c r="S11" i="8"/>
  <c r="D48" i="8"/>
  <c r="D50" i="8"/>
  <c r="D136" i="8"/>
  <c r="D15" i="10"/>
  <c r="D23" i="10"/>
  <c r="D55" i="10"/>
  <c r="D63" i="10"/>
  <c r="D74" i="10"/>
  <c r="D84" i="10"/>
  <c r="D87" i="10"/>
  <c r="D14" i="11"/>
  <c r="D17" i="11"/>
  <c r="D50" i="11"/>
  <c r="D75" i="11"/>
  <c r="D77" i="11"/>
  <c r="D82" i="11"/>
  <c r="D85" i="11"/>
  <c r="D116" i="11"/>
  <c r="D126" i="11"/>
  <c r="D128" i="11"/>
  <c r="D141" i="11"/>
  <c r="D144" i="11"/>
  <c r="D9" i="12"/>
  <c r="D7" i="12" s="1"/>
  <c r="L9" i="11"/>
  <c r="L7" i="11" s="1"/>
  <c r="E9" i="11"/>
  <c r="D9" i="10"/>
  <c r="D18" i="10"/>
  <c r="D32" i="10"/>
  <c r="D37" i="10"/>
  <c r="D48" i="10"/>
  <c r="D59" i="10"/>
  <c r="D71" i="10"/>
  <c r="D82" i="10"/>
  <c r="D97" i="10"/>
  <c r="D112" i="10"/>
  <c r="D123" i="10"/>
  <c r="D138" i="10"/>
  <c r="D93" i="10"/>
  <c r="D134" i="10"/>
  <c r="D22" i="10"/>
  <c r="D30" i="10"/>
  <c r="D49" i="10"/>
  <c r="D60" i="10"/>
  <c r="D68" i="10"/>
  <c r="D83" i="10"/>
  <c r="D98" i="10"/>
  <c r="D109" i="10"/>
  <c r="D124" i="10"/>
  <c r="D128" i="10"/>
  <c r="D38" i="10"/>
  <c r="D72" i="10"/>
  <c r="E10" i="10"/>
  <c r="E8" i="10" s="1"/>
  <c r="D105" i="10"/>
  <c r="D113" i="10"/>
  <c r="D132" i="10"/>
  <c r="D139" i="10"/>
  <c r="D12" i="10"/>
  <c r="D27" i="10"/>
  <c r="D65" i="10"/>
  <c r="D95" i="10"/>
  <c r="D106" i="10"/>
  <c r="D136" i="10"/>
  <c r="D16" i="10"/>
  <c r="D35" i="10"/>
  <c r="D46" i="10"/>
  <c r="D61" i="10"/>
  <c r="D69" i="10"/>
  <c r="D80" i="10"/>
  <c r="D99" i="10"/>
  <c r="D110" i="10"/>
  <c r="D121" i="10"/>
  <c r="D129" i="10"/>
  <c r="D140" i="10"/>
  <c r="O10" i="10"/>
  <c r="O8" i="10" s="1"/>
  <c r="D13" i="10"/>
  <c r="D24" i="10"/>
  <c r="D43" i="10"/>
  <c r="D66" i="10"/>
  <c r="D77" i="10"/>
  <c r="D107" i="10"/>
  <c r="D118" i="10"/>
  <c r="H10" i="10"/>
  <c r="H8" i="10" s="1"/>
  <c r="D28" i="10"/>
  <c r="D36" i="10"/>
  <c r="D47" i="10"/>
  <c r="D58" i="10"/>
  <c r="D70" i="10"/>
  <c r="D81" i="10"/>
  <c r="D100" i="10"/>
  <c r="D111" i="10"/>
  <c r="D122" i="10"/>
  <c r="D141" i="10"/>
  <c r="D91" i="10"/>
  <c r="H12" i="9"/>
  <c r="H10" i="9" s="1"/>
  <c r="P11" i="8"/>
  <c r="P9" i="8" s="1"/>
  <c r="D69" i="8"/>
  <c r="D42" i="8"/>
  <c r="E11" i="8"/>
  <c r="E9" i="8"/>
  <c r="M11" i="8"/>
  <c r="M9" i="8" s="1"/>
  <c r="D59" i="8"/>
  <c r="D73" i="8"/>
  <c r="U9" i="8"/>
  <c r="D36" i="8"/>
  <c r="D81" i="8"/>
  <c r="D120" i="8"/>
  <c r="D24" i="8"/>
  <c r="D96" i="8"/>
  <c r="D97" i="8"/>
  <c r="D84" i="8"/>
  <c r="D138" i="8"/>
  <c r="D30" i="8"/>
  <c r="D12" i="8"/>
  <c r="I11" i="8"/>
  <c r="D18" i="8"/>
  <c r="D123" i="8"/>
  <c r="D99" i="8"/>
  <c r="D117" i="8"/>
  <c r="D27" i="8"/>
  <c r="D135" i="8"/>
  <c r="D21" i="8"/>
  <c r="D15" i="8"/>
  <c r="D78" i="8"/>
  <c r="D82" i="8"/>
  <c r="D114" i="8"/>
  <c r="D14" i="8"/>
  <c r="D17" i="8"/>
  <c r="D20" i="8"/>
  <c r="D23" i="8"/>
  <c r="D26" i="8"/>
  <c r="D29" i="8"/>
  <c r="D32" i="8"/>
  <c r="D35" i="8"/>
  <c r="D38" i="8"/>
  <c r="D41" i="8"/>
  <c r="D44" i="8"/>
  <c r="D47" i="8"/>
  <c r="D92" i="8"/>
  <c r="D72" i="8"/>
  <c r="D74" i="8"/>
  <c r="D90" i="8"/>
  <c r="D105" i="8"/>
  <c r="D108" i="8"/>
  <c r="D111" i="8"/>
  <c r="D115" i="8"/>
  <c r="D129" i="8"/>
  <c r="D133" i="8"/>
  <c r="D148" i="8"/>
  <c r="D132" i="8"/>
  <c r="D80" i="8"/>
  <c r="D86" i="8"/>
  <c r="D95" i="8"/>
  <c r="D100" i="8"/>
  <c r="D112" i="8"/>
  <c r="D126" i="8"/>
  <c r="D130" i="8"/>
  <c r="D144" i="8"/>
  <c r="D13" i="8"/>
  <c r="D16" i="8"/>
  <c r="D19" i="8"/>
  <c r="D22" i="8"/>
  <c r="D25" i="8"/>
  <c r="D28" i="8"/>
  <c r="D31" i="8"/>
  <c r="D34" i="8"/>
  <c r="D37" i="8"/>
  <c r="D40" i="8"/>
  <c r="D43" i="8"/>
  <c r="D46" i="8"/>
  <c r="D49" i="8"/>
  <c r="D67" i="8"/>
  <c r="D93" i="8"/>
  <c r="D103" i="8"/>
  <c r="D106" i="8"/>
  <c r="D109" i="8"/>
  <c r="D145" i="8"/>
  <c r="D52" i="8"/>
  <c r="D55" i="8"/>
  <c r="D58" i="8"/>
  <c r="D61" i="8"/>
  <c r="D64" i="8"/>
  <c r="D141" i="8"/>
  <c r="D98" i="8"/>
  <c r="D83" i="8"/>
  <c r="D75" i="8"/>
  <c r="D77" i="8"/>
  <c r="D87" i="8"/>
  <c r="D89" i="8"/>
  <c r="D101" i="8"/>
  <c r="D51" i="8"/>
  <c r="D54" i="8"/>
  <c r="D57" i="8"/>
  <c r="D60" i="8"/>
  <c r="D63" i="8"/>
  <c r="D66" i="8"/>
  <c r="D94" i="8"/>
  <c r="D104" i="8"/>
  <c r="D107" i="8"/>
  <c r="D110" i="8"/>
  <c r="D121" i="8"/>
  <c r="D139" i="8"/>
  <c r="D113" i="8"/>
  <c r="D116" i="8"/>
  <c r="D119" i="8"/>
  <c r="D122" i="8"/>
  <c r="D125" i="8"/>
  <c r="D128" i="8"/>
  <c r="D131" i="8"/>
  <c r="D134" i="8"/>
  <c r="D137" i="8"/>
  <c r="D140" i="8"/>
  <c r="D143" i="8"/>
  <c r="D146" i="8"/>
  <c r="D149" i="8"/>
  <c r="D147" i="8"/>
  <c r="D11" i="8" l="1"/>
  <c r="D9" i="8" s="1"/>
  <c r="F10" i="9"/>
  <c r="D10" i="9" s="1"/>
  <c r="I9" i="8"/>
  <c r="D9" i="11"/>
  <c r="D7" i="11" s="1"/>
  <c r="F12" i="9"/>
  <c r="D12" i="9" s="1"/>
  <c r="D8" i="10"/>
  <c r="D10" i="10"/>
  <c r="S9" i="8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0" i="6"/>
  <c r="D19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7" i="6"/>
  <c r="D16" i="6"/>
  <c r="D15" i="6"/>
  <c r="D14" i="6"/>
  <c r="D13" i="6"/>
  <c r="D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0" i="6"/>
  <c r="D9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F52" i="6" l="1"/>
  <c r="N52" i="6"/>
  <c r="I52" i="6"/>
  <c r="Q52" i="6"/>
  <c r="T52" i="6"/>
  <c r="L52" i="6"/>
  <c r="D18" i="6"/>
  <c r="D54" i="6"/>
  <c r="G52" i="6"/>
  <c r="D11" i="6"/>
  <c r="O52" i="6"/>
  <c r="E52" i="6"/>
  <c r="M52" i="6"/>
  <c r="D53" i="6"/>
  <c r="D21" i="6"/>
  <c r="R52" i="6"/>
  <c r="H52" i="6"/>
  <c r="P52" i="6"/>
  <c r="K52" i="6"/>
  <c r="S52" i="6"/>
  <c r="J52" i="6"/>
  <c r="D8" i="6"/>
  <c r="D52" i="6" l="1"/>
  <c r="G79" i="5"/>
  <c r="H39" i="5"/>
  <c r="H79" i="5" s="1"/>
  <c r="F39" i="5"/>
  <c r="F79" i="5" s="1"/>
  <c r="E39" i="5"/>
  <c r="E79" i="5" s="1"/>
  <c r="K7" i="4"/>
  <c r="J7" i="4"/>
  <c r="I7" i="4"/>
  <c r="H7" i="4"/>
  <c r="G7" i="4"/>
  <c r="F7" i="4"/>
  <c r="E7" i="4"/>
  <c r="F10" i="3" l="1"/>
  <c r="F8" i="3" s="1"/>
  <c r="E10" i="3"/>
  <c r="E8" i="3" s="1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V148" i="3" l="1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D103" i="3" s="1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7" i="3"/>
  <c r="S87" i="3" s="1"/>
  <c r="N87" i="3"/>
  <c r="V86" i="3"/>
  <c r="S86" i="3" s="1"/>
  <c r="N86" i="3"/>
  <c r="V85" i="3"/>
  <c r="S85" i="3" s="1"/>
  <c r="N85" i="3"/>
  <c r="V84" i="3"/>
  <c r="S84" i="3" s="1"/>
  <c r="N84" i="3"/>
  <c r="V83" i="3"/>
  <c r="S83" i="3" s="1"/>
  <c r="N83" i="3"/>
  <c r="X10" i="3"/>
  <c r="X8" i="3" s="1"/>
  <c r="V82" i="3"/>
  <c r="S82" i="3" s="1"/>
  <c r="N82" i="3"/>
  <c r="V81" i="3"/>
  <c r="S81" i="3" s="1"/>
  <c r="N81" i="3"/>
  <c r="V80" i="3"/>
  <c r="S80" i="3" s="1"/>
  <c r="N80" i="3"/>
  <c r="V79" i="3"/>
  <c r="S79" i="3" s="1"/>
  <c r="N79" i="3"/>
  <c r="V78" i="3"/>
  <c r="S78" i="3" s="1"/>
  <c r="N78" i="3"/>
  <c r="V77" i="3"/>
  <c r="S77" i="3" s="1"/>
  <c r="N77" i="3"/>
  <c r="V76" i="3"/>
  <c r="S76" i="3" s="1"/>
  <c r="N76" i="3"/>
  <c r="V75" i="3"/>
  <c r="S75" i="3" s="1"/>
  <c r="N75" i="3"/>
  <c r="V74" i="3"/>
  <c r="S74" i="3" s="1"/>
  <c r="N74" i="3"/>
  <c r="H10" i="3"/>
  <c r="H8" i="3" s="1"/>
  <c r="V73" i="3"/>
  <c r="S73" i="3" s="1"/>
  <c r="N73" i="3"/>
  <c r="V72" i="3"/>
  <c r="S72" i="3" s="1"/>
  <c r="N72" i="3"/>
  <c r="AD71" i="3"/>
  <c r="V71" i="3"/>
  <c r="S71" i="3" s="1"/>
  <c r="N71" i="3"/>
  <c r="AD70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10" i="3"/>
  <c r="U8" i="3" s="1"/>
  <c r="T10" i="3"/>
  <c r="T8" i="3" s="1"/>
  <c r="Q10" i="3"/>
  <c r="Q8" i="3" s="1"/>
  <c r="P10" i="3"/>
  <c r="P8" i="3" s="1"/>
  <c r="O10" i="3"/>
  <c r="O8" i="3" s="1"/>
  <c r="J10" i="3"/>
  <c r="J8" i="3" s="1"/>
  <c r="I10" i="3"/>
  <c r="I8" i="3" s="1"/>
  <c r="G10" i="3"/>
  <c r="G8" i="3" s="1"/>
  <c r="U1" i="3"/>
  <c r="D129" i="3" l="1"/>
  <c r="D115" i="3"/>
  <c r="D83" i="3"/>
  <c r="D119" i="3"/>
  <c r="D86" i="3"/>
  <c r="D90" i="3"/>
  <c r="D94" i="3"/>
  <c r="D98" i="3"/>
  <c r="D102" i="3"/>
  <c r="D106" i="3"/>
  <c r="D126" i="3"/>
  <c r="D21" i="3"/>
  <c r="D29" i="3"/>
  <c r="D123" i="3"/>
  <c r="D134" i="3"/>
  <c r="D75" i="3"/>
  <c r="D79" i="3"/>
  <c r="D20" i="3"/>
  <c r="D24" i="3"/>
  <c r="D28" i="3"/>
  <c r="D32" i="3"/>
  <c r="D36" i="3"/>
  <c r="D15" i="3"/>
  <c r="D66" i="3"/>
  <c r="D70" i="3"/>
  <c r="D73" i="3"/>
  <c r="D84" i="3"/>
  <c r="D92" i="3"/>
  <c r="D100" i="3"/>
  <c r="D148" i="3"/>
  <c r="D48" i="3"/>
  <c r="D52" i="3"/>
  <c r="D56" i="3"/>
  <c r="D78" i="3"/>
  <c r="D18" i="3"/>
  <c r="D22" i="3"/>
  <c r="D26" i="3"/>
  <c r="D30" i="3"/>
  <c r="D68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6" i="3"/>
  <c r="D99" i="3"/>
  <c r="D135" i="3"/>
  <c r="D147" i="3"/>
  <c r="D37" i="3"/>
  <c r="D59" i="3"/>
  <c r="D44" i="3"/>
  <c r="D136" i="3"/>
  <c r="D41" i="3"/>
  <c r="D60" i="3"/>
  <c r="D63" i="3"/>
  <c r="D67" i="3"/>
  <c r="D128" i="3"/>
  <c r="D19" i="3"/>
  <c r="D23" i="3"/>
  <c r="D27" i="3"/>
  <c r="D31" i="3"/>
  <c r="D35" i="3"/>
  <c r="D45" i="3"/>
  <c r="D49" i="3"/>
  <c r="D57" i="3"/>
  <c r="D71" i="3"/>
  <c r="D74" i="3"/>
  <c r="D82" i="3"/>
  <c r="D117" i="3"/>
  <c r="D121" i="3"/>
  <c r="D132" i="3"/>
  <c r="D143" i="3"/>
  <c r="D114" i="3"/>
  <c r="D140" i="3"/>
  <c r="D110" i="3"/>
  <c r="D118" i="3"/>
  <c r="D13" i="3"/>
  <c r="D43" i="3"/>
  <c r="D87" i="3"/>
  <c r="D91" i="3"/>
  <c r="D95" i="3"/>
  <c r="D107" i="3"/>
  <c r="D111" i="3"/>
  <c r="D130" i="3"/>
  <c r="D137" i="3"/>
  <c r="D139" i="3"/>
  <c r="D54" i="3"/>
  <c r="D58" i="3"/>
  <c r="D122" i="3"/>
  <c r="D33" i="3"/>
  <c r="D53" i="3"/>
  <c r="D80" i="3"/>
  <c r="D133" i="3"/>
  <c r="D25" i="3"/>
  <c r="D34" i="3"/>
  <c r="D40" i="3"/>
  <c r="D77" i="3"/>
  <c r="D81" i="3"/>
  <c r="D88" i="3"/>
  <c r="D96" i="3"/>
  <c r="D104" i="3"/>
  <c r="D144" i="3"/>
  <c r="D64" i="3"/>
  <c r="D61" i="3"/>
  <c r="D85" i="3"/>
  <c r="D89" i="3"/>
  <c r="D93" i="3"/>
  <c r="D97" i="3"/>
  <c r="D101" i="3"/>
  <c r="D105" i="3"/>
  <c r="D109" i="3"/>
  <c r="D113" i="3"/>
  <c r="D145" i="3"/>
  <c r="D14" i="3"/>
  <c r="D17" i="3"/>
  <c r="D65" i="3"/>
  <c r="D69" i="3"/>
  <c r="D72" i="3"/>
  <c r="D125" i="3"/>
  <c r="V11" i="3"/>
  <c r="S11" i="3" s="1"/>
  <c r="S10" i="3" s="1"/>
  <c r="S8" i="3" s="1"/>
  <c r="N10" i="3"/>
  <c r="N8" i="3" s="1"/>
  <c r="W10" i="3"/>
  <c r="W8" i="3" s="1"/>
  <c r="R10" i="3"/>
  <c r="R8" i="3" s="1"/>
  <c r="D11" i="3" l="1"/>
  <c r="D10" i="3" s="1"/>
  <c r="D8" i="3" s="1"/>
  <c r="V10" i="3"/>
  <c r="V8" i="3" s="1"/>
  <c r="E19" i="1" l="1"/>
  <c r="E18" i="1"/>
  <c r="E17" i="1"/>
  <c r="E16" i="1"/>
  <c r="E15" i="1"/>
  <c r="E14" i="1"/>
  <c r="E13" i="1"/>
  <c r="E12" i="1"/>
  <c r="E11" i="1"/>
  <c r="K10" i="1"/>
  <c r="K8" i="1" s="1"/>
  <c r="J10" i="1"/>
  <c r="J8" i="1" s="1"/>
  <c r="I10" i="1"/>
  <c r="I8" i="1" s="1"/>
  <c r="H10" i="1"/>
  <c r="H8" i="1" s="1"/>
  <c r="G10" i="1"/>
  <c r="G8" i="1" s="1"/>
  <c r="F10" i="1"/>
  <c r="F8" i="1" s="1"/>
  <c r="E9" i="1"/>
  <c r="E10" i="1" l="1"/>
  <c r="E8" i="1" s="1"/>
  <c r="G147" i="26" l="1"/>
  <c r="K147" i="26" s="1"/>
  <c r="H10" i="26"/>
  <c r="H7" i="26" s="1"/>
  <c r="G148" i="26"/>
  <c r="K148" i="26" s="1"/>
  <c r="G146" i="26"/>
  <c r="K146" i="26" s="1"/>
  <c r="G10" i="26"/>
  <c r="G7" i="26" s="1"/>
  <c r="L10" i="26" l="1"/>
  <c r="L7" i="26" s="1"/>
  <c r="K10" i="26"/>
  <c r="K7" i="26" s="1"/>
  <c r="F10" i="28"/>
  <c r="F7" i="28" s="1"/>
  <c r="F146" i="28"/>
  <c r="D146" i="28" s="1"/>
  <c r="D10" i="28" s="1"/>
  <c r="D7" i="28" s="1"/>
  <c r="H10" i="28"/>
  <c r="H7" i="28" s="1"/>
  <c r="F148" i="28"/>
  <c r="D148" i="28" s="1"/>
  <c r="F147" i="28"/>
  <c r="D147" i="28" s="1"/>
</calcChain>
</file>

<file path=xl/sharedStrings.xml><?xml version="1.0" encoding="utf-8"?>
<sst xmlns="http://schemas.openxmlformats.org/spreadsheetml/2006/main" count="7254" uniqueCount="783">
  <si>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</si>
  <si>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</si>
  <si>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</si>
  <si>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</si>
  <si>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</si>
  <si>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</si>
  <si>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</si>
  <si>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</si>
  <si>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</si>
  <si>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</si>
  <si>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</si>
  <si>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</si>
  <si>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</si>
  <si>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</si>
  <si>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</si>
  <si>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</si>
  <si>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</si>
  <si>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</si>
  <si>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</si>
  <si>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</si>
  <si>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</si>
  <si>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</si>
  <si>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</si>
  <si>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</si>
  <si>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</si>
  <si>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</si>
  <si>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</si>
  <si>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</si>
  <si>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</si>
  <si>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</si>
  <si>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</si>
  <si>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</si>
  <si>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</si>
  <si>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</si>
  <si>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</si>
  <si>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</si>
  <si>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</si>
  <si>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</si>
  <si>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</si>
  <si>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</si>
  <si>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</si>
  <si>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</si>
  <si>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</si>
  <si>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</si>
  <si>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</si>
  <si>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</si>
  <si>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</si>
  <si>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</si>
  <si>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</si>
  <si>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</si>
  <si>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</si>
  <si>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</si>
  <si>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</si>
  <si>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</si>
  <si>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</si>
  <si>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</si>
  <si>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</si>
  <si>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</si>
  <si>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</si>
  <si>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</si>
  <si>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</si>
  <si>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</si>
  <si>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</si>
  <si>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</si>
  <si>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</si>
  <si>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</si>
  <si>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</si>
  <si>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</si>
  <si>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</si>
  <si>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</si>
  <si>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</si>
  <si>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</si>
  <si>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</si>
  <si>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</si>
  <si>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</si>
  <si>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</si>
  <si>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</si>
  <si>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</si>
  <si>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</si>
  <si>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</si>
  <si>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</si>
  <si>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</si>
  <si>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</si>
  <si>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</si>
  <si>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</si>
  <si>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</si>
  <si>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</si>
  <si>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</si>
  <si>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</si>
  <si>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</si>
  <si>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</si>
  <si>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</si>
  <si>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</si>
  <si>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</si>
  <si>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</si>
  <si>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</si>
  <si>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</si>
  <si>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</si>
  <si>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</si>
  <si>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</si>
  <si>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</si>
  <si>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</si>
  <si>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</si>
  <si>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</si>
  <si>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</si>
  <si>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</si>
  <si>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</si>
  <si>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</si>
  <si>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</si>
  <si>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</si>
  <si>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</si>
  <si>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</si>
  <si>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</si>
  <si>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</si>
  <si>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</si>
  <si>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</si>
  <si>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</si>
  <si>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</si>
  <si>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</si>
  <si>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</si>
  <si>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</si>
  <si>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</si>
  <si>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</si>
  <si>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</si>
  <si>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</si>
  <si>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</si>
  <si>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</si>
  <si>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</si>
  <si>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</si>
  <si>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</si>
  <si>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</si>
  <si>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</si>
  <si>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</si>
  <si>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</si>
  <si>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</si>
  <si>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</si>
  <si>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</si>
  <si>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</si>
  <si>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</si>
  <si>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</si>
  <si>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</si>
  <si>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</si>
  <si>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</si>
  <si>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</si>
  <si>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</si>
  <si>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</si>
  <si>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</si>
  <si>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</si>
  <si>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</si>
  <si>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</si>
  <si>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</si>
  <si>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</si>
  <si>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</si>
  <si>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</si>
  <si>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</si>
  <si>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</si>
  <si>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</si>
  <si>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</si>
  <si>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</si>
  <si>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</si>
  <si>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</si>
  <si>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</si>
  <si>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</si>
  <si>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</si>
  <si>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</si>
  <si>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</si>
  <si>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</si>
  <si>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</si>
  <si>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</si>
  <si>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</si>
  <si>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</si>
  <si>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</si>
  <si>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</si>
  <si>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</si>
  <si>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</si>
  <si>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</si>
  <si>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</si>
  <si>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</si>
  <si>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</si>
  <si>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</si>
  <si>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</si>
  <si>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</si>
  <si>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</si>
  <si>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</si>
  <si>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</si>
  <si>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</si>
  <si>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</si>
  <si>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</si>
  <si>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</si>
  <si>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</si>
  <si>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</si>
  <si>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</si>
  <si>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</si>
  <si>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</si>
  <si>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</si>
  <si>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</si>
  <si>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</si>
  <si>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</si>
  <si>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</si>
  <si>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</si>
  <si>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</si>
  <si>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</si>
  <si>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</si>
  <si>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</si>
  <si>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</si>
  <si>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</si>
  <si>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</si>
  <si>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</si>
  <si>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</si>
  <si>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</si>
  <si>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</si>
  <si>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</si>
  <si>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</si>
  <si>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</si>
  <si>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</si>
  <si>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</si>
  <si>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</si>
  <si>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</si>
  <si>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</si>
  <si>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</si>
  <si>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</si>
  <si>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</si>
  <si>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</si>
  <si>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</si>
  <si>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</si>
  <si>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</si>
  <si>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</si>
  <si>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</si>
  <si>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</si>
  <si>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</si>
  <si>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</si>
  <si>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</si>
  <si>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</si>
  <si>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</si>
  <si>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</si>
  <si>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</si>
  <si>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</si>
  <si>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</si>
  <si>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</si>
  <si>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</si>
  <si>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</si>
  <si>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</si>
  <si>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</si>
  <si>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</si>
  <si>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</si>
  <si>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</si>
  <si>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</si>
  <si>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</si>
  <si>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</si>
  <si>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</si>
  <si>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</si>
  <si>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</si>
  <si>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</si>
  <si>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</si>
  <si>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</si>
  <si>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</si>
  <si>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</si>
  <si>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</si>
  <si>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</si>
  <si>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</si>
  <si>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</si>
  <si>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</si>
  <si>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</si>
  <si>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</si>
  <si>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</si>
  <si>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</si>
  <si>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</si>
  <si>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</si>
  <si>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</si>
  <si>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</si>
  <si>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</si>
  <si>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</si>
  <si>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</si>
  <si>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</si>
  <si>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</si>
  <si>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</si>
  <si>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</si>
  <si>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</si>
  <si>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</si>
  <si>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</si>
  <si>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</si>
  <si>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</si>
  <si>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</si>
  <si>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ГБУЗ РКГВВ</t>
  </si>
  <si>
    <t>022400</t>
  </si>
  <si>
    <t>ГБУЗ РБ КБСМП г.Уфа</t>
  </si>
  <si>
    <t>022720</t>
  </si>
  <si>
    <t>ГБУЗ РБ ГКБ №21 г.Уфа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</si>
  <si>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</si>
  <si>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</si>
  <si>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</si>
  <si>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</si>
  <si>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</si>
  <si>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</si>
  <si>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</si>
  <si>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</si>
  <si>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</si>
  <si>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</si>
  <si>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</si>
  <si>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</si>
  <si>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</si>
  <si>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</si>
  <si>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</si>
  <si>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</si>
  <si>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</si>
  <si>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</si>
  <si>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</si>
  <si>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</si>
  <si>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</si>
  <si>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</si>
  <si>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</si>
  <si>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</si>
  <si>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</si>
  <si>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</si>
  <si>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</si>
  <si>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</si>
  <si>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</si>
  <si>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</si>
  <si>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</si>
  <si>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</si>
  <si>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</si>
  <si>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</si>
  <si>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</si>
  <si>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</si>
  <si>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</si>
  <si>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</si>
  <si>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</si>
  <si>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</si>
  <si>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</si>
  <si>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</si>
  <si>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</si>
  <si>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</si>
  <si>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</si>
  <si>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</si>
  <si>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</si>
  <si>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</si>
  <si>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</si>
  <si>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</si>
  <si>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</si>
  <si>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</si>
  <si>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</si>
  <si>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</si>
  <si>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</si>
  <si>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</si>
  <si>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</si>
  <si>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</si>
  <si>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</si>
  <si>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</si>
  <si>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</si>
  <si>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</si>
  <si>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</si>
  <si>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</si>
  <si>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</si>
  <si>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</si>
  <si>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</si>
  <si>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</si>
  <si>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</si>
  <si>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</si>
  <si>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</si>
  <si>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</si>
  <si>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</si>
  <si>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</si>
  <si>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</si>
  <si>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</si>
  <si>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</si>
  <si>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</si>
  <si>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</si>
  <si>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</si>
  <si>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</si>
  <si>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</si>
  <si>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</si>
  <si>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</si>
  <si>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</si>
  <si>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</si>
  <si>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</si>
  <si>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</si>
  <si>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</si>
  <si>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</si>
  <si>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</si>
  <si>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</si>
  <si>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</si>
  <si>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</si>
  <si>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</si>
  <si>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</si>
  <si>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</si>
  <si>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</si>
  <si>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</si>
  <si>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ГБУЗ РБ ГКБ №21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</si>
  <si>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</si>
  <si>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</si>
  <si>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</si>
  <si>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</si>
  <si>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</si>
  <si>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</si>
  <si>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</si>
  <si>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</si>
  <si>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</si>
  <si>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</si>
  <si>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</si>
  <si>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</si>
  <si>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</si>
  <si>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</si>
  <si>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</si>
  <si>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</si>
  <si>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</si>
  <si>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</si>
  <si>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</si>
  <si>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</si>
  <si>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</si>
  <si>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</si>
  <si>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</si>
  <si>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</si>
  <si>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</si>
  <si>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</si>
  <si>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</si>
  <si>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</si>
  <si>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</si>
  <si>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</si>
  <si>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</si>
  <si>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</si>
  <si>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</si>
  <si>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</si>
  <si>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</si>
  <si>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</si>
  <si>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</si>
  <si>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</si>
  <si>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</si>
  <si>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</si>
  <si>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</si>
  <si>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</si>
  <si>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</si>
  <si>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</si>
  <si>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</si>
  <si>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ГБ 9 г. Уфы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</si>
  <si>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</si>
  <si>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</si>
  <si>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</si>
  <si>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</si>
  <si>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ГКБ № 21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</si>
  <si>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</si>
  <si>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</si>
  <si>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</si>
  <si>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</si>
  <si>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</si>
  <si>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</si>
  <si>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</si>
  <si>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>Главный внештатный специалист по медицинской реабилитации и санаторно-курортному лечению</t>
  </si>
  <si>
    <t>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</si>
  <si>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</si>
  <si>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</si>
  <si>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</si>
  <si>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</si>
  <si>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</si>
  <si>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</si>
  <si>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</si>
  <si>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</si>
  <si>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</si>
  <si>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</si>
  <si>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</si>
  <si>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</si>
  <si>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</si>
  <si>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</si>
  <si>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</si>
  <si>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</si>
  <si>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</si>
  <si>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</si>
  <si>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</si>
  <si>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</si>
  <si>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</si>
  <si>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</si>
  <si>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</si>
  <si>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</si>
  <si>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</si>
  <si>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</si>
  <si>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</si>
  <si>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</si>
  <si>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</si>
  <si>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</si>
  <si>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</si>
  <si>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</si>
  <si>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</si>
  <si>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</si>
  <si>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</si>
  <si>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</si>
  <si>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</si>
  <si>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</si>
  <si>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</si>
  <si>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</si>
  <si>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</si>
  <si>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</si>
  <si>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</si>
  <si>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</si>
  <si>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</si>
  <si>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</si>
  <si>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</si>
  <si>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</si>
  <si>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</si>
  <si>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</si>
  <si>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</si>
  <si>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</si>
  <si>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</si>
  <si>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</si>
  <si>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</si>
  <si>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</si>
  <si>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</si>
  <si>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</si>
  <si>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</si>
  <si>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</si>
  <si>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РБ Детская поликлиника №6 г.Уфа**</t>
  </si>
  <si>
    <t>ГБУЗ РБ ГКБ №8 г.Уфа*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</si>
  <si>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</si>
  <si>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</si>
  <si>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</si>
  <si>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</si>
  <si>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</si>
  <si>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</si>
  <si>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</si>
  <si>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</si>
  <si>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</si>
  <si>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</si>
  <si>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</si>
  <si>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</si>
  <si>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</si>
  <si>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</si>
  <si>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</si>
  <si>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</si>
  <si>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</si>
  <si>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</si>
  <si>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</si>
  <si>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</si>
  <si>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</si>
  <si>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</si>
  <si>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</si>
  <si>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</si>
  <si>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</si>
  <si>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</si>
  <si>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</si>
  <si>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</si>
  <si>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</si>
  <si>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</si>
  <si>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</si>
  <si>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</si>
  <si>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</si>
  <si>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</si>
  <si>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</si>
  <si>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</si>
  <si>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</si>
  <si>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</si>
  <si>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</si>
  <si>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</si>
  <si>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</si>
  <si>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</si>
  <si>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</si>
  <si>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</si>
  <si>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</si>
  <si>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</si>
  <si>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</si>
  <si>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</si>
  <si>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</si>
  <si>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</si>
  <si>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</si>
  <si>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</si>
  <si>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Плановые объемы посещений с профилактическими целями центров здоровья для взрослого населения на 2026 год</t>
  </si>
  <si>
    <t>Плановые объемы комплексных посещений  центров здоровья  для взрослого населения на 2026 год</t>
  </si>
  <si>
    <t>1.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</t>
  </si>
  <si>
    <t xml:space="preserve">2. 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с применением телемедицинских технологий </t>
  </si>
  <si>
    <t>3. Групповое углубленное профилактическое консультирование в центре здоровья для взрослых, в том числе с применением телемедицинских технологий</t>
  </si>
  <si>
    <t>Всего, в том числе по МО:</t>
  </si>
  <si>
    <t>ГБУЗ РБ ГКБ №13 г.Уфа*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</si>
  <si>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</si>
  <si>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</si>
  <si>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</si>
  <si>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</si>
  <si>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</si>
  <si>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</si>
  <si>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</si>
  <si>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</si>
  <si>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</si>
  <si>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</si>
  <si>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</si>
  <si>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</si>
  <si>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</si>
  <si>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Стентирование для больных с инфарктом миокарда (st.25.013-st.25.021)</t>
  </si>
  <si>
    <t>Имплантация частотно-адаптированного кардиостимулятора взрослым (st.25.022)</t>
  </si>
  <si>
    <t>Стентирование / эндартерэктомия</t>
  </si>
  <si>
    <t>профиль "Онкология"</t>
  </si>
  <si>
    <t>Стентирование для больных с инфарктом миокарда (гр.48-50)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</si>
  <si>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</si>
  <si>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</si>
  <si>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Стентирование/эндартерэктомия (гр.12, метод «реконструктивные вмешательства на экстракраниальных отделах церебральных артерий»)</t>
  </si>
  <si>
    <t>Трансплантация почки</t>
  </si>
  <si>
    <t>по КСГ</t>
  </si>
  <si>
    <t>по МКБ</t>
  </si>
  <si>
    <r>
      <t xml:space="preserve">st25.010 </t>
    </r>
    <r>
      <rPr>
        <sz val="7"/>
        <color theme="1"/>
        <rFont val="Times New Roman"/>
        <family val="1"/>
        <charset val="204"/>
      </rPr>
      <t>(A.16.12.008.004; A.16.12.008.009; A16.12.028.007)</t>
    </r>
  </si>
  <si>
    <r>
      <t xml:space="preserve">st25.011 </t>
    </r>
    <r>
      <rPr>
        <sz val="7"/>
        <color theme="1"/>
        <rFont val="Times New Roman"/>
        <family val="1"/>
        <charset val="204"/>
      </rPr>
      <t>(A16.12.008; A16.12.008.001; A16.12.008.002; A16.23.034.012)</t>
    </r>
  </si>
  <si>
    <t>1 А</t>
  </si>
  <si>
    <t xml:space="preserve">ГБУЗ РБ ДБ г. Стерлитамак 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</si>
  <si>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</si>
  <si>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</si>
  <si>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</si>
  <si>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</si>
  <si>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</si>
  <si>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</si>
  <si>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</si>
  <si>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</si>
  <si>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</si>
  <si>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</si>
  <si>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</si>
  <si>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</si>
  <si>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</si>
  <si>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</si>
  <si>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</si>
  <si>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</si>
  <si>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</si>
  <si>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</si>
  <si>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</si>
  <si>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</si>
  <si>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</si>
  <si>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</si>
  <si>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</si>
  <si>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</si>
  <si>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</si>
  <si>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</si>
  <si>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</si>
  <si>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</si>
  <si>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>ГБУЗ РБ ГКБ N 21 г. Уфа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</si>
  <si>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</si>
  <si>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</si>
  <si>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</si>
  <si>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</si>
  <si>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</si>
  <si>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</si>
  <si>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</si>
  <si>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</si>
  <si>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</si>
  <si>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</si>
  <si>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</si>
  <si>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</si>
  <si>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</si>
  <si>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</si>
  <si>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</si>
  <si>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</si>
  <si>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</si>
  <si>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</si>
  <si>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</si>
  <si>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</si>
  <si>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</si>
  <si>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</si>
  <si>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</si>
  <si>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</si>
  <si>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</si>
  <si>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</si>
  <si>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</si>
  <si>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</si>
  <si>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</si>
  <si>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</si>
  <si>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</si>
  <si>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</si>
  <si>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</si>
  <si>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</si>
  <si>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</si>
  <si>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</si>
  <si>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</si>
  <si>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</si>
  <si>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</si>
  <si>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</si>
  <si>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</si>
  <si>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</si>
  <si>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</si>
  <si>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</si>
  <si>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</si>
  <si>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</si>
  <si>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</si>
  <si>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</si>
  <si>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</si>
  <si>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</si>
  <si>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</si>
  <si>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</si>
  <si>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</si>
  <si>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</si>
  <si>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</si>
  <si>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</si>
  <si>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</si>
  <si>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</si>
  <si>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</si>
  <si>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</si>
  <si>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</si>
  <si>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</si>
  <si>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</si>
  <si>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</si>
  <si>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</si>
  <si>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</si>
  <si>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</si>
  <si>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</si>
  <si>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</si>
  <si>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</si>
  <si>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</si>
  <si>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</si>
  <si>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 xml:space="preserve">ГБУЗ РБ ГКБ № 21 г.Уфа 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</si>
  <si>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</si>
  <si>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</si>
  <si>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</si>
  <si>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</si>
  <si>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</si>
  <si>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</si>
  <si>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 xml:space="preserve">Комплексные посещения  по дистанционному наблюдению за состоянием здоровья пациентов 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</si>
  <si>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</si>
  <si>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</si>
  <si>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</si>
  <si>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</si>
  <si>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</si>
  <si>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</si>
  <si>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</si>
  <si>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</si>
  <si>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</si>
  <si>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</si>
  <si>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</si>
  <si>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r>
      <t>Г</t>
    </r>
    <r>
      <rPr>
        <sz val="10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</si>
  <si>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10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</si>
  <si>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</si>
  <si>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10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</si>
  <si>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10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</si>
  <si>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10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</si>
  <si>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</si>
  <si>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</si>
  <si>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</si>
  <si>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</si>
  <si>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</si>
  <si>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</si>
  <si>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</si>
  <si>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10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</si>
  <si>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10"/>
        <color indexed="8"/>
        <rFont val="Times New Roman"/>
        <family val="1"/>
        <charset val="204"/>
      </rPr>
      <t>УЗ РБ ГКБ №18 г.Уфы</t>
    </r>
  </si>
  <si>
    <r>
      <t>Г</t>
    </r>
    <r>
      <rPr>
        <sz val="10"/>
        <rFont val="Times New Roman"/>
        <family val="1"/>
        <charset val="204"/>
      </rPr>
      <t>БУЗ  ЦСМК и МК</t>
    </r>
  </si>
  <si>
    <r>
      <rPr>
        <sz val="10"/>
        <color indexed="8"/>
        <rFont val="Times New Roman"/>
        <family val="1"/>
        <charset val="204"/>
      </rPr>
      <t>ООО "МЦ МЕГИ</t>
    </r>
    <r>
      <rPr>
        <sz val="10"/>
        <color theme="1"/>
        <rFont val="Times New Roman"/>
        <family val="1"/>
        <charset val="204"/>
      </rPr>
      <t>"</t>
    </r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</si>
  <si>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</si>
  <si>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</si>
  <si>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</si>
  <si>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</si>
  <si>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</si>
  <si>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</si>
  <si>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</si>
  <si>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</si>
  <si>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</si>
  <si>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</si>
  <si>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</si>
  <si>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</si>
  <si>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</si>
  <si>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</si>
  <si>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</si>
  <si>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</si>
  <si>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</si>
  <si>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</si>
  <si>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</si>
  <si>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</si>
  <si>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</si>
  <si>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</si>
  <si>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</si>
  <si>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</si>
  <si>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</si>
  <si>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</si>
  <si>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</si>
  <si>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</si>
  <si>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</si>
  <si>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</si>
  <si>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</si>
  <si>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</si>
  <si>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</si>
  <si>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</si>
  <si>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>Плановые объемы амбулаторно-поликлинической помощи  по дистанционному наблюдению
 за состоянием здоровья пациентов на 2026 год, комплексные посещения</t>
  </si>
  <si>
    <t>4=5+9+14+17</t>
  </si>
  <si>
    <t xml:space="preserve">Плановые объемы обращений в связи с заболеваниями в амбулаторных условиях по базовой программе ОМС на 2026 год </t>
  </si>
  <si>
    <t xml:space="preserve">Плановые объемы амбулаторно-поликлинической помощи в части комплексных посещений  для проведения диспансерного наблюдения на 2026 год </t>
  </si>
  <si>
    <t>резерв</t>
  </si>
  <si>
    <t>Профиль "Наркология"</t>
  </si>
  <si>
    <t>Медицинская реабилитация</t>
  </si>
  <si>
    <t xml:space="preserve">   от 27.01.2026 № 1-26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</si>
  <si>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</si>
  <si>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</si>
  <si>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</si>
  <si>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</si>
  <si>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</si>
  <si>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ds12.020-ds12.028 (вирусные гепатиты)</t>
  </si>
  <si>
    <t>ООО "МЦ "Агидель"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</si>
</sst>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50" fillId="0" borderId="0" applyFill="0" applyProtection="0"/>
    <xf numFmtId="0" fontId="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8" fillId="0" borderId="0"/>
    <xf numFmtId="0" fontId="12" fillId="0" borderId="0"/>
    <xf numFmtId="0" fontId="11" fillId="0" borderId="0"/>
    <xf numFmtId="0" fontId="6" fillId="0" borderId="0"/>
  </cellStyleXfs>
  <cellXfs count="1324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1" xfId="3" applyNumberFormat="1" applyFont="1" applyFill="1" applyBorder="1" applyAlignment="1">
      <alignment horizontal="left" vertical="center" wrapText="1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3" fontId="7" fillId="2" borderId="10" xfId="3" applyNumberFormat="1" applyFont="1" applyFill="1" applyBorder="1" applyAlignment="1">
      <alignment horizontal="center" vertical="center" wrapText="1"/>
    </xf>
    <xf numFmtId="0" fontId="13" fillId="0" borderId="0" xfId="6" applyFont="1" applyAlignment="1">
      <alignment horizontal="center" vertical="center"/>
    </xf>
    <xf numFmtId="0" fontId="11" fillId="0" borderId="0" xfId="7"/>
    <xf numFmtId="0" fontId="15" fillId="0" borderId="0" xfId="6" applyFont="1"/>
    <xf numFmtId="0" fontId="7" fillId="0" borderId="1" xfId="7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3" fontId="9" fillId="0" borderId="1" xfId="7" applyNumberFormat="1" applyFont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/>
    </xf>
    <xf numFmtId="3" fontId="7" fillId="0" borderId="1" xfId="7" applyNumberFormat="1" applyFont="1" applyBorder="1" applyAlignment="1">
      <alignment horizontal="center" vertical="center" wrapText="1"/>
    </xf>
    <xf numFmtId="3" fontId="11" fillId="0" borderId="0" xfId="7" applyNumberFormat="1"/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2" borderId="1" xfId="6" applyNumberFormat="1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left" vertical="center" wrapText="1"/>
    </xf>
    <xf numFmtId="49" fontId="2" fillId="2" borderId="1" xfId="6" applyNumberFormat="1" applyFont="1" applyFill="1" applyBorder="1" applyAlignment="1">
      <alignment horizontal="center" vertical="center"/>
    </xf>
    <xf numFmtId="3" fontId="8" fillId="2" borderId="1" xfId="6" applyNumberFormat="1" applyFont="1" applyFill="1" applyBorder="1" applyAlignment="1">
      <alignment horizontal="left" vertical="center" wrapText="1"/>
    </xf>
    <xf numFmtId="3" fontId="2" fillId="2" borderId="1" xfId="6" applyNumberFormat="1" applyFont="1" applyFill="1" applyBorder="1" applyAlignment="1">
      <alignment horizontal="left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left" vertical="center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7" quotePrefix="1" applyFont="1" applyFill="1" applyBorder="1" applyAlignment="1">
      <alignment horizontal="center" vertical="center"/>
    </xf>
    <xf numFmtId="0" fontId="2" fillId="2" borderId="1" xfId="7" applyFont="1" applyFill="1" applyBorder="1" applyAlignment="1">
      <alignment horizontal="left" vertical="center"/>
    </xf>
    <xf numFmtId="0" fontId="2" fillId="2" borderId="1" xfId="9" quotePrefix="1" applyFont="1" applyFill="1" applyBorder="1" applyAlignment="1">
      <alignment horizontal="center" vertical="center"/>
    </xf>
    <xf numFmtId="0" fontId="2" fillId="2" borderId="1" xfId="9" applyFont="1" applyFill="1" applyBorder="1" applyAlignment="1">
      <alignment horizontal="left" vertical="center" wrapText="1"/>
    </xf>
    <xf numFmtId="0" fontId="2" fillId="2" borderId="0" xfId="6" applyFont="1" applyFill="1" applyBorder="1" applyAlignment="1">
      <alignment horizontal="center" vertical="center"/>
    </xf>
    <xf numFmtId="0" fontId="18" fillId="0" borderId="0" xfId="6" applyFont="1"/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0" fontId="14" fillId="0" borderId="1" xfId="11" applyFont="1" applyFill="1" applyBorder="1"/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1" xfId="10" applyFont="1" applyFill="1" applyBorder="1"/>
    <xf numFmtId="0" fontId="22" fillId="0" borderId="1" xfId="10" applyFont="1" applyFill="1" applyBorder="1"/>
    <xf numFmtId="0" fontId="22" fillId="0" borderId="1" xfId="10" applyFont="1" applyFill="1" applyBorder="1" applyAlignment="1">
      <alignment horizontal="center"/>
    </xf>
    <xf numFmtId="3" fontId="22" fillId="0" borderId="1" xfId="10" applyNumberFormat="1" applyFont="1" applyFill="1" applyBorder="1" applyAlignment="1">
      <alignment horizontal="center"/>
    </xf>
    <xf numFmtId="0" fontId="21" fillId="0" borderId="0" xfId="10" applyFont="1" applyFill="1"/>
    <xf numFmtId="3" fontId="17" fillId="0" borderId="0" xfId="10" applyNumberFormat="1" applyFont="1" applyFill="1" applyBorder="1"/>
    <xf numFmtId="0" fontId="17" fillId="0" borderId="0" xfId="10" applyFont="1" applyFill="1" applyBorder="1"/>
    <xf numFmtId="3" fontId="17" fillId="0" borderId="0" xfId="10" applyNumberFormat="1" applyFont="1" applyFill="1" applyBorder="1" applyAlignment="1">
      <alignment horizontal="center" vertical="center"/>
    </xf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0" borderId="1" xfId="12" applyNumberFormat="1" applyFont="1" applyFill="1" applyBorder="1" applyProtection="1"/>
    <xf numFmtId="3" fontId="23" fillId="2" borderId="1" xfId="12" applyNumberFormat="1" applyFont="1" applyFill="1" applyBorder="1" applyProtection="1"/>
    <xf numFmtId="3" fontId="24" fillId="0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horizontal="right" vertical="center" wrapText="1"/>
    </xf>
    <xf numFmtId="0" fontId="28" fillId="0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vertical="center" wrapText="1"/>
    </xf>
    <xf numFmtId="0" fontId="10" fillId="2" borderId="0" xfId="12" applyFill="1" applyBorder="1" applyProtection="1"/>
    <xf numFmtId="3" fontId="23" fillId="2" borderId="0" xfId="12" applyNumberFormat="1" applyFont="1" applyFill="1" applyBorder="1" applyProtection="1"/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23" fillId="0" borderId="1" xfId="12" applyFont="1" applyFill="1" applyBorder="1" applyProtection="1"/>
    <xf numFmtId="0" fontId="23" fillId="0" borderId="1" xfId="12" applyFont="1" applyFill="1" applyBorder="1" applyAlignment="1" applyProtection="1">
      <alignment horizontal="right"/>
    </xf>
    <xf numFmtId="0" fontId="10" fillId="0" borderId="0" xfId="12" applyFill="1" applyProtection="1"/>
    <xf numFmtId="0" fontId="10" fillId="2" borderId="0" xfId="12" applyFont="1" applyFill="1" applyProtection="1"/>
    <xf numFmtId="0" fontId="17" fillId="0" borderId="0" xfId="0" applyFont="1" applyAlignment="1">
      <alignment vertical="center" wrapText="1"/>
    </xf>
    <xf numFmtId="0" fontId="17" fillId="0" borderId="3" xfId="0" applyFont="1" applyBorder="1"/>
    <xf numFmtId="0" fontId="17" fillId="0" borderId="0" xfId="0" applyFont="1"/>
    <xf numFmtId="3" fontId="10" fillId="2" borderId="0" xfId="12" applyNumberFormat="1" applyFill="1" applyProtection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4" fillId="0" borderId="1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" fontId="7" fillId="0" borderId="0" xfId="15" applyNumberFormat="1" applyFont="1" applyFill="1"/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9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5" applyNumberFormat="1" applyFont="1" applyFill="1" applyBorder="1" applyAlignment="1">
      <alignment horizontal="center" vertical="center" wrapText="1"/>
    </xf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0" fontId="36" fillId="0" borderId="0" xfId="20" applyFont="1" applyFill="1"/>
    <xf numFmtId="0" fontId="36" fillId="0" borderId="0" xfId="20" applyFont="1" applyFill="1" applyAlignment="1">
      <alignment vertical="center"/>
    </xf>
    <xf numFmtId="0" fontId="32" fillId="0" borderId="1" xfId="21" applyFont="1" applyFill="1" applyBorder="1" applyAlignment="1">
      <alignment horizontal="center" vertical="center" wrapText="1"/>
    </xf>
    <xf numFmtId="0" fontId="32" fillId="0" borderId="1" xfId="22" applyFont="1" applyFill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26" fillId="0" borderId="1" xfId="20" applyFont="1" applyFill="1" applyBorder="1" applyAlignment="1">
      <alignment horizontal="center" vertical="center" wrapText="1"/>
    </xf>
    <xf numFmtId="3" fontId="26" fillId="0" borderId="1" xfId="20" applyNumberFormat="1" applyFont="1" applyFill="1" applyBorder="1" applyAlignment="1">
      <alignment horizontal="center" vertical="center"/>
    </xf>
    <xf numFmtId="0" fontId="37" fillId="0" borderId="0" xfId="20" applyFont="1" applyFill="1"/>
    <xf numFmtId="3" fontId="34" fillId="0" borderId="1" xfId="20" applyNumberFormat="1" applyFont="1" applyFill="1" applyBorder="1" applyAlignment="1">
      <alignment horizontal="center" vertical="center"/>
    </xf>
    <xf numFmtId="0" fontId="38" fillId="0" borderId="0" xfId="20" applyFont="1" applyFill="1"/>
    <xf numFmtId="3" fontId="32" fillId="0" borderId="1" xfId="20" applyNumberFormat="1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4" fontId="38" fillId="0" borderId="0" xfId="20" applyNumberFormat="1" applyFont="1" applyFill="1"/>
    <xf numFmtId="4" fontId="36" fillId="0" borderId="0" xfId="20" applyNumberFormat="1" applyFont="1" applyFill="1"/>
    <xf numFmtId="0" fontId="7" fillId="0" borderId="1" xfId="2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7" fillId="0" borderId="1" xfId="14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13" fillId="0" borderId="0" xfId="1" applyFont="1"/>
    <xf numFmtId="0" fontId="2" fillId="0" borderId="1" xfId="6" applyFont="1" applyFill="1" applyBorder="1" applyAlignment="1">
      <alignment horizontal="left" vertical="center"/>
    </xf>
    <xf numFmtId="0" fontId="2" fillId="0" borderId="1" xfId="23" quotePrefix="1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left" vertical="center"/>
    </xf>
    <xf numFmtId="0" fontId="2" fillId="0" borderId="1" xfId="22" quotePrefix="1" applyFont="1" applyFill="1" applyBorder="1" applyAlignment="1">
      <alignment horizontal="center" vertical="center"/>
    </xf>
    <xf numFmtId="0" fontId="2" fillId="0" borderId="1" xfId="22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7" fillId="0" borderId="0" xfId="24" applyFont="1" applyFill="1"/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26" fillId="0" borderId="1" xfId="24" applyFont="1" applyFill="1" applyBorder="1" applyAlignment="1">
      <alignment horizontal="center" vertical="center" wrapText="1"/>
    </xf>
    <xf numFmtId="0" fontId="26" fillId="0" borderId="1" xfId="24" applyFont="1" applyFill="1" applyBorder="1" applyAlignment="1">
      <alignment horizontal="center" vertical="center"/>
    </xf>
    <xf numFmtId="3" fontId="26" fillId="0" borderId="1" xfId="24" applyNumberFormat="1" applyFont="1" applyFill="1" applyBorder="1" applyAlignment="1">
      <alignment horizontal="center" vertical="center"/>
    </xf>
    <xf numFmtId="0" fontId="33" fillId="0" borderId="0" xfId="24" applyFont="1" applyFill="1"/>
    <xf numFmtId="3" fontId="40" fillId="0" borderId="1" xfId="24" applyNumberFormat="1" applyFont="1" applyFill="1" applyBorder="1" applyAlignment="1">
      <alignment horizontal="center" vertical="center"/>
    </xf>
    <xf numFmtId="3" fontId="32" fillId="0" borderId="1" xfId="24" applyNumberFormat="1" applyFont="1" applyFill="1" applyBorder="1" applyAlignment="1">
      <alignment horizontal="center" vertical="center"/>
    </xf>
    <xf numFmtId="3" fontId="2" fillId="0" borderId="1" xfId="26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3" fontId="7" fillId="0" borderId="1" xfId="24" applyNumberFormat="1" applyFont="1" applyFill="1" applyBorder="1" applyAlignment="1">
      <alignment horizontal="center" vertical="center"/>
    </xf>
    <xf numFmtId="0" fontId="7" fillId="0" borderId="1" xfId="24" applyFont="1" applyFill="1" applyBorder="1" applyAlignment="1">
      <alignment horizontal="center"/>
    </xf>
    <xf numFmtId="0" fontId="13" fillId="0" borderId="0" xfId="1" applyFont="1" applyFill="1"/>
    <xf numFmtId="3" fontId="7" fillId="0" borderId="1" xfId="24" applyNumberFormat="1" applyFont="1" applyFill="1" applyBorder="1" applyAlignment="1">
      <alignment horizontal="center"/>
    </xf>
    <xf numFmtId="0" fontId="2" fillId="0" borderId="1" xfId="24" quotePrefix="1" applyFont="1" applyFill="1" applyBorder="1" applyAlignment="1">
      <alignment horizontal="center" vertical="center"/>
    </xf>
    <xf numFmtId="0" fontId="2" fillId="0" borderId="1" xfId="24" applyFont="1" applyFill="1" applyBorder="1" applyAlignment="1">
      <alignment horizontal="left" vertical="center"/>
    </xf>
    <xf numFmtId="3" fontId="7" fillId="0" borderId="0" xfId="24" applyNumberFormat="1" applyFont="1" applyFill="1"/>
    <xf numFmtId="3" fontId="7" fillId="0" borderId="0" xfId="24" applyNumberFormat="1" applyFont="1" applyFill="1" applyAlignment="1">
      <alignment horizontal="center"/>
    </xf>
    <xf numFmtId="3" fontId="33" fillId="0" borderId="1" xfId="24" applyNumberFormat="1" applyFont="1" applyFill="1" applyBorder="1" applyAlignment="1">
      <alignment horizontal="center" vertical="center"/>
    </xf>
    <xf numFmtId="2" fontId="33" fillId="0" borderId="0" xfId="24" applyNumberFormat="1" applyFont="1" applyFill="1"/>
    <xf numFmtId="2" fontId="7" fillId="0" borderId="0" xfId="24" applyNumberFormat="1" applyFont="1" applyFill="1"/>
    <xf numFmtId="0" fontId="2" fillId="0" borderId="0" xfId="9" applyFont="1" applyFill="1" applyBorder="1" applyAlignment="1">
      <alignment horizontal="center" vertical="center"/>
    </xf>
    <xf numFmtId="0" fontId="2" fillId="0" borderId="0" xfId="9" quotePrefix="1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3" fontId="26" fillId="0" borderId="0" xfId="24" applyNumberFormat="1" applyFont="1" applyFill="1" applyBorder="1" applyAlignment="1">
      <alignment horizontal="center" vertical="center"/>
    </xf>
    <xf numFmtId="0" fontId="7" fillId="0" borderId="0" xfId="24" applyFont="1" applyFill="1" applyBorder="1" applyAlignment="1">
      <alignment horizontal="center"/>
    </xf>
    <xf numFmtId="3" fontId="7" fillId="0" borderId="0" xfId="24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 wrapText="1"/>
    </xf>
    <xf numFmtId="0" fontId="7" fillId="0" borderId="0" xfId="24" applyFont="1" applyFill="1" applyAlignment="1"/>
    <xf numFmtId="0" fontId="7" fillId="0" borderId="0" xfId="29" applyFont="1" applyFill="1" applyAlignment="1"/>
    <xf numFmtId="0" fontId="7" fillId="0" borderId="0" xfId="29" applyFont="1" applyFill="1"/>
    <xf numFmtId="4" fontId="7" fillId="0" borderId="0" xfId="24" applyNumberFormat="1" applyFont="1" applyFill="1"/>
    <xf numFmtId="0" fontId="7" fillId="0" borderId="0" xfId="30" applyFont="1" applyFill="1"/>
    <xf numFmtId="0" fontId="17" fillId="0" borderId="0" xfId="6" applyFont="1" applyFill="1"/>
    <xf numFmtId="0" fontId="32" fillId="0" borderId="6" xfId="31" applyFont="1" applyFill="1" applyBorder="1" applyAlignment="1">
      <alignment horizontal="center" vertical="center" wrapText="1"/>
    </xf>
    <xf numFmtId="0" fontId="7" fillId="0" borderId="6" xfId="31" applyFont="1" applyFill="1" applyBorder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3" fontId="26" fillId="0" borderId="1" xfId="30" applyNumberFormat="1" applyFont="1" applyFill="1" applyBorder="1" applyAlignment="1">
      <alignment horizontal="center" vertical="center"/>
    </xf>
    <xf numFmtId="0" fontId="33" fillId="0" borderId="0" xfId="30" applyFont="1" applyFill="1" applyAlignment="1">
      <alignment horizontal="center"/>
    </xf>
    <xf numFmtId="3" fontId="40" fillId="0" borderId="1" xfId="30" applyNumberFormat="1" applyFont="1" applyFill="1" applyBorder="1" applyAlignment="1">
      <alignment horizontal="center" vertical="center"/>
    </xf>
    <xf numFmtId="4" fontId="42" fillId="0" borderId="0" xfId="30" applyNumberFormat="1" applyFont="1" applyFill="1" applyAlignment="1">
      <alignment horizontal="center"/>
    </xf>
    <xf numFmtId="2" fontId="17" fillId="0" borderId="0" xfId="6" applyNumberFormat="1" applyFont="1" applyFill="1"/>
    <xf numFmtId="0" fontId="43" fillId="0" borderId="1" xfId="9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left" vertical="center" wrapText="1"/>
    </xf>
    <xf numFmtId="4" fontId="17" fillId="0" borderId="0" xfId="6" applyNumberFormat="1" applyFont="1" applyFill="1"/>
    <xf numFmtId="0" fontId="43" fillId="0" borderId="1" xfId="2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/>
    </xf>
    <xf numFmtId="49" fontId="43" fillId="0" borderId="1" xfId="9" applyNumberFormat="1" applyFont="1" applyFill="1" applyBorder="1" applyAlignment="1">
      <alignment horizontal="center" vertical="center" wrapText="1"/>
    </xf>
    <xf numFmtId="0" fontId="43" fillId="0" borderId="1" xfId="9" applyFont="1" applyFill="1" applyBorder="1" applyAlignment="1">
      <alignment horizontal="left" vertical="center" wrapText="1"/>
    </xf>
    <xf numFmtId="0" fontId="44" fillId="0" borderId="1" xfId="2" applyFont="1" applyFill="1" applyBorder="1" applyAlignment="1">
      <alignment horizontal="left" vertical="center" wrapText="1"/>
    </xf>
    <xf numFmtId="0" fontId="43" fillId="0" borderId="1" xfId="4" applyFont="1" applyFill="1" applyBorder="1" applyAlignment="1">
      <alignment horizontal="left" vertical="center" wrapText="1"/>
    </xf>
    <xf numFmtId="49" fontId="43" fillId="0" borderId="1" xfId="9" applyNumberFormat="1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center" vertical="center"/>
    </xf>
    <xf numFmtId="3" fontId="45" fillId="0" borderId="1" xfId="9" applyNumberFormat="1" applyFont="1" applyFill="1" applyBorder="1" applyAlignment="1">
      <alignment horizontal="left" vertical="center" wrapText="1"/>
    </xf>
    <xf numFmtId="164" fontId="43" fillId="0" borderId="1" xfId="2" applyNumberFormat="1" applyFont="1" applyFill="1" applyBorder="1" applyAlignment="1">
      <alignment horizontal="center" vertical="center"/>
    </xf>
    <xf numFmtId="3" fontId="43" fillId="0" borderId="1" xfId="9" applyNumberFormat="1" applyFont="1" applyFill="1" applyBorder="1" applyAlignment="1">
      <alignment horizontal="left" vertical="center" wrapText="1"/>
    </xf>
    <xf numFmtId="3" fontId="43" fillId="0" borderId="5" xfId="2" applyNumberFormat="1" applyFont="1" applyFill="1" applyBorder="1" applyAlignment="1">
      <alignment horizontal="center" vertical="center"/>
    </xf>
    <xf numFmtId="0" fontId="43" fillId="0" borderId="0" xfId="1" applyFont="1" applyFill="1"/>
    <xf numFmtId="0" fontId="43" fillId="0" borderId="1" xfId="9" applyFont="1" applyFill="1" applyBorder="1" applyAlignment="1">
      <alignment horizontal="left" vertical="center"/>
    </xf>
    <xf numFmtId="0" fontId="43" fillId="0" borderId="1" xfId="9" quotePrefix="1" applyFont="1" applyFill="1" applyBorder="1" applyAlignment="1">
      <alignment horizontal="center" vertical="center"/>
    </xf>
    <xf numFmtId="0" fontId="33" fillId="0" borderId="1" xfId="6" applyFont="1" applyFill="1" applyBorder="1" applyAlignment="1">
      <alignment horizontal="center"/>
    </xf>
    <xf numFmtId="0" fontId="43" fillId="0" borderId="1" xfId="30" quotePrefix="1" applyFont="1" applyFill="1" applyBorder="1" applyAlignment="1">
      <alignment horizontal="center" vertical="center"/>
    </xf>
    <xf numFmtId="0" fontId="43" fillId="0" borderId="1" xfId="30" applyFont="1" applyFill="1" applyBorder="1" applyAlignment="1">
      <alignment horizontal="left" vertical="center"/>
    </xf>
    <xf numFmtId="3" fontId="17" fillId="0" borderId="0" xfId="6" applyNumberFormat="1" applyFont="1" applyFill="1"/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3" fillId="0" borderId="1" xfId="1" applyNumberFormat="1" applyFont="1" applyFill="1" applyBorder="1" applyAlignment="1">
      <alignment horizontal="center" vertical="center" wrapText="1"/>
    </xf>
    <xf numFmtId="3" fontId="2" fillId="2" borderId="1" xfId="2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0" fontId="14" fillId="0" borderId="0" xfId="35" applyFont="1" applyAlignment="1"/>
    <xf numFmtId="0" fontId="7" fillId="0" borderId="0" xfId="9" applyFont="1"/>
    <xf numFmtId="0" fontId="7" fillId="0" borderId="0" xfId="9" applyFont="1" applyFill="1"/>
    <xf numFmtId="0" fontId="7" fillId="0" borderId="5" xfId="9" applyFont="1" applyFill="1" applyBorder="1" applyAlignment="1">
      <alignment horizontal="center" vertical="center" wrapText="1"/>
    </xf>
    <xf numFmtId="0" fontId="7" fillId="0" borderId="5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 vertical="center" wrapText="1"/>
    </xf>
    <xf numFmtId="3" fontId="33" fillId="0" borderId="1" xfId="26" applyNumberFormat="1" applyFont="1" applyFill="1" applyBorder="1" applyAlignment="1">
      <alignment horizontal="center" vertical="center" wrapText="1"/>
    </xf>
    <xf numFmtId="3" fontId="43" fillId="0" borderId="1" xfId="26" applyNumberFormat="1" applyFont="1" applyFill="1" applyBorder="1" applyAlignment="1">
      <alignment horizontal="center" vertical="center" wrapText="1"/>
    </xf>
    <xf numFmtId="0" fontId="33" fillId="0" borderId="1" xfId="9" applyFont="1" applyBorder="1" applyAlignment="1">
      <alignment horizontal="center" vertical="center" wrapText="1"/>
    </xf>
    <xf numFmtId="0" fontId="33" fillId="0" borderId="0" xfId="9" applyFont="1"/>
    <xf numFmtId="3" fontId="5" fillId="6" borderId="6" xfId="26" applyNumberFormat="1" applyFont="1" applyFill="1" applyBorder="1" applyAlignment="1">
      <alignment horizontal="center" vertical="center" wrapText="1"/>
    </xf>
    <xf numFmtId="3" fontId="9" fillId="6" borderId="6" xfId="9" applyNumberFormat="1" applyFont="1" applyFill="1" applyBorder="1" applyAlignment="1">
      <alignment horizontal="center" vertical="center" wrapText="1"/>
    </xf>
    <xf numFmtId="2" fontId="7" fillId="0" borderId="0" xfId="9" applyNumberFormat="1" applyFont="1"/>
    <xf numFmtId="0" fontId="2" fillId="2" borderId="1" xfId="9" applyFont="1" applyFill="1" applyBorder="1" applyAlignment="1">
      <alignment horizontal="center" vertical="center"/>
    </xf>
    <xf numFmtId="3" fontId="7" fillId="0" borderId="1" xfId="9" applyNumberFormat="1" applyFont="1" applyFill="1" applyBorder="1" applyAlignment="1">
      <alignment horizontal="center"/>
    </xf>
    <xf numFmtId="4" fontId="7" fillId="0" borderId="0" xfId="9" applyNumberFormat="1" applyFont="1"/>
    <xf numFmtId="3" fontId="2" fillId="0" borderId="1" xfId="9" applyNumberFormat="1" applyFont="1" applyFill="1" applyBorder="1" applyAlignment="1">
      <alignment horizont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3" fontId="8" fillId="2" borderId="1" xfId="9" applyNumberFormat="1" applyFont="1" applyFill="1" applyBorder="1" applyAlignment="1">
      <alignment horizontal="left" vertical="center" wrapText="1"/>
    </xf>
    <xf numFmtId="3" fontId="2" fillId="2" borderId="1" xfId="9" applyNumberFormat="1" applyFont="1" applyFill="1" applyBorder="1" applyAlignment="1">
      <alignment horizontal="left" vertical="center" wrapText="1"/>
    </xf>
    <xf numFmtId="0" fontId="13" fillId="0" borderId="0" xfId="18" applyFont="1"/>
    <xf numFmtId="0" fontId="7" fillId="0" borderId="0" xfId="9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2" fillId="0" borderId="0" xfId="1" applyFont="1"/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vertical="center" wrapText="1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4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4" fillId="2" borderId="1" xfId="36" applyFont="1" applyFill="1" applyBorder="1" applyAlignment="1">
      <alignment horizontal="left" vertical="center" wrapText="1"/>
    </xf>
    <xf numFmtId="0" fontId="54" fillId="2" borderId="1" xfId="36" applyFont="1" applyFill="1" applyBorder="1" applyAlignment="1">
      <alignment horizontal="center" vertical="center"/>
    </xf>
    <xf numFmtId="3" fontId="54" fillId="2" borderId="1" xfId="36" applyNumberFormat="1" applyFont="1" applyFill="1" applyBorder="1" applyAlignment="1">
      <alignment horizontal="center" vertical="center"/>
    </xf>
    <xf numFmtId="0" fontId="54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4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0" fontId="54" fillId="2" borderId="5" xfId="36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4" fillId="2" borderId="1" xfId="37" applyFont="1" applyFill="1" applyBorder="1" applyAlignment="1">
      <alignment horizontal="left" vertical="center" wrapText="1"/>
    </xf>
    <xf numFmtId="0" fontId="54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6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3" fillId="2" borderId="0" xfId="39" applyFont="1" applyFill="1" applyProtection="1">
      <protection locked="0"/>
    </xf>
    <xf numFmtId="0" fontId="42" fillId="2" borderId="7" xfId="39" applyFont="1" applyFill="1" applyBorder="1" applyAlignment="1" applyProtection="1">
      <alignment horizontal="center" vertical="center" wrapText="1"/>
      <protection locked="0"/>
    </xf>
    <xf numFmtId="0" fontId="57" fillId="2" borderId="7" xfId="39" applyFont="1" applyFill="1" applyBorder="1" applyAlignment="1" applyProtection="1">
      <alignment horizontal="center" vertical="center" wrapText="1"/>
      <protection locked="0"/>
    </xf>
    <xf numFmtId="0" fontId="42" fillId="2" borderId="1" xfId="39" applyFont="1" applyFill="1" applyBorder="1" applyAlignment="1" applyProtection="1">
      <alignment horizontal="center" vertical="center" wrapText="1"/>
      <protection locked="0"/>
    </xf>
    <xf numFmtId="3" fontId="43" fillId="2" borderId="0" xfId="39" applyNumberFormat="1" applyFont="1" applyFill="1" applyProtection="1">
      <protection locked="0"/>
    </xf>
    <xf numFmtId="0" fontId="42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4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3" fillId="2" borderId="0" xfId="36" applyNumberFormat="1" applyFont="1" applyFill="1"/>
    <xf numFmtId="0" fontId="43" fillId="2" borderId="0" xfId="36" applyFont="1" applyFill="1"/>
    <xf numFmtId="0" fontId="43" fillId="2" borderId="0" xfId="36" applyFont="1" applyFill="1" applyAlignment="1">
      <alignment horizontal="center" vertical="center"/>
    </xf>
    <xf numFmtId="3" fontId="43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3" fontId="5" fillId="2" borderId="9" xfId="18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vertical="center" wrapText="1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9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60" fillId="0" borderId="1" xfId="42" applyFont="1" applyFill="1" applyBorder="1" applyAlignment="1" applyProtection="1">
      <alignment horizontal="center" vertical="center" wrapText="1"/>
      <protection locked="0"/>
    </xf>
    <xf numFmtId="3" fontId="60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61" fillId="0" borderId="0" xfId="42" applyFont="1" applyFill="1" applyAlignment="1">
      <alignment vertical="center"/>
    </xf>
    <xf numFmtId="0" fontId="62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7" fillId="2" borderId="1" xfId="14" applyNumberFormat="1" applyFont="1" applyFill="1" applyBorder="1" applyAlignment="1">
      <alignment horizontal="left" vertical="center" wrapText="1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vertical="center"/>
      <protection locked="0"/>
    </xf>
    <xf numFmtId="0" fontId="33" fillId="0" borderId="1" xfId="0" applyFont="1" applyFill="1" applyBorder="1" applyAlignment="1" applyProtection="1">
      <alignment vertical="center" wrapText="1"/>
      <protection locked="0"/>
    </xf>
    <xf numFmtId="0" fontId="42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0" fontId="2" fillId="0" borderId="6" xfId="31" applyFont="1" applyFill="1" applyBorder="1" applyAlignment="1">
      <alignment horizontal="center" vertical="center" wrapText="1"/>
    </xf>
    <xf numFmtId="0" fontId="2" fillId="0" borderId="26" xfId="31" applyFont="1" applyFill="1" applyBorder="1" applyAlignment="1">
      <alignment horizontal="center" vertical="center" wrapText="1"/>
    </xf>
    <xf numFmtId="0" fontId="2" fillId="0" borderId="27" xfId="28" applyFont="1" applyFill="1" applyBorder="1" applyAlignment="1">
      <alignment horizontal="center" vertical="center" wrapText="1"/>
    </xf>
    <xf numFmtId="0" fontId="2" fillId="0" borderId="28" xfId="28" applyFont="1" applyFill="1" applyBorder="1" applyAlignment="1">
      <alignment horizontal="center" vertical="center" wrapText="1"/>
    </xf>
    <xf numFmtId="0" fontId="2" fillId="0" borderId="29" xfId="28" applyFont="1" applyFill="1" applyBorder="1" applyAlignment="1">
      <alignment horizontal="center" vertical="center" wrapText="1"/>
    </xf>
    <xf numFmtId="3" fontId="2" fillId="0" borderId="27" xfId="28" applyNumberFormat="1" applyFont="1" applyFill="1" applyBorder="1" applyAlignment="1">
      <alignment horizontal="center" vertical="center"/>
    </xf>
    <xf numFmtId="3" fontId="2" fillId="0" borderId="28" xfId="28" applyNumberFormat="1" applyFont="1" applyFill="1" applyBorder="1" applyAlignment="1">
      <alignment horizontal="center" vertical="center"/>
    </xf>
    <xf numFmtId="3" fontId="2" fillId="0" borderId="30" xfId="28" applyNumberFormat="1" applyFont="1" applyFill="1" applyBorder="1" applyAlignment="1">
      <alignment horizontal="center" vertical="center"/>
    </xf>
    <xf numFmtId="3" fontId="54" fillId="0" borderId="17" xfId="28" applyNumberFormat="1" applyFont="1" applyFill="1" applyBorder="1" applyAlignment="1">
      <alignment horizontal="center" vertical="center"/>
    </xf>
    <xf numFmtId="3" fontId="54" fillId="0" borderId="31" xfId="28" applyNumberFormat="1" applyFont="1" applyFill="1" applyBorder="1" applyAlignment="1">
      <alignment horizontal="center" vertical="center"/>
    </xf>
    <xf numFmtId="3" fontId="54" fillId="0" borderId="19" xfId="28" applyNumberFormat="1" applyFont="1" applyFill="1" applyBorder="1" applyAlignment="1">
      <alignment horizontal="center" vertical="center"/>
    </xf>
    <xf numFmtId="0" fontId="13" fillId="0" borderId="20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left" vertical="center" wrapText="1"/>
    </xf>
    <xf numFmtId="3" fontId="13" fillId="0" borderId="20" xfId="28" applyNumberFormat="1" applyFont="1" applyFill="1" applyBorder="1" applyAlignment="1">
      <alignment horizontal="center" vertical="center"/>
    </xf>
    <xf numFmtId="3" fontId="13" fillId="0" borderId="1" xfId="28" applyNumberFormat="1" applyFont="1" applyFill="1" applyBorder="1" applyAlignment="1">
      <alignment horizontal="center" vertical="center"/>
    </xf>
    <xf numFmtId="3" fontId="13" fillId="0" borderId="24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0" fontId="13" fillId="0" borderId="7" xfId="9" applyFont="1" applyFill="1" applyBorder="1" applyAlignment="1">
      <alignment horizontal="left" vertical="center" wrapText="1"/>
    </xf>
    <xf numFmtId="0" fontId="54" fillId="0" borderId="7" xfId="2" applyFont="1" applyFill="1" applyBorder="1" applyAlignment="1">
      <alignment horizontal="left" vertical="center" wrapText="1"/>
    </xf>
    <xf numFmtId="3" fontId="54" fillId="0" borderId="20" xfId="28" applyNumberFormat="1" applyFont="1" applyFill="1" applyBorder="1" applyAlignment="1">
      <alignment horizontal="center" vertical="center"/>
    </xf>
    <xf numFmtId="3" fontId="54" fillId="0" borderId="1" xfId="28" applyNumberFormat="1" applyFont="1" applyFill="1" applyBorder="1" applyAlignment="1">
      <alignment horizontal="center" vertical="center"/>
    </xf>
    <xf numFmtId="3" fontId="54" fillId="0" borderId="24" xfId="28" applyNumberFormat="1" applyFont="1" applyFill="1" applyBorder="1" applyAlignment="1">
      <alignment horizontal="center" vertical="center"/>
    </xf>
    <xf numFmtId="0" fontId="13" fillId="0" borderId="7" xfId="4" applyFont="1" applyFill="1" applyBorder="1" applyAlignment="1">
      <alignment horizontal="left" vertical="center" wrapText="1"/>
    </xf>
    <xf numFmtId="49" fontId="13" fillId="0" borderId="1" xfId="9" applyNumberFormat="1" applyFont="1" applyFill="1" applyBorder="1" applyAlignment="1">
      <alignment horizontal="center" vertical="center"/>
    </xf>
    <xf numFmtId="49" fontId="13" fillId="0" borderId="7" xfId="2" applyNumberFormat="1" applyFont="1" applyFill="1" applyBorder="1" applyAlignment="1">
      <alignment horizontal="left" vertical="center" wrapText="1"/>
    </xf>
    <xf numFmtId="0" fontId="13" fillId="0" borderId="21" xfId="9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 wrapText="1"/>
    </xf>
    <xf numFmtId="3" fontId="13" fillId="0" borderId="9" xfId="28" applyNumberFormat="1" applyFont="1" applyFill="1" applyBorder="1" applyAlignment="1">
      <alignment horizontal="center" vertical="center"/>
    </xf>
    <xf numFmtId="0" fontId="13" fillId="0" borderId="24" xfId="2" applyFont="1" applyFill="1" applyBorder="1" applyAlignment="1">
      <alignment horizontal="left" vertical="center" wrapText="1"/>
    </xf>
    <xf numFmtId="3" fontId="13" fillId="0" borderId="7" xfId="2" applyNumberFormat="1" applyFont="1" applyFill="1" applyBorder="1" applyAlignment="1">
      <alignment horizontal="left" vertical="center" wrapText="1"/>
    </xf>
    <xf numFmtId="3" fontId="13" fillId="0" borderId="7" xfId="9" applyNumberFormat="1" applyFont="1" applyFill="1" applyBorder="1" applyAlignment="1">
      <alignment horizontal="left" vertical="center" wrapText="1"/>
    </xf>
    <xf numFmtId="3" fontId="13" fillId="0" borderId="10" xfId="9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0" fontId="13" fillId="0" borderId="7" xfId="9" applyFont="1" applyFill="1" applyBorder="1" applyAlignment="1">
      <alignment horizontal="left" vertical="center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13" fillId="0" borderId="7" xfId="28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quotePrefix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wrapText="1"/>
    </xf>
    <xf numFmtId="3" fontId="13" fillId="0" borderId="27" xfId="28" applyNumberFormat="1" applyFont="1" applyFill="1" applyBorder="1" applyAlignment="1">
      <alignment horizontal="center" vertical="center"/>
    </xf>
    <xf numFmtId="3" fontId="13" fillId="0" borderId="28" xfId="28" applyNumberFormat="1" applyFont="1" applyFill="1" applyBorder="1" applyAlignment="1">
      <alignment horizontal="center" vertical="center"/>
    </xf>
    <xf numFmtId="3" fontId="13" fillId="0" borderId="30" xfId="28" applyNumberFormat="1" applyFont="1" applyFill="1" applyBorder="1" applyAlignment="1">
      <alignment horizontal="center" vertical="center"/>
    </xf>
    <xf numFmtId="0" fontId="21" fillId="0" borderId="0" xfId="43" applyFont="1" applyFill="1"/>
    <xf numFmtId="0" fontId="18" fillId="0" borderId="0" xfId="43" applyFont="1" applyFill="1"/>
    <xf numFmtId="0" fontId="33" fillId="0" borderId="0" xfId="43" applyFont="1" applyFill="1"/>
    <xf numFmtId="0" fontId="33" fillId="0" borderId="1" xfId="43" applyFont="1" applyFill="1" applyBorder="1" applyAlignment="1">
      <alignment horizontal="center" vertical="center" wrapText="1"/>
    </xf>
    <xf numFmtId="0" fontId="33" fillId="0" borderId="0" xfId="43" applyFont="1" applyFill="1" applyAlignment="1">
      <alignment vertical="center"/>
    </xf>
    <xf numFmtId="0" fontId="26" fillId="0" borderId="27" xfId="43" applyFont="1" applyFill="1" applyBorder="1" applyAlignment="1">
      <alignment horizontal="center" vertical="center" wrapText="1"/>
    </xf>
    <xf numFmtId="0" fontId="26" fillId="0" borderId="28" xfId="43" applyFont="1" applyFill="1" applyBorder="1" applyAlignment="1">
      <alignment horizontal="center" vertical="center" wrapText="1"/>
    </xf>
    <xf numFmtId="0" fontId="26" fillId="0" borderId="30" xfId="43" applyFont="1" applyFill="1" applyBorder="1" applyAlignment="1">
      <alignment horizontal="center" vertical="center" wrapText="1"/>
    </xf>
    <xf numFmtId="3" fontId="26" fillId="0" borderId="42" xfId="43" applyNumberFormat="1" applyFont="1" applyFill="1" applyBorder="1" applyAlignment="1">
      <alignment horizontal="center" vertical="center"/>
    </xf>
    <xf numFmtId="0" fontId="26" fillId="0" borderId="43" xfId="43" applyFont="1" applyFill="1" applyBorder="1" applyAlignment="1">
      <alignment horizontal="center" vertical="center" wrapText="1"/>
    </xf>
    <xf numFmtId="0" fontId="26" fillId="0" borderId="29" xfId="43" applyFont="1" applyFill="1" applyBorder="1" applyAlignment="1">
      <alignment horizontal="center" vertical="center" wrapText="1"/>
    </xf>
    <xf numFmtId="0" fontId="26" fillId="0" borderId="44" xfId="43" applyFont="1" applyFill="1" applyBorder="1" applyAlignment="1">
      <alignment horizontal="center" vertical="center" wrapText="1"/>
    </xf>
    <xf numFmtId="3" fontId="26" fillId="0" borderId="45" xfId="43" applyNumberFormat="1" applyFont="1" applyFill="1" applyBorder="1" applyAlignment="1">
      <alignment horizontal="center" vertical="center"/>
    </xf>
    <xf numFmtId="3" fontId="65" fillId="0" borderId="4" xfId="43" applyNumberFormat="1" applyFont="1" applyFill="1" applyBorder="1" applyAlignment="1">
      <alignment horizontal="center" vertical="center"/>
    </xf>
    <xf numFmtId="3" fontId="65" fillId="0" borderId="6" xfId="43" applyNumberFormat="1" applyFont="1" applyFill="1" applyBorder="1" applyAlignment="1">
      <alignment horizontal="center" vertical="center"/>
    </xf>
    <xf numFmtId="3" fontId="65" fillId="0" borderId="13" xfId="43" applyNumberFormat="1" applyFont="1" applyFill="1" applyBorder="1" applyAlignment="1">
      <alignment horizontal="center" vertical="center"/>
    </xf>
    <xf numFmtId="3" fontId="65" fillId="0" borderId="25" xfId="43" applyNumberFormat="1" applyFont="1" applyFill="1" applyBorder="1" applyAlignment="1">
      <alignment horizontal="center" vertical="center"/>
    </xf>
    <xf numFmtId="3" fontId="65" fillId="0" borderId="26" xfId="43" applyNumberFormat="1" applyFont="1" applyFill="1" applyBorder="1" applyAlignment="1">
      <alignment horizontal="center" vertical="center"/>
    </xf>
    <xf numFmtId="0" fontId="15" fillId="0" borderId="0" xfId="43" applyFont="1" applyFill="1"/>
    <xf numFmtId="3" fontId="39" fillId="0" borderId="9" xfId="43" applyNumberFormat="1" applyFont="1" applyFill="1" applyBorder="1" applyAlignment="1">
      <alignment horizontal="center" vertical="center"/>
    </xf>
    <xf numFmtId="3" fontId="39" fillId="0" borderId="1" xfId="43" applyNumberFormat="1" applyFont="1" applyFill="1" applyBorder="1" applyAlignment="1">
      <alignment horizontal="center" vertical="center"/>
    </xf>
    <xf numFmtId="3" fontId="39" fillId="0" borderId="7" xfId="43" applyNumberFormat="1" applyFont="1" applyFill="1" applyBorder="1" applyAlignment="1">
      <alignment horizontal="center" vertical="center"/>
    </xf>
    <xf numFmtId="3" fontId="39" fillId="0" borderId="20" xfId="43" applyNumberFormat="1" applyFont="1" applyFill="1" applyBorder="1" applyAlignment="1">
      <alignment horizontal="center" vertical="center"/>
    </xf>
    <xf numFmtId="3" fontId="39" fillId="0" borderId="24" xfId="43" applyNumberFormat="1" applyFont="1" applyFill="1" applyBorder="1" applyAlignment="1">
      <alignment horizontal="center" vertical="center"/>
    </xf>
    <xf numFmtId="3" fontId="65" fillId="0" borderId="20" xfId="43" applyNumberFormat="1" applyFont="1" applyFill="1" applyBorder="1" applyAlignment="1">
      <alignment horizontal="center" vertical="center"/>
    </xf>
    <xf numFmtId="3" fontId="65" fillId="0" borderId="9" xfId="43" applyNumberFormat="1" applyFont="1" applyFill="1" applyBorder="1" applyAlignment="1">
      <alignment horizontal="center" vertical="center"/>
    </xf>
    <xf numFmtId="3" fontId="65" fillId="0" borderId="8" xfId="43" applyNumberFormat="1" applyFont="1" applyFill="1" applyBorder="1" applyAlignment="1">
      <alignment horizontal="center" vertical="center"/>
    </xf>
    <xf numFmtId="3" fontId="65" fillId="0" borderId="22" xfId="43" applyNumberFormat="1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/>
    </xf>
    <xf numFmtId="49" fontId="18" fillId="0" borderId="1" xfId="2" applyNumberFormat="1" applyFont="1" applyFill="1" applyBorder="1" applyAlignment="1">
      <alignment horizontal="center" vertical="center" wrapText="1"/>
    </xf>
    <xf numFmtId="0" fontId="16" fillId="0" borderId="24" xfId="2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horizontal="center" vertical="center" wrapText="1"/>
    </xf>
    <xf numFmtId="49" fontId="18" fillId="0" borderId="1" xfId="2" applyNumberFormat="1" applyFont="1" applyFill="1" applyBorder="1" applyAlignment="1">
      <alignment horizontal="center" vertical="center"/>
    </xf>
    <xf numFmtId="0" fontId="18" fillId="0" borderId="24" xfId="2" applyFont="1" applyFill="1" applyBorder="1" applyAlignment="1">
      <alignment horizontal="left" vertical="center" wrapText="1"/>
    </xf>
    <xf numFmtId="3" fontId="13" fillId="0" borderId="20" xfId="43" applyNumberFormat="1" applyFont="1" applyFill="1" applyBorder="1" applyAlignment="1">
      <alignment horizontal="center" vertical="center"/>
    </xf>
    <xf numFmtId="3" fontId="13" fillId="0" borderId="7" xfId="43" applyNumberFormat="1" applyFont="1" applyFill="1" applyBorder="1" applyAlignment="1">
      <alignment horizontal="center" vertical="center"/>
    </xf>
    <xf numFmtId="3" fontId="13" fillId="0" borderId="24" xfId="43" applyNumberFormat="1" applyFont="1" applyFill="1" applyBorder="1" applyAlignment="1">
      <alignment horizontal="center" vertical="center"/>
    </xf>
    <xf numFmtId="3" fontId="13" fillId="0" borderId="9" xfId="43" applyNumberFormat="1" applyFont="1" applyFill="1" applyBorder="1" applyAlignment="1">
      <alignment horizontal="center" vertical="center"/>
    </xf>
    <xf numFmtId="0" fontId="66" fillId="0" borderId="1" xfId="6" applyFont="1" applyFill="1" applyBorder="1" applyAlignment="1">
      <alignment horizontal="center" vertical="center"/>
    </xf>
    <xf numFmtId="49" fontId="66" fillId="0" borderId="1" xfId="2" applyNumberFormat="1" applyFont="1" applyFill="1" applyBorder="1" applyAlignment="1">
      <alignment horizontal="center" vertical="center"/>
    </xf>
    <xf numFmtId="0" fontId="66" fillId="0" borderId="24" xfId="2" applyFont="1" applyFill="1" applyBorder="1" applyAlignment="1">
      <alignment horizontal="left" vertical="center" wrapText="1"/>
    </xf>
    <xf numFmtId="3" fontId="66" fillId="0" borderId="9" xfId="43" applyNumberFormat="1" applyFont="1" applyFill="1" applyBorder="1" applyAlignment="1">
      <alignment horizontal="center" vertical="center"/>
    </xf>
    <xf numFmtId="3" fontId="66" fillId="0" borderId="1" xfId="43" applyNumberFormat="1" applyFont="1" applyFill="1" applyBorder="1" applyAlignment="1">
      <alignment horizontal="center" vertical="center"/>
    </xf>
    <xf numFmtId="3" fontId="66" fillId="0" borderId="7" xfId="43" applyNumberFormat="1" applyFont="1" applyFill="1" applyBorder="1" applyAlignment="1">
      <alignment horizontal="center" vertical="center"/>
    </xf>
    <xf numFmtId="3" fontId="66" fillId="0" borderId="20" xfId="43" applyNumberFormat="1" applyFont="1" applyFill="1" applyBorder="1" applyAlignment="1">
      <alignment horizontal="center" vertical="center"/>
    </xf>
    <xf numFmtId="3" fontId="66" fillId="0" borderId="24" xfId="43" applyNumberFormat="1" applyFont="1" applyFill="1" applyBorder="1" applyAlignment="1">
      <alignment horizontal="center" vertical="center"/>
    </xf>
    <xf numFmtId="0" fontId="66" fillId="0" borderId="0" xfId="43" applyFont="1" applyFill="1"/>
    <xf numFmtId="49" fontId="18" fillId="0" borderId="1" xfId="6" applyNumberFormat="1" applyFont="1" applyFill="1" applyBorder="1" applyAlignment="1">
      <alignment horizontal="center" vertical="center" wrapText="1"/>
    </xf>
    <xf numFmtId="0" fontId="16" fillId="0" borderId="24" xfId="6" applyFont="1" applyFill="1" applyBorder="1" applyAlignment="1">
      <alignment horizontal="left" vertical="center" wrapText="1"/>
    </xf>
    <xf numFmtId="3" fontId="13" fillId="0" borderId="1" xfId="43" applyNumberFormat="1" applyFont="1" applyFill="1" applyBorder="1" applyAlignment="1">
      <alignment horizontal="center" vertical="center"/>
    </xf>
    <xf numFmtId="0" fontId="13" fillId="0" borderId="0" xfId="43" applyFont="1" applyFill="1"/>
    <xf numFmtId="0" fontId="13" fillId="0" borderId="20" xfId="6" applyFont="1" applyFill="1" applyBorder="1" applyAlignment="1">
      <alignment horizontal="center" vertical="center"/>
    </xf>
    <xf numFmtId="0" fontId="15" fillId="0" borderId="24" xfId="14" applyFont="1" applyFill="1" applyBorder="1" applyAlignment="1">
      <alignment horizontal="left" vertical="center" wrapText="1"/>
    </xf>
    <xf numFmtId="3" fontId="65" fillId="0" borderId="1" xfId="43" applyNumberFormat="1" applyFont="1" applyFill="1" applyBorder="1" applyAlignment="1">
      <alignment horizontal="center" vertical="center"/>
    </xf>
    <xf numFmtId="3" fontId="65" fillId="0" borderId="7" xfId="43" applyNumberFormat="1" applyFont="1" applyFill="1" applyBorder="1" applyAlignment="1">
      <alignment horizontal="center" vertical="center"/>
    </xf>
    <xf numFmtId="3" fontId="65" fillId="0" borderId="24" xfId="43" applyNumberFormat="1" applyFont="1" applyFill="1" applyBorder="1" applyAlignment="1">
      <alignment horizontal="center" vertical="center"/>
    </xf>
    <xf numFmtId="0" fontId="13" fillId="0" borderId="24" xfId="4" applyFont="1" applyFill="1" applyBorder="1" applyAlignment="1">
      <alignment horizontal="left" vertical="center" wrapText="1"/>
    </xf>
    <xf numFmtId="49" fontId="18" fillId="0" borderId="1" xfId="6" applyNumberFormat="1" applyFont="1" applyFill="1" applyBorder="1" applyAlignment="1">
      <alignment horizontal="center" vertical="center"/>
    </xf>
    <xf numFmtId="0" fontId="18" fillId="0" borderId="24" xfId="6" applyFont="1" applyFill="1" applyBorder="1" applyAlignment="1">
      <alignment horizontal="left" vertical="center" wrapText="1"/>
    </xf>
    <xf numFmtId="49" fontId="18" fillId="0" borderId="24" xfId="2" applyNumberFormat="1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24" xfId="2" applyNumberFormat="1" applyFont="1" applyFill="1" applyBorder="1" applyAlignment="1">
      <alignment horizontal="left" vertical="center" wrapText="1"/>
    </xf>
    <xf numFmtId="3" fontId="16" fillId="0" borderId="24" xfId="6" applyNumberFormat="1" applyFont="1" applyFill="1" applyBorder="1" applyAlignment="1">
      <alignment horizontal="left" vertical="center" wrapText="1"/>
    </xf>
    <xf numFmtId="3" fontId="13" fillId="0" borderId="24" xfId="6" applyNumberFormat="1" applyFont="1" applyFill="1" applyBorder="1" applyAlignment="1">
      <alignment horizontal="left" vertical="center" wrapText="1"/>
    </xf>
    <xf numFmtId="3" fontId="16" fillId="0" borderId="41" xfId="6" applyNumberFormat="1" applyFont="1" applyFill="1" applyBorder="1" applyAlignment="1">
      <alignment horizontal="left" vertical="center" wrapText="1"/>
    </xf>
    <xf numFmtId="0" fontId="13" fillId="0" borderId="24" xfId="6" applyFont="1" applyFill="1" applyBorder="1" applyAlignment="1">
      <alignment horizontal="left" vertical="center"/>
    </xf>
    <xf numFmtId="0" fontId="13" fillId="0" borderId="1" xfId="23" quotePrefix="1" applyFont="1" applyFill="1" applyBorder="1" applyAlignment="1">
      <alignment horizontal="center" vertical="center"/>
    </xf>
    <xf numFmtId="0" fontId="13" fillId="0" borderId="24" xfId="23" applyFont="1" applyFill="1" applyBorder="1" applyAlignment="1">
      <alignment horizontal="left" vertical="center"/>
    </xf>
    <xf numFmtId="3" fontId="13" fillId="0" borderId="20" xfId="6" applyNumberFormat="1" applyFont="1" applyFill="1" applyBorder="1" applyAlignment="1">
      <alignment horizontal="center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4" fontId="13" fillId="2" borderId="24" xfId="0" applyNumberFormat="1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 wrapText="1"/>
    </xf>
    <xf numFmtId="3" fontId="39" fillId="0" borderId="46" xfId="43" applyNumberFormat="1" applyFont="1" applyFill="1" applyBorder="1" applyAlignment="1">
      <alignment horizontal="center" vertical="center"/>
    </xf>
    <xf numFmtId="3" fontId="39" fillId="0" borderId="28" xfId="43" applyNumberFormat="1" applyFont="1" applyFill="1" applyBorder="1" applyAlignment="1">
      <alignment horizontal="center" vertical="center"/>
    </xf>
    <xf numFmtId="3" fontId="39" fillId="0" borderId="29" xfId="43" applyNumberFormat="1" applyFont="1" applyFill="1" applyBorder="1" applyAlignment="1">
      <alignment horizontal="center" vertical="center"/>
    </xf>
    <xf numFmtId="3" fontId="39" fillId="0" borderId="27" xfId="43" applyNumberFormat="1" applyFont="1" applyFill="1" applyBorder="1" applyAlignment="1">
      <alignment horizontal="center" vertical="center"/>
    </xf>
    <xf numFmtId="3" fontId="39" fillId="0" borderId="30" xfId="43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4" fillId="10" borderId="1" xfId="0" applyNumberFormat="1" applyFont="1" applyFill="1" applyBorder="1" applyAlignment="1">
      <alignment horizontal="center" vertical="center" wrapText="1"/>
    </xf>
    <xf numFmtId="0" fontId="54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8" fillId="0" borderId="0" xfId="0" applyFont="1"/>
    <xf numFmtId="3" fontId="69" fillId="0" borderId="0" xfId="0" applyNumberFormat="1" applyFont="1" applyAlignment="1">
      <alignment horizontal="center"/>
    </xf>
    <xf numFmtId="0" fontId="69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4" fillId="0" borderId="0" xfId="0" applyNumberFormat="1" applyFont="1" applyFill="1" applyAlignment="1">
      <alignment horizontal="center"/>
    </xf>
    <xf numFmtId="3" fontId="54" fillId="0" borderId="25" xfId="0" applyNumberFormat="1" applyFont="1" applyFill="1" applyBorder="1" applyAlignment="1">
      <alignment horizontal="center"/>
    </xf>
    <xf numFmtId="3" fontId="54" fillId="0" borderId="13" xfId="0" applyNumberFormat="1" applyFont="1" applyFill="1" applyBorder="1" applyAlignment="1">
      <alignment horizontal="center"/>
    </xf>
    <xf numFmtId="3" fontId="54" fillId="0" borderId="14" xfId="0" applyNumberFormat="1" applyFont="1" applyFill="1" applyBorder="1" applyAlignment="1">
      <alignment horizontal="center"/>
    </xf>
    <xf numFmtId="3" fontId="54" fillId="0" borderId="47" xfId="0" applyNumberFormat="1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5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4" fillId="0" borderId="20" xfId="0" applyNumberFormat="1" applyFont="1" applyFill="1" applyBorder="1" applyAlignment="1">
      <alignment horizontal="center"/>
    </xf>
    <xf numFmtId="3" fontId="13" fillId="0" borderId="24" xfId="0" applyNumberFormat="1" applyFont="1" applyFill="1" applyBorder="1" applyAlignment="1">
      <alignment horizontal="center"/>
    </xf>
    <xf numFmtId="3" fontId="13" fillId="0" borderId="20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20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6" fillId="2" borderId="20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4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3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4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4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4" xfId="0" applyFont="1" applyFill="1" applyBorder="1" applyAlignment="1">
      <alignment vertical="center" wrapText="1"/>
    </xf>
    <xf numFmtId="3" fontId="13" fillId="2" borderId="24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/>
    </xf>
    <xf numFmtId="4" fontId="54" fillId="0" borderId="9" xfId="0" applyNumberFormat="1" applyFont="1" applyFill="1" applyBorder="1" applyAlignment="1">
      <alignment horizontal="center"/>
    </xf>
    <xf numFmtId="0" fontId="13" fillId="2" borderId="28" xfId="0" quotePrefix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3" fontId="13" fillId="0" borderId="27" xfId="0" applyNumberFormat="1" applyFont="1" applyFill="1" applyBorder="1" applyAlignment="1">
      <alignment horizontal="center"/>
    </xf>
    <xf numFmtId="3" fontId="13" fillId="0" borderId="30" xfId="0" applyNumberFormat="1" applyFont="1" applyFill="1" applyBorder="1" applyAlignment="1">
      <alignment horizontal="center"/>
    </xf>
    <xf numFmtId="4" fontId="54" fillId="0" borderId="46" xfId="0" applyNumberFormat="1" applyFont="1" applyFill="1" applyBorder="1" applyAlignment="1">
      <alignment horizontal="center"/>
    </xf>
    <xf numFmtId="3" fontId="13" fillId="0" borderId="27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3" fontId="2" fillId="0" borderId="47" xfId="0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3" fontId="54" fillId="0" borderId="1" xfId="0" applyNumberFormat="1" applyFont="1" applyFill="1" applyBorder="1" applyAlignment="1">
      <alignment horizontal="center" vertical="center"/>
    </xf>
    <xf numFmtId="3" fontId="54" fillId="0" borderId="22" xfId="0" applyNumberFormat="1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 wrapText="1"/>
    </xf>
    <xf numFmtId="0" fontId="13" fillId="0" borderId="24" xfId="44" applyFont="1" applyFill="1" applyBorder="1" applyAlignment="1">
      <alignment horizontal="left" vertical="center" wrapText="1"/>
    </xf>
    <xf numFmtId="3" fontId="13" fillId="0" borderId="20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54" fillId="0" borderId="24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24" xfId="44" applyNumberFormat="1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24" xfId="44" applyNumberFormat="1" applyFont="1" applyFill="1" applyBorder="1" applyAlignment="1">
      <alignment horizontal="left" vertical="center" wrapText="1"/>
    </xf>
    <xf numFmtId="3" fontId="13" fillId="0" borderId="1" xfId="44" applyNumberFormat="1" applyFont="1" applyFill="1" applyBorder="1" applyAlignment="1">
      <alignment horizontal="center" vertical="center"/>
    </xf>
    <xf numFmtId="3" fontId="13" fillId="0" borderId="24" xfId="0" applyNumberFormat="1" applyFont="1" applyFill="1" applyBorder="1" applyAlignment="1">
      <alignment horizontal="left" vertical="center" wrapText="1"/>
    </xf>
    <xf numFmtId="164" fontId="13" fillId="0" borderId="1" xfId="4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4" xfId="0" applyNumberFormat="1" applyFont="1" applyFill="1" applyBorder="1" applyAlignment="1">
      <alignment horizontal="center" vertical="center"/>
    </xf>
    <xf numFmtId="0" fontId="13" fillId="0" borderId="28" xfId="0" quotePrefix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left" vertical="center"/>
    </xf>
    <xf numFmtId="3" fontId="13" fillId="0" borderId="4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54" fillId="0" borderId="28" xfId="0" applyNumberFormat="1" applyFont="1" applyFill="1" applyBorder="1" applyAlignment="1">
      <alignment horizontal="center" vertical="center"/>
    </xf>
    <xf numFmtId="3" fontId="13" fillId="0" borderId="30" xfId="0" applyNumberFormat="1" applyFont="1" applyFill="1" applyBorder="1" applyAlignment="1">
      <alignment horizontal="center" vertical="center"/>
    </xf>
    <xf numFmtId="3" fontId="54" fillId="0" borderId="52" xfId="0" applyNumberFormat="1" applyFont="1" applyFill="1" applyBorder="1" applyAlignment="1">
      <alignment horizontal="center" vertical="center"/>
    </xf>
    <xf numFmtId="3" fontId="54" fillId="0" borderId="13" xfId="0" applyNumberFormat="1" applyFont="1" applyFill="1" applyBorder="1" applyAlignment="1">
      <alignment horizontal="center" vertical="center"/>
    </xf>
    <xf numFmtId="3" fontId="54" fillId="0" borderId="25" xfId="0" applyNumberFormat="1" applyFont="1" applyFill="1" applyBorder="1" applyAlignment="1">
      <alignment horizontal="center" vertical="center"/>
    </xf>
    <xf numFmtId="3" fontId="54" fillId="0" borderId="26" xfId="0" applyNumberFormat="1" applyFont="1" applyFill="1" applyBorder="1" applyAlignment="1">
      <alignment horizontal="center" vertical="center"/>
    </xf>
    <xf numFmtId="3" fontId="54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13" fillId="0" borderId="46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4" fillId="0" borderId="20" xfId="0" applyNumberFormat="1" applyFont="1" applyFill="1" applyBorder="1" applyAlignment="1">
      <alignment horizontal="center" vertical="center"/>
    </xf>
    <xf numFmtId="3" fontId="54" fillId="0" borderId="8" xfId="0" applyNumberFormat="1" applyFont="1" applyFill="1" applyBorder="1" applyAlignment="1">
      <alignment horizontal="center" vertical="center"/>
    </xf>
    <xf numFmtId="0" fontId="13" fillId="2" borderId="24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20" xfId="0" applyNumberFormat="1" applyFont="1" applyBorder="1" applyAlignment="1">
      <alignment horizontal="center" vertical="center"/>
    </xf>
    <xf numFmtId="0" fontId="54" fillId="2" borderId="24" xfId="44" applyFont="1" applyFill="1" applyBorder="1" applyAlignment="1">
      <alignment horizontal="left" vertical="center" wrapText="1"/>
    </xf>
    <xf numFmtId="0" fontId="13" fillId="2" borderId="24" xfId="4" applyFont="1" applyFill="1" applyBorder="1" applyAlignment="1">
      <alignment horizontal="left" vertical="center" wrapText="1"/>
    </xf>
    <xf numFmtId="49" fontId="13" fillId="2" borderId="24" xfId="44" applyNumberFormat="1" applyFont="1" applyFill="1" applyBorder="1" applyAlignment="1">
      <alignment horizontal="left" vertical="center" wrapText="1"/>
    </xf>
    <xf numFmtId="3" fontId="13" fillId="2" borderId="24" xfId="44" applyNumberFormat="1" applyFont="1" applyFill="1" applyBorder="1" applyAlignment="1">
      <alignment horizontal="left" vertical="center" wrapText="1"/>
    </xf>
    <xf numFmtId="3" fontId="13" fillId="2" borderId="24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/>
    </xf>
    <xf numFmtId="3" fontId="13" fillId="0" borderId="46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4" fillId="0" borderId="24" xfId="0" applyNumberFormat="1" applyFont="1" applyFill="1" applyBorder="1" applyAlignment="1">
      <alignment horizontal="center" vertical="center"/>
    </xf>
    <xf numFmtId="3" fontId="54" fillId="0" borderId="7" xfId="0" applyNumberFormat="1" applyFont="1" applyFill="1" applyBorder="1" applyAlignment="1">
      <alignment horizontal="center" vertical="center"/>
    </xf>
    <xf numFmtId="4" fontId="54" fillId="0" borderId="9" xfId="0" applyNumberFormat="1" applyFont="1" applyFill="1" applyBorder="1" applyAlignment="1">
      <alignment horizontal="center" vertical="center"/>
    </xf>
    <xf numFmtId="4" fontId="13" fillId="0" borderId="20" xfId="0" applyNumberFormat="1" applyFont="1" applyFill="1" applyBorder="1" applyAlignment="1">
      <alignment horizontal="center" vertical="center"/>
    </xf>
    <xf numFmtId="4" fontId="54" fillId="0" borderId="20" xfId="0" applyNumberFormat="1" applyFont="1" applyFill="1" applyBorder="1" applyAlignment="1">
      <alignment horizontal="center" vertical="center"/>
    </xf>
    <xf numFmtId="0" fontId="54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4" fillId="0" borderId="46" xfId="0" applyNumberFormat="1" applyFont="1" applyFill="1" applyBorder="1" applyAlignment="1">
      <alignment horizontal="center" vertical="center"/>
    </xf>
    <xf numFmtId="4" fontId="13" fillId="0" borderId="27" xfId="0" applyNumberFormat="1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4" fontId="2" fillId="2" borderId="0" xfId="3" applyNumberFormat="1" applyFont="1" applyFill="1" applyAlignment="1">
      <alignment horizontal="right" vertical="center"/>
    </xf>
    <xf numFmtId="49" fontId="13" fillId="0" borderId="1" xfId="44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54" fillId="0" borderId="6" xfId="0" applyNumberFormat="1" applyFont="1" applyFill="1" applyBorder="1" applyAlignment="1">
      <alignment horizontal="center" vertical="center"/>
    </xf>
    <xf numFmtId="3" fontId="54" fillId="0" borderId="54" xfId="0" applyNumberFormat="1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left" vertical="center"/>
    </xf>
    <xf numFmtId="3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left" vertical="center"/>
    </xf>
    <xf numFmtId="3" fontId="5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7" xfId="44" applyNumberFormat="1" applyFont="1" applyFill="1" applyBorder="1" applyAlignment="1">
      <alignment horizontal="center" vertical="center" wrapText="1"/>
    </xf>
    <xf numFmtId="3" fontId="2" fillId="0" borderId="29" xfId="0" applyNumberFormat="1" applyFont="1" applyFill="1" applyBorder="1" applyAlignment="1">
      <alignment horizontal="center" vertical="center" wrapText="1"/>
    </xf>
    <xf numFmtId="4" fontId="2" fillId="0" borderId="28" xfId="44" applyNumberFormat="1" applyFont="1" applyFill="1" applyBorder="1" applyAlignment="1">
      <alignment horizontal="center" vertical="center" wrapText="1"/>
    </xf>
    <xf numFmtId="3" fontId="13" fillId="0" borderId="20" xfId="44" applyNumberFormat="1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left" vertical="center"/>
    </xf>
    <xf numFmtId="0" fontId="73" fillId="2" borderId="0" xfId="0" applyFont="1" applyFill="1" applyBorder="1" applyAlignment="1">
      <alignment horizontal="center" vertical="center"/>
    </xf>
    <xf numFmtId="3" fontId="69" fillId="0" borderId="0" xfId="0" applyNumberFormat="1" applyFont="1" applyFill="1" applyAlignment="1">
      <alignment horizontal="center" vertical="center"/>
    </xf>
    <xf numFmtId="3" fontId="69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74" fillId="0" borderId="0" xfId="0" applyNumberFormat="1" applyFont="1" applyFill="1" applyAlignment="1">
      <alignment horizontal="center" vertical="center"/>
    </xf>
    <xf numFmtId="0" fontId="74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vertical="center" wrapText="1"/>
    </xf>
    <xf numFmtId="3" fontId="43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2" fillId="2" borderId="1" xfId="34" applyNumberFormat="1" applyFont="1" applyFill="1" applyBorder="1" applyAlignment="1">
      <alignment horizontal="center" vertical="center" wrapText="1"/>
    </xf>
    <xf numFmtId="3" fontId="43" fillId="2" borderId="0" xfId="18" applyNumberFormat="1" applyFont="1" applyFill="1" applyAlignment="1">
      <alignment horizontal="right" vertical="center"/>
    </xf>
    <xf numFmtId="4" fontId="43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 wrapText="1"/>
    </xf>
    <xf numFmtId="49" fontId="7" fillId="2" borderId="1" xfId="14" applyNumberFormat="1" applyFont="1" applyFill="1" applyBorder="1" applyAlignment="1">
      <alignment horizontal="center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8" applyNumberFormat="1" applyFont="1" applyFill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3" fontId="15" fillId="2" borderId="8" xfId="14" applyNumberFormat="1" applyFont="1" applyFill="1" applyBorder="1" applyAlignment="1">
      <alignment horizontal="center" vertical="center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0" fontId="54" fillId="2" borderId="5" xfId="36" applyFont="1" applyFill="1" applyBorder="1" applyAlignment="1">
      <alignment horizontal="center" vertical="center" wrapText="1"/>
    </xf>
    <xf numFmtId="0" fontId="54" fillId="2" borderId="2" xfId="36" applyFont="1" applyFill="1" applyBorder="1" applyAlignment="1">
      <alignment horizontal="center" vertical="center" wrapText="1"/>
    </xf>
    <xf numFmtId="0" fontId="54" fillId="2" borderId="6" xfId="36" applyFont="1" applyFill="1" applyBorder="1" applyAlignment="1">
      <alignment horizontal="center" vertical="center" wrapText="1"/>
    </xf>
    <xf numFmtId="0" fontId="54" fillId="2" borderId="7" xfId="36" applyFont="1" applyFill="1" applyBorder="1" applyAlignment="1">
      <alignment horizontal="left" vertical="center" wrapText="1"/>
    </xf>
    <xf numFmtId="0" fontId="54" fillId="2" borderId="8" xfId="36" applyFont="1" applyFill="1" applyBorder="1" applyAlignment="1">
      <alignment horizontal="left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43" fillId="2" borderId="1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3" fontId="33" fillId="2" borderId="1" xfId="36" applyNumberFormat="1" applyFont="1" applyFill="1" applyBorder="1" applyAlignment="1">
      <alignment horizontal="center" vertical="center" wrapText="1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5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0" fontId="54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horizontal="center" vertical="center" wrapText="1"/>
    </xf>
    <xf numFmtId="3" fontId="43" fillId="2" borderId="5" xfId="18" applyNumberFormat="1" applyFont="1" applyFill="1" applyBorder="1" applyAlignment="1">
      <alignment horizontal="center" vertical="center" wrapText="1"/>
    </xf>
    <xf numFmtId="3" fontId="43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3" fontId="31" fillId="0" borderId="0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/>
    </xf>
    <xf numFmtId="0" fontId="2" fillId="0" borderId="2" xfId="9" applyFont="1" applyFill="1" applyBorder="1" applyAlignment="1">
      <alignment horizontal="center" vertical="center"/>
    </xf>
    <xf numFmtId="0" fontId="2" fillId="0" borderId="6" xfId="9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0" fontId="17" fillId="0" borderId="0" xfId="9" applyFont="1" applyFill="1" applyBorder="1" applyAlignment="1">
      <alignment vertical="center" wrapText="1"/>
    </xf>
    <xf numFmtId="0" fontId="7" fillId="0" borderId="1" xfId="7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0" fontId="2" fillId="2" borderId="5" xfId="6" applyFont="1" applyFill="1" applyBorder="1" applyAlignment="1">
      <alignment horizontal="center" vertical="center"/>
    </xf>
    <xf numFmtId="0" fontId="2" fillId="2" borderId="2" xfId="6" applyFont="1" applyFill="1" applyBorder="1" applyAlignment="1">
      <alignment horizontal="center" vertical="center"/>
    </xf>
    <xf numFmtId="0" fontId="2" fillId="2" borderId="6" xfId="6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0" fontId="14" fillId="0" borderId="0" xfId="7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2" fontId="7" fillId="0" borderId="1" xfId="7" applyNumberFormat="1" applyFont="1" applyBorder="1" applyAlignment="1">
      <alignment horizontal="center" vertical="center" wrapText="1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35" fillId="0" borderId="0" xfId="20" applyFont="1" applyFill="1" applyBorder="1" applyAlignment="1">
      <alignment horizontal="center" vertical="center" wrapText="1"/>
    </xf>
    <xf numFmtId="0" fontId="32" fillId="0" borderId="1" xfId="20" applyFont="1" applyFill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 wrapText="1"/>
    </xf>
    <xf numFmtId="0" fontId="32" fillId="0" borderId="1" xfId="21" applyFont="1" applyFill="1" applyBorder="1" applyAlignment="1">
      <alignment horizontal="center" vertical="center" wrapText="1"/>
    </xf>
    <xf numFmtId="0" fontId="7" fillId="0" borderId="10" xfId="20" applyFont="1" applyFill="1" applyBorder="1" applyAlignment="1">
      <alignment horizontal="center" vertical="center" wrapText="1"/>
    </xf>
    <xf numFmtId="0" fontId="7" fillId="0" borderId="11" xfId="20" applyFont="1" applyFill="1" applyBorder="1" applyAlignment="1">
      <alignment horizontal="center" vertical="center" wrapText="1"/>
    </xf>
    <xf numFmtId="0" fontId="7" fillId="0" borderId="12" xfId="20" applyFont="1" applyFill="1" applyBorder="1" applyAlignment="1">
      <alignment horizontal="center" vertical="center" wrapText="1"/>
    </xf>
    <xf numFmtId="0" fontId="7" fillId="0" borderId="13" xfId="20" applyFont="1" applyFill="1" applyBorder="1" applyAlignment="1">
      <alignment horizontal="center" vertical="center" wrapText="1"/>
    </xf>
    <xf numFmtId="0" fontId="7" fillId="0" borderId="3" xfId="20" applyFont="1" applyFill="1" applyBorder="1" applyAlignment="1">
      <alignment horizontal="center" vertical="center" wrapText="1"/>
    </xf>
    <xf numFmtId="0" fontId="7" fillId="0" borderId="4" xfId="20" applyFont="1" applyFill="1" applyBorder="1" applyAlignment="1">
      <alignment horizontal="center" vertical="center" wrapText="1"/>
    </xf>
    <xf numFmtId="0" fontId="7" fillId="0" borderId="5" xfId="21" applyFont="1" applyFill="1" applyBorder="1" applyAlignment="1">
      <alignment horizontal="center" vertical="center" wrapText="1"/>
    </xf>
    <xf numFmtId="0" fontId="7" fillId="0" borderId="2" xfId="21" applyFont="1" applyFill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0" fontId="7" fillId="0" borderId="7" xfId="21" applyFont="1" applyFill="1" applyBorder="1" applyAlignment="1">
      <alignment horizontal="center" vertical="center" wrapText="1"/>
    </xf>
    <xf numFmtId="0" fontId="7" fillId="0" borderId="8" xfId="21" applyFont="1" applyFill="1" applyBorder="1" applyAlignment="1">
      <alignment horizontal="center" vertical="center" wrapText="1"/>
    </xf>
    <xf numFmtId="0" fontId="7" fillId="0" borderId="9" xfId="2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39" fillId="0" borderId="0" xfId="9" applyFont="1" applyFill="1" applyAlignment="1">
      <alignment horizontal="left" vertical="center" wrapText="1"/>
    </xf>
    <xf numFmtId="0" fontId="32" fillId="0" borderId="9" xfId="21" applyFont="1" applyFill="1" applyBorder="1" applyAlignment="1">
      <alignment horizontal="center" vertical="center" wrapText="1"/>
    </xf>
    <xf numFmtId="0" fontId="7" fillId="0" borderId="7" xfId="22" applyFont="1" applyFill="1" applyBorder="1" applyAlignment="1">
      <alignment horizontal="center" vertical="center" wrapText="1"/>
    </xf>
    <xf numFmtId="0" fontId="7" fillId="0" borderId="8" xfId="22" applyFont="1" applyFill="1" applyBorder="1" applyAlignment="1">
      <alignment horizontal="center" vertical="center" wrapText="1"/>
    </xf>
    <xf numFmtId="0" fontId="7" fillId="0" borderId="9" xfId="22" applyFont="1" applyFill="1" applyBorder="1" applyAlignment="1">
      <alignment horizontal="center" vertical="center" wrapText="1"/>
    </xf>
    <xf numFmtId="4" fontId="5" fillId="0" borderId="1" xfId="6" applyNumberFormat="1" applyFont="1" applyFill="1" applyBorder="1" applyAlignment="1">
      <alignment horizontal="center" vertical="center" wrapText="1"/>
    </xf>
    <xf numFmtId="0" fontId="35" fillId="0" borderId="3" xfId="24" applyFont="1" applyFill="1" applyBorder="1" applyAlignment="1">
      <alignment horizontal="center" vertical="center" wrapText="1"/>
    </xf>
    <xf numFmtId="0" fontId="35" fillId="0" borderId="0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center" wrapText="1"/>
    </xf>
    <xf numFmtId="0" fontId="13" fillId="0" borderId="5" xfId="24" applyFont="1" applyFill="1" applyBorder="1" applyAlignment="1">
      <alignment horizontal="center" vertical="center" wrapText="1"/>
    </xf>
    <xf numFmtId="0" fontId="13" fillId="0" borderId="2" xfId="24" applyFont="1" applyFill="1" applyBorder="1" applyAlignment="1">
      <alignment horizontal="center" vertical="center" wrapText="1"/>
    </xf>
    <xf numFmtId="0" fontId="13" fillId="0" borderId="6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top" wrapText="1"/>
    </xf>
    <xf numFmtId="0" fontId="32" fillId="0" borderId="2" xfId="24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1" xfId="24" applyFont="1" applyFill="1" applyBorder="1" applyAlignment="1">
      <alignment horizontal="center" vertical="center" wrapText="1"/>
    </xf>
    <xf numFmtId="0" fontId="7" fillId="0" borderId="7" xfId="24" applyFont="1" applyFill="1" applyBorder="1" applyAlignment="1">
      <alignment horizontal="center" vertical="center" wrapText="1"/>
    </xf>
    <xf numFmtId="0" fontId="7" fillId="0" borderId="8" xfId="24" applyFont="1" applyFill="1" applyBorder="1" applyAlignment="1">
      <alignment horizontal="center" vertical="center" wrapText="1"/>
    </xf>
    <xf numFmtId="0" fontId="7" fillId="0" borderId="9" xfId="24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5" applyFont="1" applyFill="1" applyBorder="1" applyAlignment="1">
      <alignment horizontal="center" vertical="center" wrapText="1"/>
    </xf>
    <xf numFmtId="0" fontId="32" fillId="0" borderId="5" xfId="24" applyFont="1" applyFill="1" applyBorder="1" applyAlignment="1">
      <alignment horizontal="center" vertical="center" wrapText="1"/>
    </xf>
    <xf numFmtId="0" fontId="35" fillId="0" borderId="3" xfId="27" applyFont="1" applyFill="1" applyBorder="1" applyAlignment="1">
      <alignment horizontal="center" vertical="center" wrapText="1"/>
    </xf>
    <xf numFmtId="0" fontId="32" fillId="0" borderId="5" xfId="28" applyFont="1" applyFill="1" applyBorder="1" applyAlignment="1">
      <alignment horizontal="center" vertical="center" wrapText="1"/>
    </xf>
    <xf numFmtId="0" fontId="32" fillId="0" borderId="2" xfId="28" applyFont="1" applyFill="1" applyBorder="1" applyAlignment="1">
      <alignment horizontal="center" vertical="center" wrapText="1"/>
    </xf>
    <xf numFmtId="0" fontId="32" fillId="0" borderId="6" xfId="28" applyFont="1" applyFill="1" applyBorder="1" applyAlignment="1">
      <alignment horizontal="center" vertical="center" wrapText="1"/>
    </xf>
    <xf numFmtId="0" fontId="7" fillId="0" borderId="1" xfId="28" applyFont="1" applyFill="1" applyBorder="1" applyAlignment="1">
      <alignment horizontal="center" vertical="center"/>
    </xf>
    <xf numFmtId="0" fontId="7" fillId="0" borderId="1" xfId="28" applyFont="1" applyFill="1" applyBorder="1" applyAlignment="1">
      <alignment horizontal="center" vertical="center" wrapText="1"/>
    </xf>
    <xf numFmtId="0" fontId="35" fillId="0" borderId="3" xfId="30" applyFont="1" applyFill="1" applyBorder="1" applyAlignment="1">
      <alignment horizontal="center" vertical="center" wrapText="1"/>
    </xf>
    <xf numFmtId="0" fontId="32" fillId="0" borderId="1" xfId="30" applyFont="1" applyFill="1" applyBorder="1" applyAlignment="1">
      <alignment horizontal="center" vertical="center" wrapText="1"/>
    </xf>
    <xf numFmtId="0" fontId="13" fillId="0" borderId="5" xfId="30" applyFont="1" applyFill="1" applyBorder="1" applyAlignment="1">
      <alignment horizontal="center" vertical="center" wrapText="1"/>
    </xf>
    <xf numFmtId="0" fontId="13" fillId="0" borderId="2" xfId="30" applyFont="1" applyFill="1" applyBorder="1" applyAlignment="1">
      <alignment horizontal="center" vertical="center" wrapText="1"/>
    </xf>
    <xf numFmtId="0" fontId="32" fillId="0" borderId="7" xfId="30" applyFont="1" applyFill="1" applyBorder="1" applyAlignment="1">
      <alignment horizontal="center" vertical="center" wrapText="1"/>
    </xf>
    <xf numFmtId="0" fontId="32" fillId="0" borderId="8" xfId="30" applyFont="1" applyFill="1" applyBorder="1" applyAlignment="1">
      <alignment horizontal="center" vertical="center" wrapText="1"/>
    </xf>
    <xf numFmtId="0" fontId="32" fillId="0" borderId="9" xfId="30" applyFont="1" applyFill="1" applyBorder="1" applyAlignment="1">
      <alignment horizontal="center" vertical="center" wrapText="1"/>
    </xf>
    <xf numFmtId="0" fontId="7" fillId="0" borderId="7" xfId="30" applyFont="1" applyFill="1" applyBorder="1" applyAlignment="1">
      <alignment horizontal="center" vertical="center" wrapText="1"/>
    </xf>
    <xf numFmtId="0" fontId="7" fillId="0" borderId="8" xfId="30" applyFont="1" applyFill="1" applyBorder="1" applyAlignment="1">
      <alignment horizontal="center" vertical="center" wrapText="1"/>
    </xf>
    <xf numFmtId="0" fontId="7" fillId="0" borderId="9" xfId="30" applyFont="1" applyFill="1" applyBorder="1" applyAlignment="1">
      <alignment horizontal="center" vertical="center" wrapText="1"/>
    </xf>
    <xf numFmtId="0" fontId="32" fillId="0" borderId="5" xfId="30" applyFont="1" applyFill="1" applyBorder="1" applyAlignment="1">
      <alignment horizontal="center" vertical="center" wrapText="1"/>
    </xf>
    <xf numFmtId="0" fontId="32" fillId="0" borderId="6" xfId="30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 wrapText="1"/>
    </xf>
    <xf numFmtId="0" fontId="43" fillId="0" borderId="5" xfId="9" applyFont="1" applyFill="1" applyBorder="1" applyAlignment="1">
      <alignment horizontal="center" vertical="center"/>
    </xf>
    <xf numFmtId="0" fontId="43" fillId="0" borderId="2" xfId="9" applyFont="1" applyFill="1" applyBorder="1" applyAlignment="1">
      <alignment horizontal="center" vertical="center"/>
    </xf>
    <xf numFmtId="0" fontId="43" fillId="0" borderId="6" xfId="9" applyFont="1" applyFill="1" applyBorder="1" applyAlignment="1">
      <alignment horizontal="center" vertical="center"/>
    </xf>
    <xf numFmtId="49" fontId="43" fillId="0" borderId="5" xfId="2" applyNumberFormat="1" applyFont="1" applyFill="1" applyBorder="1" applyAlignment="1">
      <alignment horizontal="center" vertical="center"/>
    </xf>
    <xf numFmtId="49" fontId="43" fillId="0" borderId="2" xfId="2" applyNumberFormat="1" applyFont="1" applyFill="1" applyBorder="1" applyAlignment="1">
      <alignment horizontal="center" vertical="center"/>
    </xf>
    <xf numFmtId="49" fontId="43" fillId="0" borderId="6" xfId="2" applyNumberFormat="1" applyFont="1" applyFill="1" applyBorder="1" applyAlignment="1">
      <alignment horizontal="center" vertical="center"/>
    </xf>
    <xf numFmtId="0" fontId="7" fillId="0" borderId="0" xfId="9" applyFont="1" applyAlignment="1">
      <alignment horizontal="center"/>
    </xf>
    <xf numFmtId="0" fontId="13" fillId="6" borderId="6" xfId="6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0" fontId="14" fillId="0" borderId="0" xfId="35" applyFont="1" applyAlignment="1">
      <alignment horizontal="center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0" fontId="14" fillId="0" borderId="1" xfId="9" applyFont="1" applyBorder="1" applyAlignment="1">
      <alignment horizontal="center" vertical="center" wrapText="1"/>
    </xf>
    <xf numFmtId="3" fontId="51" fillId="0" borderId="5" xfId="26" applyNumberFormat="1" applyFont="1" applyFill="1" applyBorder="1" applyAlignment="1">
      <alignment horizontal="center" vertical="center" wrapText="1"/>
    </xf>
    <xf numFmtId="3" fontId="51" fillId="0" borderId="2" xfId="2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64" fillId="0" borderId="0" xfId="43" applyFont="1" applyFill="1" applyBorder="1" applyAlignment="1">
      <alignment horizontal="center" vertical="center" wrapText="1"/>
    </xf>
    <xf numFmtId="0" fontId="26" fillId="0" borderId="33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vertical="center" wrapText="1"/>
    </xf>
    <xf numFmtId="0" fontId="26" fillId="0" borderId="25" xfId="43" applyFont="1" applyFill="1" applyBorder="1" applyAlignment="1">
      <alignment horizontal="center" vertical="center" wrapText="1"/>
    </xf>
    <xf numFmtId="0" fontId="43" fillId="0" borderId="15" xfId="43" applyFont="1" applyFill="1" applyBorder="1" applyAlignment="1">
      <alignment horizontal="center" vertical="center" wrapText="1"/>
    </xf>
    <xf numFmtId="0" fontId="43" fillId="0" borderId="2" xfId="43" applyFont="1" applyFill="1" applyBorder="1" applyAlignment="1">
      <alignment horizontal="center" vertical="center" wrapText="1"/>
    </xf>
    <xf numFmtId="0" fontId="43" fillId="0" borderId="6" xfId="43" applyFont="1" applyFill="1" applyBorder="1" applyAlignment="1">
      <alignment horizontal="center" vertical="center" wrapText="1"/>
    </xf>
    <xf numFmtId="0" fontId="26" fillId="0" borderId="34" xfId="43" applyFont="1" applyFill="1" applyBorder="1" applyAlignment="1">
      <alignment horizontal="center" vertical="center" wrapText="1"/>
    </xf>
    <xf numFmtId="0" fontId="26" fillId="0" borderId="38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vertical="center" wrapText="1"/>
    </xf>
    <xf numFmtId="0" fontId="33" fillId="0" borderId="35" xfId="43" applyFont="1" applyFill="1" applyBorder="1" applyAlignment="1">
      <alignment horizontal="center" vertical="center" wrapText="1"/>
    </xf>
    <xf numFmtId="0" fontId="33" fillId="0" borderId="36" xfId="43" applyFont="1" applyFill="1" applyBorder="1" applyAlignment="1">
      <alignment horizontal="center" vertical="center" wrapText="1"/>
    </xf>
    <xf numFmtId="0" fontId="33" fillId="0" borderId="37" xfId="43" applyFont="1" applyFill="1" applyBorder="1" applyAlignment="1">
      <alignment horizontal="center" vertical="center" wrapText="1"/>
    </xf>
    <xf numFmtId="0" fontId="33" fillId="0" borderId="39" xfId="43" applyFont="1" applyFill="1" applyBorder="1" applyAlignment="1">
      <alignment horizontal="center" vertical="center" wrapText="1"/>
    </xf>
    <xf numFmtId="0" fontId="33" fillId="0" borderId="4" xfId="43" applyFont="1" applyFill="1" applyBorder="1" applyAlignment="1">
      <alignment horizontal="center" vertical="center" wrapText="1"/>
    </xf>
    <xf numFmtId="0" fontId="33" fillId="0" borderId="6" xfId="43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40" xfId="43" applyFont="1" applyFill="1" applyBorder="1" applyAlignment="1">
      <alignment horizontal="center" vertical="center"/>
    </xf>
    <xf numFmtId="0" fontId="33" fillId="0" borderId="36" xfId="43" applyFont="1" applyFill="1" applyBorder="1" applyAlignment="1">
      <alignment horizontal="center" vertical="center"/>
    </xf>
    <xf numFmtId="0" fontId="33" fillId="0" borderId="37" xfId="43" applyFont="1" applyFill="1" applyBorder="1" applyAlignment="1">
      <alignment horizontal="center" vertical="center"/>
    </xf>
    <xf numFmtId="0" fontId="33" fillId="0" borderId="5" xfId="43" applyFont="1" applyFill="1" applyBorder="1" applyAlignment="1">
      <alignment horizontal="center" vertical="center" wrapText="1"/>
    </xf>
    <xf numFmtId="0" fontId="33" fillId="0" borderId="2" xfId="43" applyFont="1" applyFill="1" applyBorder="1" applyAlignment="1">
      <alignment horizontal="center" vertical="center" wrapText="1"/>
    </xf>
    <xf numFmtId="0" fontId="33" fillId="0" borderId="7" xfId="43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25" xfId="43" applyFont="1" applyFill="1" applyBorder="1" applyAlignment="1">
      <alignment horizontal="center" vertical="center" wrapText="1"/>
    </xf>
    <xf numFmtId="0" fontId="33" fillId="0" borderId="13" xfId="43" applyFont="1" applyFill="1" applyBorder="1" applyAlignment="1">
      <alignment horizontal="center" vertical="center" wrapText="1"/>
    </xf>
    <xf numFmtId="0" fontId="33" fillId="0" borderId="17" xfId="43" applyFont="1" applyFill="1" applyBorder="1" applyAlignment="1">
      <alignment horizontal="center" vertical="center" wrapText="1"/>
    </xf>
    <xf numFmtId="0" fontId="33" fillId="0" borderId="19" xfId="4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0" borderId="23" xfId="43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3" fillId="0" borderId="41" xfId="43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3" fillId="0" borderId="20" xfId="6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18" fillId="0" borderId="5" xfId="2" applyNumberFormat="1" applyFont="1" applyFill="1" applyBorder="1" applyAlignment="1">
      <alignment horizontal="center" vertical="center"/>
    </xf>
    <xf numFmtId="49" fontId="18" fillId="0" borderId="2" xfId="2" applyNumberFormat="1" applyFont="1" applyFill="1" applyBorder="1" applyAlignment="1">
      <alignment horizontal="center" vertical="center"/>
    </xf>
    <xf numFmtId="49" fontId="18" fillId="0" borderId="6" xfId="2" applyNumberFormat="1" applyFont="1" applyFill="1" applyBorder="1" applyAlignment="1">
      <alignment horizontal="center" vertical="center"/>
    </xf>
    <xf numFmtId="4" fontId="54" fillId="0" borderId="21" xfId="6" applyNumberFormat="1" applyFont="1" applyFill="1" applyBorder="1" applyAlignment="1">
      <alignment horizontal="center" vertical="center" wrapText="1"/>
    </xf>
    <xf numFmtId="4" fontId="54" fillId="0" borderId="8" xfId="6" applyNumberFormat="1" applyFont="1" applyFill="1" applyBorder="1" applyAlignment="1">
      <alignment horizontal="center" vertical="center" wrapText="1"/>
    </xf>
    <xf numFmtId="4" fontId="54" fillId="0" borderId="22" xfId="6" applyNumberFormat="1" applyFont="1" applyFill="1" applyBorder="1" applyAlignment="1">
      <alignment horizontal="center" vertical="center" wrapText="1"/>
    </xf>
    <xf numFmtId="0" fontId="54" fillId="0" borderId="25" xfId="6" applyFont="1" applyFill="1" applyBorder="1" applyAlignment="1">
      <alignment horizontal="center" vertical="center"/>
    </xf>
    <xf numFmtId="0" fontId="54" fillId="0" borderId="6" xfId="6" applyFont="1" applyFill="1" applyBorder="1" applyAlignment="1">
      <alignment horizontal="center" vertical="center"/>
    </xf>
    <xf numFmtId="0" fontId="54" fillId="0" borderId="26" xfId="6" applyFont="1" applyFill="1" applyBorder="1" applyAlignment="1">
      <alignment horizontal="center" vertical="center"/>
    </xf>
    <xf numFmtId="0" fontId="33" fillId="0" borderId="10" xfId="43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4" fillId="0" borderId="13" xfId="6" applyFont="1" applyFill="1" applyBorder="1" applyAlignment="1">
      <alignment horizontal="center" vertical="center"/>
    </xf>
    <xf numFmtId="0" fontId="13" fillId="0" borderId="23" xfId="9" applyFont="1" applyFill="1" applyBorder="1" applyAlignment="1">
      <alignment horizontal="center" vertical="center"/>
    </xf>
    <xf numFmtId="0" fontId="13" fillId="0" borderId="32" xfId="9" applyFont="1" applyFill="1" applyBorder="1" applyAlignment="1">
      <alignment horizontal="center" vertical="center"/>
    </xf>
    <xf numFmtId="0" fontId="13" fillId="0" borderId="25" xfId="9" applyFont="1" applyFill="1" applyBorder="1" applyAlignment="1">
      <alignment horizontal="center" vertical="center"/>
    </xf>
    <xf numFmtId="49" fontId="13" fillId="0" borderId="5" xfId="2" applyNumberFormat="1" applyFont="1" applyFill="1" applyBorder="1" applyAlignment="1">
      <alignment horizontal="center" vertical="center"/>
    </xf>
    <xf numFmtId="49" fontId="13" fillId="0" borderId="2" xfId="2" applyNumberFormat="1" applyFont="1" applyFill="1" applyBorder="1" applyAlignment="1">
      <alignment horizontal="center" vertical="center"/>
    </xf>
    <xf numFmtId="49" fontId="13" fillId="0" borderId="6" xfId="2" applyNumberFormat="1" applyFont="1" applyFill="1" applyBorder="1" applyAlignment="1">
      <alignment horizontal="center" vertical="center"/>
    </xf>
    <xf numFmtId="0" fontId="3" fillId="0" borderId="0" xfId="28" applyFont="1" applyFill="1" applyBorder="1" applyAlignment="1">
      <alignment horizontal="center" vertical="center" wrapText="1"/>
    </xf>
    <xf numFmtId="0" fontId="2" fillId="0" borderId="14" xfId="28" applyFont="1" applyFill="1" applyBorder="1" applyAlignment="1">
      <alignment horizontal="center" vertical="center" wrapText="1"/>
    </xf>
    <xf numFmtId="0" fontId="2" fillId="0" borderId="20" xfId="28" applyFont="1" applyFill="1" applyBorder="1" applyAlignment="1">
      <alignment horizontal="center" vertical="center" wrapText="1"/>
    </xf>
    <xf numFmtId="0" fontId="2" fillId="0" borderId="15" xfId="28" applyFont="1" applyFill="1" applyBorder="1" applyAlignment="1">
      <alignment horizontal="center" vertical="center" wrapText="1"/>
    </xf>
    <xf numFmtId="0" fontId="2" fillId="0" borderId="2" xfId="28" applyFont="1" applyFill="1" applyBorder="1" applyAlignment="1">
      <alignment horizontal="center" vertical="center" wrapText="1"/>
    </xf>
    <xf numFmtId="0" fontId="2" fillId="0" borderId="16" xfId="28" applyFont="1" applyFill="1" applyBorder="1" applyAlignment="1">
      <alignment horizontal="center" vertical="center" wrapText="1"/>
    </xf>
    <xf numFmtId="0" fontId="2" fillId="0" borderId="7" xfId="28" applyFont="1" applyFill="1" applyBorder="1" applyAlignment="1">
      <alignment horizontal="center" vertical="center" wrapText="1"/>
    </xf>
    <xf numFmtId="0" fontId="2" fillId="0" borderId="17" xfId="28" applyFont="1" applyFill="1" applyBorder="1" applyAlignment="1">
      <alignment horizontal="center" vertical="center" wrapText="1"/>
    </xf>
    <xf numFmtId="0" fontId="2" fillId="0" borderId="18" xfId="28" applyFont="1" applyFill="1" applyBorder="1" applyAlignment="1">
      <alignment horizontal="center" vertical="center" wrapText="1"/>
    </xf>
    <xf numFmtId="0" fontId="2" fillId="0" borderId="19" xfId="28" applyFont="1" applyFill="1" applyBorder="1" applyAlignment="1">
      <alignment horizontal="center" vertical="center" wrapText="1"/>
    </xf>
    <xf numFmtId="0" fontId="2" fillId="0" borderId="21" xfId="28" applyFont="1" applyFill="1" applyBorder="1" applyAlignment="1">
      <alignment horizontal="center" vertical="center" wrapText="1"/>
    </xf>
    <xf numFmtId="0" fontId="2" fillId="0" borderId="8" xfId="28" applyFont="1" applyFill="1" applyBorder="1" applyAlignment="1">
      <alignment horizontal="center" vertical="center" wrapText="1"/>
    </xf>
    <xf numFmtId="0" fontId="2" fillId="0" borderId="22" xfId="28" applyFont="1" applyFill="1" applyBorder="1" applyAlignment="1">
      <alignment horizontal="center" vertical="center" wrapText="1"/>
    </xf>
    <xf numFmtId="0" fontId="2" fillId="0" borderId="23" xfId="28" applyFont="1" applyFill="1" applyBorder="1" applyAlignment="1">
      <alignment horizontal="center" vertical="center" wrapText="1"/>
    </xf>
    <xf numFmtId="0" fontId="2" fillId="0" borderId="25" xfId="28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2" fillId="0" borderId="24" xfId="3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9" fillId="2" borderId="1" xfId="32" applyFont="1" applyFill="1" applyBorder="1" applyAlignment="1">
      <alignment horizontal="center" vertical="center" wrapText="1"/>
    </xf>
    <xf numFmtId="4" fontId="48" fillId="2" borderId="1" xfId="32" applyNumberFormat="1" applyFont="1" applyFill="1" applyBorder="1" applyAlignment="1">
      <alignment horizontal="center" vertical="center" wrapText="1"/>
    </xf>
    <xf numFmtId="0" fontId="47" fillId="2" borderId="1" xfId="32" applyFont="1" applyFill="1" applyBorder="1" applyAlignment="1">
      <alignment horizontal="center" vertical="center" wrapText="1"/>
    </xf>
    <xf numFmtId="0" fontId="48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7" fillId="2" borderId="1" xfId="32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7" fillId="2" borderId="7" xfId="3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10" xfId="1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>
      <alignment horizontal="center" vertical="center" wrapText="1"/>
    </xf>
    <xf numFmtId="3" fontId="2" fillId="2" borderId="12" xfId="1" applyNumberFormat="1" applyFont="1" applyFill="1" applyBorder="1" applyAlignment="1">
      <alignment horizontal="center" vertical="center" wrapText="1"/>
    </xf>
    <xf numFmtId="0" fontId="52" fillId="0" borderId="0" xfId="13" applyFont="1" applyBorder="1" applyAlignment="1">
      <alignment horizontal="center" wrapText="1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3" fontId="63" fillId="2" borderId="5" xfId="0" applyNumberFormat="1" applyFont="1" applyFill="1" applyBorder="1" applyAlignment="1">
      <alignment horizontal="center" vertical="center" wrapText="1"/>
    </xf>
    <xf numFmtId="3" fontId="63" fillId="2" borderId="6" xfId="0" applyNumberFormat="1" applyFont="1" applyFill="1" applyBorder="1" applyAlignment="1">
      <alignment horizontal="center" vertical="center" wrapText="1"/>
    </xf>
    <xf numFmtId="3" fontId="63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63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2" fillId="2" borderId="5" xfId="0" applyNumberFormat="1" applyFont="1" applyFill="1" applyBorder="1" applyAlignment="1">
      <alignment horizontal="center" vertical="center" wrapText="1"/>
    </xf>
    <xf numFmtId="3" fontId="42" fillId="2" borderId="2" xfId="0" applyNumberFormat="1" applyFont="1" applyFill="1" applyBorder="1" applyAlignment="1">
      <alignment horizontal="center" vertical="center" wrapText="1"/>
    </xf>
    <xf numFmtId="3" fontId="42" fillId="2" borderId="6" xfId="0" applyNumberFormat="1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 applyProtection="1">
      <alignment horizontal="center" vertical="center"/>
      <protection locked="0"/>
    </xf>
    <xf numFmtId="3" fontId="42" fillId="2" borderId="8" xfId="0" applyNumberFormat="1" applyFont="1" applyFill="1" applyBorder="1" applyAlignment="1" applyProtection="1">
      <alignment horizontal="center" vertical="center"/>
      <protection locked="0"/>
    </xf>
    <xf numFmtId="3" fontId="42" fillId="2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54" fillId="0" borderId="7" xfId="0" applyFont="1" applyBorder="1" applyAlignment="1">
      <alignment vertical="center" wrapText="1"/>
    </xf>
    <xf numFmtId="0" fontId="67" fillId="0" borderId="8" xfId="0" applyFont="1" applyBorder="1" applyAlignment="1">
      <alignment vertical="center" wrapText="1"/>
    </xf>
    <xf numFmtId="0" fontId="67" fillId="0" borderId="9" xfId="0" applyFont="1" applyBorder="1" applyAlignment="1">
      <alignment vertical="center" wrapText="1"/>
    </xf>
    <xf numFmtId="0" fontId="5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left" vertical="center"/>
    </xf>
    <xf numFmtId="0" fontId="54" fillId="0" borderId="6" xfId="0" applyFont="1" applyFill="1" applyBorder="1" applyAlignment="1">
      <alignment horizontal="left" vertical="center"/>
    </xf>
    <xf numFmtId="0" fontId="54" fillId="0" borderId="13" xfId="0" applyFont="1" applyFill="1" applyBorder="1" applyAlignment="1">
      <alignment horizontal="left" vertical="center"/>
    </xf>
    <xf numFmtId="3" fontId="13" fillId="0" borderId="23" xfId="6" applyNumberFormat="1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49" xfId="0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 wrapText="1"/>
    </xf>
    <xf numFmtId="3" fontId="43" fillId="0" borderId="14" xfId="14" applyNumberFormat="1" applyFont="1" applyFill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3" fontId="43" fillId="0" borderId="48" xfId="0" applyNumberFormat="1" applyFont="1" applyFill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3" fillId="0" borderId="14" xfId="0" applyNumberFormat="1" applyFont="1" applyFill="1" applyBorder="1" applyAlignment="1">
      <alignment horizontal="center" vertical="center" wrapText="1"/>
    </xf>
    <xf numFmtId="3" fontId="43" fillId="0" borderId="20" xfId="14" applyNumberFormat="1" applyFont="1" applyFill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3" fontId="43" fillId="0" borderId="24" xfId="14" applyNumberFormat="1" applyFont="1" applyFill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4" fontId="43" fillId="0" borderId="12" xfId="14" applyNumberFormat="1" applyFont="1" applyFill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3" fontId="43" fillId="0" borderId="41" xfId="0" applyNumberFormat="1" applyFont="1" applyFill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3" fontId="43" fillId="0" borderId="23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4" fillId="0" borderId="26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31" xfId="44" applyNumberFormat="1" applyFont="1" applyFill="1" applyBorder="1" applyAlignment="1">
      <alignment horizontal="center" vertical="center" wrapText="1"/>
    </xf>
    <xf numFmtId="0" fontId="70" fillId="0" borderId="31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4" fillId="0" borderId="14" xfId="0" applyFont="1" applyFill="1" applyBorder="1" applyAlignment="1">
      <alignment horizontal="left" vertical="center"/>
    </xf>
    <xf numFmtId="0" fontId="54" fillId="0" borderId="31" xfId="0" applyFont="1" applyFill="1" applyBorder="1" applyAlignment="1">
      <alignment horizontal="left" vertical="center"/>
    </xf>
    <xf numFmtId="0" fontId="54" fillId="0" borderId="47" xfId="0" applyFont="1" applyFill="1" applyBorder="1" applyAlignment="1">
      <alignment horizontal="left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71" fillId="0" borderId="0" xfId="0" applyFont="1" applyFill="1" applyAlignment="1">
      <alignment horizontal="center" vertical="center" wrapText="1"/>
    </xf>
    <xf numFmtId="0" fontId="72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70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67" fillId="0" borderId="20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3" fontId="2" fillId="0" borderId="48" xfId="0" applyNumberFormat="1" applyFont="1" applyFill="1" applyBorder="1" applyAlignment="1">
      <alignment horizontal="center" vertical="center" wrapText="1"/>
    </xf>
    <xf numFmtId="0" fontId="70" fillId="0" borderId="4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1" xfId="44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3" fontId="2" fillId="0" borderId="41" xfId="0" applyNumberFormat="1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50" xfId="44" applyNumberFormat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wrapText="1"/>
    </xf>
    <xf numFmtId="0" fontId="17" fillId="0" borderId="2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4" fontId="2" fillId="0" borderId="23" xfId="44" applyNumberFormat="1" applyFont="1" applyFill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3" fontId="2" fillId="0" borderId="41" xfId="44" applyNumberFormat="1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3" fontId="2" fillId="0" borderId="41" xfId="14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3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</cellXfs>
  <cellStyles count="45">
    <cellStyle name="Normal" xfId="11" xr:uid="{00000000-0005-0000-0000-000000000000}"/>
    <cellStyle name="Обычный" xfId="0" builtinId="0"/>
    <cellStyle name="Обычный 10 10 10 2 2 2 2 2 2" xfId="7" xr:uid="{00000000-0005-0000-0000-000002000000}"/>
    <cellStyle name="Обычный 10 10 10 2 2 2 2 2 8" xfId="27" xr:uid="{00000000-0005-0000-0000-000003000000}"/>
    <cellStyle name="Обычный 10 10 10 2 2 3 2 2 7 2" xfId="19" xr:uid="{00000000-0005-0000-0000-000004000000}"/>
    <cellStyle name="Обычный 10 10 14 7 2 3 2 2 7 2" xfId="17" xr:uid="{00000000-0005-0000-0000-000005000000}"/>
    <cellStyle name="Обычный 100" xfId="9" xr:uid="{00000000-0005-0000-0000-000006000000}"/>
    <cellStyle name="Обычный 144" xfId="8" xr:uid="{00000000-0005-0000-0000-000007000000}"/>
    <cellStyle name="Обычный 149 12" xfId="13" xr:uid="{00000000-0005-0000-0000-000008000000}"/>
    <cellStyle name="Обычный 15" xfId="1" xr:uid="{00000000-0005-0000-0000-000009000000}"/>
    <cellStyle name="Обычный 15 2 4 4" xfId="23" xr:uid="{00000000-0005-0000-0000-00000A000000}"/>
    <cellStyle name="Обычный 17" xfId="26" xr:uid="{00000000-0005-0000-0000-00000B000000}"/>
    <cellStyle name="Обычный 2" xfId="12" xr:uid="{00000000-0005-0000-0000-00000C000000}"/>
    <cellStyle name="Обычный 2 10" xfId="18" xr:uid="{00000000-0005-0000-0000-00000D000000}"/>
    <cellStyle name="Обычный 2 136 11 7 4 3 2 2 6" xfId="28" xr:uid="{00000000-0005-0000-0000-00000E000000}"/>
    <cellStyle name="Обычный 2 136 11 7 4 3 2 3 5" xfId="29" xr:uid="{00000000-0005-0000-0000-00000F000000}"/>
    <cellStyle name="Обычный 2 136 11 7 4 3 2 8" xfId="24" xr:uid="{00000000-0005-0000-0000-000010000000}"/>
    <cellStyle name="Обычный 2 136 11 7 4 3 2 9" xfId="30" xr:uid="{00000000-0005-0000-0000-000011000000}"/>
    <cellStyle name="Обычный 2 136 11 7 4 3 3 3" xfId="22" xr:uid="{00000000-0005-0000-0000-000012000000}"/>
    <cellStyle name="Обычный 2 136 11 7 4 3 6 2" xfId="31" xr:uid="{00000000-0005-0000-0000-000013000000}"/>
    <cellStyle name="Обычный 2 136 11 7 4 8 7" xfId="25" xr:uid="{00000000-0005-0000-0000-000014000000}"/>
    <cellStyle name="Обычный 2 136 11 7 6 2 2" xfId="43" xr:uid="{00000000-0005-0000-0000-000015000000}"/>
    <cellStyle name="Обычный 2 136 11 7 6 2 3 3" xfId="20" xr:uid="{00000000-0005-0000-0000-000016000000}"/>
    <cellStyle name="Обычный 2 136 15 3 2 2 2 7 2" xfId="16" xr:uid="{00000000-0005-0000-0000-000017000000}"/>
    <cellStyle name="Обычный 2 136 15 3 3 3 7 2" xfId="15" xr:uid="{00000000-0005-0000-0000-000018000000}"/>
    <cellStyle name="Обычный 2 136 23 7 2 3" xfId="21" xr:uid="{00000000-0005-0000-0000-000019000000}"/>
    <cellStyle name="Обычный 2 137" xfId="2" xr:uid="{00000000-0005-0000-0000-00001A000000}"/>
    <cellStyle name="Обычный 2 139" xfId="32" xr:uid="{00000000-0005-0000-0000-00001B000000}"/>
    <cellStyle name="Обычный 2 2" xfId="39" xr:uid="{00000000-0005-0000-0000-00001C000000}"/>
    <cellStyle name="Обычный 2 2 10" xfId="44" xr:uid="{00000000-0005-0000-0000-00001D000000}"/>
    <cellStyle name="Обычный 2 2 2 4" xfId="14" xr:uid="{00000000-0005-0000-0000-00001E000000}"/>
    <cellStyle name="Обычный 2 3 2" xfId="4" xr:uid="{00000000-0005-0000-0000-00001F000000}"/>
    <cellStyle name="Обычный 2 4" xfId="10" xr:uid="{00000000-0005-0000-0000-000020000000}"/>
    <cellStyle name="Обычный 2 5" xfId="35" xr:uid="{00000000-0005-0000-0000-000021000000}"/>
    <cellStyle name="Обычный 2 6" xfId="6" xr:uid="{00000000-0005-0000-0000-000022000000}"/>
    <cellStyle name="Обычный 2 6 2" xfId="42" xr:uid="{00000000-0005-0000-0000-000023000000}"/>
    <cellStyle name="Обычный 3" xfId="33" xr:uid="{00000000-0005-0000-0000-000024000000}"/>
    <cellStyle name="Обычный 4" xfId="34" xr:uid="{00000000-0005-0000-0000-000025000000}"/>
    <cellStyle name="Обычный 4 10" xfId="40" xr:uid="{00000000-0005-0000-0000-000026000000}"/>
    <cellStyle name="Обычный 5" xfId="41" xr:uid="{00000000-0005-0000-0000-000027000000}"/>
    <cellStyle name="Обычный 5 3" xfId="3" xr:uid="{00000000-0005-0000-0000-000028000000}"/>
    <cellStyle name="Обычный 5 3 2" xfId="5" xr:uid="{00000000-0005-0000-0000-000029000000}"/>
    <cellStyle name="Обычный 84" xfId="36" xr:uid="{00000000-0005-0000-0000-00002A000000}"/>
    <cellStyle name="Обычный 84 2 3" xfId="38" xr:uid="{00000000-0005-0000-0000-00002B000000}"/>
    <cellStyle name="Обычный 85" xfId="37" xr:uid="{00000000-0005-0000-0000-00002C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OSIT\&#1058;%20&#1040;%20&#1056;%20&#1048;%20&#1060;%20&#1053;%20&#1067;%20&#1045;\&#1054;&#1073;&#1098;&#1077;&#1084;&#1099;\2026%20&#1075;\&#1050;&#1057;\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6"/>
  <sheetViews>
    <sheetView zoomScale="80" zoomScaleNormal="80" workbookViewId="0">
      <pane xSplit="4" ySplit="8" topLeftCell="E129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W4" sqref="W4"/>
    </sheetView>
  </sheetViews>
  <sheetFormatPr defaultRowHeight="12.75" x14ac:dyDescent="0.2"/>
  <cols>
    <col min="1" max="1" width="6.28515625" style="357" customWidth="1"/>
    <col min="2" max="2" width="10.28515625" style="357" customWidth="1"/>
    <col min="3" max="3" width="35.7109375" style="357" customWidth="1"/>
    <col min="4" max="4" width="9.140625" style="357" customWidth="1"/>
    <col min="5" max="5" width="11.5703125" style="357" customWidth="1"/>
    <col min="6" max="6" width="10.42578125" style="357" customWidth="1"/>
    <col min="7" max="7" width="8.5703125" style="357" customWidth="1"/>
    <col min="8" max="8" width="8.140625" style="357" customWidth="1"/>
    <col min="9" max="9" width="8.85546875" style="357" customWidth="1"/>
    <col min="10" max="10" width="12.42578125" style="357" customWidth="1"/>
    <col min="11" max="11" width="13.140625" style="357" customWidth="1"/>
    <col min="12" max="12" width="11.85546875" style="357" customWidth="1"/>
    <col min="13" max="13" width="10.28515625" style="357" customWidth="1"/>
    <col min="14" max="14" width="14" style="357" customWidth="1"/>
    <col min="15" max="15" width="8.140625" style="393" customWidth="1"/>
    <col min="16" max="16" width="11" style="393" customWidth="1"/>
    <col min="17" max="17" width="12.140625" style="393" customWidth="1"/>
    <col min="18" max="18" width="16.42578125" style="393" customWidth="1"/>
    <col min="19" max="19" width="18.7109375" style="393" customWidth="1"/>
    <col min="20" max="20" width="17" style="393" customWidth="1"/>
    <col min="21" max="21" width="10.7109375" style="393" customWidth="1"/>
    <col min="22" max="22" width="11.140625" style="357" customWidth="1"/>
    <col min="23" max="23" width="12.85546875" style="357" customWidth="1"/>
    <col min="24" max="24" width="9.140625" style="358"/>
    <col min="25" max="27" width="9.140625" style="357"/>
    <col min="28" max="28" width="12" style="357" customWidth="1"/>
    <col min="29" max="260" width="9.140625" style="357"/>
    <col min="261" max="261" width="5.5703125" style="357" customWidth="1"/>
    <col min="262" max="262" width="11.5703125" style="357" customWidth="1"/>
    <col min="263" max="263" width="35.7109375" style="357" customWidth="1"/>
    <col min="264" max="264" width="9.140625" style="357" customWidth="1"/>
    <col min="265" max="265" width="11.5703125" style="357" customWidth="1"/>
    <col min="266" max="266" width="15.7109375" style="357" customWidth="1"/>
    <col min="267" max="267" width="13.42578125" style="357" customWidth="1"/>
    <col min="268" max="268" width="19.140625" style="357" customWidth="1"/>
    <col min="269" max="269" width="8.140625" style="357" customWidth="1"/>
    <col min="270" max="270" width="12.140625" style="357" customWidth="1"/>
    <col min="271" max="271" width="14.42578125" style="357" customWidth="1"/>
    <col min="272" max="272" width="13.5703125" style="357" customWidth="1"/>
    <col min="273" max="516" width="9.140625" style="357"/>
    <col min="517" max="517" width="5.5703125" style="357" customWidth="1"/>
    <col min="518" max="518" width="11.5703125" style="357" customWidth="1"/>
    <col min="519" max="519" width="35.7109375" style="357" customWidth="1"/>
    <col min="520" max="520" width="9.140625" style="357" customWidth="1"/>
    <col min="521" max="521" width="11.5703125" style="357" customWidth="1"/>
    <col min="522" max="522" width="15.7109375" style="357" customWidth="1"/>
    <col min="523" max="523" width="13.42578125" style="357" customWidth="1"/>
    <col min="524" max="524" width="19.140625" style="357" customWidth="1"/>
    <col min="525" max="525" width="8.140625" style="357" customWidth="1"/>
    <col min="526" max="526" width="12.140625" style="357" customWidth="1"/>
    <col min="527" max="527" width="14.42578125" style="357" customWidth="1"/>
    <col min="528" max="528" width="13.5703125" style="357" customWidth="1"/>
    <col min="529" max="772" width="9.140625" style="357"/>
    <col min="773" max="773" width="5.5703125" style="357" customWidth="1"/>
    <col min="774" max="774" width="11.5703125" style="357" customWidth="1"/>
    <col min="775" max="775" width="35.7109375" style="357" customWidth="1"/>
    <col min="776" max="776" width="9.140625" style="357" customWidth="1"/>
    <col min="777" max="777" width="11.5703125" style="357" customWidth="1"/>
    <col min="778" max="778" width="15.7109375" style="357" customWidth="1"/>
    <col min="779" max="779" width="13.42578125" style="357" customWidth="1"/>
    <col min="780" max="780" width="19.140625" style="357" customWidth="1"/>
    <col min="781" max="781" width="8.140625" style="357" customWidth="1"/>
    <col min="782" max="782" width="12.140625" style="357" customWidth="1"/>
    <col min="783" max="783" width="14.42578125" style="357" customWidth="1"/>
    <col min="784" max="784" width="13.5703125" style="357" customWidth="1"/>
    <col min="785" max="1028" width="9.140625" style="357"/>
    <col min="1029" max="1029" width="5.5703125" style="357" customWidth="1"/>
    <col min="1030" max="1030" width="11.5703125" style="357" customWidth="1"/>
    <col min="1031" max="1031" width="35.7109375" style="357" customWidth="1"/>
    <col min="1032" max="1032" width="9.140625" style="357" customWidth="1"/>
    <col min="1033" max="1033" width="11.5703125" style="357" customWidth="1"/>
    <col min="1034" max="1034" width="15.7109375" style="357" customWidth="1"/>
    <col min="1035" max="1035" width="13.42578125" style="357" customWidth="1"/>
    <col min="1036" max="1036" width="19.140625" style="357" customWidth="1"/>
    <col min="1037" max="1037" width="8.140625" style="357" customWidth="1"/>
    <col min="1038" max="1038" width="12.140625" style="357" customWidth="1"/>
    <col min="1039" max="1039" width="14.42578125" style="357" customWidth="1"/>
    <col min="1040" max="1040" width="13.5703125" style="357" customWidth="1"/>
    <col min="1041" max="1284" width="9.140625" style="357"/>
    <col min="1285" max="1285" width="5.5703125" style="357" customWidth="1"/>
    <col min="1286" max="1286" width="11.5703125" style="357" customWidth="1"/>
    <col min="1287" max="1287" width="35.7109375" style="357" customWidth="1"/>
    <col min="1288" max="1288" width="9.140625" style="357" customWidth="1"/>
    <col min="1289" max="1289" width="11.5703125" style="357" customWidth="1"/>
    <col min="1290" max="1290" width="15.7109375" style="357" customWidth="1"/>
    <col min="1291" max="1291" width="13.42578125" style="357" customWidth="1"/>
    <col min="1292" max="1292" width="19.140625" style="357" customWidth="1"/>
    <col min="1293" max="1293" width="8.140625" style="357" customWidth="1"/>
    <col min="1294" max="1294" width="12.140625" style="357" customWidth="1"/>
    <col min="1295" max="1295" width="14.42578125" style="357" customWidth="1"/>
    <col min="1296" max="1296" width="13.5703125" style="357" customWidth="1"/>
    <col min="1297" max="1540" width="9.140625" style="357"/>
    <col min="1541" max="1541" width="5.5703125" style="357" customWidth="1"/>
    <col min="1542" max="1542" width="11.5703125" style="357" customWidth="1"/>
    <col min="1543" max="1543" width="35.7109375" style="357" customWidth="1"/>
    <col min="1544" max="1544" width="9.140625" style="357" customWidth="1"/>
    <col min="1545" max="1545" width="11.5703125" style="357" customWidth="1"/>
    <col min="1546" max="1546" width="15.7109375" style="357" customWidth="1"/>
    <col min="1547" max="1547" width="13.42578125" style="357" customWidth="1"/>
    <col min="1548" max="1548" width="19.140625" style="357" customWidth="1"/>
    <col min="1549" max="1549" width="8.140625" style="357" customWidth="1"/>
    <col min="1550" max="1550" width="12.140625" style="357" customWidth="1"/>
    <col min="1551" max="1551" width="14.42578125" style="357" customWidth="1"/>
    <col min="1552" max="1552" width="13.5703125" style="357" customWidth="1"/>
    <col min="1553" max="1796" width="9.140625" style="357"/>
    <col min="1797" max="1797" width="5.5703125" style="357" customWidth="1"/>
    <col min="1798" max="1798" width="11.5703125" style="357" customWidth="1"/>
    <col min="1799" max="1799" width="35.7109375" style="357" customWidth="1"/>
    <col min="1800" max="1800" width="9.140625" style="357" customWidth="1"/>
    <col min="1801" max="1801" width="11.5703125" style="357" customWidth="1"/>
    <col min="1802" max="1802" width="15.7109375" style="357" customWidth="1"/>
    <col min="1803" max="1803" width="13.42578125" style="357" customWidth="1"/>
    <col min="1804" max="1804" width="19.140625" style="357" customWidth="1"/>
    <col min="1805" max="1805" width="8.140625" style="357" customWidth="1"/>
    <col min="1806" max="1806" width="12.140625" style="357" customWidth="1"/>
    <col min="1807" max="1807" width="14.42578125" style="357" customWidth="1"/>
    <col min="1808" max="1808" width="13.5703125" style="357" customWidth="1"/>
    <col min="1809" max="2052" width="9.140625" style="357"/>
    <col min="2053" max="2053" width="5.5703125" style="357" customWidth="1"/>
    <col min="2054" max="2054" width="11.5703125" style="357" customWidth="1"/>
    <col min="2055" max="2055" width="35.7109375" style="357" customWidth="1"/>
    <col min="2056" max="2056" width="9.140625" style="357" customWidth="1"/>
    <col min="2057" max="2057" width="11.5703125" style="357" customWidth="1"/>
    <col min="2058" max="2058" width="15.7109375" style="357" customWidth="1"/>
    <col min="2059" max="2059" width="13.42578125" style="357" customWidth="1"/>
    <col min="2060" max="2060" width="19.140625" style="357" customWidth="1"/>
    <col min="2061" max="2061" width="8.140625" style="357" customWidth="1"/>
    <col min="2062" max="2062" width="12.140625" style="357" customWidth="1"/>
    <col min="2063" max="2063" width="14.42578125" style="357" customWidth="1"/>
    <col min="2064" max="2064" width="13.5703125" style="357" customWidth="1"/>
    <col min="2065" max="2308" width="9.140625" style="357"/>
    <col min="2309" max="2309" width="5.5703125" style="357" customWidth="1"/>
    <col min="2310" max="2310" width="11.5703125" style="357" customWidth="1"/>
    <col min="2311" max="2311" width="35.7109375" style="357" customWidth="1"/>
    <col min="2312" max="2312" width="9.140625" style="357" customWidth="1"/>
    <col min="2313" max="2313" width="11.5703125" style="357" customWidth="1"/>
    <col min="2314" max="2314" width="15.7109375" style="357" customWidth="1"/>
    <col min="2315" max="2315" width="13.42578125" style="357" customWidth="1"/>
    <col min="2316" max="2316" width="19.140625" style="357" customWidth="1"/>
    <col min="2317" max="2317" width="8.140625" style="357" customWidth="1"/>
    <col min="2318" max="2318" width="12.140625" style="357" customWidth="1"/>
    <col min="2319" max="2319" width="14.42578125" style="357" customWidth="1"/>
    <col min="2320" max="2320" width="13.5703125" style="357" customWidth="1"/>
    <col min="2321" max="2564" width="9.140625" style="357"/>
    <col min="2565" max="2565" width="5.5703125" style="357" customWidth="1"/>
    <col min="2566" max="2566" width="11.5703125" style="357" customWidth="1"/>
    <col min="2567" max="2567" width="35.7109375" style="357" customWidth="1"/>
    <col min="2568" max="2568" width="9.140625" style="357" customWidth="1"/>
    <col min="2569" max="2569" width="11.5703125" style="357" customWidth="1"/>
    <col min="2570" max="2570" width="15.7109375" style="357" customWidth="1"/>
    <col min="2571" max="2571" width="13.42578125" style="357" customWidth="1"/>
    <col min="2572" max="2572" width="19.140625" style="357" customWidth="1"/>
    <col min="2573" max="2573" width="8.140625" style="357" customWidth="1"/>
    <col min="2574" max="2574" width="12.140625" style="357" customWidth="1"/>
    <col min="2575" max="2575" width="14.42578125" style="357" customWidth="1"/>
    <col min="2576" max="2576" width="13.5703125" style="357" customWidth="1"/>
    <col min="2577" max="2820" width="9.140625" style="357"/>
    <col min="2821" max="2821" width="5.5703125" style="357" customWidth="1"/>
    <col min="2822" max="2822" width="11.5703125" style="357" customWidth="1"/>
    <col min="2823" max="2823" width="35.7109375" style="357" customWidth="1"/>
    <col min="2824" max="2824" width="9.140625" style="357" customWidth="1"/>
    <col min="2825" max="2825" width="11.5703125" style="357" customWidth="1"/>
    <col min="2826" max="2826" width="15.7109375" style="357" customWidth="1"/>
    <col min="2827" max="2827" width="13.42578125" style="357" customWidth="1"/>
    <col min="2828" max="2828" width="19.140625" style="357" customWidth="1"/>
    <col min="2829" max="2829" width="8.140625" style="357" customWidth="1"/>
    <col min="2830" max="2830" width="12.140625" style="357" customWidth="1"/>
    <col min="2831" max="2831" width="14.42578125" style="357" customWidth="1"/>
    <col min="2832" max="2832" width="13.5703125" style="357" customWidth="1"/>
    <col min="2833" max="3076" width="9.140625" style="357"/>
    <col min="3077" max="3077" width="5.5703125" style="357" customWidth="1"/>
    <col min="3078" max="3078" width="11.5703125" style="357" customWidth="1"/>
    <col min="3079" max="3079" width="35.7109375" style="357" customWidth="1"/>
    <col min="3080" max="3080" width="9.140625" style="357" customWidth="1"/>
    <col min="3081" max="3081" width="11.5703125" style="357" customWidth="1"/>
    <col min="3082" max="3082" width="15.7109375" style="357" customWidth="1"/>
    <col min="3083" max="3083" width="13.42578125" style="357" customWidth="1"/>
    <col min="3084" max="3084" width="19.140625" style="357" customWidth="1"/>
    <col min="3085" max="3085" width="8.140625" style="357" customWidth="1"/>
    <col min="3086" max="3086" width="12.140625" style="357" customWidth="1"/>
    <col min="3087" max="3087" width="14.42578125" style="357" customWidth="1"/>
    <col min="3088" max="3088" width="13.5703125" style="357" customWidth="1"/>
    <col min="3089" max="3332" width="9.140625" style="357"/>
    <col min="3333" max="3333" width="5.5703125" style="357" customWidth="1"/>
    <col min="3334" max="3334" width="11.5703125" style="357" customWidth="1"/>
    <col min="3335" max="3335" width="35.7109375" style="357" customWidth="1"/>
    <col min="3336" max="3336" width="9.140625" style="357" customWidth="1"/>
    <col min="3337" max="3337" width="11.5703125" style="357" customWidth="1"/>
    <col min="3338" max="3338" width="15.7109375" style="357" customWidth="1"/>
    <col min="3339" max="3339" width="13.42578125" style="357" customWidth="1"/>
    <col min="3340" max="3340" width="19.140625" style="357" customWidth="1"/>
    <col min="3341" max="3341" width="8.140625" style="357" customWidth="1"/>
    <col min="3342" max="3342" width="12.140625" style="357" customWidth="1"/>
    <col min="3343" max="3343" width="14.42578125" style="357" customWidth="1"/>
    <col min="3344" max="3344" width="13.5703125" style="357" customWidth="1"/>
    <col min="3345" max="3588" width="9.140625" style="357"/>
    <col min="3589" max="3589" width="5.5703125" style="357" customWidth="1"/>
    <col min="3590" max="3590" width="11.5703125" style="357" customWidth="1"/>
    <col min="3591" max="3591" width="35.7109375" style="357" customWidth="1"/>
    <col min="3592" max="3592" width="9.140625" style="357" customWidth="1"/>
    <col min="3593" max="3593" width="11.5703125" style="357" customWidth="1"/>
    <col min="3594" max="3594" width="15.7109375" style="357" customWidth="1"/>
    <col min="3595" max="3595" width="13.42578125" style="357" customWidth="1"/>
    <col min="3596" max="3596" width="19.140625" style="357" customWidth="1"/>
    <col min="3597" max="3597" width="8.140625" style="357" customWidth="1"/>
    <col min="3598" max="3598" width="12.140625" style="357" customWidth="1"/>
    <col min="3599" max="3599" width="14.42578125" style="357" customWidth="1"/>
    <col min="3600" max="3600" width="13.5703125" style="357" customWidth="1"/>
    <col min="3601" max="3844" width="9.140625" style="357"/>
    <col min="3845" max="3845" width="5.5703125" style="357" customWidth="1"/>
    <col min="3846" max="3846" width="11.5703125" style="357" customWidth="1"/>
    <col min="3847" max="3847" width="35.7109375" style="357" customWidth="1"/>
    <col min="3848" max="3848" width="9.140625" style="357" customWidth="1"/>
    <col min="3849" max="3849" width="11.5703125" style="357" customWidth="1"/>
    <col min="3850" max="3850" width="15.7109375" style="357" customWidth="1"/>
    <col min="3851" max="3851" width="13.42578125" style="357" customWidth="1"/>
    <col min="3852" max="3852" width="19.140625" style="357" customWidth="1"/>
    <col min="3853" max="3853" width="8.140625" style="357" customWidth="1"/>
    <col min="3854" max="3854" width="12.140625" style="357" customWidth="1"/>
    <col min="3855" max="3855" width="14.42578125" style="357" customWidth="1"/>
    <col min="3856" max="3856" width="13.5703125" style="357" customWidth="1"/>
    <col min="3857" max="4100" width="9.140625" style="357"/>
    <col min="4101" max="4101" width="5.5703125" style="357" customWidth="1"/>
    <col min="4102" max="4102" width="11.5703125" style="357" customWidth="1"/>
    <col min="4103" max="4103" width="35.7109375" style="357" customWidth="1"/>
    <col min="4104" max="4104" width="9.140625" style="357" customWidth="1"/>
    <col min="4105" max="4105" width="11.5703125" style="357" customWidth="1"/>
    <col min="4106" max="4106" width="15.7109375" style="357" customWidth="1"/>
    <col min="4107" max="4107" width="13.42578125" style="357" customWidth="1"/>
    <col min="4108" max="4108" width="19.140625" style="357" customWidth="1"/>
    <col min="4109" max="4109" width="8.140625" style="357" customWidth="1"/>
    <col min="4110" max="4110" width="12.140625" style="357" customWidth="1"/>
    <col min="4111" max="4111" width="14.42578125" style="357" customWidth="1"/>
    <col min="4112" max="4112" width="13.5703125" style="357" customWidth="1"/>
    <col min="4113" max="4356" width="9.140625" style="357"/>
    <col min="4357" max="4357" width="5.5703125" style="357" customWidth="1"/>
    <col min="4358" max="4358" width="11.5703125" style="357" customWidth="1"/>
    <col min="4359" max="4359" width="35.7109375" style="357" customWidth="1"/>
    <col min="4360" max="4360" width="9.140625" style="357" customWidth="1"/>
    <col min="4361" max="4361" width="11.5703125" style="357" customWidth="1"/>
    <col min="4362" max="4362" width="15.7109375" style="357" customWidth="1"/>
    <col min="4363" max="4363" width="13.42578125" style="357" customWidth="1"/>
    <col min="4364" max="4364" width="19.140625" style="357" customWidth="1"/>
    <col min="4365" max="4365" width="8.140625" style="357" customWidth="1"/>
    <col min="4366" max="4366" width="12.140625" style="357" customWidth="1"/>
    <col min="4367" max="4367" width="14.42578125" style="357" customWidth="1"/>
    <col min="4368" max="4368" width="13.5703125" style="357" customWidth="1"/>
    <col min="4369" max="4612" width="9.140625" style="357"/>
    <col min="4613" max="4613" width="5.5703125" style="357" customWidth="1"/>
    <col min="4614" max="4614" width="11.5703125" style="357" customWidth="1"/>
    <col min="4615" max="4615" width="35.7109375" style="357" customWidth="1"/>
    <col min="4616" max="4616" width="9.140625" style="357" customWidth="1"/>
    <col min="4617" max="4617" width="11.5703125" style="357" customWidth="1"/>
    <col min="4618" max="4618" width="15.7109375" style="357" customWidth="1"/>
    <col min="4619" max="4619" width="13.42578125" style="357" customWidth="1"/>
    <col min="4620" max="4620" width="19.140625" style="357" customWidth="1"/>
    <col min="4621" max="4621" width="8.140625" style="357" customWidth="1"/>
    <col min="4622" max="4622" width="12.140625" style="357" customWidth="1"/>
    <col min="4623" max="4623" width="14.42578125" style="357" customWidth="1"/>
    <col min="4624" max="4624" width="13.5703125" style="357" customWidth="1"/>
    <col min="4625" max="4868" width="9.140625" style="357"/>
    <col min="4869" max="4869" width="5.5703125" style="357" customWidth="1"/>
    <col min="4870" max="4870" width="11.5703125" style="357" customWidth="1"/>
    <col min="4871" max="4871" width="35.7109375" style="357" customWidth="1"/>
    <col min="4872" max="4872" width="9.140625" style="357" customWidth="1"/>
    <col min="4873" max="4873" width="11.5703125" style="357" customWidth="1"/>
    <col min="4874" max="4874" width="15.7109375" style="357" customWidth="1"/>
    <col min="4875" max="4875" width="13.42578125" style="357" customWidth="1"/>
    <col min="4876" max="4876" width="19.140625" style="357" customWidth="1"/>
    <col min="4877" max="4877" width="8.140625" style="357" customWidth="1"/>
    <col min="4878" max="4878" width="12.140625" style="357" customWidth="1"/>
    <col min="4879" max="4879" width="14.42578125" style="357" customWidth="1"/>
    <col min="4880" max="4880" width="13.5703125" style="357" customWidth="1"/>
    <col min="4881" max="5124" width="9.140625" style="357"/>
    <col min="5125" max="5125" width="5.5703125" style="357" customWidth="1"/>
    <col min="5126" max="5126" width="11.5703125" style="357" customWidth="1"/>
    <col min="5127" max="5127" width="35.7109375" style="357" customWidth="1"/>
    <col min="5128" max="5128" width="9.140625" style="357" customWidth="1"/>
    <col min="5129" max="5129" width="11.5703125" style="357" customWidth="1"/>
    <col min="5130" max="5130" width="15.7109375" style="357" customWidth="1"/>
    <col min="5131" max="5131" width="13.42578125" style="357" customWidth="1"/>
    <col min="5132" max="5132" width="19.140625" style="357" customWidth="1"/>
    <col min="5133" max="5133" width="8.140625" style="357" customWidth="1"/>
    <col min="5134" max="5134" width="12.140625" style="357" customWidth="1"/>
    <col min="5135" max="5135" width="14.42578125" style="357" customWidth="1"/>
    <col min="5136" max="5136" width="13.5703125" style="357" customWidth="1"/>
    <col min="5137" max="5380" width="9.140625" style="357"/>
    <col min="5381" max="5381" width="5.5703125" style="357" customWidth="1"/>
    <col min="5382" max="5382" width="11.5703125" style="357" customWidth="1"/>
    <col min="5383" max="5383" width="35.7109375" style="357" customWidth="1"/>
    <col min="5384" max="5384" width="9.140625" style="357" customWidth="1"/>
    <col min="5385" max="5385" width="11.5703125" style="357" customWidth="1"/>
    <col min="5386" max="5386" width="15.7109375" style="357" customWidth="1"/>
    <col min="5387" max="5387" width="13.42578125" style="357" customWidth="1"/>
    <col min="5388" max="5388" width="19.140625" style="357" customWidth="1"/>
    <col min="5389" max="5389" width="8.140625" style="357" customWidth="1"/>
    <col min="5390" max="5390" width="12.140625" style="357" customWidth="1"/>
    <col min="5391" max="5391" width="14.42578125" style="357" customWidth="1"/>
    <col min="5392" max="5392" width="13.5703125" style="357" customWidth="1"/>
    <col min="5393" max="5636" width="9.140625" style="357"/>
    <col min="5637" max="5637" width="5.5703125" style="357" customWidth="1"/>
    <col min="5638" max="5638" width="11.5703125" style="357" customWidth="1"/>
    <col min="5639" max="5639" width="35.7109375" style="357" customWidth="1"/>
    <col min="5640" max="5640" width="9.140625" style="357" customWidth="1"/>
    <col min="5641" max="5641" width="11.5703125" style="357" customWidth="1"/>
    <col min="5642" max="5642" width="15.7109375" style="357" customWidth="1"/>
    <col min="5643" max="5643" width="13.42578125" style="357" customWidth="1"/>
    <col min="5644" max="5644" width="19.140625" style="357" customWidth="1"/>
    <col min="5645" max="5645" width="8.140625" style="357" customWidth="1"/>
    <col min="5646" max="5646" width="12.140625" style="357" customWidth="1"/>
    <col min="5647" max="5647" width="14.42578125" style="357" customWidth="1"/>
    <col min="5648" max="5648" width="13.5703125" style="357" customWidth="1"/>
    <col min="5649" max="5892" width="9.140625" style="357"/>
    <col min="5893" max="5893" width="5.5703125" style="357" customWidth="1"/>
    <col min="5894" max="5894" width="11.5703125" style="357" customWidth="1"/>
    <col min="5895" max="5895" width="35.7109375" style="357" customWidth="1"/>
    <col min="5896" max="5896" width="9.140625" style="357" customWidth="1"/>
    <col min="5897" max="5897" width="11.5703125" style="357" customWidth="1"/>
    <col min="5898" max="5898" width="15.7109375" style="357" customWidth="1"/>
    <col min="5899" max="5899" width="13.42578125" style="357" customWidth="1"/>
    <col min="5900" max="5900" width="19.140625" style="357" customWidth="1"/>
    <col min="5901" max="5901" width="8.140625" style="357" customWidth="1"/>
    <col min="5902" max="5902" width="12.140625" style="357" customWidth="1"/>
    <col min="5903" max="5903" width="14.42578125" style="357" customWidth="1"/>
    <col min="5904" max="5904" width="13.5703125" style="357" customWidth="1"/>
    <col min="5905" max="6148" width="9.140625" style="357"/>
    <col min="6149" max="6149" width="5.5703125" style="357" customWidth="1"/>
    <col min="6150" max="6150" width="11.5703125" style="357" customWidth="1"/>
    <col min="6151" max="6151" width="35.7109375" style="357" customWidth="1"/>
    <col min="6152" max="6152" width="9.140625" style="357" customWidth="1"/>
    <col min="6153" max="6153" width="11.5703125" style="357" customWidth="1"/>
    <col min="6154" max="6154" width="15.7109375" style="357" customWidth="1"/>
    <col min="6155" max="6155" width="13.42578125" style="357" customWidth="1"/>
    <col min="6156" max="6156" width="19.140625" style="357" customWidth="1"/>
    <col min="6157" max="6157" width="8.140625" style="357" customWidth="1"/>
    <col min="6158" max="6158" width="12.140625" style="357" customWidth="1"/>
    <col min="6159" max="6159" width="14.42578125" style="357" customWidth="1"/>
    <col min="6160" max="6160" width="13.5703125" style="357" customWidth="1"/>
    <col min="6161" max="6404" width="9.140625" style="357"/>
    <col min="6405" max="6405" width="5.5703125" style="357" customWidth="1"/>
    <col min="6406" max="6406" width="11.5703125" style="357" customWidth="1"/>
    <col min="6407" max="6407" width="35.7109375" style="357" customWidth="1"/>
    <col min="6408" max="6408" width="9.140625" style="357" customWidth="1"/>
    <col min="6409" max="6409" width="11.5703125" style="357" customWidth="1"/>
    <col min="6410" max="6410" width="15.7109375" style="357" customWidth="1"/>
    <col min="6411" max="6411" width="13.42578125" style="357" customWidth="1"/>
    <col min="6412" max="6412" width="19.140625" style="357" customWidth="1"/>
    <col min="6413" max="6413" width="8.140625" style="357" customWidth="1"/>
    <col min="6414" max="6414" width="12.140625" style="357" customWidth="1"/>
    <col min="6415" max="6415" width="14.42578125" style="357" customWidth="1"/>
    <col min="6416" max="6416" width="13.5703125" style="357" customWidth="1"/>
    <col min="6417" max="6660" width="9.140625" style="357"/>
    <col min="6661" max="6661" width="5.5703125" style="357" customWidth="1"/>
    <col min="6662" max="6662" width="11.5703125" style="357" customWidth="1"/>
    <col min="6663" max="6663" width="35.7109375" style="357" customWidth="1"/>
    <col min="6664" max="6664" width="9.140625" style="357" customWidth="1"/>
    <col min="6665" max="6665" width="11.5703125" style="357" customWidth="1"/>
    <col min="6666" max="6666" width="15.7109375" style="357" customWidth="1"/>
    <col min="6667" max="6667" width="13.42578125" style="357" customWidth="1"/>
    <col min="6668" max="6668" width="19.140625" style="357" customWidth="1"/>
    <col min="6669" max="6669" width="8.140625" style="357" customWidth="1"/>
    <col min="6670" max="6670" width="12.140625" style="357" customWidth="1"/>
    <col min="6671" max="6671" width="14.42578125" style="357" customWidth="1"/>
    <col min="6672" max="6672" width="13.5703125" style="357" customWidth="1"/>
    <col min="6673" max="6916" width="9.140625" style="357"/>
    <col min="6917" max="6917" width="5.5703125" style="357" customWidth="1"/>
    <col min="6918" max="6918" width="11.5703125" style="357" customWidth="1"/>
    <col min="6919" max="6919" width="35.7109375" style="357" customWidth="1"/>
    <col min="6920" max="6920" width="9.140625" style="357" customWidth="1"/>
    <col min="6921" max="6921" width="11.5703125" style="357" customWidth="1"/>
    <col min="6922" max="6922" width="15.7109375" style="357" customWidth="1"/>
    <col min="6923" max="6923" width="13.42578125" style="357" customWidth="1"/>
    <col min="6924" max="6924" width="19.140625" style="357" customWidth="1"/>
    <col min="6925" max="6925" width="8.140625" style="357" customWidth="1"/>
    <col min="6926" max="6926" width="12.140625" style="357" customWidth="1"/>
    <col min="6927" max="6927" width="14.42578125" style="357" customWidth="1"/>
    <col min="6928" max="6928" width="13.5703125" style="357" customWidth="1"/>
    <col min="6929" max="7172" width="9.140625" style="357"/>
    <col min="7173" max="7173" width="5.5703125" style="357" customWidth="1"/>
    <col min="7174" max="7174" width="11.5703125" style="357" customWidth="1"/>
    <col min="7175" max="7175" width="35.7109375" style="357" customWidth="1"/>
    <col min="7176" max="7176" width="9.140625" style="357" customWidth="1"/>
    <col min="7177" max="7177" width="11.5703125" style="357" customWidth="1"/>
    <col min="7178" max="7178" width="15.7109375" style="357" customWidth="1"/>
    <col min="7179" max="7179" width="13.42578125" style="357" customWidth="1"/>
    <col min="7180" max="7180" width="19.140625" style="357" customWidth="1"/>
    <col min="7181" max="7181" width="8.140625" style="357" customWidth="1"/>
    <col min="7182" max="7182" width="12.140625" style="357" customWidth="1"/>
    <col min="7183" max="7183" width="14.42578125" style="357" customWidth="1"/>
    <col min="7184" max="7184" width="13.5703125" style="357" customWidth="1"/>
    <col min="7185" max="7428" width="9.140625" style="357"/>
    <col min="7429" max="7429" width="5.5703125" style="357" customWidth="1"/>
    <col min="7430" max="7430" width="11.5703125" style="357" customWidth="1"/>
    <col min="7431" max="7431" width="35.7109375" style="357" customWidth="1"/>
    <col min="7432" max="7432" width="9.140625" style="357" customWidth="1"/>
    <col min="7433" max="7433" width="11.5703125" style="357" customWidth="1"/>
    <col min="7434" max="7434" width="15.7109375" style="357" customWidth="1"/>
    <col min="7435" max="7435" width="13.42578125" style="357" customWidth="1"/>
    <col min="7436" max="7436" width="19.140625" style="357" customWidth="1"/>
    <col min="7437" max="7437" width="8.140625" style="357" customWidth="1"/>
    <col min="7438" max="7438" width="12.140625" style="357" customWidth="1"/>
    <col min="7439" max="7439" width="14.42578125" style="357" customWidth="1"/>
    <col min="7440" max="7440" width="13.5703125" style="357" customWidth="1"/>
    <col min="7441" max="7684" width="9.140625" style="357"/>
    <col min="7685" max="7685" width="5.5703125" style="357" customWidth="1"/>
    <col min="7686" max="7686" width="11.5703125" style="357" customWidth="1"/>
    <col min="7687" max="7687" width="35.7109375" style="357" customWidth="1"/>
    <col min="7688" max="7688" width="9.140625" style="357" customWidth="1"/>
    <col min="7689" max="7689" width="11.5703125" style="357" customWidth="1"/>
    <col min="7690" max="7690" width="15.7109375" style="357" customWidth="1"/>
    <col min="7691" max="7691" width="13.42578125" style="357" customWidth="1"/>
    <col min="7692" max="7692" width="19.140625" style="357" customWidth="1"/>
    <col min="7693" max="7693" width="8.140625" style="357" customWidth="1"/>
    <col min="7694" max="7694" width="12.140625" style="357" customWidth="1"/>
    <col min="7695" max="7695" width="14.42578125" style="357" customWidth="1"/>
    <col min="7696" max="7696" width="13.5703125" style="357" customWidth="1"/>
    <col min="7697" max="7940" width="9.140625" style="357"/>
    <col min="7941" max="7941" width="5.5703125" style="357" customWidth="1"/>
    <col min="7942" max="7942" width="11.5703125" style="357" customWidth="1"/>
    <col min="7943" max="7943" width="35.7109375" style="357" customWidth="1"/>
    <col min="7944" max="7944" width="9.140625" style="357" customWidth="1"/>
    <col min="7945" max="7945" width="11.5703125" style="357" customWidth="1"/>
    <col min="7946" max="7946" width="15.7109375" style="357" customWidth="1"/>
    <col min="7947" max="7947" width="13.42578125" style="357" customWidth="1"/>
    <col min="7948" max="7948" width="19.140625" style="357" customWidth="1"/>
    <col min="7949" max="7949" width="8.140625" style="357" customWidth="1"/>
    <col min="7950" max="7950" width="12.140625" style="357" customWidth="1"/>
    <col min="7951" max="7951" width="14.42578125" style="357" customWidth="1"/>
    <col min="7952" max="7952" width="13.5703125" style="357" customWidth="1"/>
    <col min="7953" max="8196" width="9.140625" style="357"/>
    <col min="8197" max="8197" width="5.5703125" style="357" customWidth="1"/>
    <col min="8198" max="8198" width="11.5703125" style="357" customWidth="1"/>
    <col min="8199" max="8199" width="35.7109375" style="357" customWidth="1"/>
    <col min="8200" max="8200" width="9.140625" style="357" customWidth="1"/>
    <col min="8201" max="8201" width="11.5703125" style="357" customWidth="1"/>
    <col min="8202" max="8202" width="15.7109375" style="357" customWidth="1"/>
    <col min="8203" max="8203" width="13.42578125" style="357" customWidth="1"/>
    <col min="8204" max="8204" width="19.140625" style="357" customWidth="1"/>
    <col min="8205" max="8205" width="8.140625" style="357" customWidth="1"/>
    <col min="8206" max="8206" width="12.140625" style="357" customWidth="1"/>
    <col min="8207" max="8207" width="14.42578125" style="357" customWidth="1"/>
    <col min="8208" max="8208" width="13.5703125" style="357" customWidth="1"/>
    <col min="8209" max="8452" width="9.140625" style="357"/>
    <col min="8453" max="8453" width="5.5703125" style="357" customWidth="1"/>
    <col min="8454" max="8454" width="11.5703125" style="357" customWidth="1"/>
    <col min="8455" max="8455" width="35.7109375" style="357" customWidth="1"/>
    <col min="8456" max="8456" width="9.140625" style="357" customWidth="1"/>
    <col min="8457" max="8457" width="11.5703125" style="357" customWidth="1"/>
    <col min="8458" max="8458" width="15.7109375" style="357" customWidth="1"/>
    <col min="8459" max="8459" width="13.42578125" style="357" customWidth="1"/>
    <col min="8460" max="8460" width="19.140625" style="357" customWidth="1"/>
    <col min="8461" max="8461" width="8.140625" style="357" customWidth="1"/>
    <col min="8462" max="8462" width="12.140625" style="357" customWidth="1"/>
    <col min="8463" max="8463" width="14.42578125" style="357" customWidth="1"/>
    <col min="8464" max="8464" width="13.5703125" style="357" customWidth="1"/>
    <col min="8465" max="8708" width="9.140625" style="357"/>
    <col min="8709" max="8709" width="5.5703125" style="357" customWidth="1"/>
    <col min="8710" max="8710" width="11.5703125" style="357" customWidth="1"/>
    <col min="8711" max="8711" width="35.7109375" style="357" customWidth="1"/>
    <col min="8712" max="8712" width="9.140625" style="357" customWidth="1"/>
    <col min="8713" max="8713" width="11.5703125" style="357" customWidth="1"/>
    <col min="8714" max="8714" width="15.7109375" style="357" customWidth="1"/>
    <col min="8715" max="8715" width="13.42578125" style="357" customWidth="1"/>
    <col min="8716" max="8716" width="19.140625" style="357" customWidth="1"/>
    <col min="8717" max="8717" width="8.140625" style="357" customWidth="1"/>
    <col min="8718" max="8718" width="12.140625" style="357" customWidth="1"/>
    <col min="8719" max="8719" width="14.42578125" style="357" customWidth="1"/>
    <col min="8720" max="8720" width="13.5703125" style="357" customWidth="1"/>
    <col min="8721" max="8964" width="9.140625" style="357"/>
    <col min="8965" max="8965" width="5.5703125" style="357" customWidth="1"/>
    <col min="8966" max="8966" width="11.5703125" style="357" customWidth="1"/>
    <col min="8967" max="8967" width="35.7109375" style="357" customWidth="1"/>
    <col min="8968" max="8968" width="9.140625" style="357" customWidth="1"/>
    <col min="8969" max="8969" width="11.5703125" style="357" customWidth="1"/>
    <col min="8970" max="8970" width="15.7109375" style="357" customWidth="1"/>
    <col min="8971" max="8971" width="13.42578125" style="357" customWidth="1"/>
    <col min="8972" max="8972" width="19.140625" style="357" customWidth="1"/>
    <col min="8973" max="8973" width="8.140625" style="357" customWidth="1"/>
    <col min="8974" max="8974" width="12.140625" style="357" customWidth="1"/>
    <col min="8975" max="8975" width="14.42578125" style="357" customWidth="1"/>
    <col min="8976" max="8976" width="13.5703125" style="357" customWidth="1"/>
    <col min="8977" max="9220" width="9.140625" style="357"/>
    <col min="9221" max="9221" width="5.5703125" style="357" customWidth="1"/>
    <col min="9222" max="9222" width="11.5703125" style="357" customWidth="1"/>
    <col min="9223" max="9223" width="35.7109375" style="357" customWidth="1"/>
    <col min="9224" max="9224" width="9.140625" style="357" customWidth="1"/>
    <col min="9225" max="9225" width="11.5703125" style="357" customWidth="1"/>
    <col min="9226" max="9226" width="15.7109375" style="357" customWidth="1"/>
    <col min="9227" max="9227" width="13.42578125" style="357" customWidth="1"/>
    <col min="9228" max="9228" width="19.140625" style="357" customWidth="1"/>
    <col min="9229" max="9229" width="8.140625" style="357" customWidth="1"/>
    <col min="9230" max="9230" width="12.140625" style="357" customWidth="1"/>
    <col min="9231" max="9231" width="14.42578125" style="357" customWidth="1"/>
    <col min="9232" max="9232" width="13.5703125" style="357" customWidth="1"/>
    <col min="9233" max="9476" width="9.140625" style="357"/>
    <col min="9477" max="9477" width="5.5703125" style="357" customWidth="1"/>
    <col min="9478" max="9478" width="11.5703125" style="357" customWidth="1"/>
    <col min="9479" max="9479" width="35.7109375" style="357" customWidth="1"/>
    <col min="9480" max="9480" width="9.140625" style="357" customWidth="1"/>
    <col min="9481" max="9481" width="11.5703125" style="357" customWidth="1"/>
    <col min="9482" max="9482" width="15.7109375" style="357" customWidth="1"/>
    <col min="9483" max="9483" width="13.42578125" style="357" customWidth="1"/>
    <col min="9484" max="9484" width="19.140625" style="357" customWidth="1"/>
    <col min="9485" max="9485" width="8.140625" style="357" customWidth="1"/>
    <col min="9486" max="9486" width="12.140625" style="357" customWidth="1"/>
    <col min="9487" max="9487" width="14.42578125" style="357" customWidth="1"/>
    <col min="9488" max="9488" width="13.5703125" style="357" customWidth="1"/>
    <col min="9489" max="9732" width="9.140625" style="357"/>
    <col min="9733" max="9733" width="5.5703125" style="357" customWidth="1"/>
    <col min="9734" max="9734" width="11.5703125" style="357" customWidth="1"/>
    <col min="9735" max="9735" width="35.7109375" style="357" customWidth="1"/>
    <col min="9736" max="9736" width="9.140625" style="357" customWidth="1"/>
    <col min="9737" max="9737" width="11.5703125" style="357" customWidth="1"/>
    <col min="9738" max="9738" width="15.7109375" style="357" customWidth="1"/>
    <col min="9739" max="9739" width="13.42578125" style="357" customWidth="1"/>
    <col min="9740" max="9740" width="19.140625" style="357" customWidth="1"/>
    <col min="9741" max="9741" width="8.140625" style="357" customWidth="1"/>
    <col min="9742" max="9742" width="12.140625" style="357" customWidth="1"/>
    <col min="9743" max="9743" width="14.42578125" style="357" customWidth="1"/>
    <col min="9744" max="9744" width="13.5703125" style="357" customWidth="1"/>
    <col min="9745" max="9988" width="9.140625" style="357"/>
    <col min="9989" max="9989" width="5.5703125" style="357" customWidth="1"/>
    <col min="9990" max="9990" width="11.5703125" style="357" customWidth="1"/>
    <col min="9991" max="9991" width="35.7109375" style="357" customWidth="1"/>
    <col min="9992" max="9992" width="9.140625" style="357" customWidth="1"/>
    <col min="9993" max="9993" width="11.5703125" style="357" customWidth="1"/>
    <col min="9994" max="9994" width="15.7109375" style="357" customWidth="1"/>
    <col min="9995" max="9995" width="13.42578125" style="357" customWidth="1"/>
    <col min="9996" max="9996" width="19.140625" style="357" customWidth="1"/>
    <col min="9997" max="9997" width="8.140625" style="357" customWidth="1"/>
    <col min="9998" max="9998" width="12.140625" style="357" customWidth="1"/>
    <col min="9999" max="9999" width="14.42578125" style="357" customWidth="1"/>
    <col min="10000" max="10000" width="13.5703125" style="357" customWidth="1"/>
    <col min="10001" max="10244" width="9.140625" style="357"/>
    <col min="10245" max="10245" width="5.5703125" style="357" customWidth="1"/>
    <col min="10246" max="10246" width="11.5703125" style="357" customWidth="1"/>
    <col min="10247" max="10247" width="35.7109375" style="357" customWidth="1"/>
    <col min="10248" max="10248" width="9.140625" style="357" customWidth="1"/>
    <col min="10249" max="10249" width="11.5703125" style="357" customWidth="1"/>
    <col min="10250" max="10250" width="15.7109375" style="357" customWidth="1"/>
    <col min="10251" max="10251" width="13.42578125" style="357" customWidth="1"/>
    <col min="10252" max="10252" width="19.140625" style="357" customWidth="1"/>
    <col min="10253" max="10253" width="8.140625" style="357" customWidth="1"/>
    <col min="10254" max="10254" width="12.140625" style="357" customWidth="1"/>
    <col min="10255" max="10255" width="14.42578125" style="357" customWidth="1"/>
    <col min="10256" max="10256" width="13.5703125" style="357" customWidth="1"/>
    <col min="10257" max="10500" width="9.140625" style="357"/>
    <col min="10501" max="10501" width="5.5703125" style="357" customWidth="1"/>
    <col min="10502" max="10502" width="11.5703125" style="357" customWidth="1"/>
    <col min="10503" max="10503" width="35.7109375" style="357" customWidth="1"/>
    <col min="10504" max="10504" width="9.140625" style="357" customWidth="1"/>
    <col min="10505" max="10505" width="11.5703125" style="357" customWidth="1"/>
    <col min="10506" max="10506" width="15.7109375" style="357" customWidth="1"/>
    <col min="10507" max="10507" width="13.42578125" style="357" customWidth="1"/>
    <col min="10508" max="10508" width="19.140625" style="357" customWidth="1"/>
    <col min="10509" max="10509" width="8.140625" style="357" customWidth="1"/>
    <col min="10510" max="10510" width="12.140625" style="357" customWidth="1"/>
    <col min="10511" max="10511" width="14.42578125" style="357" customWidth="1"/>
    <col min="10512" max="10512" width="13.5703125" style="357" customWidth="1"/>
    <col min="10513" max="10756" width="9.140625" style="357"/>
    <col min="10757" max="10757" width="5.5703125" style="357" customWidth="1"/>
    <col min="10758" max="10758" width="11.5703125" style="357" customWidth="1"/>
    <col min="10759" max="10759" width="35.7109375" style="357" customWidth="1"/>
    <col min="10760" max="10760" width="9.140625" style="357" customWidth="1"/>
    <col min="10761" max="10761" width="11.5703125" style="357" customWidth="1"/>
    <col min="10762" max="10762" width="15.7109375" style="357" customWidth="1"/>
    <col min="10763" max="10763" width="13.42578125" style="357" customWidth="1"/>
    <col min="10764" max="10764" width="19.140625" style="357" customWidth="1"/>
    <col min="10765" max="10765" width="8.140625" style="357" customWidth="1"/>
    <col min="10766" max="10766" width="12.140625" style="357" customWidth="1"/>
    <col min="10767" max="10767" width="14.42578125" style="357" customWidth="1"/>
    <col min="10768" max="10768" width="13.5703125" style="357" customWidth="1"/>
    <col min="10769" max="11012" width="9.140625" style="357"/>
    <col min="11013" max="11013" width="5.5703125" style="357" customWidth="1"/>
    <col min="11014" max="11014" width="11.5703125" style="357" customWidth="1"/>
    <col min="11015" max="11015" width="35.7109375" style="357" customWidth="1"/>
    <col min="11016" max="11016" width="9.140625" style="357" customWidth="1"/>
    <col min="11017" max="11017" width="11.5703125" style="357" customWidth="1"/>
    <col min="11018" max="11018" width="15.7109375" style="357" customWidth="1"/>
    <col min="11019" max="11019" width="13.42578125" style="357" customWidth="1"/>
    <col min="11020" max="11020" width="19.140625" style="357" customWidth="1"/>
    <col min="11021" max="11021" width="8.140625" style="357" customWidth="1"/>
    <col min="11022" max="11022" width="12.140625" style="357" customWidth="1"/>
    <col min="11023" max="11023" width="14.42578125" style="357" customWidth="1"/>
    <col min="11024" max="11024" width="13.5703125" style="357" customWidth="1"/>
    <col min="11025" max="11268" width="9.140625" style="357"/>
    <col min="11269" max="11269" width="5.5703125" style="357" customWidth="1"/>
    <col min="11270" max="11270" width="11.5703125" style="357" customWidth="1"/>
    <col min="11271" max="11271" width="35.7109375" style="357" customWidth="1"/>
    <col min="11272" max="11272" width="9.140625" style="357" customWidth="1"/>
    <col min="11273" max="11273" width="11.5703125" style="357" customWidth="1"/>
    <col min="11274" max="11274" width="15.7109375" style="357" customWidth="1"/>
    <col min="11275" max="11275" width="13.42578125" style="357" customWidth="1"/>
    <col min="11276" max="11276" width="19.140625" style="357" customWidth="1"/>
    <col min="11277" max="11277" width="8.140625" style="357" customWidth="1"/>
    <col min="11278" max="11278" width="12.140625" style="357" customWidth="1"/>
    <col min="11279" max="11279" width="14.42578125" style="357" customWidth="1"/>
    <col min="11280" max="11280" width="13.5703125" style="357" customWidth="1"/>
    <col min="11281" max="11524" width="9.140625" style="357"/>
    <col min="11525" max="11525" width="5.5703125" style="357" customWidth="1"/>
    <col min="11526" max="11526" width="11.5703125" style="357" customWidth="1"/>
    <col min="11527" max="11527" width="35.7109375" style="357" customWidth="1"/>
    <col min="11528" max="11528" width="9.140625" style="357" customWidth="1"/>
    <col min="11529" max="11529" width="11.5703125" style="357" customWidth="1"/>
    <col min="11530" max="11530" width="15.7109375" style="357" customWidth="1"/>
    <col min="11531" max="11531" width="13.42578125" style="357" customWidth="1"/>
    <col min="11532" max="11532" width="19.140625" style="357" customWidth="1"/>
    <col min="11533" max="11533" width="8.140625" style="357" customWidth="1"/>
    <col min="11534" max="11534" width="12.140625" style="357" customWidth="1"/>
    <col min="11535" max="11535" width="14.42578125" style="357" customWidth="1"/>
    <col min="11536" max="11536" width="13.5703125" style="357" customWidth="1"/>
    <col min="11537" max="11780" width="9.140625" style="357"/>
    <col min="11781" max="11781" width="5.5703125" style="357" customWidth="1"/>
    <col min="11782" max="11782" width="11.5703125" style="357" customWidth="1"/>
    <col min="11783" max="11783" width="35.7109375" style="357" customWidth="1"/>
    <col min="11784" max="11784" width="9.140625" style="357" customWidth="1"/>
    <col min="11785" max="11785" width="11.5703125" style="357" customWidth="1"/>
    <col min="11786" max="11786" width="15.7109375" style="357" customWidth="1"/>
    <col min="11787" max="11787" width="13.42578125" style="357" customWidth="1"/>
    <col min="11788" max="11788" width="19.140625" style="357" customWidth="1"/>
    <col min="11789" max="11789" width="8.140625" style="357" customWidth="1"/>
    <col min="11790" max="11790" width="12.140625" style="357" customWidth="1"/>
    <col min="11791" max="11791" width="14.42578125" style="357" customWidth="1"/>
    <col min="11792" max="11792" width="13.5703125" style="357" customWidth="1"/>
    <col min="11793" max="12036" width="9.140625" style="357"/>
    <col min="12037" max="12037" width="5.5703125" style="357" customWidth="1"/>
    <col min="12038" max="12038" width="11.5703125" style="357" customWidth="1"/>
    <col min="12039" max="12039" width="35.7109375" style="357" customWidth="1"/>
    <col min="12040" max="12040" width="9.140625" style="357" customWidth="1"/>
    <col min="12041" max="12041" width="11.5703125" style="357" customWidth="1"/>
    <col min="12042" max="12042" width="15.7109375" style="357" customWidth="1"/>
    <col min="12043" max="12043" width="13.42578125" style="357" customWidth="1"/>
    <col min="12044" max="12044" width="19.140625" style="357" customWidth="1"/>
    <col min="12045" max="12045" width="8.140625" style="357" customWidth="1"/>
    <col min="12046" max="12046" width="12.140625" style="357" customWidth="1"/>
    <col min="12047" max="12047" width="14.42578125" style="357" customWidth="1"/>
    <col min="12048" max="12048" width="13.5703125" style="357" customWidth="1"/>
    <col min="12049" max="12292" width="9.140625" style="357"/>
    <col min="12293" max="12293" width="5.5703125" style="357" customWidth="1"/>
    <col min="12294" max="12294" width="11.5703125" style="357" customWidth="1"/>
    <col min="12295" max="12295" width="35.7109375" style="357" customWidth="1"/>
    <col min="12296" max="12296" width="9.140625" style="357" customWidth="1"/>
    <col min="12297" max="12297" width="11.5703125" style="357" customWidth="1"/>
    <col min="12298" max="12298" width="15.7109375" style="357" customWidth="1"/>
    <col min="12299" max="12299" width="13.42578125" style="357" customWidth="1"/>
    <col min="12300" max="12300" width="19.140625" style="357" customWidth="1"/>
    <col min="12301" max="12301" width="8.140625" style="357" customWidth="1"/>
    <col min="12302" max="12302" width="12.140625" style="357" customWidth="1"/>
    <col min="12303" max="12303" width="14.42578125" style="357" customWidth="1"/>
    <col min="12304" max="12304" width="13.5703125" style="357" customWidth="1"/>
    <col min="12305" max="12548" width="9.140625" style="357"/>
    <col min="12549" max="12549" width="5.5703125" style="357" customWidth="1"/>
    <col min="12550" max="12550" width="11.5703125" style="357" customWidth="1"/>
    <col min="12551" max="12551" width="35.7109375" style="357" customWidth="1"/>
    <col min="12552" max="12552" width="9.140625" style="357" customWidth="1"/>
    <col min="12553" max="12553" width="11.5703125" style="357" customWidth="1"/>
    <col min="12554" max="12554" width="15.7109375" style="357" customWidth="1"/>
    <col min="12555" max="12555" width="13.42578125" style="357" customWidth="1"/>
    <col min="12556" max="12556" width="19.140625" style="357" customWidth="1"/>
    <col min="12557" max="12557" width="8.140625" style="357" customWidth="1"/>
    <col min="12558" max="12558" width="12.140625" style="357" customWidth="1"/>
    <col min="12559" max="12559" width="14.42578125" style="357" customWidth="1"/>
    <col min="12560" max="12560" width="13.5703125" style="357" customWidth="1"/>
    <col min="12561" max="12804" width="9.140625" style="357"/>
    <col min="12805" max="12805" width="5.5703125" style="357" customWidth="1"/>
    <col min="12806" max="12806" width="11.5703125" style="357" customWidth="1"/>
    <col min="12807" max="12807" width="35.7109375" style="357" customWidth="1"/>
    <col min="12808" max="12808" width="9.140625" style="357" customWidth="1"/>
    <col min="12809" max="12809" width="11.5703125" style="357" customWidth="1"/>
    <col min="12810" max="12810" width="15.7109375" style="357" customWidth="1"/>
    <col min="12811" max="12811" width="13.42578125" style="357" customWidth="1"/>
    <col min="12812" max="12812" width="19.140625" style="357" customWidth="1"/>
    <col min="12813" max="12813" width="8.140625" style="357" customWidth="1"/>
    <col min="12814" max="12814" width="12.140625" style="357" customWidth="1"/>
    <col min="12815" max="12815" width="14.42578125" style="357" customWidth="1"/>
    <col min="12816" max="12816" width="13.5703125" style="357" customWidth="1"/>
    <col min="12817" max="13060" width="9.140625" style="357"/>
    <col min="13061" max="13061" width="5.5703125" style="357" customWidth="1"/>
    <col min="13062" max="13062" width="11.5703125" style="357" customWidth="1"/>
    <col min="13063" max="13063" width="35.7109375" style="357" customWidth="1"/>
    <col min="13064" max="13064" width="9.140625" style="357" customWidth="1"/>
    <col min="13065" max="13065" width="11.5703125" style="357" customWidth="1"/>
    <col min="13066" max="13066" width="15.7109375" style="357" customWidth="1"/>
    <col min="13067" max="13067" width="13.42578125" style="357" customWidth="1"/>
    <col min="13068" max="13068" width="19.140625" style="357" customWidth="1"/>
    <col min="13069" max="13069" width="8.140625" style="357" customWidth="1"/>
    <col min="13070" max="13070" width="12.140625" style="357" customWidth="1"/>
    <col min="13071" max="13071" width="14.42578125" style="357" customWidth="1"/>
    <col min="13072" max="13072" width="13.5703125" style="357" customWidth="1"/>
    <col min="13073" max="13316" width="9.140625" style="357"/>
    <col min="13317" max="13317" width="5.5703125" style="357" customWidth="1"/>
    <col min="13318" max="13318" width="11.5703125" style="357" customWidth="1"/>
    <col min="13319" max="13319" width="35.7109375" style="357" customWidth="1"/>
    <col min="13320" max="13320" width="9.140625" style="357" customWidth="1"/>
    <col min="13321" max="13321" width="11.5703125" style="357" customWidth="1"/>
    <col min="13322" max="13322" width="15.7109375" style="357" customWidth="1"/>
    <col min="13323" max="13323" width="13.42578125" style="357" customWidth="1"/>
    <col min="13324" max="13324" width="19.140625" style="357" customWidth="1"/>
    <col min="13325" max="13325" width="8.140625" style="357" customWidth="1"/>
    <col min="13326" max="13326" width="12.140625" style="357" customWidth="1"/>
    <col min="13327" max="13327" width="14.42578125" style="357" customWidth="1"/>
    <col min="13328" max="13328" width="13.5703125" style="357" customWidth="1"/>
    <col min="13329" max="13572" width="9.140625" style="357"/>
    <col min="13573" max="13573" width="5.5703125" style="357" customWidth="1"/>
    <col min="13574" max="13574" width="11.5703125" style="357" customWidth="1"/>
    <col min="13575" max="13575" width="35.7109375" style="357" customWidth="1"/>
    <col min="13576" max="13576" width="9.140625" style="357" customWidth="1"/>
    <col min="13577" max="13577" width="11.5703125" style="357" customWidth="1"/>
    <col min="13578" max="13578" width="15.7109375" style="357" customWidth="1"/>
    <col min="13579" max="13579" width="13.42578125" style="357" customWidth="1"/>
    <col min="13580" max="13580" width="19.140625" style="357" customWidth="1"/>
    <col min="13581" max="13581" width="8.140625" style="357" customWidth="1"/>
    <col min="13582" max="13582" width="12.140625" style="357" customWidth="1"/>
    <col min="13583" max="13583" width="14.42578125" style="357" customWidth="1"/>
    <col min="13584" max="13584" width="13.5703125" style="357" customWidth="1"/>
    <col min="13585" max="13828" width="9.140625" style="357"/>
    <col min="13829" max="13829" width="5.5703125" style="357" customWidth="1"/>
    <col min="13830" max="13830" width="11.5703125" style="357" customWidth="1"/>
    <col min="13831" max="13831" width="35.7109375" style="357" customWidth="1"/>
    <col min="13832" max="13832" width="9.140625" style="357" customWidth="1"/>
    <col min="13833" max="13833" width="11.5703125" style="357" customWidth="1"/>
    <col min="13834" max="13834" width="15.7109375" style="357" customWidth="1"/>
    <col min="13835" max="13835" width="13.42578125" style="357" customWidth="1"/>
    <col min="13836" max="13836" width="19.140625" style="357" customWidth="1"/>
    <col min="13837" max="13837" width="8.140625" style="357" customWidth="1"/>
    <col min="13838" max="13838" width="12.140625" style="357" customWidth="1"/>
    <col min="13839" max="13839" width="14.42578125" style="357" customWidth="1"/>
    <col min="13840" max="13840" width="13.5703125" style="357" customWidth="1"/>
    <col min="13841" max="14084" width="9.140625" style="357"/>
    <col min="14085" max="14085" width="5.5703125" style="357" customWidth="1"/>
    <col min="14086" max="14086" width="11.5703125" style="357" customWidth="1"/>
    <col min="14087" max="14087" width="35.7109375" style="357" customWidth="1"/>
    <col min="14088" max="14088" width="9.140625" style="357" customWidth="1"/>
    <col min="14089" max="14089" width="11.5703125" style="357" customWidth="1"/>
    <col min="14090" max="14090" width="15.7109375" style="357" customWidth="1"/>
    <col min="14091" max="14091" width="13.42578125" style="357" customWidth="1"/>
    <col min="14092" max="14092" width="19.140625" style="357" customWidth="1"/>
    <col min="14093" max="14093" width="8.140625" style="357" customWidth="1"/>
    <col min="14094" max="14094" width="12.140625" style="357" customWidth="1"/>
    <col min="14095" max="14095" width="14.42578125" style="357" customWidth="1"/>
    <col min="14096" max="14096" width="13.5703125" style="357" customWidth="1"/>
    <col min="14097" max="14340" width="9.140625" style="357"/>
    <col min="14341" max="14341" width="5.5703125" style="357" customWidth="1"/>
    <col min="14342" max="14342" width="11.5703125" style="357" customWidth="1"/>
    <col min="14343" max="14343" width="35.7109375" style="357" customWidth="1"/>
    <col min="14344" max="14344" width="9.140625" style="357" customWidth="1"/>
    <col min="14345" max="14345" width="11.5703125" style="357" customWidth="1"/>
    <col min="14346" max="14346" width="15.7109375" style="357" customWidth="1"/>
    <col min="14347" max="14347" width="13.42578125" style="357" customWidth="1"/>
    <col min="14348" max="14348" width="19.140625" style="357" customWidth="1"/>
    <col min="14349" max="14349" width="8.140625" style="357" customWidth="1"/>
    <col min="14350" max="14350" width="12.140625" style="357" customWidth="1"/>
    <col min="14351" max="14351" width="14.42578125" style="357" customWidth="1"/>
    <col min="14352" max="14352" width="13.5703125" style="357" customWidth="1"/>
    <col min="14353" max="14596" width="9.140625" style="357"/>
    <col min="14597" max="14597" width="5.5703125" style="357" customWidth="1"/>
    <col min="14598" max="14598" width="11.5703125" style="357" customWidth="1"/>
    <col min="14599" max="14599" width="35.7109375" style="357" customWidth="1"/>
    <col min="14600" max="14600" width="9.140625" style="357" customWidth="1"/>
    <col min="14601" max="14601" width="11.5703125" style="357" customWidth="1"/>
    <col min="14602" max="14602" width="15.7109375" style="357" customWidth="1"/>
    <col min="14603" max="14603" width="13.42578125" style="357" customWidth="1"/>
    <col min="14604" max="14604" width="19.140625" style="357" customWidth="1"/>
    <col min="14605" max="14605" width="8.140625" style="357" customWidth="1"/>
    <col min="14606" max="14606" width="12.140625" style="357" customWidth="1"/>
    <col min="14607" max="14607" width="14.42578125" style="357" customWidth="1"/>
    <col min="14608" max="14608" width="13.5703125" style="357" customWidth="1"/>
    <col min="14609" max="14852" width="9.140625" style="357"/>
    <col min="14853" max="14853" width="5.5703125" style="357" customWidth="1"/>
    <col min="14854" max="14854" width="11.5703125" style="357" customWidth="1"/>
    <col min="14855" max="14855" width="35.7109375" style="357" customWidth="1"/>
    <col min="14856" max="14856" width="9.140625" style="357" customWidth="1"/>
    <col min="14857" max="14857" width="11.5703125" style="357" customWidth="1"/>
    <col min="14858" max="14858" width="15.7109375" style="357" customWidth="1"/>
    <col min="14859" max="14859" width="13.42578125" style="357" customWidth="1"/>
    <col min="14860" max="14860" width="19.140625" style="357" customWidth="1"/>
    <col min="14861" max="14861" width="8.140625" style="357" customWidth="1"/>
    <col min="14862" max="14862" width="12.140625" style="357" customWidth="1"/>
    <col min="14863" max="14863" width="14.42578125" style="357" customWidth="1"/>
    <col min="14864" max="14864" width="13.5703125" style="357" customWidth="1"/>
    <col min="14865" max="15108" width="9.140625" style="357"/>
    <col min="15109" max="15109" width="5.5703125" style="357" customWidth="1"/>
    <col min="15110" max="15110" width="11.5703125" style="357" customWidth="1"/>
    <col min="15111" max="15111" width="35.7109375" style="357" customWidth="1"/>
    <col min="15112" max="15112" width="9.140625" style="357" customWidth="1"/>
    <col min="15113" max="15113" width="11.5703125" style="357" customWidth="1"/>
    <col min="15114" max="15114" width="15.7109375" style="357" customWidth="1"/>
    <col min="15115" max="15115" width="13.42578125" style="357" customWidth="1"/>
    <col min="15116" max="15116" width="19.140625" style="357" customWidth="1"/>
    <col min="15117" max="15117" width="8.140625" style="357" customWidth="1"/>
    <col min="15118" max="15118" width="12.140625" style="357" customWidth="1"/>
    <col min="15119" max="15119" width="14.42578125" style="357" customWidth="1"/>
    <col min="15120" max="15120" width="13.5703125" style="357" customWidth="1"/>
    <col min="15121" max="15364" width="9.140625" style="357"/>
    <col min="15365" max="15365" width="5.5703125" style="357" customWidth="1"/>
    <col min="15366" max="15366" width="11.5703125" style="357" customWidth="1"/>
    <col min="15367" max="15367" width="35.7109375" style="357" customWidth="1"/>
    <col min="15368" max="15368" width="9.140625" style="357" customWidth="1"/>
    <col min="15369" max="15369" width="11.5703125" style="357" customWidth="1"/>
    <col min="15370" max="15370" width="15.7109375" style="357" customWidth="1"/>
    <col min="15371" max="15371" width="13.42578125" style="357" customWidth="1"/>
    <col min="15372" max="15372" width="19.140625" style="357" customWidth="1"/>
    <col min="15373" max="15373" width="8.140625" style="357" customWidth="1"/>
    <col min="15374" max="15374" width="12.140625" style="357" customWidth="1"/>
    <col min="15375" max="15375" width="14.42578125" style="357" customWidth="1"/>
    <col min="15376" max="15376" width="13.5703125" style="357" customWidth="1"/>
    <col min="15377" max="15620" width="9.140625" style="357"/>
    <col min="15621" max="15621" width="5.5703125" style="357" customWidth="1"/>
    <col min="15622" max="15622" width="11.5703125" style="357" customWidth="1"/>
    <col min="15623" max="15623" width="35.7109375" style="357" customWidth="1"/>
    <col min="15624" max="15624" width="9.140625" style="357" customWidth="1"/>
    <col min="15625" max="15625" width="11.5703125" style="357" customWidth="1"/>
    <col min="15626" max="15626" width="15.7109375" style="357" customWidth="1"/>
    <col min="15627" max="15627" width="13.42578125" style="357" customWidth="1"/>
    <col min="15628" max="15628" width="19.140625" style="357" customWidth="1"/>
    <col min="15629" max="15629" width="8.140625" style="357" customWidth="1"/>
    <col min="15630" max="15630" width="12.140625" style="357" customWidth="1"/>
    <col min="15631" max="15631" width="14.42578125" style="357" customWidth="1"/>
    <col min="15632" max="15632" width="13.5703125" style="357" customWidth="1"/>
    <col min="15633" max="15876" width="9.140625" style="357"/>
    <col min="15877" max="15877" width="5.5703125" style="357" customWidth="1"/>
    <col min="15878" max="15878" width="11.5703125" style="357" customWidth="1"/>
    <col min="15879" max="15879" width="35.7109375" style="357" customWidth="1"/>
    <col min="15880" max="15880" width="9.140625" style="357" customWidth="1"/>
    <col min="15881" max="15881" width="11.5703125" style="357" customWidth="1"/>
    <col min="15882" max="15882" width="15.7109375" style="357" customWidth="1"/>
    <col min="15883" max="15883" width="13.42578125" style="357" customWidth="1"/>
    <col min="15884" max="15884" width="19.140625" style="357" customWidth="1"/>
    <col min="15885" max="15885" width="8.140625" style="357" customWidth="1"/>
    <col min="15886" max="15886" width="12.140625" style="357" customWidth="1"/>
    <col min="15887" max="15887" width="14.42578125" style="357" customWidth="1"/>
    <col min="15888" max="15888" width="13.5703125" style="357" customWidth="1"/>
    <col min="15889" max="16132" width="9.140625" style="357"/>
    <col min="16133" max="16133" width="5.5703125" style="357" customWidth="1"/>
    <col min="16134" max="16134" width="11.5703125" style="357" customWidth="1"/>
    <col min="16135" max="16135" width="35.7109375" style="357" customWidth="1"/>
    <col min="16136" max="16136" width="9.140625" style="357" customWidth="1"/>
    <col min="16137" max="16137" width="11.5703125" style="357" customWidth="1"/>
    <col min="16138" max="16138" width="15.7109375" style="357" customWidth="1"/>
    <col min="16139" max="16139" width="13.42578125" style="357" customWidth="1"/>
    <col min="16140" max="16140" width="19.140625" style="357" customWidth="1"/>
    <col min="16141" max="16141" width="8.140625" style="357" customWidth="1"/>
    <col min="16142" max="16142" width="12.140625" style="357" customWidth="1"/>
    <col min="16143" max="16143" width="14.42578125" style="357" customWidth="1"/>
    <col min="16144" max="16144" width="13.5703125" style="357" customWidth="1"/>
    <col min="16145" max="16384" width="9.140625" style="357"/>
  </cols>
  <sheetData>
    <row r="1" spans="1:25" x14ac:dyDescent="0.2">
      <c r="X1" s="395" t="s">
        <v>632</v>
      </c>
    </row>
    <row r="2" spans="1:25" x14ac:dyDescent="0.2">
      <c r="X2" s="395" t="s">
        <v>633</v>
      </c>
    </row>
    <row r="3" spans="1:25" x14ac:dyDescent="0.2">
      <c r="X3" s="395" t="s">
        <v>634</v>
      </c>
    </row>
    <row r="4" spans="1:25" x14ac:dyDescent="0.2">
      <c r="X4" s="395" t="s">
        <v>775</v>
      </c>
    </row>
    <row r="5" spans="1:25" s="396" customFormat="1" ht="27.75" customHeight="1" x14ac:dyDescent="0.25">
      <c r="A5" s="851" t="s">
        <v>631</v>
      </c>
      <c r="B5" s="851"/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851"/>
      <c r="O5" s="851"/>
      <c r="P5" s="851"/>
      <c r="Q5" s="851"/>
      <c r="R5" s="851"/>
      <c r="S5" s="851"/>
      <c r="T5" s="851"/>
      <c r="U5" s="851"/>
      <c r="V5" s="851"/>
      <c r="X5" s="397"/>
    </row>
    <row r="6" spans="1:25" ht="20.25" customHeight="1" x14ac:dyDescent="0.2">
      <c r="A6" s="852" t="s">
        <v>575</v>
      </c>
      <c r="B6" s="853" t="s">
        <v>330</v>
      </c>
      <c r="C6" s="854" t="s">
        <v>576</v>
      </c>
      <c r="D6" s="855" t="s">
        <v>577</v>
      </c>
      <c r="E6" s="847" t="s">
        <v>630</v>
      </c>
      <c r="F6" s="856" t="s">
        <v>456</v>
      </c>
      <c r="G6" s="857"/>
      <c r="H6" s="857"/>
      <c r="I6" s="857"/>
      <c r="J6" s="857"/>
      <c r="K6" s="857"/>
      <c r="L6" s="857"/>
      <c r="M6" s="857"/>
      <c r="N6" s="857"/>
      <c r="O6" s="847" t="s">
        <v>765</v>
      </c>
      <c r="P6" s="856" t="s">
        <v>456</v>
      </c>
      <c r="Q6" s="857"/>
      <c r="R6" s="857"/>
      <c r="S6" s="857"/>
      <c r="T6" s="857"/>
      <c r="U6" s="858"/>
      <c r="V6" s="847" t="s">
        <v>578</v>
      </c>
      <c r="W6" s="843" t="s">
        <v>579</v>
      </c>
      <c r="X6" s="847" t="s">
        <v>418</v>
      </c>
    </row>
    <row r="7" spans="1:25" ht="49.5" customHeight="1" x14ac:dyDescent="0.2">
      <c r="A7" s="852"/>
      <c r="B7" s="853"/>
      <c r="C7" s="854"/>
      <c r="D7" s="855"/>
      <c r="E7" s="847"/>
      <c r="F7" s="847" t="s">
        <v>580</v>
      </c>
      <c r="G7" s="847" t="s">
        <v>456</v>
      </c>
      <c r="H7" s="847"/>
      <c r="I7" s="843" t="s">
        <v>581</v>
      </c>
      <c r="J7" s="848" t="s">
        <v>582</v>
      </c>
      <c r="K7" s="845" t="s">
        <v>583</v>
      </c>
      <c r="L7" s="850" t="s">
        <v>584</v>
      </c>
      <c r="M7" s="850"/>
      <c r="N7" s="847" t="s">
        <v>635</v>
      </c>
      <c r="O7" s="847"/>
      <c r="P7" s="847" t="s">
        <v>585</v>
      </c>
      <c r="Q7" s="843" t="s">
        <v>586</v>
      </c>
      <c r="R7" s="845" t="s">
        <v>587</v>
      </c>
      <c r="S7" s="845" t="s">
        <v>588</v>
      </c>
      <c r="T7" s="843" t="s">
        <v>589</v>
      </c>
      <c r="U7" s="843" t="s">
        <v>590</v>
      </c>
      <c r="V7" s="847"/>
      <c r="W7" s="846"/>
      <c r="X7" s="847"/>
    </row>
    <row r="8" spans="1:25" ht="86.25" customHeight="1" x14ac:dyDescent="0.2">
      <c r="A8" s="852"/>
      <c r="B8" s="853"/>
      <c r="C8" s="854"/>
      <c r="D8" s="855"/>
      <c r="E8" s="847"/>
      <c r="F8" s="847"/>
      <c r="G8" s="359" t="s">
        <v>591</v>
      </c>
      <c r="H8" s="359" t="s">
        <v>592</v>
      </c>
      <c r="I8" s="844"/>
      <c r="J8" s="849"/>
      <c r="K8" s="845"/>
      <c r="L8" s="360" t="s">
        <v>593</v>
      </c>
      <c r="M8" s="360" t="s">
        <v>594</v>
      </c>
      <c r="N8" s="847"/>
      <c r="O8" s="847"/>
      <c r="P8" s="847"/>
      <c r="Q8" s="844"/>
      <c r="R8" s="845"/>
      <c r="S8" s="845"/>
      <c r="T8" s="844"/>
      <c r="U8" s="844"/>
      <c r="V8" s="847"/>
      <c r="W8" s="844"/>
      <c r="X8" s="847"/>
    </row>
    <row r="9" spans="1:25" x14ac:dyDescent="0.2">
      <c r="A9" s="361">
        <v>1</v>
      </c>
      <c r="B9" s="362" t="s">
        <v>76</v>
      </c>
      <c r="C9" s="363" t="s">
        <v>77</v>
      </c>
      <c r="D9" s="364" t="s">
        <v>595</v>
      </c>
      <c r="E9" s="365">
        <v>3062</v>
      </c>
      <c r="F9" s="365">
        <v>0</v>
      </c>
      <c r="G9" s="365">
        <v>0</v>
      </c>
      <c r="H9" s="365"/>
      <c r="I9" s="365">
        <v>0</v>
      </c>
      <c r="J9" s="365">
        <v>0</v>
      </c>
      <c r="K9" s="365"/>
      <c r="L9" s="365"/>
      <c r="M9" s="365"/>
      <c r="N9" s="365">
        <v>3062</v>
      </c>
      <c r="O9" s="364"/>
      <c r="P9" s="364"/>
      <c r="Q9" s="364"/>
      <c r="R9" s="364"/>
      <c r="S9" s="364"/>
      <c r="T9" s="364"/>
      <c r="U9" s="364"/>
      <c r="V9" s="365">
        <v>3062</v>
      </c>
      <c r="W9" s="365">
        <v>0</v>
      </c>
      <c r="X9" s="365">
        <f>V9+W9</f>
        <v>3062</v>
      </c>
      <c r="Y9" s="366"/>
    </row>
    <row r="10" spans="1:25" ht="11.25" customHeight="1" x14ac:dyDescent="0.2">
      <c r="A10" s="361">
        <v>2</v>
      </c>
      <c r="B10" s="367" t="s">
        <v>210</v>
      </c>
      <c r="C10" s="363" t="s">
        <v>211</v>
      </c>
      <c r="D10" s="364" t="s">
        <v>595</v>
      </c>
      <c r="E10" s="365">
        <v>1884</v>
      </c>
      <c r="F10" s="365">
        <v>0</v>
      </c>
      <c r="G10" s="365">
        <v>0</v>
      </c>
      <c r="H10" s="365"/>
      <c r="I10" s="365">
        <v>0</v>
      </c>
      <c r="J10" s="365">
        <v>0</v>
      </c>
      <c r="K10" s="365"/>
      <c r="L10" s="365"/>
      <c r="M10" s="365"/>
      <c r="N10" s="365">
        <v>1884</v>
      </c>
      <c r="O10" s="364"/>
      <c r="P10" s="364"/>
      <c r="Q10" s="364"/>
      <c r="R10" s="364"/>
      <c r="S10" s="364"/>
      <c r="T10" s="364"/>
      <c r="U10" s="364"/>
      <c r="V10" s="365">
        <v>1884</v>
      </c>
      <c r="W10" s="365">
        <v>0</v>
      </c>
      <c r="X10" s="365">
        <f t="shared" ref="X10:X71" si="0">V10+W10</f>
        <v>1884</v>
      </c>
    </row>
    <row r="11" spans="1:25" x14ac:dyDescent="0.2">
      <c r="A11" s="361">
        <v>3</v>
      </c>
      <c r="B11" s="362" t="s">
        <v>78</v>
      </c>
      <c r="C11" s="363" t="s">
        <v>79</v>
      </c>
      <c r="D11" s="364" t="s">
        <v>595</v>
      </c>
      <c r="E11" s="365">
        <v>4018</v>
      </c>
      <c r="F11" s="365">
        <v>0</v>
      </c>
      <c r="G11" s="365">
        <v>0</v>
      </c>
      <c r="H11" s="365"/>
      <c r="I11" s="365">
        <v>0</v>
      </c>
      <c r="J11" s="365">
        <v>0</v>
      </c>
      <c r="K11" s="365"/>
      <c r="L11" s="365"/>
      <c r="M11" s="365"/>
      <c r="N11" s="365">
        <v>4018</v>
      </c>
      <c r="O11" s="364"/>
      <c r="P11" s="364"/>
      <c r="Q11" s="364"/>
      <c r="R11" s="364"/>
      <c r="S11" s="364"/>
      <c r="T11" s="364"/>
      <c r="U11" s="364"/>
      <c r="V11" s="365">
        <v>4018</v>
      </c>
      <c r="W11" s="365">
        <v>0</v>
      </c>
      <c r="X11" s="365">
        <f t="shared" si="0"/>
        <v>4018</v>
      </c>
    </row>
    <row r="12" spans="1:25" x14ac:dyDescent="0.2">
      <c r="A12" s="361">
        <v>4</v>
      </c>
      <c r="B12" s="368" t="s">
        <v>54</v>
      </c>
      <c r="C12" s="363" t="s">
        <v>55</v>
      </c>
      <c r="D12" s="364" t="s">
        <v>595</v>
      </c>
      <c r="E12" s="365">
        <v>2213</v>
      </c>
      <c r="F12" s="365">
        <v>0</v>
      </c>
      <c r="G12" s="365">
        <v>0</v>
      </c>
      <c r="H12" s="365"/>
      <c r="I12" s="365">
        <v>0</v>
      </c>
      <c r="J12" s="365">
        <v>0</v>
      </c>
      <c r="K12" s="365"/>
      <c r="L12" s="365"/>
      <c r="M12" s="365"/>
      <c r="N12" s="365">
        <v>2213</v>
      </c>
      <c r="O12" s="364"/>
      <c r="P12" s="364"/>
      <c r="Q12" s="364"/>
      <c r="R12" s="364"/>
      <c r="S12" s="364"/>
      <c r="T12" s="364"/>
      <c r="U12" s="364"/>
      <c r="V12" s="365">
        <v>2213</v>
      </c>
      <c r="W12" s="365">
        <v>0</v>
      </c>
      <c r="X12" s="365">
        <f t="shared" si="0"/>
        <v>2213</v>
      </c>
    </row>
    <row r="13" spans="1:25" x14ac:dyDescent="0.2">
      <c r="A13" s="361">
        <v>5</v>
      </c>
      <c r="B13" s="362" t="s">
        <v>80</v>
      </c>
      <c r="C13" s="363" t="s">
        <v>81</v>
      </c>
      <c r="D13" s="364" t="s">
        <v>595</v>
      </c>
      <c r="E13" s="365">
        <v>6499</v>
      </c>
      <c r="F13" s="365">
        <v>0</v>
      </c>
      <c r="G13" s="365">
        <v>0</v>
      </c>
      <c r="H13" s="365"/>
      <c r="I13" s="365">
        <v>0</v>
      </c>
      <c r="J13" s="365">
        <v>0</v>
      </c>
      <c r="K13" s="365"/>
      <c r="L13" s="365"/>
      <c r="M13" s="365"/>
      <c r="N13" s="365">
        <v>6499</v>
      </c>
      <c r="O13" s="364"/>
      <c r="P13" s="364"/>
      <c r="Q13" s="364"/>
      <c r="R13" s="364"/>
      <c r="S13" s="364"/>
      <c r="T13" s="364"/>
      <c r="U13" s="364"/>
      <c r="V13" s="365">
        <v>6499</v>
      </c>
      <c r="W13" s="365">
        <v>0</v>
      </c>
      <c r="X13" s="365">
        <f t="shared" si="0"/>
        <v>6499</v>
      </c>
    </row>
    <row r="14" spans="1:25" x14ac:dyDescent="0.2">
      <c r="A14" s="361">
        <v>6</v>
      </c>
      <c r="B14" s="368" t="s">
        <v>118</v>
      </c>
      <c r="C14" s="363" t="s">
        <v>119</v>
      </c>
      <c r="D14" s="364" t="s">
        <v>595</v>
      </c>
      <c r="E14" s="365">
        <v>2955</v>
      </c>
      <c r="F14" s="365">
        <v>0</v>
      </c>
      <c r="G14" s="365">
        <v>0</v>
      </c>
      <c r="H14" s="365"/>
      <c r="I14" s="365">
        <v>0</v>
      </c>
      <c r="J14" s="365">
        <v>0</v>
      </c>
      <c r="K14" s="365"/>
      <c r="L14" s="365"/>
      <c r="M14" s="365"/>
      <c r="N14" s="365">
        <v>2955</v>
      </c>
      <c r="O14" s="364"/>
      <c r="P14" s="364"/>
      <c r="Q14" s="364"/>
      <c r="R14" s="364"/>
      <c r="S14" s="364"/>
      <c r="T14" s="364"/>
      <c r="U14" s="364"/>
      <c r="V14" s="365">
        <v>2955</v>
      </c>
      <c r="W14" s="365">
        <v>0</v>
      </c>
      <c r="X14" s="365">
        <f t="shared" si="0"/>
        <v>2955</v>
      </c>
    </row>
    <row r="15" spans="1:25" x14ac:dyDescent="0.2">
      <c r="A15" s="361">
        <v>7</v>
      </c>
      <c r="B15" s="367" t="s">
        <v>56</v>
      </c>
      <c r="C15" s="363" t="s">
        <v>57</v>
      </c>
      <c r="D15" s="364" t="s">
        <v>595</v>
      </c>
      <c r="E15" s="365">
        <v>1804</v>
      </c>
      <c r="F15" s="365">
        <v>0</v>
      </c>
      <c r="G15" s="365">
        <v>0</v>
      </c>
      <c r="H15" s="365"/>
      <c r="I15" s="365">
        <v>0</v>
      </c>
      <c r="J15" s="365">
        <v>0</v>
      </c>
      <c r="K15" s="365"/>
      <c r="L15" s="365"/>
      <c r="M15" s="365"/>
      <c r="N15" s="365">
        <v>1804</v>
      </c>
      <c r="O15" s="364"/>
      <c r="P15" s="364"/>
      <c r="Q15" s="364"/>
      <c r="R15" s="364"/>
      <c r="S15" s="364"/>
      <c r="T15" s="364"/>
      <c r="U15" s="364"/>
      <c r="V15" s="365">
        <v>1804</v>
      </c>
      <c r="W15" s="365">
        <v>0</v>
      </c>
      <c r="X15" s="365">
        <f t="shared" si="0"/>
        <v>1804</v>
      </c>
    </row>
    <row r="16" spans="1:25" x14ac:dyDescent="0.2">
      <c r="A16" s="361">
        <v>8</v>
      </c>
      <c r="B16" s="362" t="s">
        <v>212</v>
      </c>
      <c r="C16" s="363" t="s">
        <v>213</v>
      </c>
      <c r="D16" s="364" t="s">
        <v>595</v>
      </c>
      <c r="E16" s="365">
        <v>2127</v>
      </c>
      <c r="F16" s="365">
        <v>0</v>
      </c>
      <c r="G16" s="365">
        <v>0</v>
      </c>
      <c r="H16" s="365"/>
      <c r="I16" s="365">
        <v>0</v>
      </c>
      <c r="J16" s="365">
        <v>0</v>
      </c>
      <c r="K16" s="365"/>
      <c r="L16" s="365"/>
      <c r="M16" s="365"/>
      <c r="N16" s="365">
        <v>2127</v>
      </c>
      <c r="O16" s="364"/>
      <c r="P16" s="364"/>
      <c r="Q16" s="364"/>
      <c r="R16" s="364"/>
      <c r="S16" s="364"/>
      <c r="T16" s="364"/>
      <c r="U16" s="364"/>
      <c r="V16" s="365">
        <v>2127</v>
      </c>
      <c r="W16" s="365">
        <v>0</v>
      </c>
      <c r="X16" s="365">
        <f t="shared" si="0"/>
        <v>2127</v>
      </c>
    </row>
    <row r="17" spans="1:24" ht="12" customHeight="1" x14ac:dyDescent="0.2">
      <c r="A17" s="361">
        <v>9</v>
      </c>
      <c r="B17" s="369" t="s">
        <v>122</v>
      </c>
      <c r="C17" s="363" t="s">
        <v>123</v>
      </c>
      <c r="D17" s="364" t="s">
        <v>595</v>
      </c>
      <c r="E17" s="365">
        <v>2286</v>
      </c>
      <c r="F17" s="365">
        <v>0</v>
      </c>
      <c r="G17" s="365">
        <v>0</v>
      </c>
      <c r="H17" s="365"/>
      <c r="I17" s="365">
        <v>0</v>
      </c>
      <c r="J17" s="365">
        <v>0</v>
      </c>
      <c r="K17" s="365"/>
      <c r="L17" s="365"/>
      <c r="M17" s="365"/>
      <c r="N17" s="365">
        <v>2286</v>
      </c>
      <c r="O17" s="364"/>
      <c r="P17" s="364"/>
      <c r="Q17" s="364"/>
      <c r="R17" s="364"/>
      <c r="S17" s="364"/>
      <c r="T17" s="364"/>
      <c r="U17" s="364"/>
      <c r="V17" s="365">
        <v>2286</v>
      </c>
      <c r="W17" s="365">
        <v>0</v>
      </c>
      <c r="X17" s="365">
        <f t="shared" si="0"/>
        <v>2286</v>
      </c>
    </row>
    <row r="18" spans="1:24" x14ac:dyDescent="0.2">
      <c r="A18" s="361">
        <v>10</v>
      </c>
      <c r="B18" s="362" t="s">
        <v>214</v>
      </c>
      <c r="C18" s="363" t="s">
        <v>215</v>
      </c>
      <c r="D18" s="364" t="s">
        <v>595</v>
      </c>
      <c r="E18" s="365">
        <v>5098</v>
      </c>
      <c r="F18" s="365">
        <v>0</v>
      </c>
      <c r="G18" s="365">
        <v>0</v>
      </c>
      <c r="H18" s="365"/>
      <c r="I18" s="365">
        <v>0</v>
      </c>
      <c r="J18" s="365">
        <v>0</v>
      </c>
      <c r="K18" s="365"/>
      <c r="L18" s="365"/>
      <c r="M18" s="365"/>
      <c r="N18" s="365">
        <v>5098</v>
      </c>
      <c r="O18" s="364"/>
      <c r="P18" s="364"/>
      <c r="Q18" s="364"/>
      <c r="R18" s="364"/>
      <c r="S18" s="364"/>
      <c r="T18" s="364"/>
      <c r="U18" s="364"/>
      <c r="V18" s="365">
        <v>5098</v>
      </c>
      <c r="W18" s="365">
        <v>0</v>
      </c>
      <c r="X18" s="365">
        <f t="shared" si="0"/>
        <v>5098</v>
      </c>
    </row>
    <row r="19" spans="1:24" x14ac:dyDescent="0.2">
      <c r="A19" s="361">
        <v>11</v>
      </c>
      <c r="B19" s="367" t="s">
        <v>216</v>
      </c>
      <c r="C19" s="363" t="s">
        <v>217</v>
      </c>
      <c r="D19" s="364" t="s">
        <v>595</v>
      </c>
      <c r="E19" s="365">
        <v>2513</v>
      </c>
      <c r="F19" s="365">
        <v>0</v>
      </c>
      <c r="G19" s="365">
        <v>0</v>
      </c>
      <c r="H19" s="365"/>
      <c r="I19" s="365">
        <v>0</v>
      </c>
      <c r="J19" s="365">
        <v>0</v>
      </c>
      <c r="K19" s="365"/>
      <c r="L19" s="365"/>
      <c r="M19" s="365"/>
      <c r="N19" s="365">
        <v>2513</v>
      </c>
      <c r="O19" s="364"/>
      <c r="P19" s="364"/>
      <c r="Q19" s="364"/>
      <c r="R19" s="364"/>
      <c r="S19" s="364"/>
      <c r="T19" s="364"/>
      <c r="U19" s="364"/>
      <c r="V19" s="365">
        <v>2513</v>
      </c>
      <c r="W19" s="365">
        <v>0</v>
      </c>
      <c r="X19" s="365">
        <f t="shared" si="0"/>
        <v>2513</v>
      </c>
    </row>
    <row r="20" spans="1:24" x14ac:dyDescent="0.2">
      <c r="A20" s="361">
        <v>12</v>
      </c>
      <c r="B20" s="367" t="s">
        <v>124</v>
      </c>
      <c r="C20" s="363" t="s">
        <v>125</v>
      </c>
      <c r="D20" s="364" t="s">
        <v>595</v>
      </c>
      <c r="E20" s="365">
        <v>3451</v>
      </c>
      <c r="F20" s="365">
        <v>2</v>
      </c>
      <c r="G20" s="365">
        <v>0</v>
      </c>
      <c r="H20" s="365">
        <v>2</v>
      </c>
      <c r="I20" s="365">
        <v>0</v>
      </c>
      <c r="J20" s="365">
        <v>0</v>
      </c>
      <c r="K20" s="365"/>
      <c r="L20" s="365"/>
      <c r="M20" s="365"/>
      <c r="N20" s="365">
        <v>3449</v>
      </c>
      <c r="O20" s="364"/>
      <c r="P20" s="364"/>
      <c r="Q20" s="364"/>
      <c r="R20" s="364"/>
      <c r="S20" s="364"/>
      <c r="T20" s="364"/>
      <c r="U20" s="364"/>
      <c r="V20" s="365">
        <v>3451</v>
      </c>
      <c r="W20" s="365">
        <v>0</v>
      </c>
      <c r="X20" s="365">
        <f t="shared" si="0"/>
        <v>3451</v>
      </c>
    </row>
    <row r="21" spans="1:24" x14ac:dyDescent="0.2">
      <c r="A21" s="361">
        <v>13</v>
      </c>
      <c r="B21" s="368" t="s">
        <v>58</v>
      </c>
      <c r="C21" s="363" t="s">
        <v>59</v>
      </c>
      <c r="D21" s="364" t="s">
        <v>595</v>
      </c>
      <c r="E21" s="365">
        <v>1994</v>
      </c>
      <c r="F21" s="365">
        <v>0</v>
      </c>
      <c r="G21" s="365">
        <v>0</v>
      </c>
      <c r="H21" s="365"/>
      <c r="I21" s="365">
        <v>0</v>
      </c>
      <c r="J21" s="365">
        <v>0</v>
      </c>
      <c r="K21" s="365"/>
      <c r="L21" s="365"/>
      <c r="M21" s="365"/>
      <c r="N21" s="365">
        <v>1994</v>
      </c>
      <c r="O21" s="364"/>
      <c r="P21" s="364"/>
      <c r="Q21" s="364"/>
      <c r="R21" s="364"/>
      <c r="S21" s="364"/>
      <c r="T21" s="364"/>
      <c r="U21" s="364"/>
      <c r="V21" s="365">
        <v>1994</v>
      </c>
      <c r="W21" s="365">
        <v>0</v>
      </c>
      <c r="X21" s="365">
        <f t="shared" si="0"/>
        <v>1994</v>
      </c>
    </row>
    <row r="22" spans="1:24" x14ac:dyDescent="0.2">
      <c r="A22" s="361">
        <v>14</v>
      </c>
      <c r="B22" s="368" t="s">
        <v>82</v>
      </c>
      <c r="C22" s="363" t="s">
        <v>83</v>
      </c>
      <c r="D22" s="364" t="s">
        <v>595</v>
      </c>
      <c r="E22" s="365">
        <v>1613</v>
      </c>
      <c r="F22" s="365">
        <v>0</v>
      </c>
      <c r="G22" s="365">
        <v>0</v>
      </c>
      <c r="H22" s="365"/>
      <c r="I22" s="365">
        <v>0</v>
      </c>
      <c r="J22" s="365">
        <v>0</v>
      </c>
      <c r="K22" s="365"/>
      <c r="L22" s="365"/>
      <c r="M22" s="365"/>
      <c r="N22" s="365">
        <v>1613</v>
      </c>
      <c r="O22" s="364"/>
      <c r="P22" s="364"/>
      <c r="Q22" s="364"/>
      <c r="R22" s="364"/>
      <c r="S22" s="364"/>
      <c r="T22" s="364"/>
      <c r="U22" s="364"/>
      <c r="V22" s="365">
        <v>1613</v>
      </c>
      <c r="W22" s="365">
        <v>0</v>
      </c>
      <c r="X22" s="365">
        <f t="shared" si="0"/>
        <v>1613</v>
      </c>
    </row>
    <row r="23" spans="1:24" x14ac:dyDescent="0.2">
      <c r="A23" s="361">
        <v>15</v>
      </c>
      <c r="B23" s="368" t="s">
        <v>60</v>
      </c>
      <c r="C23" s="363" t="s">
        <v>61</v>
      </c>
      <c r="D23" s="364" t="s">
        <v>595</v>
      </c>
      <c r="E23" s="365">
        <v>2404</v>
      </c>
      <c r="F23" s="365">
        <v>0</v>
      </c>
      <c r="G23" s="365">
        <v>0</v>
      </c>
      <c r="H23" s="365"/>
      <c r="I23" s="365">
        <v>0</v>
      </c>
      <c r="J23" s="365">
        <v>0</v>
      </c>
      <c r="K23" s="365"/>
      <c r="L23" s="365"/>
      <c r="M23" s="365"/>
      <c r="N23" s="365">
        <v>2404</v>
      </c>
      <c r="O23" s="364"/>
      <c r="P23" s="364"/>
      <c r="Q23" s="364"/>
      <c r="R23" s="364"/>
      <c r="S23" s="364"/>
      <c r="T23" s="364"/>
      <c r="U23" s="364"/>
      <c r="V23" s="365">
        <v>2404</v>
      </c>
      <c r="W23" s="365">
        <v>0</v>
      </c>
      <c r="X23" s="365">
        <f t="shared" si="0"/>
        <v>2404</v>
      </c>
    </row>
    <row r="24" spans="1:24" x14ac:dyDescent="0.2">
      <c r="A24" s="361">
        <v>16</v>
      </c>
      <c r="B24" s="362" t="s">
        <v>126</v>
      </c>
      <c r="C24" s="363" t="s">
        <v>127</v>
      </c>
      <c r="D24" s="364" t="s">
        <v>595</v>
      </c>
      <c r="E24" s="365">
        <v>3402</v>
      </c>
      <c r="F24" s="365">
        <v>1</v>
      </c>
      <c r="G24" s="365">
        <v>0</v>
      </c>
      <c r="H24" s="365">
        <v>1</v>
      </c>
      <c r="I24" s="365">
        <v>0</v>
      </c>
      <c r="J24" s="365">
        <v>0</v>
      </c>
      <c r="K24" s="365"/>
      <c r="L24" s="365"/>
      <c r="M24" s="365"/>
      <c r="N24" s="365">
        <v>3401</v>
      </c>
      <c r="O24" s="364"/>
      <c r="P24" s="364"/>
      <c r="Q24" s="364"/>
      <c r="R24" s="364"/>
      <c r="S24" s="364"/>
      <c r="T24" s="364"/>
      <c r="U24" s="364"/>
      <c r="V24" s="365">
        <v>3402</v>
      </c>
      <c r="W24" s="365">
        <v>0</v>
      </c>
      <c r="X24" s="365">
        <f t="shared" si="0"/>
        <v>3402</v>
      </c>
    </row>
    <row r="25" spans="1:24" x14ac:dyDescent="0.2">
      <c r="A25" s="361">
        <v>17</v>
      </c>
      <c r="B25" s="367" t="s">
        <v>128</v>
      </c>
      <c r="C25" s="363" t="s">
        <v>129</v>
      </c>
      <c r="D25" s="364" t="s">
        <v>595</v>
      </c>
      <c r="E25" s="365">
        <v>4287</v>
      </c>
      <c r="F25" s="365">
        <v>0</v>
      </c>
      <c r="G25" s="365">
        <v>0</v>
      </c>
      <c r="H25" s="365"/>
      <c r="I25" s="365">
        <v>0</v>
      </c>
      <c r="J25" s="365">
        <v>0</v>
      </c>
      <c r="K25" s="365"/>
      <c r="L25" s="365"/>
      <c r="M25" s="365"/>
      <c r="N25" s="365">
        <v>4287</v>
      </c>
      <c r="O25" s="364"/>
      <c r="P25" s="364"/>
      <c r="Q25" s="364"/>
      <c r="R25" s="364"/>
      <c r="S25" s="364"/>
      <c r="T25" s="364"/>
      <c r="U25" s="364"/>
      <c r="V25" s="365">
        <v>4287</v>
      </c>
      <c r="W25" s="365">
        <v>0</v>
      </c>
      <c r="X25" s="365">
        <f t="shared" si="0"/>
        <v>4287</v>
      </c>
    </row>
    <row r="26" spans="1:24" x14ac:dyDescent="0.2">
      <c r="A26" s="361">
        <v>18</v>
      </c>
      <c r="B26" s="362" t="s">
        <v>130</v>
      </c>
      <c r="C26" s="363" t="s">
        <v>131</v>
      </c>
      <c r="D26" s="364" t="s">
        <v>595</v>
      </c>
      <c r="E26" s="365">
        <v>1582</v>
      </c>
      <c r="F26" s="365">
        <v>0</v>
      </c>
      <c r="G26" s="365">
        <v>0</v>
      </c>
      <c r="H26" s="365"/>
      <c r="I26" s="365">
        <v>0</v>
      </c>
      <c r="J26" s="365">
        <v>0</v>
      </c>
      <c r="K26" s="365"/>
      <c r="L26" s="365"/>
      <c r="M26" s="365"/>
      <c r="N26" s="365">
        <v>1582</v>
      </c>
      <c r="O26" s="364"/>
      <c r="P26" s="364"/>
      <c r="Q26" s="364"/>
      <c r="R26" s="364"/>
      <c r="S26" s="364"/>
      <c r="T26" s="364"/>
      <c r="U26" s="364"/>
      <c r="V26" s="365">
        <v>1582</v>
      </c>
      <c r="W26" s="365">
        <v>0</v>
      </c>
      <c r="X26" s="365">
        <f t="shared" si="0"/>
        <v>1582</v>
      </c>
    </row>
    <row r="27" spans="1:24" x14ac:dyDescent="0.2">
      <c r="A27" s="361">
        <v>19</v>
      </c>
      <c r="B27" s="368" t="s">
        <v>84</v>
      </c>
      <c r="C27" s="363" t="s">
        <v>85</v>
      </c>
      <c r="D27" s="364" t="s">
        <v>595</v>
      </c>
      <c r="E27" s="365">
        <v>1545</v>
      </c>
      <c r="F27" s="365">
        <v>0</v>
      </c>
      <c r="G27" s="365">
        <v>0</v>
      </c>
      <c r="H27" s="365"/>
      <c r="I27" s="365">
        <v>0</v>
      </c>
      <c r="J27" s="365">
        <v>0</v>
      </c>
      <c r="K27" s="365"/>
      <c r="L27" s="365"/>
      <c r="M27" s="365"/>
      <c r="N27" s="365">
        <v>1545</v>
      </c>
      <c r="O27" s="364"/>
      <c r="P27" s="364"/>
      <c r="Q27" s="364"/>
      <c r="R27" s="364"/>
      <c r="S27" s="364"/>
      <c r="T27" s="364"/>
      <c r="U27" s="364"/>
      <c r="V27" s="365">
        <v>1545</v>
      </c>
      <c r="W27" s="365">
        <v>0</v>
      </c>
      <c r="X27" s="365">
        <f t="shared" si="0"/>
        <v>1545</v>
      </c>
    </row>
    <row r="28" spans="1:24" x14ac:dyDescent="0.2">
      <c r="A28" s="361">
        <v>20</v>
      </c>
      <c r="B28" s="368" t="s">
        <v>218</v>
      </c>
      <c r="C28" s="363" t="s">
        <v>219</v>
      </c>
      <c r="D28" s="364" t="s">
        <v>595</v>
      </c>
      <c r="E28" s="365">
        <v>3529</v>
      </c>
      <c r="F28" s="365">
        <v>0</v>
      </c>
      <c r="G28" s="365">
        <v>0</v>
      </c>
      <c r="H28" s="365"/>
      <c r="I28" s="365">
        <v>0</v>
      </c>
      <c r="J28" s="365">
        <v>0</v>
      </c>
      <c r="K28" s="365"/>
      <c r="L28" s="365"/>
      <c r="M28" s="365"/>
      <c r="N28" s="365">
        <v>3529</v>
      </c>
      <c r="O28" s="364"/>
      <c r="P28" s="364"/>
      <c r="Q28" s="364"/>
      <c r="R28" s="364"/>
      <c r="S28" s="364"/>
      <c r="T28" s="364"/>
      <c r="U28" s="364"/>
      <c r="V28" s="365">
        <v>3529</v>
      </c>
      <c r="W28" s="365">
        <v>0</v>
      </c>
      <c r="X28" s="365">
        <f t="shared" si="0"/>
        <v>3529</v>
      </c>
    </row>
    <row r="29" spans="1:24" x14ac:dyDescent="0.2">
      <c r="A29" s="361">
        <v>21</v>
      </c>
      <c r="B29" s="367" t="s">
        <v>100</v>
      </c>
      <c r="C29" s="363" t="s">
        <v>101</v>
      </c>
      <c r="D29" s="364" t="s">
        <v>595</v>
      </c>
      <c r="E29" s="365">
        <v>2835</v>
      </c>
      <c r="F29" s="365">
        <v>0</v>
      </c>
      <c r="G29" s="365">
        <v>0</v>
      </c>
      <c r="H29" s="365"/>
      <c r="I29" s="365">
        <v>0</v>
      </c>
      <c r="J29" s="365">
        <v>0</v>
      </c>
      <c r="K29" s="365"/>
      <c r="L29" s="365"/>
      <c r="M29" s="365"/>
      <c r="N29" s="365">
        <v>2835</v>
      </c>
      <c r="O29" s="364"/>
      <c r="P29" s="364"/>
      <c r="Q29" s="364"/>
      <c r="R29" s="364"/>
      <c r="S29" s="364"/>
      <c r="T29" s="364"/>
      <c r="U29" s="364"/>
      <c r="V29" s="365">
        <v>2835</v>
      </c>
      <c r="W29" s="365">
        <v>0</v>
      </c>
      <c r="X29" s="365">
        <f t="shared" si="0"/>
        <v>2835</v>
      </c>
    </row>
    <row r="30" spans="1:24" x14ac:dyDescent="0.2">
      <c r="A30" s="361">
        <v>22</v>
      </c>
      <c r="B30" s="362" t="s">
        <v>64</v>
      </c>
      <c r="C30" s="363" t="s">
        <v>65</v>
      </c>
      <c r="D30" s="364" t="s">
        <v>595</v>
      </c>
      <c r="E30" s="365">
        <v>1967</v>
      </c>
      <c r="F30" s="365">
        <v>2</v>
      </c>
      <c r="G30" s="365">
        <v>0</v>
      </c>
      <c r="H30" s="365">
        <v>2</v>
      </c>
      <c r="I30" s="365">
        <v>0</v>
      </c>
      <c r="J30" s="365">
        <v>0</v>
      </c>
      <c r="K30" s="365"/>
      <c r="L30" s="365"/>
      <c r="M30" s="365"/>
      <c r="N30" s="365">
        <v>1965</v>
      </c>
      <c r="O30" s="364"/>
      <c r="P30" s="364"/>
      <c r="Q30" s="364"/>
      <c r="R30" s="364"/>
      <c r="S30" s="364"/>
      <c r="T30" s="364"/>
      <c r="U30" s="364"/>
      <c r="V30" s="365">
        <v>1967</v>
      </c>
      <c r="W30" s="365">
        <v>0</v>
      </c>
      <c r="X30" s="365">
        <f t="shared" si="0"/>
        <v>1967</v>
      </c>
    </row>
    <row r="31" spans="1:24" x14ac:dyDescent="0.2">
      <c r="A31" s="361">
        <v>23</v>
      </c>
      <c r="B31" s="362" t="s">
        <v>66</v>
      </c>
      <c r="C31" s="363" t="s">
        <v>67</v>
      </c>
      <c r="D31" s="364" t="s">
        <v>595</v>
      </c>
      <c r="E31" s="365">
        <v>2915</v>
      </c>
      <c r="F31" s="365">
        <v>0</v>
      </c>
      <c r="G31" s="365">
        <v>0</v>
      </c>
      <c r="H31" s="365"/>
      <c r="I31" s="365">
        <v>0</v>
      </c>
      <c r="J31" s="365">
        <v>0</v>
      </c>
      <c r="K31" s="365"/>
      <c r="L31" s="365"/>
      <c r="M31" s="365"/>
      <c r="N31" s="365">
        <v>2915</v>
      </c>
      <c r="O31" s="364"/>
      <c r="P31" s="364"/>
      <c r="Q31" s="364"/>
      <c r="R31" s="364"/>
      <c r="S31" s="364"/>
      <c r="T31" s="364"/>
      <c r="U31" s="364"/>
      <c r="V31" s="365">
        <v>2915</v>
      </c>
      <c r="W31" s="365">
        <v>0</v>
      </c>
      <c r="X31" s="365">
        <f t="shared" si="0"/>
        <v>2915</v>
      </c>
    </row>
    <row r="32" spans="1:24" x14ac:dyDescent="0.2">
      <c r="A32" s="361">
        <v>24</v>
      </c>
      <c r="B32" s="368" t="s">
        <v>220</v>
      </c>
      <c r="C32" s="363" t="s">
        <v>221</v>
      </c>
      <c r="D32" s="364" t="s">
        <v>595</v>
      </c>
      <c r="E32" s="365">
        <v>4565</v>
      </c>
      <c r="F32" s="365">
        <v>0</v>
      </c>
      <c r="G32" s="365">
        <v>0</v>
      </c>
      <c r="H32" s="365"/>
      <c r="I32" s="365">
        <v>0</v>
      </c>
      <c r="J32" s="365">
        <v>0</v>
      </c>
      <c r="K32" s="365"/>
      <c r="L32" s="365"/>
      <c r="M32" s="365"/>
      <c r="N32" s="365">
        <v>4565</v>
      </c>
      <c r="O32" s="364"/>
      <c r="P32" s="364"/>
      <c r="Q32" s="364"/>
      <c r="R32" s="364"/>
      <c r="S32" s="364"/>
      <c r="T32" s="364"/>
      <c r="U32" s="364"/>
      <c r="V32" s="365">
        <v>4565</v>
      </c>
      <c r="W32" s="365">
        <v>0</v>
      </c>
      <c r="X32" s="365">
        <f t="shared" si="0"/>
        <v>4565</v>
      </c>
    </row>
    <row r="33" spans="1:24" x14ac:dyDescent="0.2">
      <c r="A33" s="361">
        <v>25</v>
      </c>
      <c r="B33" s="362" t="s">
        <v>222</v>
      </c>
      <c r="C33" s="363" t="s">
        <v>223</v>
      </c>
      <c r="D33" s="364" t="s">
        <v>595</v>
      </c>
      <c r="E33" s="365">
        <v>1658</v>
      </c>
      <c r="F33" s="365">
        <v>0</v>
      </c>
      <c r="G33" s="365">
        <v>0</v>
      </c>
      <c r="H33" s="365"/>
      <c r="I33" s="365">
        <v>0</v>
      </c>
      <c r="J33" s="365">
        <v>0</v>
      </c>
      <c r="K33" s="365"/>
      <c r="L33" s="365"/>
      <c r="M33" s="365"/>
      <c r="N33" s="365">
        <v>1658</v>
      </c>
      <c r="O33" s="364"/>
      <c r="P33" s="364"/>
      <c r="Q33" s="364"/>
      <c r="R33" s="364"/>
      <c r="S33" s="364"/>
      <c r="T33" s="364"/>
      <c r="U33" s="364"/>
      <c r="V33" s="365">
        <v>1658</v>
      </c>
      <c r="W33" s="365">
        <v>0</v>
      </c>
      <c r="X33" s="365">
        <f t="shared" si="0"/>
        <v>1658</v>
      </c>
    </row>
    <row r="34" spans="1:24" x14ac:dyDescent="0.2">
      <c r="A34" s="361">
        <v>26</v>
      </c>
      <c r="B34" s="362" t="s">
        <v>68</v>
      </c>
      <c r="C34" s="363" t="s">
        <v>69</v>
      </c>
      <c r="D34" s="364" t="s">
        <v>595</v>
      </c>
      <c r="E34" s="365">
        <v>2092</v>
      </c>
      <c r="F34" s="365">
        <v>0</v>
      </c>
      <c r="G34" s="365">
        <v>0</v>
      </c>
      <c r="H34" s="365"/>
      <c r="I34" s="365">
        <v>0</v>
      </c>
      <c r="J34" s="365">
        <v>0</v>
      </c>
      <c r="K34" s="365"/>
      <c r="L34" s="365"/>
      <c r="M34" s="365"/>
      <c r="N34" s="365">
        <v>2092</v>
      </c>
      <c r="O34" s="364"/>
      <c r="P34" s="364"/>
      <c r="Q34" s="364"/>
      <c r="R34" s="364"/>
      <c r="S34" s="364"/>
      <c r="T34" s="364"/>
      <c r="U34" s="364"/>
      <c r="V34" s="365">
        <v>2092</v>
      </c>
      <c r="W34" s="365">
        <v>0</v>
      </c>
      <c r="X34" s="365">
        <f t="shared" si="0"/>
        <v>2092</v>
      </c>
    </row>
    <row r="35" spans="1:24" x14ac:dyDescent="0.2">
      <c r="A35" s="361">
        <v>27</v>
      </c>
      <c r="B35" s="367" t="s">
        <v>104</v>
      </c>
      <c r="C35" s="363" t="s">
        <v>105</v>
      </c>
      <c r="D35" s="364" t="s">
        <v>595</v>
      </c>
      <c r="E35" s="365">
        <v>3189</v>
      </c>
      <c r="F35" s="365">
        <v>0</v>
      </c>
      <c r="G35" s="365">
        <v>0</v>
      </c>
      <c r="H35" s="365"/>
      <c r="I35" s="365">
        <v>0</v>
      </c>
      <c r="J35" s="365">
        <v>0</v>
      </c>
      <c r="K35" s="365"/>
      <c r="L35" s="365"/>
      <c r="M35" s="365"/>
      <c r="N35" s="365">
        <v>3189</v>
      </c>
      <c r="O35" s="364"/>
      <c r="P35" s="364"/>
      <c r="Q35" s="364"/>
      <c r="R35" s="364"/>
      <c r="S35" s="364"/>
      <c r="T35" s="364"/>
      <c r="U35" s="364"/>
      <c r="V35" s="365">
        <v>3189</v>
      </c>
      <c r="W35" s="365">
        <v>0</v>
      </c>
      <c r="X35" s="365">
        <f t="shared" si="0"/>
        <v>3189</v>
      </c>
    </row>
    <row r="36" spans="1:24" x14ac:dyDescent="0.2">
      <c r="A36" s="361">
        <v>28</v>
      </c>
      <c r="B36" s="368" t="s">
        <v>224</v>
      </c>
      <c r="C36" s="363" t="s">
        <v>225</v>
      </c>
      <c r="D36" s="364" t="s">
        <v>595</v>
      </c>
      <c r="E36" s="365">
        <v>2518</v>
      </c>
      <c r="F36" s="365">
        <v>0</v>
      </c>
      <c r="G36" s="365">
        <v>0</v>
      </c>
      <c r="H36" s="365"/>
      <c r="I36" s="365">
        <v>0</v>
      </c>
      <c r="J36" s="365">
        <v>0</v>
      </c>
      <c r="K36" s="365"/>
      <c r="L36" s="365"/>
      <c r="M36" s="365"/>
      <c r="N36" s="365">
        <v>2518</v>
      </c>
      <c r="O36" s="364"/>
      <c r="P36" s="364"/>
      <c r="Q36" s="364"/>
      <c r="R36" s="364"/>
      <c r="S36" s="364"/>
      <c r="T36" s="364"/>
      <c r="U36" s="364"/>
      <c r="V36" s="365">
        <v>2518</v>
      </c>
      <c r="W36" s="365">
        <v>0</v>
      </c>
      <c r="X36" s="365">
        <f t="shared" si="0"/>
        <v>2518</v>
      </c>
    </row>
    <row r="37" spans="1:24" x14ac:dyDescent="0.2">
      <c r="A37" s="361">
        <v>29</v>
      </c>
      <c r="B37" s="362" t="s">
        <v>70</v>
      </c>
      <c r="C37" s="363" t="s">
        <v>71</v>
      </c>
      <c r="D37" s="364" t="s">
        <v>595</v>
      </c>
      <c r="E37" s="365">
        <v>2645</v>
      </c>
      <c r="F37" s="365">
        <v>0</v>
      </c>
      <c r="G37" s="365">
        <v>0</v>
      </c>
      <c r="H37" s="365"/>
      <c r="I37" s="365">
        <v>0</v>
      </c>
      <c r="J37" s="365">
        <v>0</v>
      </c>
      <c r="K37" s="365"/>
      <c r="L37" s="365"/>
      <c r="M37" s="365"/>
      <c r="N37" s="365">
        <v>2645</v>
      </c>
      <c r="O37" s="364"/>
      <c r="P37" s="364"/>
      <c r="Q37" s="364"/>
      <c r="R37" s="364"/>
      <c r="S37" s="364"/>
      <c r="T37" s="364"/>
      <c r="U37" s="364"/>
      <c r="V37" s="365">
        <v>2645</v>
      </c>
      <c r="W37" s="365">
        <v>0</v>
      </c>
      <c r="X37" s="365">
        <f t="shared" si="0"/>
        <v>2645</v>
      </c>
    </row>
    <row r="38" spans="1:24" x14ac:dyDescent="0.2">
      <c r="A38" s="361">
        <v>30</v>
      </c>
      <c r="B38" s="367" t="s">
        <v>132</v>
      </c>
      <c r="C38" s="363" t="s">
        <v>133</v>
      </c>
      <c r="D38" s="364" t="s">
        <v>595</v>
      </c>
      <c r="E38" s="365">
        <v>3021</v>
      </c>
      <c r="F38" s="365">
        <v>0</v>
      </c>
      <c r="G38" s="365">
        <v>0</v>
      </c>
      <c r="H38" s="365"/>
      <c r="I38" s="365">
        <v>0</v>
      </c>
      <c r="J38" s="365">
        <v>0</v>
      </c>
      <c r="K38" s="365"/>
      <c r="L38" s="365"/>
      <c r="M38" s="365"/>
      <c r="N38" s="365">
        <v>3021</v>
      </c>
      <c r="O38" s="364"/>
      <c r="P38" s="364"/>
      <c r="Q38" s="364"/>
      <c r="R38" s="364"/>
      <c r="S38" s="364"/>
      <c r="T38" s="364"/>
      <c r="U38" s="364"/>
      <c r="V38" s="365">
        <v>3021</v>
      </c>
      <c r="W38" s="365">
        <v>0</v>
      </c>
      <c r="X38" s="365">
        <f t="shared" si="0"/>
        <v>3021</v>
      </c>
    </row>
    <row r="39" spans="1:24" x14ac:dyDescent="0.2">
      <c r="A39" s="361">
        <v>31</v>
      </c>
      <c r="B39" s="370" t="s">
        <v>108</v>
      </c>
      <c r="C39" s="363" t="s">
        <v>109</v>
      </c>
      <c r="D39" s="364" t="s">
        <v>595</v>
      </c>
      <c r="E39" s="365">
        <v>3256</v>
      </c>
      <c r="F39" s="365">
        <v>0</v>
      </c>
      <c r="G39" s="365">
        <v>0</v>
      </c>
      <c r="H39" s="365"/>
      <c r="I39" s="365">
        <v>0</v>
      </c>
      <c r="J39" s="365">
        <v>0</v>
      </c>
      <c r="K39" s="365"/>
      <c r="L39" s="365"/>
      <c r="M39" s="365"/>
      <c r="N39" s="365">
        <v>3256</v>
      </c>
      <c r="O39" s="364"/>
      <c r="P39" s="364"/>
      <c r="Q39" s="364"/>
      <c r="R39" s="364"/>
      <c r="S39" s="364"/>
      <c r="T39" s="364"/>
      <c r="U39" s="364"/>
      <c r="V39" s="365">
        <v>3256</v>
      </c>
      <c r="W39" s="365">
        <v>0</v>
      </c>
      <c r="X39" s="365">
        <f t="shared" si="0"/>
        <v>3256</v>
      </c>
    </row>
    <row r="40" spans="1:24" x14ac:dyDescent="0.2">
      <c r="A40" s="361">
        <v>32</v>
      </c>
      <c r="B40" s="362" t="s">
        <v>228</v>
      </c>
      <c r="C40" s="363" t="s">
        <v>229</v>
      </c>
      <c r="D40" s="364" t="s">
        <v>595</v>
      </c>
      <c r="E40" s="365">
        <v>1959</v>
      </c>
      <c r="F40" s="365">
        <v>0</v>
      </c>
      <c r="G40" s="365">
        <v>0</v>
      </c>
      <c r="H40" s="365"/>
      <c r="I40" s="365">
        <v>0</v>
      </c>
      <c r="J40" s="365">
        <v>0</v>
      </c>
      <c r="K40" s="365"/>
      <c r="L40" s="365"/>
      <c r="M40" s="365"/>
      <c r="N40" s="365">
        <v>1959</v>
      </c>
      <c r="O40" s="364"/>
      <c r="P40" s="364"/>
      <c r="Q40" s="364"/>
      <c r="R40" s="364"/>
      <c r="S40" s="364"/>
      <c r="T40" s="364"/>
      <c r="U40" s="364"/>
      <c r="V40" s="365">
        <v>1959</v>
      </c>
      <c r="W40" s="365">
        <v>0</v>
      </c>
      <c r="X40" s="365">
        <f t="shared" si="0"/>
        <v>1959</v>
      </c>
    </row>
    <row r="41" spans="1:24" x14ac:dyDescent="0.2">
      <c r="A41" s="361">
        <v>33</v>
      </c>
      <c r="B41" s="362" t="s">
        <v>134</v>
      </c>
      <c r="C41" s="363" t="s">
        <v>135</v>
      </c>
      <c r="D41" s="364" t="s">
        <v>595</v>
      </c>
      <c r="E41" s="365">
        <v>4278</v>
      </c>
      <c r="F41" s="365">
        <v>0</v>
      </c>
      <c r="G41" s="365">
        <v>0</v>
      </c>
      <c r="H41" s="365"/>
      <c r="I41" s="365">
        <v>0</v>
      </c>
      <c r="J41" s="365">
        <v>0</v>
      </c>
      <c r="K41" s="365"/>
      <c r="L41" s="365"/>
      <c r="M41" s="365"/>
      <c r="N41" s="365">
        <v>4278</v>
      </c>
      <c r="O41" s="364"/>
      <c r="P41" s="364"/>
      <c r="Q41" s="364"/>
      <c r="R41" s="364"/>
      <c r="S41" s="364"/>
      <c r="T41" s="364"/>
      <c r="U41" s="364"/>
      <c r="V41" s="365">
        <v>4278</v>
      </c>
      <c r="W41" s="365">
        <v>0</v>
      </c>
      <c r="X41" s="365">
        <f t="shared" si="0"/>
        <v>4278</v>
      </c>
    </row>
    <row r="42" spans="1:24" x14ac:dyDescent="0.2">
      <c r="A42" s="361">
        <v>34</v>
      </c>
      <c r="B42" s="368" t="s">
        <v>110</v>
      </c>
      <c r="C42" s="363" t="s">
        <v>111</v>
      </c>
      <c r="D42" s="364" t="s">
        <v>595</v>
      </c>
      <c r="E42" s="365">
        <v>1990</v>
      </c>
      <c r="F42" s="365">
        <v>0</v>
      </c>
      <c r="G42" s="365">
        <v>0</v>
      </c>
      <c r="H42" s="365"/>
      <c r="I42" s="365">
        <v>0</v>
      </c>
      <c r="J42" s="365">
        <v>0</v>
      </c>
      <c r="K42" s="365"/>
      <c r="L42" s="365"/>
      <c r="M42" s="365"/>
      <c r="N42" s="365">
        <v>1990</v>
      </c>
      <c r="O42" s="364"/>
      <c r="P42" s="364"/>
      <c r="Q42" s="364"/>
      <c r="R42" s="364"/>
      <c r="S42" s="364"/>
      <c r="T42" s="364"/>
      <c r="U42" s="364"/>
      <c r="V42" s="365">
        <v>1990</v>
      </c>
      <c r="W42" s="365">
        <v>0</v>
      </c>
      <c r="X42" s="365">
        <f t="shared" si="0"/>
        <v>1990</v>
      </c>
    </row>
    <row r="43" spans="1:24" x14ac:dyDescent="0.2">
      <c r="A43" s="361">
        <v>35</v>
      </c>
      <c r="B43" s="368" t="s">
        <v>112</v>
      </c>
      <c r="C43" s="363" t="s">
        <v>113</v>
      </c>
      <c r="D43" s="364" t="s">
        <v>595</v>
      </c>
      <c r="E43" s="365">
        <v>2772</v>
      </c>
      <c r="F43" s="365">
        <v>0</v>
      </c>
      <c r="G43" s="365">
        <v>0</v>
      </c>
      <c r="H43" s="365"/>
      <c r="I43" s="365">
        <v>0</v>
      </c>
      <c r="J43" s="365">
        <v>0</v>
      </c>
      <c r="K43" s="365"/>
      <c r="L43" s="365"/>
      <c r="M43" s="365"/>
      <c r="N43" s="365">
        <v>2772</v>
      </c>
      <c r="O43" s="364"/>
      <c r="P43" s="364"/>
      <c r="Q43" s="364"/>
      <c r="R43" s="364"/>
      <c r="S43" s="364"/>
      <c r="T43" s="364"/>
      <c r="U43" s="364"/>
      <c r="V43" s="365">
        <v>2772</v>
      </c>
      <c r="W43" s="365">
        <v>0</v>
      </c>
      <c r="X43" s="365">
        <f t="shared" si="0"/>
        <v>2772</v>
      </c>
    </row>
    <row r="44" spans="1:24" x14ac:dyDescent="0.2">
      <c r="A44" s="361">
        <v>36</v>
      </c>
      <c r="B44" s="362" t="s">
        <v>114</v>
      </c>
      <c r="C44" s="363" t="s">
        <v>115</v>
      </c>
      <c r="D44" s="364" t="s">
        <v>595</v>
      </c>
      <c r="E44" s="365">
        <v>1569</v>
      </c>
      <c r="F44" s="365">
        <v>0</v>
      </c>
      <c r="G44" s="365">
        <v>0</v>
      </c>
      <c r="H44" s="365"/>
      <c r="I44" s="365">
        <v>0</v>
      </c>
      <c r="J44" s="365">
        <v>0</v>
      </c>
      <c r="K44" s="365"/>
      <c r="L44" s="365"/>
      <c r="M44" s="365"/>
      <c r="N44" s="365">
        <v>1569</v>
      </c>
      <c r="O44" s="364"/>
      <c r="P44" s="364"/>
      <c r="Q44" s="364"/>
      <c r="R44" s="364"/>
      <c r="S44" s="364"/>
      <c r="T44" s="364"/>
      <c r="U44" s="364"/>
      <c r="V44" s="365">
        <v>1569</v>
      </c>
      <c r="W44" s="365">
        <v>0</v>
      </c>
      <c r="X44" s="365">
        <f t="shared" si="0"/>
        <v>1569</v>
      </c>
    </row>
    <row r="45" spans="1:24" x14ac:dyDescent="0.2">
      <c r="A45" s="361">
        <v>37</v>
      </c>
      <c r="B45" s="362" t="s">
        <v>138</v>
      </c>
      <c r="C45" s="363" t="s">
        <v>139</v>
      </c>
      <c r="D45" s="364" t="s">
        <v>595</v>
      </c>
      <c r="E45" s="365">
        <v>2788</v>
      </c>
      <c r="F45" s="365">
        <v>0</v>
      </c>
      <c r="G45" s="365">
        <v>0</v>
      </c>
      <c r="H45" s="365"/>
      <c r="I45" s="365">
        <v>0</v>
      </c>
      <c r="J45" s="365">
        <v>0</v>
      </c>
      <c r="K45" s="365"/>
      <c r="L45" s="365"/>
      <c r="M45" s="365"/>
      <c r="N45" s="365">
        <v>2788</v>
      </c>
      <c r="O45" s="364"/>
      <c r="P45" s="364"/>
      <c r="Q45" s="364"/>
      <c r="R45" s="364"/>
      <c r="S45" s="364"/>
      <c r="T45" s="364"/>
      <c r="U45" s="364"/>
      <c r="V45" s="365">
        <v>2788</v>
      </c>
      <c r="W45" s="365">
        <v>0</v>
      </c>
      <c r="X45" s="365">
        <f t="shared" si="0"/>
        <v>2788</v>
      </c>
    </row>
    <row r="46" spans="1:24" x14ac:dyDescent="0.2">
      <c r="A46" s="361">
        <v>38</v>
      </c>
      <c r="B46" s="368" t="s">
        <v>230</v>
      </c>
      <c r="C46" s="363" t="s">
        <v>231</v>
      </c>
      <c r="D46" s="364" t="s">
        <v>595</v>
      </c>
      <c r="E46" s="365">
        <v>4145</v>
      </c>
      <c r="F46" s="365">
        <v>0</v>
      </c>
      <c r="G46" s="365">
        <v>0</v>
      </c>
      <c r="H46" s="365"/>
      <c r="I46" s="365">
        <v>0</v>
      </c>
      <c r="J46" s="365">
        <v>0</v>
      </c>
      <c r="K46" s="365"/>
      <c r="L46" s="365"/>
      <c r="M46" s="365"/>
      <c r="N46" s="365">
        <v>4145</v>
      </c>
      <c r="O46" s="364"/>
      <c r="P46" s="364"/>
      <c r="Q46" s="364"/>
      <c r="R46" s="364"/>
      <c r="S46" s="364"/>
      <c r="T46" s="364"/>
      <c r="U46" s="364"/>
      <c r="V46" s="365">
        <v>4145</v>
      </c>
      <c r="W46" s="365">
        <v>0</v>
      </c>
      <c r="X46" s="365">
        <f t="shared" si="0"/>
        <v>4145</v>
      </c>
    </row>
    <row r="47" spans="1:24" x14ac:dyDescent="0.2">
      <c r="A47" s="361">
        <v>39</v>
      </c>
      <c r="B47" s="362" t="s">
        <v>140</v>
      </c>
      <c r="C47" s="363" t="s">
        <v>141</v>
      </c>
      <c r="D47" s="364" t="s">
        <v>595</v>
      </c>
      <c r="E47" s="365">
        <v>2533</v>
      </c>
      <c r="F47" s="365">
        <v>0</v>
      </c>
      <c r="G47" s="365">
        <v>0</v>
      </c>
      <c r="H47" s="365"/>
      <c r="I47" s="365">
        <v>0</v>
      </c>
      <c r="J47" s="365">
        <v>0</v>
      </c>
      <c r="K47" s="365"/>
      <c r="L47" s="365"/>
      <c r="M47" s="365"/>
      <c r="N47" s="365">
        <v>2533</v>
      </c>
      <c r="O47" s="364"/>
      <c r="P47" s="364"/>
      <c r="Q47" s="364"/>
      <c r="R47" s="364"/>
      <c r="S47" s="364"/>
      <c r="T47" s="364"/>
      <c r="U47" s="364"/>
      <c r="V47" s="365">
        <v>2533</v>
      </c>
      <c r="W47" s="365">
        <v>0</v>
      </c>
      <c r="X47" s="365">
        <f t="shared" si="0"/>
        <v>2533</v>
      </c>
    </row>
    <row r="48" spans="1:24" x14ac:dyDescent="0.2">
      <c r="A48" s="361">
        <v>40</v>
      </c>
      <c r="B48" s="367" t="s">
        <v>142</v>
      </c>
      <c r="C48" s="363" t="s">
        <v>143</v>
      </c>
      <c r="D48" s="364" t="s">
        <v>595</v>
      </c>
      <c r="E48" s="365">
        <v>2087</v>
      </c>
      <c r="F48" s="365">
        <v>0</v>
      </c>
      <c r="G48" s="365">
        <v>0</v>
      </c>
      <c r="H48" s="365"/>
      <c r="I48" s="365">
        <v>0</v>
      </c>
      <c r="J48" s="365">
        <v>0</v>
      </c>
      <c r="K48" s="365"/>
      <c r="L48" s="365"/>
      <c r="M48" s="365"/>
      <c r="N48" s="365">
        <v>2087</v>
      </c>
      <c r="O48" s="364"/>
      <c r="P48" s="364"/>
      <c r="Q48" s="364"/>
      <c r="R48" s="364"/>
      <c r="S48" s="364"/>
      <c r="T48" s="364"/>
      <c r="U48" s="364"/>
      <c r="V48" s="365">
        <v>2087</v>
      </c>
      <c r="W48" s="365">
        <v>0</v>
      </c>
      <c r="X48" s="365">
        <f t="shared" si="0"/>
        <v>2087</v>
      </c>
    </row>
    <row r="49" spans="1:24" x14ac:dyDescent="0.2">
      <c r="A49" s="361">
        <v>41</v>
      </c>
      <c r="B49" s="362" t="s">
        <v>72</v>
      </c>
      <c r="C49" s="363" t="s">
        <v>73</v>
      </c>
      <c r="D49" s="364" t="s">
        <v>595</v>
      </c>
      <c r="E49" s="365">
        <v>5019</v>
      </c>
      <c r="F49" s="365">
        <v>0</v>
      </c>
      <c r="G49" s="365">
        <v>0</v>
      </c>
      <c r="H49" s="365"/>
      <c r="I49" s="365">
        <v>0</v>
      </c>
      <c r="J49" s="365">
        <v>0</v>
      </c>
      <c r="K49" s="365"/>
      <c r="L49" s="365"/>
      <c r="M49" s="365"/>
      <c r="N49" s="365">
        <v>5019</v>
      </c>
      <c r="O49" s="364"/>
      <c r="P49" s="364"/>
      <c r="Q49" s="364"/>
      <c r="R49" s="364"/>
      <c r="S49" s="364"/>
      <c r="T49" s="364"/>
      <c r="U49" s="364"/>
      <c r="V49" s="365">
        <v>5019</v>
      </c>
      <c r="W49" s="365">
        <v>0</v>
      </c>
      <c r="X49" s="365">
        <f t="shared" si="0"/>
        <v>5019</v>
      </c>
    </row>
    <row r="50" spans="1:24" x14ac:dyDescent="0.2">
      <c r="A50" s="361">
        <v>42</v>
      </c>
      <c r="B50" s="368" t="s">
        <v>188</v>
      </c>
      <c r="C50" s="363" t="s">
        <v>468</v>
      </c>
      <c r="D50" s="364" t="s">
        <v>595</v>
      </c>
      <c r="E50" s="365">
        <v>1011</v>
      </c>
      <c r="F50" s="365">
        <v>0</v>
      </c>
      <c r="G50" s="365">
        <v>0</v>
      </c>
      <c r="H50" s="365"/>
      <c r="I50" s="365">
        <v>0</v>
      </c>
      <c r="J50" s="365">
        <v>0</v>
      </c>
      <c r="K50" s="365"/>
      <c r="L50" s="365"/>
      <c r="M50" s="365"/>
      <c r="N50" s="365">
        <v>1011</v>
      </c>
      <c r="O50" s="364"/>
      <c r="P50" s="364"/>
      <c r="Q50" s="364"/>
      <c r="R50" s="364"/>
      <c r="S50" s="364"/>
      <c r="T50" s="364"/>
      <c r="U50" s="364"/>
      <c r="V50" s="365">
        <v>1011</v>
      </c>
      <c r="W50" s="365">
        <v>0</v>
      </c>
      <c r="X50" s="365">
        <f t="shared" si="0"/>
        <v>1011</v>
      </c>
    </row>
    <row r="51" spans="1:24" x14ac:dyDescent="0.2">
      <c r="A51" s="361">
        <v>43</v>
      </c>
      <c r="B51" s="362" t="s">
        <v>94</v>
      </c>
      <c r="C51" s="363" t="s">
        <v>596</v>
      </c>
      <c r="D51" s="364" t="s">
        <v>597</v>
      </c>
      <c r="E51" s="365">
        <v>4479</v>
      </c>
      <c r="F51" s="365">
        <v>0</v>
      </c>
      <c r="G51" s="365">
        <v>0</v>
      </c>
      <c r="H51" s="365"/>
      <c r="I51" s="365">
        <v>0</v>
      </c>
      <c r="J51" s="365">
        <v>0</v>
      </c>
      <c r="K51" s="365"/>
      <c r="L51" s="365"/>
      <c r="M51" s="365"/>
      <c r="N51" s="365">
        <v>4479</v>
      </c>
      <c r="O51" s="364"/>
      <c r="P51" s="364"/>
      <c r="Q51" s="364"/>
      <c r="R51" s="364"/>
      <c r="S51" s="364"/>
      <c r="T51" s="364"/>
      <c r="U51" s="364"/>
      <c r="V51" s="365">
        <v>4479</v>
      </c>
      <c r="W51" s="365">
        <v>720</v>
      </c>
      <c r="X51" s="365">
        <f t="shared" si="0"/>
        <v>5199</v>
      </c>
    </row>
    <row r="52" spans="1:24" x14ac:dyDescent="0.2">
      <c r="A52" s="361">
        <v>44</v>
      </c>
      <c r="B52" s="368" t="s">
        <v>120</v>
      </c>
      <c r="C52" s="363" t="s">
        <v>121</v>
      </c>
      <c r="D52" s="364" t="s">
        <v>598</v>
      </c>
      <c r="E52" s="365">
        <v>13189</v>
      </c>
      <c r="F52" s="365">
        <v>2</v>
      </c>
      <c r="G52" s="365">
        <v>0</v>
      </c>
      <c r="H52" s="365">
        <v>2</v>
      </c>
      <c r="I52" s="365">
        <v>0</v>
      </c>
      <c r="J52" s="365">
        <v>0</v>
      </c>
      <c r="K52" s="365"/>
      <c r="L52" s="365"/>
      <c r="M52" s="365"/>
      <c r="N52" s="365">
        <v>13187</v>
      </c>
      <c r="O52" s="364"/>
      <c r="P52" s="364"/>
      <c r="Q52" s="364"/>
      <c r="R52" s="364"/>
      <c r="S52" s="364"/>
      <c r="T52" s="364"/>
      <c r="U52" s="364"/>
      <c r="V52" s="365">
        <v>13189</v>
      </c>
      <c r="W52" s="365">
        <v>0</v>
      </c>
      <c r="X52" s="365">
        <f t="shared" si="0"/>
        <v>13189</v>
      </c>
    </row>
    <row r="53" spans="1:24" x14ac:dyDescent="0.2">
      <c r="A53" s="361">
        <v>45</v>
      </c>
      <c r="B53" s="362" t="s">
        <v>16</v>
      </c>
      <c r="C53" s="363" t="s">
        <v>17</v>
      </c>
      <c r="D53" s="364" t="s">
        <v>598</v>
      </c>
      <c r="E53" s="365">
        <v>8846</v>
      </c>
      <c r="F53" s="365">
        <v>0</v>
      </c>
      <c r="G53" s="365">
        <v>0</v>
      </c>
      <c r="H53" s="365"/>
      <c r="I53" s="365">
        <v>0</v>
      </c>
      <c r="J53" s="365">
        <v>0</v>
      </c>
      <c r="K53" s="365"/>
      <c r="L53" s="365"/>
      <c r="M53" s="365"/>
      <c r="N53" s="365">
        <v>8846</v>
      </c>
      <c r="O53" s="364"/>
      <c r="P53" s="364"/>
      <c r="Q53" s="364"/>
      <c r="R53" s="364"/>
      <c r="S53" s="364"/>
      <c r="T53" s="364"/>
      <c r="U53" s="364"/>
      <c r="V53" s="365">
        <v>8846</v>
      </c>
      <c r="W53" s="365">
        <v>0</v>
      </c>
      <c r="X53" s="365">
        <f t="shared" si="0"/>
        <v>8846</v>
      </c>
    </row>
    <row r="54" spans="1:24" x14ac:dyDescent="0.2">
      <c r="A54" s="361">
        <v>46</v>
      </c>
      <c r="B54" s="362" t="s">
        <v>182</v>
      </c>
      <c r="C54" s="363" t="s">
        <v>599</v>
      </c>
      <c r="D54" s="364" t="s">
        <v>598</v>
      </c>
      <c r="E54" s="365">
        <v>10330</v>
      </c>
      <c r="F54" s="365">
        <v>1</v>
      </c>
      <c r="G54" s="365">
        <v>0</v>
      </c>
      <c r="H54" s="365">
        <v>1</v>
      </c>
      <c r="I54" s="365">
        <v>0</v>
      </c>
      <c r="J54" s="365">
        <v>0</v>
      </c>
      <c r="K54" s="365"/>
      <c r="L54" s="365"/>
      <c r="M54" s="365"/>
      <c r="N54" s="365">
        <v>10329</v>
      </c>
      <c r="O54" s="364"/>
      <c r="P54" s="364"/>
      <c r="Q54" s="364"/>
      <c r="R54" s="364"/>
      <c r="S54" s="364"/>
      <c r="T54" s="364"/>
      <c r="U54" s="364"/>
      <c r="V54" s="365">
        <v>10330</v>
      </c>
      <c r="W54" s="365">
        <v>405</v>
      </c>
      <c r="X54" s="365">
        <f t="shared" si="0"/>
        <v>10735</v>
      </c>
    </row>
    <row r="55" spans="1:24" x14ac:dyDescent="0.2">
      <c r="A55" s="361">
        <v>47</v>
      </c>
      <c r="B55" s="368" t="s">
        <v>62</v>
      </c>
      <c r="C55" s="363" t="s">
        <v>63</v>
      </c>
      <c r="D55" s="364" t="s">
        <v>598</v>
      </c>
      <c r="E55" s="365">
        <v>8003</v>
      </c>
      <c r="F55" s="365">
        <v>0</v>
      </c>
      <c r="G55" s="365">
        <v>0</v>
      </c>
      <c r="H55" s="365"/>
      <c r="I55" s="365">
        <v>0</v>
      </c>
      <c r="J55" s="365">
        <v>0</v>
      </c>
      <c r="K55" s="365"/>
      <c r="L55" s="365"/>
      <c r="M55" s="365"/>
      <c r="N55" s="365">
        <v>8003</v>
      </c>
      <c r="O55" s="364"/>
      <c r="P55" s="364"/>
      <c r="Q55" s="364"/>
      <c r="R55" s="364"/>
      <c r="S55" s="364"/>
      <c r="T55" s="364"/>
      <c r="U55" s="364"/>
      <c r="V55" s="365">
        <v>8003</v>
      </c>
      <c r="W55" s="365">
        <v>0</v>
      </c>
      <c r="X55" s="365">
        <f t="shared" si="0"/>
        <v>8003</v>
      </c>
    </row>
    <row r="56" spans="1:24" x14ac:dyDescent="0.2">
      <c r="A56" s="361">
        <v>48</v>
      </c>
      <c r="B56" s="368" t="s">
        <v>106</v>
      </c>
      <c r="C56" s="363" t="s">
        <v>107</v>
      </c>
      <c r="D56" s="364" t="s">
        <v>598</v>
      </c>
      <c r="E56" s="365">
        <v>9618</v>
      </c>
      <c r="F56" s="365">
        <v>0</v>
      </c>
      <c r="G56" s="365">
        <v>0</v>
      </c>
      <c r="H56" s="365"/>
      <c r="I56" s="365">
        <v>0</v>
      </c>
      <c r="J56" s="365">
        <v>0</v>
      </c>
      <c r="K56" s="365"/>
      <c r="L56" s="365"/>
      <c r="M56" s="365"/>
      <c r="N56" s="365">
        <v>9618</v>
      </c>
      <c r="O56" s="364"/>
      <c r="P56" s="364"/>
      <c r="Q56" s="364"/>
      <c r="R56" s="364"/>
      <c r="S56" s="364"/>
      <c r="T56" s="364"/>
      <c r="U56" s="364"/>
      <c r="V56" s="365">
        <v>9618</v>
      </c>
      <c r="W56" s="365">
        <v>0</v>
      </c>
      <c r="X56" s="365">
        <f t="shared" si="0"/>
        <v>9618</v>
      </c>
    </row>
    <row r="57" spans="1:24" x14ac:dyDescent="0.2">
      <c r="A57" s="361">
        <v>49</v>
      </c>
      <c r="B57" s="362" t="s">
        <v>136</v>
      </c>
      <c r="C57" s="363" t="s">
        <v>137</v>
      </c>
      <c r="D57" s="364" t="s">
        <v>598</v>
      </c>
      <c r="E57" s="365">
        <v>19152</v>
      </c>
      <c r="F57" s="365">
        <v>7</v>
      </c>
      <c r="G57" s="365">
        <v>0</v>
      </c>
      <c r="H57" s="365">
        <v>7</v>
      </c>
      <c r="I57" s="365">
        <v>1056</v>
      </c>
      <c r="J57" s="365">
        <v>0</v>
      </c>
      <c r="K57" s="365"/>
      <c r="L57" s="365"/>
      <c r="M57" s="365"/>
      <c r="N57" s="365">
        <v>18089</v>
      </c>
      <c r="O57" s="364"/>
      <c r="P57" s="364"/>
      <c r="Q57" s="364"/>
      <c r="R57" s="364"/>
      <c r="S57" s="364"/>
      <c r="T57" s="364"/>
      <c r="U57" s="364"/>
      <c r="V57" s="365">
        <v>19152</v>
      </c>
      <c r="W57" s="365">
        <v>0</v>
      </c>
      <c r="X57" s="365">
        <f t="shared" si="0"/>
        <v>19152</v>
      </c>
    </row>
    <row r="58" spans="1:24" x14ac:dyDescent="0.2">
      <c r="A58" s="361">
        <v>50</v>
      </c>
      <c r="B58" s="368" t="s">
        <v>86</v>
      </c>
      <c r="C58" s="371" t="s">
        <v>87</v>
      </c>
      <c r="D58" s="364" t="s">
        <v>598</v>
      </c>
      <c r="E58" s="365">
        <v>9067</v>
      </c>
      <c r="F58" s="365">
        <v>1</v>
      </c>
      <c r="G58" s="365">
        <v>0</v>
      </c>
      <c r="H58" s="365">
        <v>1</v>
      </c>
      <c r="I58" s="365">
        <v>0</v>
      </c>
      <c r="J58" s="365">
        <v>0</v>
      </c>
      <c r="K58" s="365"/>
      <c r="L58" s="365"/>
      <c r="M58" s="365"/>
      <c r="N58" s="365">
        <v>9066</v>
      </c>
      <c r="O58" s="364"/>
      <c r="P58" s="364"/>
      <c r="Q58" s="364"/>
      <c r="R58" s="364"/>
      <c r="S58" s="364"/>
      <c r="T58" s="364"/>
      <c r="U58" s="364"/>
      <c r="V58" s="365">
        <v>9067</v>
      </c>
      <c r="W58" s="365">
        <v>416</v>
      </c>
      <c r="X58" s="365">
        <f t="shared" si="0"/>
        <v>9483</v>
      </c>
    </row>
    <row r="59" spans="1:24" x14ac:dyDescent="0.2">
      <c r="A59" s="361">
        <v>51</v>
      </c>
      <c r="B59" s="362" t="s">
        <v>208</v>
      </c>
      <c r="C59" s="363" t="s">
        <v>600</v>
      </c>
      <c r="D59" s="364" t="s">
        <v>598</v>
      </c>
      <c r="E59" s="365">
        <v>6385</v>
      </c>
      <c r="F59" s="365">
        <v>0</v>
      </c>
      <c r="G59" s="365">
        <v>0</v>
      </c>
      <c r="H59" s="365"/>
      <c r="I59" s="365">
        <v>0</v>
      </c>
      <c r="J59" s="365">
        <v>0</v>
      </c>
      <c r="K59" s="365"/>
      <c r="L59" s="365"/>
      <c r="M59" s="365"/>
      <c r="N59" s="365">
        <v>6385</v>
      </c>
      <c r="O59" s="364"/>
      <c r="P59" s="364"/>
      <c r="Q59" s="364"/>
      <c r="R59" s="364"/>
      <c r="S59" s="364"/>
      <c r="T59" s="364"/>
      <c r="U59" s="364"/>
      <c r="V59" s="365">
        <v>6385</v>
      </c>
      <c r="W59" s="365">
        <v>845</v>
      </c>
      <c r="X59" s="365">
        <f t="shared" si="0"/>
        <v>7230</v>
      </c>
    </row>
    <row r="60" spans="1:24" x14ac:dyDescent="0.2">
      <c r="A60" s="361">
        <v>52</v>
      </c>
      <c r="B60" s="362" t="s">
        <v>300</v>
      </c>
      <c r="C60" s="363" t="s">
        <v>301</v>
      </c>
      <c r="D60" s="364" t="s">
        <v>598</v>
      </c>
      <c r="E60" s="365">
        <v>0</v>
      </c>
      <c r="F60" s="365">
        <v>0</v>
      </c>
      <c r="G60" s="365">
        <v>0</v>
      </c>
      <c r="H60" s="365"/>
      <c r="I60" s="365">
        <v>0</v>
      </c>
      <c r="J60" s="365">
        <v>0</v>
      </c>
      <c r="K60" s="365"/>
      <c r="L60" s="365"/>
      <c r="M60" s="365"/>
      <c r="N60" s="365">
        <v>0</v>
      </c>
      <c r="O60" s="364"/>
      <c r="P60" s="364"/>
      <c r="Q60" s="364"/>
      <c r="R60" s="364"/>
      <c r="S60" s="364"/>
      <c r="T60" s="364"/>
      <c r="U60" s="364"/>
      <c r="V60" s="365">
        <v>0</v>
      </c>
      <c r="W60" s="365">
        <v>500</v>
      </c>
      <c r="X60" s="365">
        <f t="shared" si="0"/>
        <v>500</v>
      </c>
    </row>
    <row r="61" spans="1:24" x14ac:dyDescent="0.2">
      <c r="A61" s="361">
        <v>53</v>
      </c>
      <c r="B61" s="362" t="s">
        <v>254</v>
      </c>
      <c r="C61" s="363" t="s">
        <v>255</v>
      </c>
      <c r="D61" s="364" t="s">
        <v>598</v>
      </c>
      <c r="E61" s="365">
        <v>314</v>
      </c>
      <c r="F61" s="365">
        <v>0</v>
      </c>
      <c r="G61" s="365">
        <v>0</v>
      </c>
      <c r="H61" s="365"/>
      <c r="I61" s="365">
        <v>0</v>
      </c>
      <c r="J61" s="365">
        <v>0</v>
      </c>
      <c r="K61" s="365"/>
      <c r="L61" s="365"/>
      <c r="M61" s="365"/>
      <c r="N61" s="365">
        <v>314</v>
      </c>
      <c r="O61" s="364"/>
      <c r="P61" s="364"/>
      <c r="Q61" s="364"/>
      <c r="R61" s="364"/>
      <c r="S61" s="364"/>
      <c r="T61" s="364"/>
      <c r="U61" s="364"/>
      <c r="V61" s="365">
        <v>314</v>
      </c>
      <c r="W61" s="365">
        <v>0</v>
      </c>
      <c r="X61" s="365">
        <f t="shared" si="0"/>
        <v>314</v>
      </c>
    </row>
    <row r="62" spans="1:24" x14ac:dyDescent="0.2">
      <c r="A62" s="361">
        <v>54</v>
      </c>
      <c r="B62" s="362" t="s">
        <v>184</v>
      </c>
      <c r="C62" s="363" t="s">
        <v>601</v>
      </c>
      <c r="D62" s="364" t="s">
        <v>602</v>
      </c>
      <c r="E62" s="365">
        <v>3253</v>
      </c>
      <c r="F62" s="365">
        <v>0</v>
      </c>
      <c r="G62" s="365">
        <v>0</v>
      </c>
      <c r="H62" s="365"/>
      <c r="I62" s="365">
        <v>0</v>
      </c>
      <c r="J62" s="365">
        <v>0</v>
      </c>
      <c r="K62" s="365"/>
      <c r="L62" s="365"/>
      <c r="M62" s="365"/>
      <c r="N62" s="365">
        <v>3253</v>
      </c>
      <c r="O62" s="365"/>
      <c r="P62" s="365"/>
      <c r="Q62" s="365"/>
      <c r="R62" s="365"/>
      <c r="S62" s="365"/>
      <c r="T62" s="365"/>
      <c r="U62" s="365"/>
      <c r="V62" s="365">
        <v>3253</v>
      </c>
      <c r="W62" s="365">
        <v>987</v>
      </c>
      <c r="X62" s="365">
        <f t="shared" si="0"/>
        <v>4240</v>
      </c>
    </row>
    <row r="63" spans="1:24" x14ac:dyDescent="0.2">
      <c r="A63" s="361">
        <v>55</v>
      </c>
      <c r="B63" s="362" t="s">
        <v>288</v>
      </c>
      <c r="C63" s="363" t="s">
        <v>289</v>
      </c>
      <c r="D63" s="364" t="s">
        <v>602</v>
      </c>
      <c r="E63" s="365">
        <v>23976</v>
      </c>
      <c r="F63" s="365">
        <v>0</v>
      </c>
      <c r="G63" s="365">
        <v>0</v>
      </c>
      <c r="H63" s="365"/>
      <c r="I63" s="365">
        <v>1585</v>
      </c>
      <c r="J63" s="365">
        <v>0</v>
      </c>
      <c r="K63" s="365"/>
      <c r="L63" s="365"/>
      <c r="M63" s="365"/>
      <c r="N63" s="365">
        <v>22391</v>
      </c>
      <c r="O63" s="365"/>
      <c r="P63" s="365"/>
      <c r="Q63" s="365"/>
      <c r="R63" s="365"/>
      <c r="S63" s="365"/>
      <c r="T63" s="365"/>
      <c r="U63" s="365"/>
      <c r="V63" s="365">
        <v>23976</v>
      </c>
      <c r="W63" s="365">
        <v>0</v>
      </c>
      <c r="X63" s="365">
        <f t="shared" si="0"/>
        <v>23976</v>
      </c>
    </row>
    <row r="64" spans="1:24" s="377" customFormat="1" x14ac:dyDescent="0.2">
      <c r="A64" s="372">
        <v>56</v>
      </c>
      <c r="B64" s="373" t="s">
        <v>144</v>
      </c>
      <c r="C64" s="374" t="s">
        <v>603</v>
      </c>
      <c r="D64" s="375" t="s">
        <v>604</v>
      </c>
      <c r="E64" s="376">
        <v>4792</v>
      </c>
      <c r="F64" s="376">
        <v>0</v>
      </c>
      <c r="G64" s="376">
        <v>0</v>
      </c>
      <c r="H64" s="376">
        <v>0</v>
      </c>
      <c r="I64" s="376">
        <v>0</v>
      </c>
      <c r="J64" s="376">
        <v>582</v>
      </c>
      <c r="K64" s="376">
        <v>6</v>
      </c>
      <c r="L64" s="376"/>
      <c r="M64" s="376"/>
      <c r="N64" s="376">
        <v>4204</v>
      </c>
      <c r="O64" s="376">
        <v>54</v>
      </c>
      <c r="P64" s="376">
        <v>0</v>
      </c>
      <c r="Q64" s="376">
        <v>1</v>
      </c>
      <c r="R64" s="376">
        <v>46</v>
      </c>
      <c r="S64" s="376">
        <v>0</v>
      </c>
      <c r="T64" s="376">
        <v>0</v>
      </c>
      <c r="U64" s="376">
        <v>0</v>
      </c>
      <c r="V64" s="376">
        <v>4846</v>
      </c>
      <c r="W64" s="376">
        <v>0</v>
      </c>
      <c r="X64" s="376">
        <f t="shared" ref="X64" si="1">X65+X66</f>
        <v>4846</v>
      </c>
    </row>
    <row r="65" spans="1:25" x14ac:dyDescent="0.2">
      <c r="A65" s="361"/>
      <c r="B65" s="362"/>
      <c r="C65" s="378" t="s">
        <v>605</v>
      </c>
      <c r="D65" s="364" t="s">
        <v>597</v>
      </c>
      <c r="E65" s="365">
        <v>0</v>
      </c>
      <c r="F65" s="365">
        <v>0</v>
      </c>
      <c r="G65" s="365">
        <v>0</v>
      </c>
      <c r="H65" s="365"/>
      <c r="I65" s="365">
        <v>0</v>
      </c>
      <c r="J65" s="365">
        <v>0</v>
      </c>
      <c r="K65" s="365"/>
      <c r="L65" s="365"/>
      <c r="M65" s="365"/>
      <c r="N65" s="365">
        <v>0</v>
      </c>
      <c r="O65" s="365"/>
      <c r="P65" s="365"/>
      <c r="Q65" s="365"/>
      <c r="R65" s="365"/>
      <c r="S65" s="365"/>
      <c r="T65" s="365"/>
      <c r="U65" s="365"/>
      <c r="V65" s="365">
        <v>0</v>
      </c>
      <c r="W65" s="365">
        <v>0</v>
      </c>
      <c r="X65" s="365">
        <f t="shared" si="0"/>
        <v>0</v>
      </c>
    </row>
    <row r="66" spans="1:25" x14ac:dyDescent="0.2">
      <c r="A66" s="361"/>
      <c r="B66" s="362"/>
      <c r="C66" s="378" t="s">
        <v>605</v>
      </c>
      <c r="D66" s="364" t="s">
        <v>604</v>
      </c>
      <c r="E66" s="365">
        <v>4792</v>
      </c>
      <c r="F66" s="365">
        <v>0</v>
      </c>
      <c r="G66" s="365">
        <v>0</v>
      </c>
      <c r="H66" s="365"/>
      <c r="I66" s="365">
        <v>0</v>
      </c>
      <c r="J66" s="365">
        <v>582</v>
      </c>
      <c r="K66" s="365">
        <v>6</v>
      </c>
      <c r="L66" s="365"/>
      <c r="M66" s="365"/>
      <c r="N66" s="365">
        <v>4204</v>
      </c>
      <c r="O66" s="365">
        <v>54</v>
      </c>
      <c r="P66" s="365">
        <v>0</v>
      </c>
      <c r="Q66" s="365">
        <v>1</v>
      </c>
      <c r="R66" s="365">
        <v>46</v>
      </c>
      <c r="S66" s="365">
        <v>0</v>
      </c>
      <c r="T66" s="365">
        <v>0</v>
      </c>
      <c r="U66" s="365">
        <v>0</v>
      </c>
      <c r="V66" s="365">
        <v>4846</v>
      </c>
      <c r="W66" s="365">
        <v>0</v>
      </c>
      <c r="X66" s="365">
        <f t="shared" si="0"/>
        <v>4846</v>
      </c>
    </row>
    <row r="67" spans="1:25" x14ac:dyDescent="0.2">
      <c r="A67" s="372">
        <v>57</v>
      </c>
      <c r="B67" s="373" t="s">
        <v>226</v>
      </c>
      <c r="C67" s="374" t="s">
        <v>227</v>
      </c>
      <c r="D67" s="375" t="s">
        <v>604</v>
      </c>
      <c r="E67" s="376">
        <v>3369</v>
      </c>
      <c r="F67" s="376">
        <v>0</v>
      </c>
      <c r="G67" s="376">
        <v>0</v>
      </c>
      <c r="H67" s="376">
        <v>0</v>
      </c>
      <c r="I67" s="376">
        <v>0</v>
      </c>
      <c r="J67" s="376">
        <v>0</v>
      </c>
      <c r="K67" s="376"/>
      <c r="L67" s="376"/>
      <c r="M67" s="376"/>
      <c r="N67" s="376">
        <v>3369</v>
      </c>
      <c r="O67" s="376">
        <v>100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376">
        <v>0</v>
      </c>
      <c r="V67" s="376">
        <v>3469</v>
      </c>
      <c r="W67" s="376">
        <v>0</v>
      </c>
      <c r="X67" s="376">
        <f>X68+X69</f>
        <v>3469</v>
      </c>
    </row>
    <row r="68" spans="1:25" x14ac:dyDescent="0.2">
      <c r="A68" s="379"/>
      <c r="B68" s="362"/>
      <c r="C68" s="378" t="s">
        <v>605</v>
      </c>
      <c r="D68" s="364" t="s">
        <v>606</v>
      </c>
      <c r="E68" s="365">
        <v>2944</v>
      </c>
      <c r="F68" s="365">
        <v>0</v>
      </c>
      <c r="G68" s="365">
        <v>0</v>
      </c>
      <c r="H68" s="365"/>
      <c r="I68" s="365">
        <v>0</v>
      </c>
      <c r="J68" s="365">
        <v>0</v>
      </c>
      <c r="K68" s="365"/>
      <c r="L68" s="365"/>
      <c r="M68" s="365"/>
      <c r="N68" s="365">
        <v>2944</v>
      </c>
      <c r="O68" s="365"/>
      <c r="P68" s="365"/>
      <c r="Q68" s="365"/>
      <c r="R68" s="365"/>
      <c r="S68" s="365"/>
      <c r="T68" s="365"/>
      <c r="U68" s="365"/>
      <c r="V68" s="365">
        <v>2944</v>
      </c>
      <c r="W68" s="365">
        <v>0</v>
      </c>
      <c r="X68" s="365">
        <f t="shared" si="0"/>
        <v>2944</v>
      </c>
    </row>
    <row r="69" spans="1:25" x14ac:dyDescent="0.2">
      <c r="A69" s="379"/>
      <c r="B69" s="362"/>
      <c r="C69" s="378" t="s">
        <v>605</v>
      </c>
      <c r="D69" s="364" t="s">
        <v>607</v>
      </c>
      <c r="E69" s="365">
        <v>425</v>
      </c>
      <c r="F69" s="365">
        <v>0</v>
      </c>
      <c r="G69" s="365">
        <v>0</v>
      </c>
      <c r="H69" s="365"/>
      <c r="I69" s="365">
        <v>0</v>
      </c>
      <c r="J69" s="365">
        <v>0</v>
      </c>
      <c r="K69" s="365"/>
      <c r="L69" s="365"/>
      <c r="M69" s="365"/>
      <c r="N69" s="365">
        <v>425</v>
      </c>
      <c r="O69" s="365">
        <v>100</v>
      </c>
      <c r="P69" s="365">
        <v>0</v>
      </c>
      <c r="Q69" s="365">
        <v>0</v>
      </c>
      <c r="R69" s="365">
        <v>0</v>
      </c>
      <c r="S69" s="365">
        <v>0</v>
      </c>
      <c r="T69" s="365">
        <v>0</v>
      </c>
      <c r="U69" s="365">
        <v>0</v>
      </c>
      <c r="V69" s="365">
        <v>525</v>
      </c>
      <c r="W69" s="365">
        <v>0</v>
      </c>
      <c r="X69" s="365">
        <f t="shared" si="0"/>
        <v>525</v>
      </c>
    </row>
    <row r="70" spans="1:25" x14ac:dyDescent="0.2">
      <c r="A70" s="372">
        <v>58</v>
      </c>
      <c r="B70" s="373" t="s">
        <v>116</v>
      </c>
      <c r="C70" s="374" t="s">
        <v>608</v>
      </c>
      <c r="D70" s="375" t="s">
        <v>604</v>
      </c>
      <c r="E70" s="376">
        <v>606</v>
      </c>
      <c r="F70" s="376">
        <v>3</v>
      </c>
      <c r="G70" s="376">
        <v>0</v>
      </c>
      <c r="H70" s="376">
        <v>3</v>
      </c>
      <c r="I70" s="376">
        <v>0</v>
      </c>
      <c r="J70" s="376">
        <v>48</v>
      </c>
      <c r="K70" s="376"/>
      <c r="L70" s="376"/>
      <c r="M70" s="376"/>
      <c r="N70" s="376">
        <v>555</v>
      </c>
      <c r="O70" s="376">
        <v>62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668</v>
      </c>
      <c r="W70" s="376">
        <v>0</v>
      </c>
      <c r="X70" s="376">
        <f>SUM(X71:X72)</f>
        <v>668</v>
      </c>
    </row>
    <row r="71" spans="1:25" x14ac:dyDescent="0.2">
      <c r="A71" s="379"/>
      <c r="B71" s="362"/>
      <c r="C71" s="378" t="s">
        <v>605</v>
      </c>
      <c r="D71" s="364" t="s">
        <v>598</v>
      </c>
      <c r="E71" s="365">
        <v>406</v>
      </c>
      <c r="F71" s="365">
        <v>3</v>
      </c>
      <c r="G71" s="365">
        <v>0</v>
      </c>
      <c r="H71" s="365">
        <v>3</v>
      </c>
      <c r="I71" s="365">
        <v>0</v>
      </c>
      <c r="J71" s="365">
        <v>48</v>
      </c>
      <c r="K71" s="365"/>
      <c r="L71" s="365"/>
      <c r="M71" s="365"/>
      <c r="N71" s="365">
        <v>355</v>
      </c>
      <c r="O71" s="365"/>
      <c r="P71" s="365"/>
      <c r="Q71" s="365"/>
      <c r="R71" s="365"/>
      <c r="S71" s="365"/>
      <c r="T71" s="365"/>
      <c r="U71" s="365"/>
      <c r="V71" s="365">
        <v>406</v>
      </c>
      <c r="W71" s="365">
        <v>0</v>
      </c>
      <c r="X71" s="365">
        <f t="shared" si="0"/>
        <v>406</v>
      </c>
    </row>
    <row r="72" spans="1:25" x14ac:dyDescent="0.2">
      <c r="A72" s="379"/>
      <c r="B72" s="362"/>
      <c r="C72" s="378" t="s">
        <v>605</v>
      </c>
      <c r="D72" s="364" t="s">
        <v>607</v>
      </c>
      <c r="E72" s="365">
        <v>200</v>
      </c>
      <c r="F72" s="365">
        <v>0</v>
      </c>
      <c r="G72" s="365">
        <v>0</v>
      </c>
      <c r="H72" s="365"/>
      <c r="I72" s="365">
        <v>0</v>
      </c>
      <c r="J72" s="365">
        <v>0</v>
      </c>
      <c r="K72" s="365"/>
      <c r="L72" s="365"/>
      <c r="M72" s="365"/>
      <c r="N72" s="365">
        <v>200</v>
      </c>
      <c r="O72" s="365">
        <v>62</v>
      </c>
      <c r="P72" s="365">
        <v>0</v>
      </c>
      <c r="Q72" s="365">
        <v>0</v>
      </c>
      <c r="R72" s="365">
        <v>0</v>
      </c>
      <c r="S72" s="365">
        <v>0</v>
      </c>
      <c r="T72" s="365">
        <v>0</v>
      </c>
      <c r="U72" s="365">
        <v>0</v>
      </c>
      <c r="V72" s="365">
        <v>262</v>
      </c>
      <c r="W72" s="365">
        <v>0</v>
      </c>
      <c r="X72" s="365">
        <f>V72+W72</f>
        <v>262</v>
      </c>
    </row>
    <row r="73" spans="1:25" x14ac:dyDescent="0.2">
      <c r="A73" s="372">
        <v>59</v>
      </c>
      <c r="B73" s="373" t="s">
        <v>102</v>
      </c>
      <c r="C73" s="374" t="s">
        <v>103</v>
      </c>
      <c r="D73" s="375" t="s">
        <v>604</v>
      </c>
      <c r="E73" s="376">
        <v>10495</v>
      </c>
      <c r="F73" s="376">
        <v>21</v>
      </c>
      <c r="G73" s="376">
        <v>0</v>
      </c>
      <c r="H73" s="376">
        <v>21</v>
      </c>
      <c r="I73" s="376">
        <v>0</v>
      </c>
      <c r="J73" s="376">
        <v>0</v>
      </c>
      <c r="K73" s="376"/>
      <c r="L73" s="376"/>
      <c r="M73" s="376"/>
      <c r="N73" s="376">
        <v>10474</v>
      </c>
      <c r="O73" s="376">
        <v>130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10625</v>
      </c>
      <c r="W73" s="376">
        <v>0</v>
      </c>
      <c r="X73" s="376">
        <f>SUM(X74:X75)</f>
        <v>10625</v>
      </c>
    </row>
    <row r="74" spans="1:25" x14ac:dyDescent="0.2">
      <c r="A74" s="379"/>
      <c r="B74" s="362"/>
      <c r="C74" s="378" t="s">
        <v>605</v>
      </c>
      <c r="D74" s="364" t="s">
        <v>598</v>
      </c>
      <c r="E74" s="365">
        <v>8694</v>
      </c>
      <c r="F74" s="365">
        <v>21</v>
      </c>
      <c r="G74" s="365">
        <v>0</v>
      </c>
      <c r="H74" s="365">
        <v>21</v>
      </c>
      <c r="I74" s="365">
        <v>0</v>
      </c>
      <c r="J74" s="365">
        <v>0</v>
      </c>
      <c r="K74" s="365"/>
      <c r="L74" s="365"/>
      <c r="M74" s="365"/>
      <c r="N74" s="365">
        <v>8673</v>
      </c>
      <c r="O74" s="365"/>
      <c r="P74" s="365"/>
      <c r="Q74" s="365"/>
      <c r="R74" s="365"/>
      <c r="S74" s="365"/>
      <c r="T74" s="365"/>
      <c r="U74" s="365"/>
      <c r="V74" s="365">
        <v>8694</v>
      </c>
      <c r="W74" s="365">
        <v>0</v>
      </c>
      <c r="X74" s="365">
        <f>V74+W74</f>
        <v>8694</v>
      </c>
    </row>
    <row r="75" spans="1:25" x14ac:dyDescent="0.2">
      <c r="A75" s="379"/>
      <c r="B75" s="362"/>
      <c r="C75" s="378" t="s">
        <v>605</v>
      </c>
      <c r="D75" s="364" t="s">
        <v>607</v>
      </c>
      <c r="E75" s="365">
        <v>1801</v>
      </c>
      <c r="F75" s="365">
        <v>0</v>
      </c>
      <c r="G75" s="365">
        <v>0</v>
      </c>
      <c r="H75" s="365"/>
      <c r="I75" s="365">
        <v>0</v>
      </c>
      <c r="J75" s="365">
        <v>0</v>
      </c>
      <c r="K75" s="365"/>
      <c r="L75" s="365"/>
      <c r="M75" s="365"/>
      <c r="N75" s="365">
        <v>1801</v>
      </c>
      <c r="O75" s="365">
        <v>130</v>
      </c>
      <c r="P75" s="365">
        <v>0</v>
      </c>
      <c r="Q75" s="365">
        <v>0</v>
      </c>
      <c r="R75" s="365">
        <v>0</v>
      </c>
      <c r="S75" s="365">
        <v>0</v>
      </c>
      <c r="T75" s="365">
        <v>0</v>
      </c>
      <c r="U75" s="365">
        <v>0</v>
      </c>
      <c r="V75" s="365">
        <v>1931</v>
      </c>
      <c r="W75" s="365">
        <v>0</v>
      </c>
      <c r="X75" s="365">
        <f>V75+W75</f>
        <v>1931</v>
      </c>
    </row>
    <row r="76" spans="1:25" s="377" customFormat="1" x14ac:dyDescent="0.2">
      <c r="A76" s="372">
        <v>60</v>
      </c>
      <c r="B76" s="380" t="s">
        <v>26</v>
      </c>
      <c r="C76" s="374" t="s">
        <v>609</v>
      </c>
      <c r="D76" s="375" t="s">
        <v>607</v>
      </c>
      <c r="E76" s="376">
        <v>11236</v>
      </c>
      <c r="F76" s="376">
        <v>1</v>
      </c>
      <c r="G76" s="376">
        <v>0</v>
      </c>
      <c r="H76" s="376">
        <v>1</v>
      </c>
      <c r="I76" s="376">
        <v>0</v>
      </c>
      <c r="J76" s="376">
        <v>89</v>
      </c>
      <c r="K76" s="376"/>
      <c r="L76" s="376"/>
      <c r="M76" s="376"/>
      <c r="N76" s="376">
        <v>11146</v>
      </c>
      <c r="O76" s="376">
        <v>124</v>
      </c>
      <c r="P76" s="376">
        <v>0</v>
      </c>
      <c r="Q76" s="376">
        <v>4</v>
      </c>
      <c r="R76" s="376">
        <v>0</v>
      </c>
      <c r="S76" s="376">
        <v>0</v>
      </c>
      <c r="T76" s="376">
        <v>0</v>
      </c>
      <c r="U76" s="376">
        <v>0</v>
      </c>
      <c r="V76" s="376">
        <v>11360</v>
      </c>
      <c r="W76" s="398">
        <v>454</v>
      </c>
      <c r="X76" s="376">
        <f>SUM(X77:X78)</f>
        <v>11814</v>
      </c>
      <c r="Y76" s="381"/>
    </row>
    <row r="77" spans="1:25" x14ac:dyDescent="0.2">
      <c r="A77" s="379"/>
      <c r="B77" s="361"/>
      <c r="C77" s="378" t="s">
        <v>605</v>
      </c>
      <c r="D77" s="364" t="s">
        <v>597</v>
      </c>
      <c r="E77" s="365">
        <v>9279</v>
      </c>
      <c r="F77" s="365">
        <v>1</v>
      </c>
      <c r="G77" s="365">
        <v>0</v>
      </c>
      <c r="H77" s="365">
        <v>1</v>
      </c>
      <c r="I77" s="365">
        <v>0</v>
      </c>
      <c r="J77" s="365">
        <v>0</v>
      </c>
      <c r="K77" s="365"/>
      <c r="L77" s="365"/>
      <c r="M77" s="365"/>
      <c r="N77" s="365">
        <v>9278</v>
      </c>
      <c r="O77" s="364"/>
      <c r="P77" s="364"/>
      <c r="Q77" s="364"/>
      <c r="R77" s="364"/>
      <c r="S77" s="364"/>
      <c r="T77" s="364"/>
      <c r="U77" s="364"/>
      <c r="V77" s="365">
        <v>9279</v>
      </c>
      <c r="W77" s="365">
        <v>454</v>
      </c>
      <c r="X77" s="365">
        <f>V77+W77</f>
        <v>9733</v>
      </c>
    </row>
    <row r="78" spans="1:25" x14ac:dyDescent="0.2">
      <c r="A78" s="379"/>
      <c r="B78" s="361"/>
      <c r="C78" s="378" t="s">
        <v>605</v>
      </c>
      <c r="D78" s="364" t="s">
        <v>607</v>
      </c>
      <c r="E78" s="365">
        <v>1957</v>
      </c>
      <c r="F78" s="365">
        <v>0</v>
      </c>
      <c r="G78" s="365">
        <v>0</v>
      </c>
      <c r="H78" s="364"/>
      <c r="I78" s="365">
        <v>0</v>
      </c>
      <c r="J78" s="365">
        <v>89</v>
      </c>
      <c r="K78" s="365"/>
      <c r="L78" s="365"/>
      <c r="M78" s="365"/>
      <c r="N78" s="365">
        <v>1868</v>
      </c>
      <c r="O78" s="365">
        <v>124</v>
      </c>
      <c r="P78" s="365">
        <v>0</v>
      </c>
      <c r="Q78" s="365">
        <v>4</v>
      </c>
      <c r="R78" s="365">
        <v>0</v>
      </c>
      <c r="S78" s="365">
        <v>0</v>
      </c>
      <c r="T78" s="365">
        <v>0</v>
      </c>
      <c r="U78" s="365">
        <v>0</v>
      </c>
      <c r="V78" s="365">
        <v>2081</v>
      </c>
      <c r="W78" s="365">
        <v>0</v>
      </c>
      <c r="X78" s="365">
        <f>V78+W78</f>
        <v>2081</v>
      </c>
    </row>
    <row r="79" spans="1:25" s="377" customFormat="1" x14ac:dyDescent="0.2">
      <c r="A79" s="372">
        <v>61</v>
      </c>
      <c r="B79" s="380" t="s">
        <v>32</v>
      </c>
      <c r="C79" s="374" t="s">
        <v>33</v>
      </c>
      <c r="D79" s="375" t="s">
        <v>607</v>
      </c>
      <c r="E79" s="376">
        <v>5016</v>
      </c>
      <c r="F79" s="376">
        <v>94</v>
      </c>
      <c r="G79" s="376">
        <v>0</v>
      </c>
      <c r="H79" s="376">
        <v>94</v>
      </c>
      <c r="I79" s="376">
        <v>0</v>
      </c>
      <c r="J79" s="376">
        <v>252</v>
      </c>
      <c r="K79" s="376">
        <v>1</v>
      </c>
      <c r="L79" s="376"/>
      <c r="M79" s="376"/>
      <c r="N79" s="376">
        <v>4669</v>
      </c>
      <c r="O79" s="376">
        <v>46</v>
      </c>
      <c r="P79" s="376">
        <v>0</v>
      </c>
      <c r="Q79" s="376">
        <v>4</v>
      </c>
      <c r="R79" s="376">
        <v>0</v>
      </c>
      <c r="S79" s="376">
        <v>0</v>
      </c>
      <c r="T79" s="376">
        <v>0</v>
      </c>
      <c r="U79" s="376">
        <v>0</v>
      </c>
      <c r="V79" s="376">
        <v>5062</v>
      </c>
      <c r="W79" s="376">
        <v>411</v>
      </c>
      <c r="X79" s="376">
        <f>SUM(X80:X81)</f>
        <v>5473</v>
      </c>
    </row>
    <row r="80" spans="1:25" x14ac:dyDescent="0.2">
      <c r="A80" s="379"/>
      <c r="B80" s="361"/>
      <c r="C80" s="378" t="s">
        <v>605</v>
      </c>
      <c r="D80" s="364" t="s">
        <v>597</v>
      </c>
      <c r="E80" s="365">
        <v>3641</v>
      </c>
      <c r="F80" s="365">
        <v>94</v>
      </c>
      <c r="G80" s="365">
        <v>0</v>
      </c>
      <c r="H80" s="365">
        <v>94</v>
      </c>
      <c r="I80" s="365">
        <v>0</v>
      </c>
      <c r="J80" s="365">
        <v>0</v>
      </c>
      <c r="K80" s="365"/>
      <c r="L80" s="365"/>
      <c r="M80" s="365"/>
      <c r="N80" s="365">
        <v>3547</v>
      </c>
      <c r="O80" s="364"/>
      <c r="P80" s="364"/>
      <c r="Q80" s="364"/>
      <c r="R80" s="364"/>
      <c r="S80" s="364"/>
      <c r="T80" s="364"/>
      <c r="U80" s="364"/>
      <c r="V80" s="365">
        <v>3641</v>
      </c>
      <c r="W80" s="365">
        <v>411</v>
      </c>
      <c r="X80" s="365">
        <f>V80+W80</f>
        <v>4052</v>
      </c>
    </row>
    <row r="81" spans="1:24" x14ac:dyDescent="0.2">
      <c r="A81" s="379"/>
      <c r="B81" s="361"/>
      <c r="C81" s="378" t="s">
        <v>605</v>
      </c>
      <c r="D81" s="379" t="s">
        <v>607</v>
      </c>
      <c r="E81" s="382">
        <v>1375</v>
      </c>
      <c r="F81" s="383">
        <v>0</v>
      </c>
      <c r="G81" s="382">
        <v>0</v>
      </c>
      <c r="H81" s="383"/>
      <c r="I81" s="382">
        <v>0</v>
      </c>
      <c r="J81" s="382">
        <v>252</v>
      </c>
      <c r="K81" s="382">
        <v>1</v>
      </c>
      <c r="L81" s="382"/>
      <c r="M81" s="382"/>
      <c r="N81" s="382">
        <v>1122</v>
      </c>
      <c r="O81" s="384">
        <v>46</v>
      </c>
      <c r="P81" s="384">
        <v>0</v>
      </c>
      <c r="Q81" s="384">
        <v>4</v>
      </c>
      <c r="R81" s="384">
        <v>0</v>
      </c>
      <c r="S81" s="384">
        <v>0</v>
      </c>
      <c r="T81" s="384">
        <v>0</v>
      </c>
      <c r="U81" s="384">
        <v>0</v>
      </c>
      <c r="V81" s="365">
        <v>1421</v>
      </c>
      <c r="W81" s="365">
        <v>0</v>
      </c>
      <c r="X81" s="365">
        <f>V81+W81</f>
        <v>1421</v>
      </c>
    </row>
    <row r="82" spans="1:24" s="377" customFormat="1" x14ac:dyDescent="0.2">
      <c r="A82" s="372">
        <v>62</v>
      </c>
      <c r="B82" s="373" t="s">
        <v>20</v>
      </c>
      <c r="C82" s="374" t="s">
        <v>21</v>
      </c>
      <c r="D82" s="375" t="s">
        <v>607</v>
      </c>
      <c r="E82" s="376">
        <v>17755</v>
      </c>
      <c r="F82" s="376">
        <v>59</v>
      </c>
      <c r="G82" s="376">
        <v>0</v>
      </c>
      <c r="H82" s="376">
        <v>59</v>
      </c>
      <c r="I82" s="376">
        <v>0</v>
      </c>
      <c r="J82" s="376">
        <v>231</v>
      </c>
      <c r="K82" s="376"/>
      <c r="L82" s="376"/>
      <c r="M82" s="376"/>
      <c r="N82" s="376">
        <v>17465</v>
      </c>
      <c r="O82" s="376">
        <v>36</v>
      </c>
      <c r="P82" s="376">
        <v>0</v>
      </c>
      <c r="Q82" s="376">
        <v>4</v>
      </c>
      <c r="R82" s="376">
        <v>0</v>
      </c>
      <c r="S82" s="376">
        <v>0</v>
      </c>
      <c r="T82" s="376">
        <v>0</v>
      </c>
      <c r="U82" s="376">
        <v>0</v>
      </c>
      <c r="V82" s="376">
        <v>17791</v>
      </c>
      <c r="W82" s="376">
        <v>415</v>
      </c>
      <c r="X82" s="376">
        <f>SUM(X83:X84)</f>
        <v>18206</v>
      </c>
    </row>
    <row r="83" spans="1:24" x14ac:dyDescent="0.2">
      <c r="A83" s="379"/>
      <c r="B83" s="361"/>
      <c r="C83" s="378" t="s">
        <v>605</v>
      </c>
      <c r="D83" s="364" t="s">
        <v>597</v>
      </c>
      <c r="E83" s="365">
        <v>15143</v>
      </c>
      <c r="F83" s="365">
        <v>59</v>
      </c>
      <c r="G83" s="365">
        <v>0</v>
      </c>
      <c r="H83" s="365">
        <v>59</v>
      </c>
      <c r="I83" s="365">
        <v>0</v>
      </c>
      <c r="J83" s="365">
        <v>0</v>
      </c>
      <c r="K83" s="365"/>
      <c r="L83" s="365"/>
      <c r="M83" s="365"/>
      <c r="N83" s="365">
        <v>15084</v>
      </c>
      <c r="O83" s="364"/>
      <c r="P83" s="364"/>
      <c r="Q83" s="364"/>
      <c r="R83" s="364"/>
      <c r="S83" s="364"/>
      <c r="T83" s="364"/>
      <c r="U83" s="364"/>
      <c r="V83" s="365">
        <v>15143</v>
      </c>
      <c r="W83" s="365">
        <v>415</v>
      </c>
      <c r="X83" s="365">
        <f>V83+W83</f>
        <v>15558</v>
      </c>
    </row>
    <row r="84" spans="1:24" x14ac:dyDescent="0.2">
      <c r="A84" s="379"/>
      <c r="B84" s="361"/>
      <c r="C84" s="378" t="s">
        <v>605</v>
      </c>
      <c r="D84" s="383" t="s">
        <v>610</v>
      </c>
      <c r="E84" s="382">
        <v>2612</v>
      </c>
      <c r="F84" s="383">
        <v>0</v>
      </c>
      <c r="G84" s="382">
        <v>0</v>
      </c>
      <c r="H84" s="383"/>
      <c r="I84" s="382">
        <v>0</v>
      </c>
      <c r="J84" s="382">
        <v>231</v>
      </c>
      <c r="K84" s="382"/>
      <c r="L84" s="382"/>
      <c r="M84" s="382"/>
      <c r="N84" s="382">
        <v>2381</v>
      </c>
      <c r="O84" s="384">
        <v>36</v>
      </c>
      <c r="P84" s="384">
        <v>0</v>
      </c>
      <c r="Q84" s="384">
        <v>4</v>
      </c>
      <c r="R84" s="384">
        <v>0</v>
      </c>
      <c r="S84" s="384">
        <v>0</v>
      </c>
      <c r="T84" s="384">
        <v>0</v>
      </c>
      <c r="U84" s="384">
        <v>0</v>
      </c>
      <c r="V84" s="365">
        <v>2648</v>
      </c>
      <c r="W84" s="365">
        <v>0</v>
      </c>
      <c r="X84" s="365">
        <f>V84+W84</f>
        <v>2648</v>
      </c>
    </row>
    <row r="85" spans="1:24" s="377" customFormat="1" x14ac:dyDescent="0.2">
      <c r="A85" s="372">
        <v>63</v>
      </c>
      <c r="B85" s="373" t="s">
        <v>28</v>
      </c>
      <c r="C85" s="374" t="s">
        <v>611</v>
      </c>
      <c r="D85" s="375" t="s">
        <v>607</v>
      </c>
      <c r="E85" s="376">
        <v>15202</v>
      </c>
      <c r="F85" s="376">
        <v>1</v>
      </c>
      <c r="G85" s="376">
        <v>0</v>
      </c>
      <c r="H85" s="376">
        <v>1</v>
      </c>
      <c r="I85" s="376">
        <v>0</v>
      </c>
      <c r="J85" s="376">
        <v>0</v>
      </c>
      <c r="K85" s="376"/>
      <c r="L85" s="376"/>
      <c r="M85" s="376"/>
      <c r="N85" s="376">
        <v>15201</v>
      </c>
      <c r="O85" s="376">
        <v>10</v>
      </c>
      <c r="P85" s="376">
        <v>0</v>
      </c>
      <c r="Q85" s="376">
        <v>0</v>
      </c>
      <c r="R85" s="376">
        <v>0</v>
      </c>
      <c r="S85" s="376">
        <v>0</v>
      </c>
      <c r="T85" s="376">
        <v>0</v>
      </c>
      <c r="U85" s="376">
        <v>0</v>
      </c>
      <c r="V85" s="376">
        <v>15212</v>
      </c>
      <c r="W85" s="376">
        <v>723</v>
      </c>
      <c r="X85" s="376">
        <f>SUM(X86:X87)</f>
        <v>15935</v>
      </c>
    </row>
    <row r="86" spans="1:24" x14ac:dyDescent="0.2">
      <c r="A86" s="379"/>
      <c r="B86" s="361"/>
      <c r="C86" s="378" t="s">
        <v>605</v>
      </c>
      <c r="D86" s="364" t="s">
        <v>598</v>
      </c>
      <c r="E86" s="365">
        <v>14243</v>
      </c>
      <c r="F86" s="365">
        <v>1</v>
      </c>
      <c r="G86" s="365">
        <v>0</v>
      </c>
      <c r="H86" s="365">
        <v>1</v>
      </c>
      <c r="I86" s="365">
        <v>0</v>
      </c>
      <c r="J86" s="365">
        <v>0</v>
      </c>
      <c r="K86" s="365"/>
      <c r="L86" s="365"/>
      <c r="M86" s="365"/>
      <c r="N86" s="365">
        <v>14242</v>
      </c>
      <c r="O86" s="364"/>
      <c r="P86" s="364"/>
      <c r="Q86" s="364"/>
      <c r="R86" s="364"/>
      <c r="S86" s="364"/>
      <c r="T86" s="364"/>
      <c r="U86" s="364"/>
      <c r="V86" s="365">
        <v>14243</v>
      </c>
      <c r="W86" s="365">
        <v>723</v>
      </c>
      <c r="X86" s="365">
        <f>V86+W86</f>
        <v>14966</v>
      </c>
    </row>
    <row r="87" spans="1:24" x14ac:dyDescent="0.2">
      <c r="A87" s="379"/>
      <c r="B87" s="361"/>
      <c r="C87" s="378" t="s">
        <v>605</v>
      </c>
      <c r="D87" s="364" t="s">
        <v>607</v>
      </c>
      <c r="E87" s="382">
        <v>959</v>
      </c>
      <c r="F87" s="382">
        <v>0</v>
      </c>
      <c r="G87" s="382">
        <v>0</v>
      </c>
      <c r="H87" s="382"/>
      <c r="I87" s="382">
        <v>0</v>
      </c>
      <c r="J87" s="382">
        <v>0</v>
      </c>
      <c r="K87" s="382"/>
      <c r="L87" s="382"/>
      <c r="M87" s="382"/>
      <c r="N87" s="382">
        <v>959</v>
      </c>
      <c r="O87" s="384">
        <v>10</v>
      </c>
      <c r="P87" s="384">
        <v>0</v>
      </c>
      <c r="Q87" s="384">
        <v>0</v>
      </c>
      <c r="R87" s="384">
        <v>0</v>
      </c>
      <c r="S87" s="384">
        <v>0</v>
      </c>
      <c r="T87" s="384">
        <v>0</v>
      </c>
      <c r="U87" s="384">
        <v>0</v>
      </c>
      <c r="V87" s="365">
        <v>969</v>
      </c>
      <c r="W87" s="365">
        <v>0</v>
      </c>
      <c r="X87" s="365">
        <f>V87+W87</f>
        <v>969</v>
      </c>
    </row>
    <row r="88" spans="1:24" s="377" customFormat="1" x14ac:dyDescent="0.2">
      <c r="A88" s="372">
        <v>64</v>
      </c>
      <c r="B88" s="373" t="s">
        <v>18</v>
      </c>
      <c r="C88" s="374" t="s">
        <v>612</v>
      </c>
      <c r="D88" s="375" t="s">
        <v>607</v>
      </c>
      <c r="E88" s="376">
        <v>22862</v>
      </c>
      <c r="F88" s="376">
        <v>30</v>
      </c>
      <c r="G88" s="376">
        <v>0</v>
      </c>
      <c r="H88" s="376">
        <v>30</v>
      </c>
      <c r="I88" s="376">
        <v>0</v>
      </c>
      <c r="J88" s="376">
        <v>458</v>
      </c>
      <c r="K88" s="376"/>
      <c r="L88" s="376"/>
      <c r="M88" s="376"/>
      <c r="N88" s="376">
        <v>22374</v>
      </c>
      <c r="O88" s="376">
        <v>4</v>
      </c>
      <c r="P88" s="376">
        <v>0</v>
      </c>
      <c r="Q88" s="376">
        <v>4</v>
      </c>
      <c r="R88" s="376">
        <v>0</v>
      </c>
      <c r="S88" s="376">
        <v>0</v>
      </c>
      <c r="T88" s="376">
        <v>0</v>
      </c>
      <c r="U88" s="376">
        <v>0</v>
      </c>
      <c r="V88" s="376">
        <v>22866</v>
      </c>
      <c r="W88" s="376">
        <v>676</v>
      </c>
      <c r="X88" s="376">
        <f>SUM(X89:X90)</f>
        <v>23542</v>
      </c>
    </row>
    <row r="89" spans="1:24" x14ac:dyDescent="0.2">
      <c r="A89" s="379"/>
      <c r="B89" s="361"/>
      <c r="C89" s="378" t="s">
        <v>605</v>
      </c>
      <c r="D89" s="364" t="s">
        <v>598</v>
      </c>
      <c r="E89" s="365">
        <v>22256</v>
      </c>
      <c r="F89" s="365">
        <v>30</v>
      </c>
      <c r="G89" s="365">
        <v>0</v>
      </c>
      <c r="H89" s="365">
        <v>30</v>
      </c>
      <c r="I89" s="365">
        <v>0</v>
      </c>
      <c r="J89" s="365">
        <v>0</v>
      </c>
      <c r="K89" s="365"/>
      <c r="L89" s="365"/>
      <c r="M89" s="365"/>
      <c r="N89" s="365">
        <v>22226</v>
      </c>
      <c r="O89" s="364"/>
      <c r="P89" s="364"/>
      <c r="Q89" s="364"/>
      <c r="R89" s="364"/>
      <c r="S89" s="364"/>
      <c r="T89" s="364"/>
      <c r="U89" s="364"/>
      <c r="V89" s="365">
        <v>22256</v>
      </c>
      <c r="W89" s="365">
        <v>676</v>
      </c>
      <c r="X89" s="365">
        <f>V89+W89</f>
        <v>22932</v>
      </c>
    </row>
    <row r="90" spans="1:24" x14ac:dyDescent="0.2">
      <c r="A90" s="379"/>
      <c r="B90" s="361"/>
      <c r="C90" s="378" t="s">
        <v>605</v>
      </c>
      <c r="D90" s="364" t="s">
        <v>607</v>
      </c>
      <c r="E90" s="365">
        <v>606</v>
      </c>
      <c r="F90" s="365">
        <v>0</v>
      </c>
      <c r="G90" s="365">
        <v>0</v>
      </c>
      <c r="H90" s="365"/>
      <c r="I90" s="365">
        <v>0</v>
      </c>
      <c r="J90" s="365">
        <v>458</v>
      </c>
      <c r="K90" s="365"/>
      <c r="L90" s="365"/>
      <c r="M90" s="365"/>
      <c r="N90" s="365">
        <v>148</v>
      </c>
      <c r="O90" s="385">
        <v>4</v>
      </c>
      <c r="P90" s="385">
        <v>0</v>
      </c>
      <c r="Q90" s="385">
        <v>4</v>
      </c>
      <c r="R90" s="385">
        <v>0</v>
      </c>
      <c r="S90" s="385">
        <v>0</v>
      </c>
      <c r="T90" s="385">
        <v>0</v>
      </c>
      <c r="U90" s="385">
        <v>0</v>
      </c>
      <c r="V90" s="365">
        <v>610</v>
      </c>
      <c r="W90" s="365">
        <v>0</v>
      </c>
      <c r="X90" s="365">
        <f>V90+W90</f>
        <v>610</v>
      </c>
    </row>
    <row r="91" spans="1:24" s="377" customFormat="1" x14ac:dyDescent="0.2">
      <c r="A91" s="372">
        <v>65</v>
      </c>
      <c r="B91" s="386" t="s">
        <v>98</v>
      </c>
      <c r="C91" s="374" t="s">
        <v>613</v>
      </c>
      <c r="D91" s="375" t="s">
        <v>607</v>
      </c>
      <c r="E91" s="376">
        <v>19245</v>
      </c>
      <c r="F91" s="376">
        <v>24</v>
      </c>
      <c r="G91" s="376">
        <v>0</v>
      </c>
      <c r="H91" s="376">
        <v>24</v>
      </c>
      <c r="I91" s="376">
        <v>0</v>
      </c>
      <c r="J91" s="376">
        <v>429</v>
      </c>
      <c r="K91" s="376"/>
      <c r="L91" s="376">
        <v>3</v>
      </c>
      <c r="M91" s="376">
        <v>2</v>
      </c>
      <c r="N91" s="376">
        <v>18787</v>
      </c>
      <c r="O91" s="376">
        <v>152</v>
      </c>
      <c r="P91" s="376">
        <v>0</v>
      </c>
      <c r="Q91" s="376">
        <v>3</v>
      </c>
      <c r="R91" s="376">
        <v>0</v>
      </c>
      <c r="S91" s="376">
        <v>0</v>
      </c>
      <c r="T91" s="376">
        <v>0</v>
      </c>
      <c r="U91" s="376">
        <v>0</v>
      </c>
      <c r="V91" s="376">
        <v>19397</v>
      </c>
      <c r="W91" s="376">
        <v>0</v>
      </c>
      <c r="X91" s="376">
        <f>X92+X93</f>
        <v>19397</v>
      </c>
    </row>
    <row r="92" spans="1:24" x14ac:dyDescent="0.2">
      <c r="A92" s="379"/>
      <c r="B92" s="361"/>
      <c r="C92" s="378" t="s">
        <v>605</v>
      </c>
      <c r="D92" s="364" t="s">
        <v>597</v>
      </c>
      <c r="E92" s="365">
        <v>16135</v>
      </c>
      <c r="F92" s="365">
        <v>24</v>
      </c>
      <c r="G92" s="365">
        <v>0</v>
      </c>
      <c r="H92" s="365">
        <v>24</v>
      </c>
      <c r="I92" s="365">
        <v>0</v>
      </c>
      <c r="J92" s="365">
        <v>0</v>
      </c>
      <c r="K92" s="365"/>
      <c r="L92" s="365"/>
      <c r="M92" s="365"/>
      <c r="N92" s="365">
        <v>16111</v>
      </c>
      <c r="O92" s="364"/>
      <c r="P92" s="364"/>
      <c r="Q92" s="364"/>
      <c r="R92" s="364"/>
      <c r="S92" s="364"/>
      <c r="T92" s="364"/>
      <c r="U92" s="364"/>
      <c r="V92" s="365">
        <v>16135</v>
      </c>
      <c r="W92" s="365">
        <v>0</v>
      </c>
      <c r="X92" s="365">
        <f>V92+W92</f>
        <v>16135</v>
      </c>
    </row>
    <row r="93" spans="1:24" x14ac:dyDescent="0.2">
      <c r="A93" s="379"/>
      <c r="B93" s="361"/>
      <c r="C93" s="378" t="s">
        <v>605</v>
      </c>
      <c r="D93" s="379" t="s">
        <v>607</v>
      </c>
      <c r="E93" s="382">
        <v>3110</v>
      </c>
      <c r="F93" s="382">
        <v>0</v>
      </c>
      <c r="G93" s="382">
        <v>0</v>
      </c>
      <c r="H93" s="382"/>
      <c r="I93" s="382">
        <v>0</v>
      </c>
      <c r="J93" s="382">
        <v>429</v>
      </c>
      <c r="K93" s="382"/>
      <c r="L93" s="382">
        <v>3</v>
      </c>
      <c r="M93" s="382">
        <v>2</v>
      </c>
      <c r="N93" s="382">
        <v>2676</v>
      </c>
      <c r="O93" s="385">
        <v>152</v>
      </c>
      <c r="P93" s="385">
        <v>0</v>
      </c>
      <c r="Q93" s="385">
        <v>3</v>
      </c>
      <c r="R93" s="385">
        <v>0</v>
      </c>
      <c r="S93" s="385">
        <v>0</v>
      </c>
      <c r="T93" s="385">
        <v>0</v>
      </c>
      <c r="U93" s="385">
        <v>0</v>
      </c>
      <c r="V93" s="365">
        <v>3262</v>
      </c>
      <c r="W93" s="365">
        <v>0</v>
      </c>
      <c r="X93" s="365">
        <f>V93+W93</f>
        <v>3262</v>
      </c>
    </row>
    <row r="94" spans="1:24" s="377" customFormat="1" x14ac:dyDescent="0.2">
      <c r="A94" s="372">
        <v>66</v>
      </c>
      <c r="B94" s="386" t="s">
        <v>92</v>
      </c>
      <c r="C94" s="374" t="s">
        <v>614</v>
      </c>
      <c r="D94" s="375" t="s">
        <v>607</v>
      </c>
      <c r="E94" s="376">
        <v>41250</v>
      </c>
      <c r="F94" s="376">
        <v>970</v>
      </c>
      <c r="G94" s="376">
        <v>654</v>
      </c>
      <c r="H94" s="376">
        <v>316</v>
      </c>
      <c r="I94" s="376">
        <v>0</v>
      </c>
      <c r="J94" s="376">
        <v>554</v>
      </c>
      <c r="K94" s="376"/>
      <c r="L94" s="376">
        <v>25</v>
      </c>
      <c r="M94" s="376">
        <v>25</v>
      </c>
      <c r="N94" s="376">
        <v>39676</v>
      </c>
      <c r="O94" s="376">
        <v>819</v>
      </c>
      <c r="P94" s="376">
        <v>190</v>
      </c>
      <c r="Q94" s="376">
        <v>5</v>
      </c>
      <c r="R94" s="376">
        <v>0</v>
      </c>
      <c r="S94" s="376">
        <v>0</v>
      </c>
      <c r="T94" s="376">
        <v>105</v>
      </c>
      <c r="U94" s="376">
        <v>0</v>
      </c>
      <c r="V94" s="376">
        <v>42069</v>
      </c>
      <c r="W94" s="376">
        <v>842</v>
      </c>
      <c r="X94" s="376">
        <f>X95+X96</f>
        <v>42911</v>
      </c>
    </row>
    <row r="95" spans="1:24" x14ac:dyDescent="0.2">
      <c r="A95" s="379"/>
      <c r="B95" s="361"/>
      <c r="C95" s="378" t="s">
        <v>605</v>
      </c>
      <c r="D95" s="364" t="s">
        <v>597</v>
      </c>
      <c r="E95" s="365">
        <v>30023</v>
      </c>
      <c r="F95" s="365">
        <v>244</v>
      </c>
      <c r="G95" s="365">
        <v>54</v>
      </c>
      <c r="H95" s="365">
        <v>190</v>
      </c>
      <c r="I95" s="365">
        <v>0</v>
      </c>
      <c r="J95" s="365">
        <v>0</v>
      </c>
      <c r="K95" s="365"/>
      <c r="L95" s="365"/>
      <c r="M95" s="365"/>
      <c r="N95" s="365">
        <v>29779</v>
      </c>
      <c r="O95" s="364"/>
      <c r="P95" s="364"/>
      <c r="Q95" s="364"/>
      <c r="R95" s="364"/>
      <c r="S95" s="364"/>
      <c r="T95" s="364"/>
      <c r="U95" s="364"/>
      <c r="V95" s="365">
        <v>30023</v>
      </c>
      <c r="W95" s="365">
        <v>842</v>
      </c>
      <c r="X95" s="365">
        <f>V95+W95</f>
        <v>30865</v>
      </c>
    </row>
    <row r="96" spans="1:24" x14ac:dyDescent="0.2">
      <c r="A96" s="379"/>
      <c r="B96" s="361"/>
      <c r="C96" s="378" t="s">
        <v>605</v>
      </c>
      <c r="D96" s="379" t="s">
        <v>607</v>
      </c>
      <c r="E96" s="382">
        <v>11227</v>
      </c>
      <c r="F96" s="382">
        <v>726</v>
      </c>
      <c r="G96" s="382">
        <v>600</v>
      </c>
      <c r="H96" s="382">
        <v>126</v>
      </c>
      <c r="I96" s="382">
        <v>0</v>
      </c>
      <c r="J96" s="382">
        <v>554</v>
      </c>
      <c r="K96" s="382"/>
      <c r="L96" s="382">
        <v>25</v>
      </c>
      <c r="M96" s="382">
        <v>25</v>
      </c>
      <c r="N96" s="382">
        <v>9897</v>
      </c>
      <c r="O96" s="384">
        <v>819</v>
      </c>
      <c r="P96" s="384">
        <v>190</v>
      </c>
      <c r="Q96" s="384">
        <v>5</v>
      </c>
      <c r="R96" s="384">
        <v>0</v>
      </c>
      <c r="S96" s="384">
        <v>0</v>
      </c>
      <c r="T96" s="384">
        <v>105</v>
      </c>
      <c r="U96" s="384">
        <v>0</v>
      </c>
      <c r="V96" s="365">
        <v>12046</v>
      </c>
      <c r="W96" s="365">
        <v>0</v>
      </c>
      <c r="X96" s="365">
        <f>V96+W96</f>
        <v>12046</v>
      </c>
    </row>
    <row r="97" spans="1:25" s="377" customFormat="1" x14ac:dyDescent="0.2">
      <c r="A97" s="372">
        <v>67</v>
      </c>
      <c r="B97" s="386" t="s">
        <v>190</v>
      </c>
      <c r="C97" s="374" t="s">
        <v>437</v>
      </c>
      <c r="D97" s="375" t="s">
        <v>607</v>
      </c>
      <c r="E97" s="376">
        <v>11900</v>
      </c>
      <c r="F97" s="376">
        <v>1172</v>
      </c>
      <c r="G97" s="376">
        <v>1141</v>
      </c>
      <c r="H97" s="376">
        <v>31</v>
      </c>
      <c r="I97" s="376">
        <v>0</v>
      </c>
      <c r="J97" s="376">
        <v>0</v>
      </c>
      <c r="K97" s="376"/>
      <c r="L97" s="376"/>
      <c r="M97" s="376"/>
      <c r="N97" s="376">
        <v>10728</v>
      </c>
      <c r="O97" s="376">
        <v>405</v>
      </c>
      <c r="P97" s="376">
        <v>0</v>
      </c>
      <c r="Q97" s="376">
        <v>0</v>
      </c>
      <c r="R97" s="376">
        <v>0</v>
      </c>
      <c r="S97" s="376">
        <v>0</v>
      </c>
      <c r="T97" s="376">
        <v>0</v>
      </c>
      <c r="U97" s="376">
        <v>0</v>
      </c>
      <c r="V97" s="376">
        <v>12305</v>
      </c>
      <c r="W97" s="376">
        <v>768</v>
      </c>
      <c r="X97" s="376">
        <f>SUM(X98:X99)</f>
        <v>13073</v>
      </c>
    </row>
    <row r="98" spans="1:25" x14ac:dyDescent="0.2">
      <c r="A98" s="379"/>
      <c r="B98" s="361"/>
      <c r="C98" s="378" t="s">
        <v>605</v>
      </c>
      <c r="D98" s="364" t="s">
        <v>598</v>
      </c>
      <c r="E98" s="365">
        <v>5970</v>
      </c>
      <c r="F98" s="365">
        <v>35</v>
      </c>
      <c r="G98" s="365">
        <v>6</v>
      </c>
      <c r="H98" s="365">
        <v>29</v>
      </c>
      <c r="I98" s="365">
        <v>0</v>
      </c>
      <c r="J98" s="365">
        <v>0</v>
      </c>
      <c r="K98" s="365"/>
      <c r="L98" s="365"/>
      <c r="M98" s="365"/>
      <c r="N98" s="365">
        <v>5935</v>
      </c>
      <c r="O98" s="364"/>
      <c r="P98" s="364"/>
      <c r="Q98" s="364"/>
      <c r="R98" s="364"/>
      <c r="S98" s="364"/>
      <c r="T98" s="364"/>
      <c r="U98" s="364"/>
      <c r="V98" s="365">
        <v>5970</v>
      </c>
      <c r="W98" s="365">
        <v>768</v>
      </c>
      <c r="X98" s="365">
        <f>V98+W98</f>
        <v>6738</v>
      </c>
    </row>
    <row r="99" spans="1:25" x14ac:dyDescent="0.2">
      <c r="A99" s="379"/>
      <c r="B99" s="361"/>
      <c r="C99" s="378" t="s">
        <v>605</v>
      </c>
      <c r="D99" s="379" t="s">
        <v>607</v>
      </c>
      <c r="E99" s="382">
        <v>5930</v>
      </c>
      <c r="F99" s="382">
        <v>1137</v>
      </c>
      <c r="G99" s="382">
        <v>1135</v>
      </c>
      <c r="H99" s="382">
        <v>2</v>
      </c>
      <c r="I99" s="382">
        <v>0</v>
      </c>
      <c r="J99" s="382">
        <v>0</v>
      </c>
      <c r="K99" s="382"/>
      <c r="L99" s="382"/>
      <c r="M99" s="382"/>
      <c r="N99" s="382">
        <v>4793</v>
      </c>
      <c r="O99" s="384">
        <v>405</v>
      </c>
      <c r="P99" s="384">
        <v>0</v>
      </c>
      <c r="Q99" s="384">
        <v>0</v>
      </c>
      <c r="R99" s="384">
        <v>0</v>
      </c>
      <c r="S99" s="384">
        <v>0</v>
      </c>
      <c r="T99" s="384">
        <v>0</v>
      </c>
      <c r="U99" s="384">
        <v>0</v>
      </c>
      <c r="V99" s="365">
        <v>6335</v>
      </c>
      <c r="W99" s="365">
        <v>0</v>
      </c>
      <c r="X99" s="365">
        <f>V99+W99</f>
        <v>6335</v>
      </c>
    </row>
    <row r="100" spans="1:25" s="377" customFormat="1" x14ac:dyDescent="0.2">
      <c r="A100" s="372">
        <v>68</v>
      </c>
      <c r="B100" s="373" t="s">
        <v>186</v>
      </c>
      <c r="C100" s="374" t="s">
        <v>615</v>
      </c>
      <c r="D100" s="375" t="s">
        <v>607</v>
      </c>
      <c r="E100" s="376">
        <v>25027</v>
      </c>
      <c r="F100" s="376">
        <v>1</v>
      </c>
      <c r="G100" s="376">
        <v>0</v>
      </c>
      <c r="H100" s="376">
        <v>1</v>
      </c>
      <c r="I100" s="376">
        <v>0</v>
      </c>
      <c r="J100" s="376">
        <v>0</v>
      </c>
      <c r="K100" s="376"/>
      <c r="L100" s="376"/>
      <c r="M100" s="376"/>
      <c r="N100" s="376">
        <v>25026</v>
      </c>
      <c r="O100" s="376">
        <v>1409</v>
      </c>
      <c r="P100" s="376">
        <v>0</v>
      </c>
      <c r="Q100" s="376">
        <v>0</v>
      </c>
      <c r="R100" s="376">
        <v>0</v>
      </c>
      <c r="S100" s="376">
        <v>0</v>
      </c>
      <c r="T100" s="376">
        <v>0</v>
      </c>
      <c r="U100" s="376">
        <v>0</v>
      </c>
      <c r="V100" s="376">
        <v>26436</v>
      </c>
      <c r="W100" s="376">
        <v>1191</v>
      </c>
      <c r="X100" s="376">
        <f>SUM(X101:X102)</f>
        <v>27627</v>
      </c>
    </row>
    <row r="101" spans="1:25" x14ac:dyDescent="0.2">
      <c r="A101" s="379"/>
      <c r="B101" s="361"/>
      <c r="C101" s="378" t="s">
        <v>605</v>
      </c>
      <c r="D101" s="364" t="s">
        <v>598</v>
      </c>
      <c r="E101" s="365">
        <v>13564</v>
      </c>
      <c r="F101" s="365">
        <v>1</v>
      </c>
      <c r="G101" s="365">
        <v>0</v>
      </c>
      <c r="H101" s="365">
        <v>1</v>
      </c>
      <c r="I101" s="365">
        <v>0</v>
      </c>
      <c r="J101" s="365">
        <v>0</v>
      </c>
      <c r="K101" s="365"/>
      <c r="L101" s="365"/>
      <c r="M101" s="365"/>
      <c r="N101" s="365">
        <v>13563</v>
      </c>
      <c r="O101" s="364"/>
      <c r="P101" s="364"/>
      <c r="Q101" s="364"/>
      <c r="R101" s="364"/>
      <c r="S101" s="364"/>
      <c r="T101" s="364"/>
      <c r="U101" s="364"/>
      <c r="V101" s="365">
        <v>13564</v>
      </c>
      <c r="W101" s="365">
        <v>1191</v>
      </c>
      <c r="X101" s="365">
        <f>V101+W101</f>
        <v>14755</v>
      </c>
    </row>
    <row r="102" spans="1:25" x14ac:dyDescent="0.2">
      <c r="A102" s="379"/>
      <c r="B102" s="361"/>
      <c r="C102" s="378" t="s">
        <v>605</v>
      </c>
      <c r="D102" s="364" t="s">
        <v>607</v>
      </c>
      <c r="E102" s="365">
        <v>11463</v>
      </c>
      <c r="F102" s="365">
        <v>0</v>
      </c>
      <c r="G102" s="365">
        <v>0</v>
      </c>
      <c r="H102" s="365"/>
      <c r="I102" s="365">
        <v>0</v>
      </c>
      <c r="J102" s="365">
        <v>0</v>
      </c>
      <c r="K102" s="365"/>
      <c r="L102" s="365"/>
      <c r="M102" s="365"/>
      <c r="N102" s="365">
        <v>11463</v>
      </c>
      <c r="O102" s="385">
        <v>1409</v>
      </c>
      <c r="P102" s="385">
        <v>0</v>
      </c>
      <c r="Q102" s="385">
        <v>0</v>
      </c>
      <c r="R102" s="385">
        <v>0</v>
      </c>
      <c r="S102" s="385">
        <v>0</v>
      </c>
      <c r="T102" s="385">
        <v>0</v>
      </c>
      <c r="U102" s="385">
        <v>0</v>
      </c>
      <c r="V102" s="365">
        <v>12872</v>
      </c>
      <c r="W102" s="365">
        <v>0</v>
      </c>
      <c r="X102" s="365">
        <f>V102+W102</f>
        <v>12872</v>
      </c>
    </row>
    <row r="103" spans="1:25" s="377" customFormat="1" x14ac:dyDescent="0.2">
      <c r="A103" s="372">
        <v>69</v>
      </c>
      <c r="B103" s="386" t="s">
        <v>196</v>
      </c>
      <c r="C103" s="374" t="s">
        <v>197</v>
      </c>
      <c r="D103" s="375" t="s">
        <v>607</v>
      </c>
      <c r="E103" s="376">
        <v>11162</v>
      </c>
      <c r="F103" s="376">
        <v>0</v>
      </c>
      <c r="G103" s="376">
        <v>0</v>
      </c>
      <c r="H103" s="376">
        <v>0</v>
      </c>
      <c r="I103" s="376">
        <v>0</v>
      </c>
      <c r="J103" s="376">
        <v>0</v>
      </c>
      <c r="K103" s="376"/>
      <c r="L103" s="376"/>
      <c r="M103" s="376"/>
      <c r="N103" s="376">
        <v>11162</v>
      </c>
      <c r="O103" s="376">
        <v>110</v>
      </c>
      <c r="P103" s="376">
        <v>0</v>
      </c>
      <c r="Q103" s="376">
        <v>0</v>
      </c>
      <c r="R103" s="376">
        <v>0</v>
      </c>
      <c r="S103" s="376">
        <v>0</v>
      </c>
      <c r="T103" s="376">
        <v>0</v>
      </c>
      <c r="U103" s="376">
        <v>0</v>
      </c>
      <c r="V103" s="376">
        <v>11272</v>
      </c>
      <c r="W103" s="376">
        <v>0</v>
      </c>
      <c r="X103" s="376">
        <f>X104+X105</f>
        <v>11272</v>
      </c>
    </row>
    <row r="104" spans="1:25" x14ac:dyDescent="0.2">
      <c r="A104" s="379"/>
      <c r="B104" s="361"/>
      <c r="C104" s="378" t="s">
        <v>605</v>
      </c>
      <c r="D104" s="364" t="s">
        <v>597</v>
      </c>
      <c r="E104" s="365">
        <v>30</v>
      </c>
      <c r="F104" s="365">
        <v>0</v>
      </c>
      <c r="G104" s="365">
        <v>0</v>
      </c>
      <c r="H104" s="365"/>
      <c r="I104" s="365">
        <v>0</v>
      </c>
      <c r="J104" s="365">
        <v>0</v>
      </c>
      <c r="K104" s="365"/>
      <c r="L104" s="365"/>
      <c r="M104" s="365"/>
      <c r="N104" s="365">
        <v>30</v>
      </c>
      <c r="O104" s="364"/>
      <c r="P104" s="364"/>
      <c r="Q104" s="364"/>
      <c r="R104" s="364"/>
      <c r="S104" s="364"/>
      <c r="T104" s="364"/>
      <c r="U104" s="364"/>
      <c r="V104" s="365">
        <v>30</v>
      </c>
      <c r="W104" s="365">
        <v>0</v>
      </c>
      <c r="X104" s="365">
        <f>V104+W104</f>
        <v>30</v>
      </c>
    </row>
    <row r="105" spans="1:25" ht="15.75" customHeight="1" x14ac:dyDescent="0.2">
      <c r="A105" s="379"/>
      <c r="B105" s="361"/>
      <c r="C105" s="378" t="s">
        <v>605</v>
      </c>
      <c r="D105" s="379" t="s">
        <v>607</v>
      </c>
      <c r="E105" s="382">
        <v>11132</v>
      </c>
      <c r="F105" s="382">
        <v>0</v>
      </c>
      <c r="G105" s="382">
        <v>0</v>
      </c>
      <c r="H105" s="382"/>
      <c r="I105" s="382">
        <v>0</v>
      </c>
      <c r="J105" s="382">
        <v>0</v>
      </c>
      <c r="K105" s="382"/>
      <c r="L105" s="382"/>
      <c r="M105" s="382"/>
      <c r="N105" s="382">
        <v>11132</v>
      </c>
      <c r="O105" s="382">
        <v>110</v>
      </c>
      <c r="P105" s="382">
        <v>0</v>
      </c>
      <c r="Q105" s="382">
        <v>0</v>
      </c>
      <c r="R105" s="382">
        <v>0</v>
      </c>
      <c r="S105" s="382">
        <v>0</v>
      </c>
      <c r="T105" s="382">
        <v>0</v>
      </c>
      <c r="U105" s="382">
        <v>0</v>
      </c>
      <c r="V105" s="387">
        <v>11242</v>
      </c>
      <c r="W105" s="365">
        <v>0</v>
      </c>
      <c r="X105" s="365">
        <f>V105+W105</f>
        <v>11242</v>
      </c>
    </row>
    <row r="106" spans="1:25" s="377" customFormat="1" x14ac:dyDescent="0.2">
      <c r="A106" s="372">
        <v>70</v>
      </c>
      <c r="B106" s="380" t="s">
        <v>22</v>
      </c>
      <c r="C106" s="374" t="s">
        <v>616</v>
      </c>
      <c r="D106" s="375" t="s">
        <v>607</v>
      </c>
      <c r="E106" s="376">
        <v>11227</v>
      </c>
      <c r="F106" s="376">
        <v>1</v>
      </c>
      <c r="G106" s="376">
        <v>0</v>
      </c>
      <c r="H106" s="376">
        <v>1</v>
      </c>
      <c r="I106" s="376">
        <v>176</v>
      </c>
      <c r="J106" s="376">
        <v>84</v>
      </c>
      <c r="K106" s="376"/>
      <c r="L106" s="376"/>
      <c r="M106" s="376"/>
      <c r="N106" s="376">
        <v>10966</v>
      </c>
      <c r="O106" s="376">
        <v>97</v>
      </c>
      <c r="P106" s="376">
        <v>0</v>
      </c>
      <c r="Q106" s="376">
        <v>2</v>
      </c>
      <c r="R106" s="376">
        <v>0</v>
      </c>
      <c r="S106" s="376">
        <v>0</v>
      </c>
      <c r="T106" s="376">
        <v>0</v>
      </c>
      <c r="U106" s="376">
        <v>0</v>
      </c>
      <c r="V106" s="376">
        <v>11324</v>
      </c>
      <c r="W106" s="376">
        <v>240</v>
      </c>
      <c r="X106" s="376">
        <f>X107+X108</f>
        <v>11564</v>
      </c>
    </row>
    <row r="107" spans="1:25" x14ac:dyDescent="0.2">
      <c r="A107" s="379"/>
      <c r="B107" s="361"/>
      <c r="C107" s="378" t="s">
        <v>605</v>
      </c>
      <c r="D107" s="364" t="s">
        <v>598</v>
      </c>
      <c r="E107" s="365">
        <v>9673</v>
      </c>
      <c r="F107" s="365">
        <v>1</v>
      </c>
      <c r="G107" s="365">
        <v>0</v>
      </c>
      <c r="H107" s="365">
        <v>1</v>
      </c>
      <c r="I107" s="365">
        <v>176</v>
      </c>
      <c r="J107" s="365">
        <v>0</v>
      </c>
      <c r="K107" s="365"/>
      <c r="L107" s="365"/>
      <c r="M107" s="365"/>
      <c r="N107" s="365">
        <v>9496</v>
      </c>
      <c r="O107" s="364"/>
      <c r="P107" s="364"/>
      <c r="Q107" s="364"/>
      <c r="R107" s="364"/>
      <c r="S107" s="364"/>
      <c r="T107" s="364"/>
      <c r="U107" s="364"/>
      <c r="V107" s="365">
        <v>9673</v>
      </c>
      <c r="W107" s="365">
        <v>240</v>
      </c>
      <c r="X107" s="365">
        <f>V107+W107</f>
        <v>9913</v>
      </c>
    </row>
    <row r="108" spans="1:25" x14ac:dyDescent="0.2">
      <c r="A108" s="379"/>
      <c r="B108" s="361"/>
      <c r="C108" s="378" t="s">
        <v>605</v>
      </c>
      <c r="D108" s="379" t="s">
        <v>607</v>
      </c>
      <c r="E108" s="382">
        <v>1554</v>
      </c>
      <c r="F108" s="382">
        <v>0</v>
      </c>
      <c r="G108" s="382">
        <v>0</v>
      </c>
      <c r="H108" s="382"/>
      <c r="I108" s="382">
        <v>0</v>
      </c>
      <c r="J108" s="382">
        <v>84</v>
      </c>
      <c r="K108" s="382"/>
      <c r="L108" s="382"/>
      <c r="M108" s="382"/>
      <c r="N108" s="382">
        <v>1470</v>
      </c>
      <c r="O108" s="384">
        <v>97</v>
      </c>
      <c r="P108" s="384">
        <v>0</v>
      </c>
      <c r="Q108" s="384">
        <v>2</v>
      </c>
      <c r="R108" s="384">
        <v>0</v>
      </c>
      <c r="S108" s="384">
        <v>0</v>
      </c>
      <c r="T108" s="384">
        <v>0</v>
      </c>
      <c r="U108" s="384">
        <v>0</v>
      </c>
      <c r="V108" s="384">
        <v>1651</v>
      </c>
      <c r="W108" s="365">
        <v>0</v>
      </c>
      <c r="X108" s="365">
        <f>V108+W108</f>
        <v>1651</v>
      </c>
    </row>
    <row r="109" spans="1:25" s="377" customFormat="1" x14ac:dyDescent="0.2">
      <c r="A109" s="372">
        <v>71</v>
      </c>
      <c r="B109" s="373" t="s">
        <v>268</v>
      </c>
      <c r="C109" s="374" t="s">
        <v>617</v>
      </c>
      <c r="D109" s="375" t="s">
        <v>618</v>
      </c>
      <c r="E109" s="376">
        <v>30194</v>
      </c>
      <c r="F109" s="376">
        <v>28713</v>
      </c>
      <c r="G109" s="376">
        <v>27898</v>
      </c>
      <c r="H109" s="376">
        <v>815</v>
      </c>
      <c r="I109" s="376">
        <v>0</v>
      </c>
      <c r="J109" s="376">
        <v>0</v>
      </c>
      <c r="K109" s="376"/>
      <c r="L109" s="376"/>
      <c r="M109" s="376"/>
      <c r="N109" s="376">
        <v>1481</v>
      </c>
      <c r="O109" s="376">
        <v>1971</v>
      </c>
      <c r="P109" s="376">
        <v>1871</v>
      </c>
      <c r="Q109" s="376">
        <v>0</v>
      </c>
      <c r="R109" s="376">
        <v>0</v>
      </c>
      <c r="S109" s="376">
        <v>0</v>
      </c>
      <c r="T109" s="376">
        <v>0</v>
      </c>
      <c r="U109" s="376">
        <v>0</v>
      </c>
      <c r="V109" s="376">
        <v>32165</v>
      </c>
      <c r="W109" s="376">
        <v>266</v>
      </c>
      <c r="X109" s="376">
        <f>X110+X111</f>
        <v>32431</v>
      </c>
      <c r="Y109" s="381"/>
    </row>
    <row r="110" spans="1:25" x14ac:dyDescent="0.2">
      <c r="A110" s="379"/>
      <c r="B110" s="361"/>
      <c r="C110" s="378" t="s">
        <v>605</v>
      </c>
      <c r="D110" s="364" t="s">
        <v>597</v>
      </c>
      <c r="E110" s="365">
        <v>6553</v>
      </c>
      <c r="F110" s="365">
        <v>6530</v>
      </c>
      <c r="G110" s="365">
        <v>6528</v>
      </c>
      <c r="H110" s="365">
        <v>2</v>
      </c>
      <c r="I110" s="365">
        <v>0</v>
      </c>
      <c r="J110" s="365">
        <v>0</v>
      </c>
      <c r="K110" s="365"/>
      <c r="L110" s="365"/>
      <c r="M110" s="365"/>
      <c r="N110" s="365">
        <v>23</v>
      </c>
      <c r="O110" s="364"/>
      <c r="P110" s="364"/>
      <c r="Q110" s="364"/>
      <c r="R110" s="364"/>
      <c r="S110" s="364"/>
      <c r="T110" s="364"/>
      <c r="U110" s="364"/>
      <c r="V110" s="365">
        <v>6553</v>
      </c>
      <c r="W110" s="365">
        <v>266</v>
      </c>
      <c r="X110" s="365">
        <f>V110+W110</f>
        <v>6819</v>
      </c>
    </row>
    <row r="111" spans="1:25" x14ac:dyDescent="0.2">
      <c r="A111" s="379"/>
      <c r="B111" s="361"/>
      <c r="C111" s="378" t="s">
        <v>605</v>
      </c>
      <c r="D111" s="379" t="s">
        <v>618</v>
      </c>
      <c r="E111" s="382">
        <v>23641</v>
      </c>
      <c r="F111" s="382">
        <v>22183</v>
      </c>
      <c r="G111" s="382">
        <v>21370</v>
      </c>
      <c r="H111" s="382">
        <v>813</v>
      </c>
      <c r="I111" s="382">
        <v>0</v>
      </c>
      <c r="J111" s="382">
        <v>0</v>
      </c>
      <c r="K111" s="382"/>
      <c r="L111" s="382"/>
      <c r="M111" s="382"/>
      <c r="N111" s="382">
        <v>1458</v>
      </c>
      <c r="O111" s="365">
        <v>1971</v>
      </c>
      <c r="P111" s="365">
        <v>1871</v>
      </c>
      <c r="Q111" s="365">
        <v>0</v>
      </c>
      <c r="R111" s="365">
        <v>0</v>
      </c>
      <c r="S111" s="365">
        <v>0</v>
      </c>
      <c r="T111" s="365">
        <v>0</v>
      </c>
      <c r="U111" s="365">
        <v>0</v>
      </c>
      <c r="V111" s="365">
        <v>25612</v>
      </c>
      <c r="W111" s="365">
        <v>0</v>
      </c>
      <c r="X111" s="365">
        <f>V111+W111</f>
        <v>25612</v>
      </c>
    </row>
    <row r="112" spans="1:25" s="377" customFormat="1" x14ac:dyDescent="0.2">
      <c r="A112" s="372">
        <v>72</v>
      </c>
      <c r="B112" s="373" t="s">
        <v>270</v>
      </c>
      <c r="C112" s="374" t="s">
        <v>619</v>
      </c>
      <c r="D112" s="375" t="s">
        <v>618</v>
      </c>
      <c r="E112" s="376">
        <v>13063</v>
      </c>
      <c r="F112" s="376">
        <v>0</v>
      </c>
      <c r="G112" s="376">
        <v>0</v>
      </c>
      <c r="H112" s="376">
        <v>0</v>
      </c>
      <c r="I112" s="376">
        <v>0</v>
      </c>
      <c r="J112" s="376">
        <v>2022</v>
      </c>
      <c r="K112" s="376">
        <v>350</v>
      </c>
      <c r="L112" s="376">
        <v>52</v>
      </c>
      <c r="M112" s="376">
        <v>263</v>
      </c>
      <c r="N112" s="376">
        <v>10376</v>
      </c>
      <c r="O112" s="376">
        <v>3632</v>
      </c>
      <c r="P112" s="376">
        <v>0</v>
      </c>
      <c r="Q112" s="376">
        <v>1023</v>
      </c>
      <c r="R112" s="376">
        <v>1193</v>
      </c>
      <c r="S112" s="376">
        <v>725</v>
      </c>
      <c r="T112" s="376">
        <v>0</v>
      </c>
      <c r="U112" s="376">
        <v>0</v>
      </c>
      <c r="V112" s="376">
        <v>16695</v>
      </c>
      <c r="W112" s="376">
        <v>1002</v>
      </c>
      <c r="X112" s="376">
        <f t="shared" ref="X112" si="2">X113+X114</f>
        <v>17697</v>
      </c>
    </row>
    <row r="113" spans="1:24" x14ac:dyDescent="0.2">
      <c r="A113" s="379"/>
      <c r="B113" s="361"/>
      <c r="C113" s="378" t="s">
        <v>605</v>
      </c>
      <c r="D113" s="364" t="s">
        <v>597</v>
      </c>
      <c r="E113" s="365">
        <v>166</v>
      </c>
      <c r="F113" s="365">
        <v>0</v>
      </c>
      <c r="G113" s="365">
        <v>0</v>
      </c>
      <c r="H113" s="365"/>
      <c r="I113" s="365">
        <v>0</v>
      </c>
      <c r="J113" s="365">
        <v>0</v>
      </c>
      <c r="K113" s="365"/>
      <c r="L113" s="365"/>
      <c r="M113" s="365">
        <v>0</v>
      </c>
      <c r="N113" s="365">
        <v>166</v>
      </c>
      <c r="O113" s="364"/>
      <c r="P113" s="364"/>
      <c r="Q113" s="364"/>
      <c r="R113" s="364"/>
      <c r="S113" s="364"/>
      <c r="T113" s="364"/>
      <c r="U113" s="364"/>
      <c r="V113" s="365">
        <v>166</v>
      </c>
      <c r="W113" s="365">
        <v>1002</v>
      </c>
      <c r="X113" s="365">
        <f>V113+W113</f>
        <v>1168</v>
      </c>
    </row>
    <row r="114" spans="1:24" x14ac:dyDescent="0.2">
      <c r="A114" s="379"/>
      <c r="B114" s="361"/>
      <c r="C114" s="378" t="s">
        <v>605</v>
      </c>
      <c r="D114" s="383" t="s">
        <v>618</v>
      </c>
      <c r="E114" s="382">
        <v>12897</v>
      </c>
      <c r="F114" s="382">
        <v>0</v>
      </c>
      <c r="G114" s="382">
        <v>0</v>
      </c>
      <c r="H114" s="382"/>
      <c r="I114" s="382">
        <v>0</v>
      </c>
      <c r="J114" s="382">
        <v>2022</v>
      </c>
      <c r="K114" s="382">
        <v>350</v>
      </c>
      <c r="L114" s="382">
        <v>52</v>
      </c>
      <c r="M114" s="382">
        <v>263</v>
      </c>
      <c r="N114" s="382">
        <v>10210</v>
      </c>
      <c r="O114" s="365">
        <v>3632</v>
      </c>
      <c r="P114" s="365">
        <v>0</v>
      </c>
      <c r="Q114" s="365">
        <v>1023</v>
      </c>
      <c r="R114" s="365">
        <v>1193</v>
      </c>
      <c r="S114" s="365">
        <v>725</v>
      </c>
      <c r="T114" s="365">
        <v>0</v>
      </c>
      <c r="U114" s="365">
        <v>0</v>
      </c>
      <c r="V114" s="365">
        <v>16529</v>
      </c>
      <c r="W114" s="365">
        <v>0</v>
      </c>
      <c r="X114" s="365">
        <f>V114+W114</f>
        <v>16529</v>
      </c>
    </row>
    <row r="115" spans="1:24" s="377" customFormat="1" x14ac:dyDescent="0.2">
      <c r="A115" s="372">
        <v>73</v>
      </c>
      <c r="B115" s="386" t="s">
        <v>274</v>
      </c>
      <c r="C115" s="374" t="s">
        <v>275</v>
      </c>
      <c r="D115" s="375" t="s">
        <v>620</v>
      </c>
      <c r="E115" s="376">
        <v>6645</v>
      </c>
      <c r="F115" s="376">
        <v>0</v>
      </c>
      <c r="G115" s="376">
        <v>0</v>
      </c>
      <c r="H115" s="376">
        <v>0</v>
      </c>
      <c r="I115" s="376">
        <v>0</v>
      </c>
      <c r="J115" s="376">
        <v>0</v>
      </c>
      <c r="K115" s="376"/>
      <c r="L115" s="376"/>
      <c r="M115" s="376">
        <v>0</v>
      </c>
      <c r="N115" s="376">
        <v>6645</v>
      </c>
      <c r="O115" s="376">
        <v>52</v>
      </c>
      <c r="P115" s="376">
        <v>0</v>
      </c>
      <c r="Q115" s="376">
        <v>0</v>
      </c>
      <c r="R115" s="376">
        <v>0</v>
      </c>
      <c r="S115" s="376">
        <v>0</v>
      </c>
      <c r="T115" s="376">
        <v>0</v>
      </c>
      <c r="U115" s="376">
        <v>0</v>
      </c>
      <c r="V115" s="376">
        <v>6697</v>
      </c>
      <c r="W115" s="376">
        <v>0</v>
      </c>
      <c r="X115" s="376">
        <f>X116+X117</f>
        <v>6697</v>
      </c>
    </row>
    <row r="116" spans="1:24" x14ac:dyDescent="0.2">
      <c r="A116" s="379"/>
      <c r="B116" s="361"/>
      <c r="C116" s="378" t="s">
        <v>605</v>
      </c>
      <c r="D116" s="364" t="s">
        <v>597</v>
      </c>
      <c r="E116" s="365">
        <v>3310</v>
      </c>
      <c r="F116" s="365">
        <v>0</v>
      </c>
      <c r="G116" s="365">
        <v>0</v>
      </c>
      <c r="H116" s="365"/>
      <c r="I116" s="365">
        <v>0</v>
      </c>
      <c r="J116" s="365">
        <v>0</v>
      </c>
      <c r="K116" s="365"/>
      <c r="L116" s="365"/>
      <c r="M116" s="365"/>
      <c r="N116" s="365">
        <v>3310</v>
      </c>
      <c r="O116" s="364"/>
      <c r="P116" s="364"/>
      <c r="Q116" s="364"/>
      <c r="R116" s="364"/>
      <c r="S116" s="364"/>
      <c r="T116" s="364"/>
      <c r="U116" s="364"/>
      <c r="V116" s="365">
        <v>3310</v>
      </c>
      <c r="W116" s="365">
        <v>0</v>
      </c>
      <c r="X116" s="365">
        <f>V116+W116</f>
        <v>3310</v>
      </c>
    </row>
    <row r="117" spans="1:24" x14ac:dyDescent="0.2">
      <c r="A117" s="379"/>
      <c r="B117" s="361"/>
      <c r="C117" s="378" t="s">
        <v>605</v>
      </c>
      <c r="D117" s="383" t="s">
        <v>618</v>
      </c>
      <c r="E117" s="382">
        <v>3335</v>
      </c>
      <c r="F117" s="382">
        <v>0</v>
      </c>
      <c r="G117" s="382">
        <v>0</v>
      </c>
      <c r="H117" s="382"/>
      <c r="I117" s="382">
        <v>0</v>
      </c>
      <c r="J117" s="382">
        <v>0</v>
      </c>
      <c r="K117" s="382"/>
      <c r="L117" s="382"/>
      <c r="M117" s="382"/>
      <c r="N117" s="382">
        <v>3335</v>
      </c>
      <c r="O117" s="365">
        <v>52</v>
      </c>
      <c r="P117" s="365">
        <v>0</v>
      </c>
      <c r="Q117" s="365">
        <v>0</v>
      </c>
      <c r="R117" s="365">
        <v>0</v>
      </c>
      <c r="S117" s="365">
        <v>0</v>
      </c>
      <c r="T117" s="365">
        <v>0</v>
      </c>
      <c r="U117" s="365">
        <v>0</v>
      </c>
      <c r="V117" s="365">
        <v>3387</v>
      </c>
      <c r="W117" s="365">
        <v>0</v>
      </c>
      <c r="X117" s="365">
        <f>V117+W117</f>
        <v>3387</v>
      </c>
    </row>
    <row r="118" spans="1:24" s="377" customFormat="1" x14ac:dyDescent="0.2">
      <c r="A118" s="372">
        <v>74</v>
      </c>
      <c r="B118" s="386" t="s">
        <v>276</v>
      </c>
      <c r="C118" s="374" t="s">
        <v>621</v>
      </c>
      <c r="D118" s="375" t="s">
        <v>618</v>
      </c>
      <c r="E118" s="376">
        <v>22664</v>
      </c>
      <c r="F118" s="376">
        <v>0</v>
      </c>
      <c r="G118" s="376">
        <v>0</v>
      </c>
      <c r="H118" s="376">
        <v>0</v>
      </c>
      <c r="I118" s="376">
        <v>0</v>
      </c>
      <c r="J118" s="376">
        <v>0</v>
      </c>
      <c r="K118" s="376"/>
      <c r="L118" s="376"/>
      <c r="M118" s="376">
        <v>0</v>
      </c>
      <c r="N118" s="376">
        <v>22664</v>
      </c>
      <c r="O118" s="376">
        <v>907</v>
      </c>
      <c r="P118" s="376">
        <v>0</v>
      </c>
      <c r="Q118" s="376">
        <v>0</v>
      </c>
      <c r="R118" s="376">
        <v>0</v>
      </c>
      <c r="S118" s="376">
        <v>0</v>
      </c>
      <c r="T118" s="376">
        <v>0</v>
      </c>
      <c r="U118" s="376">
        <v>0</v>
      </c>
      <c r="V118" s="376">
        <v>23571</v>
      </c>
      <c r="W118" s="376">
        <v>0</v>
      </c>
      <c r="X118" s="376">
        <f>X119+X120</f>
        <v>23571</v>
      </c>
    </row>
    <row r="119" spans="1:24" ht="15" customHeight="1" x14ac:dyDescent="0.2">
      <c r="A119" s="379"/>
      <c r="B119" s="361"/>
      <c r="C119" s="378" t="s">
        <v>605</v>
      </c>
      <c r="D119" s="364" t="s">
        <v>597</v>
      </c>
      <c r="E119" s="365">
        <v>180</v>
      </c>
      <c r="F119" s="365">
        <v>0</v>
      </c>
      <c r="G119" s="365">
        <v>0</v>
      </c>
      <c r="H119" s="365"/>
      <c r="I119" s="365">
        <v>0</v>
      </c>
      <c r="J119" s="365">
        <v>0</v>
      </c>
      <c r="K119" s="365"/>
      <c r="L119" s="365"/>
      <c r="M119" s="365"/>
      <c r="N119" s="365">
        <v>180</v>
      </c>
      <c r="O119" s="364"/>
      <c r="P119" s="364"/>
      <c r="Q119" s="364"/>
      <c r="R119" s="364"/>
      <c r="S119" s="364"/>
      <c r="T119" s="364"/>
      <c r="U119" s="364"/>
      <c r="V119" s="365">
        <v>180</v>
      </c>
      <c r="W119" s="365">
        <v>0</v>
      </c>
      <c r="X119" s="365">
        <f>V119+W119</f>
        <v>180</v>
      </c>
    </row>
    <row r="120" spans="1:24" ht="15" customHeight="1" x14ac:dyDescent="0.2">
      <c r="A120" s="379"/>
      <c r="B120" s="361"/>
      <c r="C120" s="378" t="s">
        <v>605</v>
      </c>
      <c r="D120" s="379" t="s">
        <v>618</v>
      </c>
      <c r="E120" s="382">
        <v>22484</v>
      </c>
      <c r="F120" s="382">
        <v>0</v>
      </c>
      <c r="G120" s="382">
        <v>0</v>
      </c>
      <c r="H120" s="382"/>
      <c r="I120" s="382">
        <v>0</v>
      </c>
      <c r="J120" s="382">
        <v>0</v>
      </c>
      <c r="K120" s="382"/>
      <c r="L120" s="382"/>
      <c r="M120" s="382"/>
      <c r="N120" s="382">
        <v>22484</v>
      </c>
      <c r="O120" s="384">
        <v>907</v>
      </c>
      <c r="P120" s="384">
        <v>0</v>
      </c>
      <c r="Q120" s="384">
        <v>0</v>
      </c>
      <c r="R120" s="384">
        <v>0</v>
      </c>
      <c r="S120" s="384">
        <v>0</v>
      </c>
      <c r="T120" s="384">
        <v>0</v>
      </c>
      <c r="U120" s="384">
        <v>0</v>
      </c>
      <c r="V120" s="365">
        <v>23391</v>
      </c>
      <c r="W120" s="365">
        <v>0</v>
      </c>
      <c r="X120" s="365">
        <f>V120+W120</f>
        <v>23391</v>
      </c>
    </row>
    <row r="121" spans="1:24" s="377" customFormat="1" x14ac:dyDescent="0.2">
      <c r="A121" s="372">
        <v>75</v>
      </c>
      <c r="B121" s="386" t="s">
        <v>284</v>
      </c>
      <c r="C121" s="374" t="s">
        <v>622</v>
      </c>
      <c r="D121" s="375" t="s">
        <v>618</v>
      </c>
      <c r="E121" s="376">
        <v>23829</v>
      </c>
      <c r="F121" s="376">
        <v>30</v>
      </c>
      <c r="G121" s="376">
        <v>0</v>
      </c>
      <c r="H121" s="376">
        <v>30</v>
      </c>
      <c r="I121" s="376">
        <v>0</v>
      </c>
      <c r="J121" s="376">
        <v>774</v>
      </c>
      <c r="K121" s="376"/>
      <c r="L121" s="376">
        <v>25</v>
      </c>
      <c r="M121" s="376">
        <v>203</v>
      </c>
      <c r="N121" s="376">
        <v>22797</v>
      </c>
      <c r="O121" s="376">
        <v>782</v>
      </c>
      <c r="P121" s="376">
        <v>0</v>
      </c>
      <c r="Q121" s="376">
        <v>5</v>
      </c>
      <c r="R121" s="376">
        <v>0</v>
      </c>
      <c r="S121" s="376">
        <v>0</v>
      </c>
      <c r="T121" s="376">
        <v>468</v>
      </c>
      <c r="U121" s="376">
        <v>0</v>
      </c>
      <c r="V121" s="376">
        <v>24611</v>
      </c>
      <c r="W121" s="376">
        <v>1524</v>
      </c>
      <c r="X121" s="376">
        <f t="shared" ref="X121" si="3">X122+X123</f>
        <v>26135</v>
      </c>
    </row>
    <row r="122" spans="1:24" x14ac:dyDescent="0.2">
      <c r="A122" s="379"/>
      <c r="B122" s="361"/>
      <c r="C122" s="378" t="s">
        <v>605</v>
      </c>
      <c r="D122" s="364" t="s">
        <v>597</v>
      </c>
      <c r="E122" s="365">
        <v>8739</v>
      </c>
      <c r="F122" s="365">
        <v>30</v>
      </c>
      <c r="G122" s="365">
        <v>0</v>
      </c>
      <c r="H122" s="365">
        <v>30</v>
      </c>
      <c r="I122" s="365">
        <v>0</v>
      </c>
      <c r="J122" s="365">
        <v>0</v>
      </c>
      <c r="K122" s="365"/>
      <c r="L122" s="365"/>
      <c r="M122" s="365"/>
      <c r="N122" s="365">
        <v>8709</v>
      </c>
      <c r="O122" s="364"/>
      <c r="P122" s="364"/>
      <c r="Q122" s="364"/>
      <c r="R122" s="364"/>
      <c r="S122" s="364"/>
      <c r="T122" s="364"/>
      <c r="U122" s="364"/>
      <c r="V122" s="365">
        <v>8739</v>
      </c>
      <c r="W122" s="365">
        <v>1524</v>
      </c>
      <c r="X122" s="365">
        <f>V122+W122</f>
        <v>10263</v>
      </c>
    </row>
    <row r="123" spans="1:24" ht="15.75" customHeight="1" x14ac:dyDescent="0.2">
      <c r="A123" s="379"/>
      <c r="B123" s="361"/>
      <c r="C123" s="378" t="s">
        <v>605</v>
      </c>
      <c r="D123" s="383" t="s">
        <v>618</v>
      </c>
      <c r="E123" s="382">
        <v>15090</v>
      </c>
      <c r="F123" s="382">
        <v>0</v>
      </c>
      <c r="G123" s="382">
        <v>0</v>
      </c>
      <c r="H123" s="382"/>
      <c r="I123" s="382">
        <v>0</v>
      </c>
      <c r="J123" s="382">
        <v>774</v>
      </c>
      <c r="K123" s="382"/>
      <c r="L123" s="382">
        <v>25</v>
      </c>
      <c r="M123" s="382">
        <v>203</v>
      </c>
      <c r="N123" s="382">
        <v>14088</v>
      </c>
      <c r="O123" s="384">
        <v>782</v>
      </c>
      <c r="P123" s="384">
        <v>0</v>
      </c>
      <c r="Q123" s="384">
        <v>5</v>
      </c>
      <c r="R123" s="384">
        <v>0</v>
      </c>
      <c r="S123" s="384">
        <v>0</v>
      </c>
      <c r="T123" s="384">
        <v>468</v>
      </c>
      <c r="U123" s="384">
        <v>0</v>
      </c>
      <c r="V123" s="365">
        <v>15872</v>
      </c>
      <c r="W123" s="365">
        <v>0</v>
      </c>
      <c r="X123" s="365">
        <f>V123+W123</f>
        <v>15872</v>
      </c>
    </row>
    <row r="124" spans="1:24" s="377" customFormat="1" x14ac:dyDescent="0.2">
      <c r="A124" s="372">
        <v>76</v>
      </c>
      <c r="B124" s="386" t="s">
        <v>192</v>
      </c>
      <c r="C124" s="374" t="s">
        <v>623</v>
      </c>
      <c r="D124" s="375" t="s">
        <v>618</v>
      </c>
      <c r="E124" s="376">
        <v>11002</v>
      </c>
      <c r="F124" s="376">
        <v>0</v>
      </c>
      <c r="G124" s="376">
        <v>0</v>
      </c>
      <c r="H124" s="376">
        <v>0</v>
      </c>
      <c r="I124" s="376">
        <v>0</v>
      </c>
      <c r="J124" s="376">
        <v>0</v>
      </c>
      <c r="K124" s="376"/>
      <c r="L124" s="376"/>
      <c r="M124" s="376">
        <v>0</v>
      </c>
      <c r="N124" s="376">
        <v>11002</v>
      </c>
      <c r="O124" s="376">
        <v>445</v>
      </c>
      <c r="P124" s="376">
        <v>0</v>
      </c>
      <c r="Q124" s="376">
        <v>0</v>
      </c>
      <c r="R124" s="376">
        <v>0</v>
      </c>
      <c r="S124" s="376">
        <v>0</v>
      </c>
      <c r="T124" s="376">
        <v>0</v>
      </c>
      <c r="U124" s="376">
        <v>0</v>
      </c>
      <c r="V124" s="376">
        <v>11447</v>
      </c>
      <c r="W124" s="376">
        <v>3088</v>
      </c>
      <c r="X124" s="376">
        <f>X125+X126</f>
        <v>14535</v>
      </c>
    </row>
    <row r="125" spans="1:24" x14ac:dyDescent="0.2">
      <c r="A125" s="379"/>
      <c r="B125" s="361"/>
      <c r="C125" s="378" t="s">
        <v>605</v>
      </c>
      <c r="D125" s="364" t="s">
        <v>597</v>
      </c>
      <c r="E125" s="365">
        <v>0</v>
      </c>
      <c r="F125" s="365">
        <v>0</v>
      </c>
      <c r="G125" s="365">
        <v>0</v>
      </c>
      <c r="H125" s="365"/>
      <c r="I125" s="365">
        <v>0</v>
      </c>
      <c r="J125" s="365">
        <v>0</v>
      </c>
      <c r="K125" s="365"/>
      <c r="L125" s="365"/>
      <c r="M125" s="365"/>
      <c r="N125" s="365">
        <v>0</v>
      </c>
      <c r="O125" s="364"/>
      <c r="P125" s="364"/>
      <c r="Q125" s="364"/>
      <c r="R125" s="364"/>
      <c r="S125" s="364"/>
      <c r="T125" s="364"/>
      <c r="U125" s="364"/>
      <c r="V125" s="365">
        <v>0</v>
      </c>
      <c r="W125" s="365">
        <v>3088</v>
      </c>
      <c r="X125" s="365">
        <f>V125+W125</f>
        <v>3088</v>
      </c>
    </row>
    <row r="126" spans="1:24" x14ac:dyDescent="0.2">
      <c r="A126" s="379"/>
      <c r="B126" s="361"/>
      <c r="C126" s="378" t="s">
        <v>605</v>
      </c>
      <c r="D126" s="379" t="s">
        <v>618</v>
      </c>
      <c r="E126" s="382">
        <v>11002</v>
      </c>
      <c r="F126" s="382">
        <v>0</v>
      </c>
      <c r="G126" s="382">
        <v>0</v>
      </c>
      <c r="H126" s="382"/>
      <c r="I126" s="382">
        <v>0</v>
      </c>
      <c r="J126" s="382">
        <v>0</v>
      </c>
      <c r="K126" s="382"/>
      <c r="L126" s="382"/>
      <c r="M126" s="382"/>
      <c r="N126" s="382">
        <v>11002</v>
      </c>
      <c r="O126" s="384">
        <v>445</v>
      </c>
      <c r="P126" s="384">
        <v>0</v>
      </c>
      <c r="Q126" s="384">
        <v>0</v>
      </c>
      <c r="R126" s="384">
        <v>0</v>
      </c>
      <c r="S126" s="384">
        <v>0</v>
      </c>
      <c r="T126" s="384">
        <v>0</v>
      </c>
      <c r="U126" s="384">
        <v>0</v>
      </c>
      <c r="V126" s="365">
        <v>11447</v>
      </c>
      <c r="W126" s="365">
        <v>0</v>
      </c>
      <c r="X126" s="365">
        <f>V126+W126</f>
        <v>11447</v>
      </c>
    </row>
    <row r="127" spans="1:24" s="377" customFormat="1" x14ac:dyDescent="0.2">
      <c r="A127" s="372">
        <v>77</v>
      </c>
      <c r="B127" s="386" t="s">
        <v>194</v>
      </c>
      <c r="C127" s="374" t="s">
        <v>624</v>
      </c>
      <c r="D127" s="375" t="s">
        <v>618</v>
      </c>
      <c r="E127" s="376">
        <v>11712</v>
      </c>
      <c r="F127" s="376">
        <v>2</v>
      </c>
      <c r="G127" s="376">
        <v>0</v>
      </c>
      <c r="H127" s="376">
        <v>2</v>
      </c>
      <c r="I127" s="376">
        <v>352</v>
      </c>
      <c r="J127" s="376">
        <v>556</v>
      </c>
      <c r="K127" s="376">
        <v>15</v>
      </c>
      <c r="L127" s="376"/>
      <c r="M127" s="376">
        <v>0</v>
      </c>
      <c r="N127" s="376">
        <v>10787</v>
      </c>
      <c r="O127" s="376">
        <v>605</v>
      </c>
      <c r="P127" s="376">
        <v>0</v>
      </c>
      <c r="Q127" s="376">
        <v>80</v>
      </c>
      <c r="R127" s="376">
        <v>38</v>
      </c>
      <c r="S127" s="376">
        <v>0</v>
      </c>
      <c r="T127" s="376">
        <v>0</v>
      </c>
      <c r="U127" s="376">
        <v>0</v>
      </c>
      <c r="V127" s="376">
        <v>12317</v>
      </c>
      <c r="W127" s="376">
        <v>1450</v>
      </c>
      <c r="X127" s="376">
        <f>X128+X129</f>
        <v>13767</v>
      </c>
    </row>
    <row r="128" spans="1:24" x14ac:dyDescent="0.2">
      <c r="A128" s="379"/>
      <c r="B128" s="361"/>
      <c r="C128" s="378" t="s">
        <v>605</v>
      </c>
      <c r="D128" s="364" t="s">
        <v>597</v>
      </c>
      <c r="E128" s="365">
        <v>4437</v>
      </c>
      <c r="F128" s="365">
        <v>2</v>
      </c>
      <c r="G128" s="365">
        <v>0</v>
      </c>
      <c r="H128" s="365">
        <v>2</v>
      </c>
      <c r="I128" s="365">
        <v>352</v>
      </c>
      <c r="J128" s="365">
        <v>0</v>
      </c>
      <c r="K128" s="365"/>
      <c r="L128" s="365"/>
      <c r="M128" s="365"/>
      <c r="N128" s="365">
        <v>4083</v>
      </c>
      <c r="O128" s="365"/>
      <c r="P128" s="365"/>
      <c r="Q128" s="365"/>
      <c r="R128" s="365"/>
      <c r="S128" s="365"/>
      <c r="T128" s="365"/>
      <c r="U128" s="365"/>
      <c r="V128" s="365">
        <v>4437</v>
      </c>
      <c r="W128" s="365">
        <v>1450</v>
      </c>
      <c r="X128" s="365">
        <f>V128+W128</f>
        <v>5887</v>
      </c>
    </row>
    <row r="129" spans="1:24" x14ac:dyDescent="0.2">
      <c r="A129" s="379"/>
      <c r="B129" s="361"/>
      <c r="C129" s="378" t="s">
        <v>605</v>
      </c>
      <c r="D129" s="364" t="s">
        <v>618</v>
      </c>
      <c r="E129" s="365">
        <v>7275</v>
      </c>
      <c r="F129" s="365">
        <v>0</v>
      </c>
      <c r="G129" s="365">
        <v>0</v>
      </c>
      <c r="H129" s="365"/>
      <c r="I129" s="365">
        <v>0</v>
      </c>
      <c r="J129" s="365">
        <v>556</v>
      </c>
      <c r="K129" s="365">
        <v>15</v>
      </c>
      <c r="L129" s="365"/>
      <c r="M129" s="365"/>
      <c r="N129" s="365">
        <v>6704</v>
      </c>
      <c r="O129" s="365">
        <v>605</v>
      </c>
      <c r="P129" s="365">
        <v>0</v>
      </c>
      <c r="Q129" s="365">
        <v>80</v>
      </c>
      <c r="R129" s="365">
        <v>38</v>
      </c>
      <c r="S129" s="365">
        <v>0</v>
      </c>
      <c r="T129" s="365">
        <v>0</v>
      </c>
      <c r="U129" s="365">
        <v>0</v>
      </c>
      <c r="V129" s="365">
        <v>7880</v>
      </c>
      <c r="W129" s="365">
        <v>0</v>
      </c>
      <c r="X129" s="365">
        <f>V129+W129</f>
        <v>7880</v>
      </c>
    </row>
    <row r="130" spans="1:24" s="377" customFormat="1" x14ac:dyDescent="0.2">
      <c r="A130" s="372">
        <v>78</v>
      </c>
      <c r="B130" s="380" t="s">
        <v>286</v>
      </c>
      <c r="C130" s="374" t="s">
        <v>625</v>
      </c>
      <c r="D130" s="375" t="s">
        <v>618</v>
      </c>
      <c r="E130" s="376">
        <v>20526</v>
      </c>
      <c r="F130" s="376">
        <v>70</v>
      </c>
      <c r="G130" s="376">
        <v>0</v>
      </c>
      <c r="H130" s="376">
        <v>70</v>
      </c>
      <c r="I130" s="376">
        <v>0</v>
      </c>
      <c r="J130" s="376">
        <v>621</v>
      </c>
      <c r="K130" s="376"/>
      <c r="L130" s="376">
        <v>30</v>
      </c>
      <c r="M130" s="376">
        <v>32</v>
      </c>
      <c r="N130" s="376">
        <v>19773</v>
      </c>
      <c r="O130" s="376">
        <v>840</v>
      </c>
      <c r="P130" s="376">
        <v>0</v>
      </c>
      <c r="Q130" s="376">
        <v>5</v>
      </c>
      <c r="R130" s="376">
        <v>0</v>
      </c>
      <c r="S130" s="376">
        <v>0</v>
      </c>
      <c r="T130" s="376">
        <v>98</v>
      </c>
      <c r="U130" s="376">
        <v>0</v>
      </c>
      <c r="V130" s="376">
        <v>21366</v>
      </c>
      <c r="W130" s="376">
        <v>1028</v>
      </c>
      <c r="X130" s="376">
        <f>X131+X132</f>
        <v>22394</v>
      </c>
    </row>
    <row r="131" spans="1:24" x14ac:dyDescent="0.2">
      <c r="A131" s="379"/>
      <c r="B131" s="361"/>
      <c r="C131" s="378" t="s">
        <v>605</v>
      </c>
      <c r="D131" s="364" t="s">
        <v>597</v>
      </c>
      <c r="E131" s="365">
        <v>3793</v>
      </c>
      <c r="F131" s="365">
        <v>70</v>
      </c>
      <c r="G131" s="365">
        <v>0</v>
      </c>
      <c r="H131" s="365">
        <v>70</v>
      </c>
      <c r="I131" s="365">
        <v>0</v>
      </c>
      <c r="J131" s="365">
        <v>0</v>
      </c>
      <c r="K131" s="365"/>
      <c r="L131" s="365"/>
      <c r="M131" s="365"/>
      <c r="N131" s="365">
        <v>3723</v>
      </c>
      <c r="O131" s="365"/>
      <c r="P131" s="365"/>
      <c r="Q131" s="365"/>
      <c r="R131" s="365"/>
      <c r="S131" s="365"/>
      <c r="T131" s="365"/>
      <c r="U131" s="365"/>
      <c r="V131" s="365">
        <v>3793</v>
      </c>
      <c r="W131" s="365">
        <v>1028</v>
      </c>
      <c r="X131" s="365">
        <f>V131+W131</f>
        <v>4821</v>
      </c>
    </row>
    <row r="132" spans="1:24" x14ac:dyDescent="0.2">
      <c r="A132" s="379"/>
      <c r="B132" s="361"/>
      <c r="C132" s="378" t="s">
        <v>605</v>
      </c>
      <c r="D132" s="365" t="s">
        <v>618</v>
      </c>
      <c r="E132" s="365">
        <v>16733</v>
      </c>
      <c r="F132" s="365">
        <v>0</v>
      </c>
      <c r="G132" s="365">
        <v>0</v>
      </c>
      <c r="H132" s="365"/>
      <c r="I132" s="365">
        <v>0</v>
      </c>
      <c r="J132" s="365">
        <v>621</v>
      </c>
      <c r="K132" s="365"/>
      <c r="L132" s="365">
        <v>30</v>
      </c>
      <c r="M132" s="365">
        <v>32</v>
      </c>
      <c r="N132" s="365">
        <v>16050</v>
      </c>
      <c r="O132" s="365">
        <v>840</v>
      </c>
      <c r="P132" s="365">
        <v>0</v>
      </c>
      <c r="Q132" s="365">
        <v>5</v>
      </c>
      <c r="R132" s="365">
        <v>0</v>
      </c>
      <c r="S132" s="365">
        <v>0</v>
      </c>
      <c r="T132" s="365">
        <v>98</v>
      </c>
      <c r="U132" s="365">
        <v>0</v>
      </c>
      <c r="V132" s="365">
        <v>17573</v>
      </c>
      <c r="W132" s="365">
        <v>0</v>
      </c>
      <c r="X132" s="365">
        <f>V132+W132</f>
        <v>17573</v>
      </c>
    </row>
    <row r="133" spans="1:24" ht="15" customHeight="1" x14ac:dyDescent="0.2">
      <c r="A133" s="388">
        <v>79</v>
      </c>
      <c r="B133" s="380" t="s">
        <v>248</v>
      </c>
      <c r="C133" s="374" t="s">
        <v>626</v>
      </c>
      <c r="D133" s="375" t="s">
        <v>627</v>
      </c>
      <c r="E133" s="376">
        <v>1083</v>
      </c>
      <c r="F133" s="376">
        <v>1000</v>
      </c>
      <c r="G133" s="376">
        <v>1000</v>
      </c>
      <c r="H133" s="376"/>
      <c r="I133" s="376">
        <v>0</v>
      </c>
      <c r="J133" s="376">
        <v>0</v>
      </c>
      <c r="K133" s="376"/>
      <c r="L133" s="376"/>
      <c r="M133" s="376"/>
      <c r="N133" s="376">
        <v>83</v>
      </c>
      <c r="O133" s="376">
        <v>275</v>
      </c>
      <c r="P133" s="376">
        <v>0</v>
      </c>
      <c r="Q133" s="376">
        <v>0</v>
      </c>
      <c r="R133" s="376">
        <v>0</v>
      </c>
      <c r="S133" s="376">
        <v>0</v>
      </c>
      <c r="T133" s="376">
        <v>0</v>
      </c>
      <c r="U133" s="376">
        <v>0</v>
      </c>
      <c r="V133" s="376">
        <v>1358</v>
      </c>
      <c r="W133" s="376">
        <v>0</v>
      </c>
      <c r="X133" s="376">
        <f t="shared" ref="X133:X134" si="4">V133+W133</f>
        <v>1358</v>
      </c>
    </row>
    <row r="134" spans="1:24" ht="51" customHeight="1" x14ac:dyDescent="0.2">
      <c r="A134" s="388">
        <v>80</v>
      </c>
      <c r="B134" s="389" t="s">
        <v>199</v>
      </c>
      <c r="C134" s="394" t="s">
        <v>203</v>
      </c>
      <c r="D134" s="375" t="s">
        <v>627</v>
      </c>
      <c r="E134" s="376">
        <v>500</v>
      </c>
      <c r="F134" s="376">
        <v>0</v>
      </c>
      <c r="G134" s="376">
        <v>0</v>
      </c>
      <c r="H134" s="376"/>
      <c r="I134" s="376">
        <v>0</v>
      </c>
      <c r="J134" s="376">
        <v>0</v>
      </c>
      <c r="K134" s="376"/>
      <c r="L134" s="376"/>
      <c r="M134" s="376"/>
      <c r="N134" s="376">
        <v>500</v>
      </c>
      <c r="O134" s="376">
        <v>0</v>
      </c>
      <c r="P134" s="376">
        <v>0</v>
      </c>
      <c r="Q134" s="376">
        <v>0</v>
      </c>
      <c r="R134" s="376">
        <v>0</v>
      </c>
      <c r="S134" s="376">
        <v>0</v>
      </c>
      <c r="T134" s="376">
        <v>0</v>
      </c>
      <c r="U134" s="376">
        <v>0</v>
      </c>
      <c r="V134" s="376">
        <v>500</v>
      </c>
      <c r="W134" s="376">
        <v>0</v>
      </c>
      <c r="X134" s="376">
        <f t="shared" si="4"/>
        <v>500</v>
      </c>
    </row>
    <row r="135" spans="1:24" s="377" customFormat="1" x14ac:dyDescent="0.2">
      <c r="A135" s="838">
        <v>81</v>
      </c>
      <c r="B135" s="373" t="s">
        <v>266</v>
      </c>
      <c r="C135" s="374" t="s">
        <v>267</v>
      </c>
      <c r="D135" s="375" t="s">
        <v>628</v>
      </c>
      <c r="E135" s="376">
        <v>26578</v>
      </c>
      <c r="F135" s="376">
        <v>2329</v>
      </c>
      <c r="G135" s="376">
        <v>2073</v>
      </c>
      <c r="H135" s="376">
        <v>256</v>
      </c>
      <c r="I135" s="376">
        <v>0</v>
      </c>
      <c r="J135" s="376">
        <v>986</v>
      </c>
      <c r="K135" s="376">
        <v>0</v>
      </c>
      <c r="L135" s="376">
        <v>35</v>
      </c>
      <c r="M135" s="376">
        <v>25</v>
      </c>
      <c r="N135" s="376">
        <v>23203</v>
      </c>
      <c r="O135" s="376">
        <v>2989</v>
      </c>
      <c r="P135" s="376">
        <v>320</v>
      </c>
      <c r="Q135" s="376">
        <v>100</v>
      </c>
      <c r="R135" s="376">
        <v>0</v>
      </c>
      <c r="S135" s="376">
        <v>0</v>
      </c>
      <c r="T135" s="376">
        <v>420</v>
      </c>
      <c r="U135" s="376">
        <v>96</v>
      </c>
      <c r="V135" s="376">
        <v>29567</v>
      </c>
      <c r="W135" s="376">
        <v>1142</v>
      </c>
      <c r="X135" s="376">
        <f>X136+X137</f>
        <v>30709</v>
      </c>
    </row>
    <row r="136" spans="1:24" x14ac:dyDescent="0.2">
      <c r="A136" s="839"/>
      <c r="B136" s="390"/>
      <c r="C136" s="378" t="s">
        <v>605</v>
      </c>
      <c r="D136" s="364" t="s">
        <v>597</v>
      </c>
      <c r="E136" s="365">
        <v>2108</v>
      </c>
      <c r="F136" s="365">
        <v>0</v>
      </c>
      <c r="G136" s="365">
        <v>0</v>
      </c>
      <c r="H136" s="365"/>
      <c r="I136" s="365">
        <v>0</v>
      </c>
      <c r="J136" s="365">
        <v>0</v>
      </c>
      <c r="K136" s="365"/>
      <c r="L136" s="365"/>
      <c r="M136" s="365"/>
      <c r="N136" s="365">
        <v>2108</v>
      </c>
      <c r="O136" s="364"/>
      <c r="P136" s="364"/>
      <c r="Q136" s="364"/>
      <c r="R136" s="364"/>
      <c r="S136" s="364"/>
      <c r="T136" s="364"/>
      <c r="U136" s="364"/>
      <c r="V136" s="365">
        <v>2108</v>
      </c>
      <c r="W136" s="365">
        <v>1142</v>
      </c>
      <c r="X136" s="365">
        <f>V136+W136</f>
        <v>3250</v>
      </c>
    </row>
    <row r="137" spans="1:24" ht="12.75" customHeight="1" x14ac:dyDescent="0.2">
      <c r="A137" s="840"/>
      <c r="B137" s="390"/>
      <c r="C137" s="378" t="s">
        <v>605</v>
      </c>
      <c r="D137" s="365" t="s">
        <v>628</v>
      </c>
      <c r="E137" s="365">
        <v>24470</v>
      </c>
      <c r="F137" s="365">
        <v>2329</v>
      </c>
      <c r="G137" s="365">
        <v>2073</v>
      </c>
      <c r="H137" s="365">
        <v>256</v>
      </c>
      <c r="I137" s="365">
        <v>0</v>
      </c>
      <c r="J137" s="365">
        <v>986</v>
      </c>
      <c r="K137" s="365"/>
      <c r="L137" s="365">
        <v>35</v>
      </c>
      <c r="M137" s="365">
        <v>25</v>
      </c>
      <c r="N137" s="365">
        <v>21095</v>
      </c>
      <c r="O137" s="365">
        <v>2989</v>
      </c>
      <c r="P137" s="365">
        <v>320</v>
      </c>
      <c r="Q137" s="365">
        <v>100</v>
      </c>
      <c r="R137" s="365">
        <v>0</v>
      </c>
      <c r="S137" s="365">
        <v>0</v>
      </c>
      <c r="T137" s="365">
        <v>420</v>
      </c>
      <c r="U137" s="365">
        <v>96</v>
      </c>
      <c r="V137" s="365">
        <v>27459</v>
      </c>
      <c r="W137" s="365">
        <v>0</v>
      </c>
      <c r="X137" s="365">
        <f>V137+W137</f>
        <v>27459</v>
      </c>
    </row>
    <row r="138" spans="1:24" s="377" customFormat="1" ht="19.5" customHeight="1" x14ac:dyDescent="0.2">
      <c r="A138" s="838">
        <v>82</v>
      </c>
      <c r="B138" s="386" t="s">
        <v>272</v>
      </c>
      <c r="C138" s="374" t="s">
        <v>273</v>
      </c>
      <c r="D138" s="375" t="s">
        <v>628</v>
      </c>
      <c r="E138" s="376">
        <v>19498</v>
      </c>
      <c r="F138" s="376">
        <v>1522</v>
      </c>
      <c r="G138" s="376">
        <v>1172</v>
      </c>
      <c r="H138" s="376">
        <v>350</v>
      </c>
      <c r="I138" s="376">
        <v>0</v>
      </c>
      <c r="J138" s="376">
        <v>0</v>
      </c>
      <c r="K138" s="376"/>
      <c r="L138" s="376"/>
      <c r="M138" s="376">
        <v>0</v>
      </c>
      <c r="N138" s="376">
        <v>17976</v>
      </c>
      <c r="O138" s="376">
        <v>1266</v>
      </c>
      <c r="P138" s="376">
        <v>207</v>
      </c>
      <c r="Q138" s="376">
        <v>0</v>
      </c>
      <c r="R138" s="376">
        <v>0</v>
      </c>
      <c r="S138" s="376">
        <v>0</v>
      </c>
      <c r="T138" s="376">
        <v>0</v>
      </c>
      <c r="U138" s="376">
        <v>0</v>
      </c>
      <c r="V138" s="376">
        <v>20764</v>
      </c>
      <c r="W138" s="365">
        <v>1320</v>
      </c>
      <c r="X138" s="376">
        <f>X139+X140</f>
        <v>22084</v>
      </c>
    </row>
    <row r="139" spans="1:24" x14ac:dyDescent="0.2">
      <c r="A139" s="839"/>
      <c r="B139" s="361"/>
      <c r="C139" s="378" t="s">
        <v>605</v>
      </c>
      <c r="D139" s="364" t="s">
        <v>597</v>
      </c>
      <c r="E139" s="365">
        <v>461</v>
      </c>
      <c r="F139" s="365">
        <v>0</v>
      </c>
      <c r="G139" s="365">
        <v>0</v>
      </c>
      <c r="H139" s="365"/>
      <c r="I139" s="365">
        <v>0</v>
      </c>
      <c r="J139" s="365">
        <v>0</v>
      </c>
      <c r="K139" s="365"/>
      <c r="L139" s="365"/>
      <c r="M139" s="365"/>
      <c r="N139" s="365">
        <v>461</v>
      </c>
      <c r="O139" s="364"/>
      <c r="P139" s="364"/>
      <c r="Q139" s="364"/>
      <c r="R139" s="364"/>
      <c r="S139" s="364"/>
      <c r="T139" s="364"/>
      <c r="U139" s="364"/>
      <c r="V139" s="365">
        <v>461</v>
      </c>
      <c r="W139" s="365">
        <v>1320</v>
      </c>
      <c r="X139" s="365">
        <f>V139+W139</f>
        <v>1781</v>
      </c>
    </row>
    <row r="140" spans="1:24" x14ac:dyDescent="0.2">
      <c r="A140" s="840"/>
      <c r="B140" s="361"/>
      <c r="C140" s="378" t="s">
        <v>605</v>
      </c>
      <c r="D140" s="364" t="s">
        <v>628</v>
      </c>
      <c r="E140" s="382">
        <v>19037</v>
      </c>
      <c r="F140" s="382">
        <v>1522</v>
      </c>
      <c r="G140" s="382">
        <v>1172</v>
      </c>
      <c r="H140" s="382">
        <v>350</v>
      </c>
      <c r="I140" s="382">
        <v>0</v>
      </c>
      <c r="J140" s="382">
        <v>0</v>
      </c>
      <c r="K140" s="382"/>
      <c r="L140" s="382"/>
      <c r="M140" s="382"/>
      <c r="N140" s="382">
        <v>17515</v>
      </c>
      <c r="O140" s="365">
        <v>1266</v>
      </c>
      <c r="P140" s="365">
        <v>207</v>
      </c>
      <c r="Q140" s="365">
        <v>0</v>
      </c>
      <c r="R140" s="365">
        <v>0</v>
      </c>
      <c r="S140" s="365">
        <v>0</v>
      </c>
      <c r="T140" s="365">
        <v>0</v>
      </c>
      <c r="U140" s="365">
        <v>0</v>
      </c>
      <c r="V140" s="365">
        <v>20303</v>
      </c>
      <c r="W140" s="365">
        <v>0</v>
      </c>
      <c r="X140" s="365">
        <f>V140+W140</f>
        <v>20303</v>
      </c>
    </row>
    <row r="141" spans="1:24" s="377" customFormat="1" x14ac:dyDescent="0.2">
      <c r="A141" s="372">
        <v>83</v>
      </c>
      <c r="B141" s="373" t="s">
        <v>282</v>
      </c>
      <c r="C141" s="374" t="s">
        <v>283</v>
      </c>
      <c r="D141" s="375" t="s">
        <v>628</v>
      </c>
      <c r="E141" s="376">
        <v>4442</v>
      </c>
      <c r="F141" s="376">
        <v>0</v>
      </c>
      <c r="G141" s="376">
        <v>0</v>
      </c>
      <c r="H141" s="376"/>
      <c r="I141" s="376">
        <v>0</v>
      </c>
      <c r="J141" s="376">
        <v>0</v>
      </c>
      <c r="K141" s="376"/>
      <c r="L141" s="376"/>
      <c r="M141" s="376"/>
      <c r="N141" s="376">
        <v>4442</v>
      </c>
      <c r="O141" s="376">
        <v>300</v>
      </c>
      <c r="P141" s="376">
        <v>0</v>
      </c>
      <c r="Q141" s="376">
        <v>0</v>
      </c>
      <c r="R141" s="376">
        <v>0</v>
      </c>
      <c r="S141" s="376">
        <v>0</v>
      </c>
      <c r="T141" s="376">
        <v>0</v>
      </c>
      <c r="U141" s="376">
        <v>0</v>
      </c>
      <c r="V141" s="376">
        <v>4742</v>
      </c>
      <c r="W141" s="365">
        <v>2085</v>
      </c>
      <c r="X141" s="376">
        <f>V141+W141</f>
        <v>6827</v>
      </c>
    </row>
    <row r="142" spans="1:24" s="377" customFormat="1" x14ac:dyDescent="0.2">
      <c r="A142" s="372"/>
      <c r="B142" s="389"/>
      <c r="C142" s="391" t="s">
        <v>15</v>
      </c>
      <c r="D142" s="375"/>
      <c r="E142" s="376">
        <f>SUM(E9:E63)+E64+E67+E76+E79+E82+E85+E88+E91+E94+E97+E100+E103+E106+E109+E112+E115+E118+E121+E124+E127+E130+E133+E134+E135+E138+E141+E70+E73</f>
        <v>638570</v>
      </c>
      <c r="F142" s="376">
        <f t="shared" ref="F142:X142" si="5">SUM(F9:F63)+F64+F67+F76+F79+F82+F85+F88+F91+F94+F97+F100+F103+F106+F109+F112+F115+F118+F121+F124+F127+F130+F133+F134+F135+F138+F141+F70+F73</f>
        <v>36059</v>
      </c>
      <c r="G142" s="376">
        <f t="shared" si="5"/>
        <v>33938</v>
      </c>
      <c r="H142" s="376">
        <f t="shared" si="5"/>
        <v>2121</v>
      </c>
      <c r="I142" s="376">
        <f t="shared" si="5"/>
        <v>3169</v>
      </c>
      <c r="J142" s="376">
        <f t="shared" si="5"/>
        <v>7686</v>
      </c>
      <c r="K142" s="376">
        <f t="shared" si="5"/>
        <v>372</v>
      </c>
      <c r="L142" s="376">
        <f t="shared" si="5"/>
        <v>170</v>
      </c>
      <c r="M142" s="376">
        <f t="shared" si="5"/>
        <v>550</v>
      </c>
      <c r="N142" s="376">
        <f t="shared" si="5"/>
        <v>590564</v>
      </c>
      <c r="O142" s="376">
        <f t="shared" si="5"/>
        <v>17622</v>
      </c>
      <c r="P142" s="376">
        <f t="shared" si="5"/>
        <v>2588</v>
      </c>
      <c r="Q142" s="376">
        <f t="shared" si="5"/>
        <v>1240</v>
      </c>
      <c r="R142" s="376">
        <f t="shared" si="5"/>
        <v>1277</v>
      </c>
      <c r="S142" s="376">
        <f t="shared" si="5"/>
        <v>725</v>
      </c>
      <c r="T142" s="376">
        <f t="shared" si="5"/>
        <v>1091</v>
      </c>
      <c r="U142" s="376">
        <f t="shared" si="5"/>
        <v>96</v>
      </c>
      <c r="V142" s="376">
        <f t="shared" si="5"/>
        <v>656192</v>
      </c>
      <c r="W142" s="376">
        <f>'[17]Свод по уровням'!$E138</f>
        <v>22498</v>
      </c>
      <c r="X142" s="376">
        <f t="shared" si="5"/>
        <v>678690</v>
      </c>
    </row>
    <row r="143" spans="1:24" ht="25.5" x14ac:dyDescent="0.2">
      <c r="A143" s="361"/>
      <c r="B143" s="361"/>
      <c r="C143" s="363" t="s">
        <v>629</v>
      </c>
      <c r="D143" s="364"/>
      <c r="E143" s="376">
        <f>16959+4000</f>
        <v>20959</v>
      </c>
      <c r="F143" s="376">
        <v>730</v>
      </c>
      <c r="G143" s="376">
        <v>730</v>
      </c>
      <c r="H143" s="376"/>
      <c r="I143" s="376"/>
      <c r="J143" s="376"/>
      <c r="K143" s="376"/>
      <c r="L143" s="376"/>
      <c r="M143" s="376"/>
      <c r="N143" s="376">
        <f>E143-F143</f>
        <v>20229</v>
      </c>
      <c r="O143" s="376"/>
      <c r="P143" s="376"/>
      <c r="Q143" s="376"/>
      <c r="R143" s="376"/>
      <c r="S143" s="376"/>
      <c r="T143" s="376"/>
      <c r="U143" s="376"/>
      <c r="V143" s="376">
        <f>E143+O143</f>
        <v>20959</v>
      </c>
      <c r="W143" s="376">
        <v>16</v>
      </c>
      <c r="X143" s="376">
        <f>V143+W143</f>
        <v>20975</v>
      </c>
    </row>
    <row r="144" spans="1:24" ht="19.5" customHeight="1" x14ac:dyDescent="0.2">
      <c r="A144" s="841" t="s">
        <v>445</v>
      </c>
      <c r="B144" s="842"/>
      <c r="C144" s="842"/>
      <c r="D144" s="392"/>
      <c r="E144" s="376">
        <f>E142+E143</f>
        <v>659529</v>
      </c>
      <c r="F144" s="376">
        <f t="shared" ref="F144:X144" si="6">F142+F143</f>
        <v>36789</v>
      </c>
      <c r="G144" s="376">
        <f t="shared" si="6"/>
        <v>34668</v>
      </c>
      <c r="H144" s="376">
        <f t="shared" si="6"/>
        <v>2121</v>
      </c>
      <c r="I144" s="376">
        <f t="shared" si="6"/>
        <v>3169</v>
      </c>
      <c r="J144" s="376">
        <f t="shared" si="6"/>
        <v>7686</v>
      </c>
      <c r="K144" s="376">
        <f t="shared" si="6"/>
        <v>372</v>
      </c>
      <c r="L144" s="376">
        <f t="shared" si="6"/>
        <v>170</v>
      </c>
      <c r="M144" s="376">
        <f t="shared" si="6"/>
        <v>550</v>
      </c>
      <c r="N144" s="376">
        <f t="shared" si="6"/>
        <v>610793</v>
      </c>
      <c r="O144" s="376">
        <f t="shared" si="6"/>
        <v>17622</v>
      </c>
      <c r="P144" s="376">
        <f t="shared" si="6"/>
        <v>2588</v>
      </c>
      <c r="Q144" s="376">
        <f t="shared" si="6"/>
        <v>1240</v>
      </c>
      <c r="R144" s="376">
        <f t="shared" si="6"/>
        <v>1277</v>
      </c>
      <c r="S144" s="376">
        <f t="shared" si="6"/>
        <v>725</v>
      </c>
      <c r="T144" s="376">
        <f t="shared" si="6"/>
        <v>1091</v>
      </c>
      <c r="U144" s="376">
        <f t="shared" si="6"/>
        <v>96</v>
      </c>
      <c r="V144" s="376">
        <f t="shared" si="6"/>
        <v>677151</v>
      </c>
      <c r="W144" s="376">
        <f t="shared" si="6"/>
        <v>22514</v>
      </c>
      <c r="X144" s="376">
        <f t="shared" si="6"/>
        <v>699665</v>
      </c>
    </row>
    <row r="146" spans="5:24" s="450" customFormat="1" ht="11.25" x14ac:dyDescent="0.2">
      <c r="E146" s="449"/>
      <c r="O146" s="451"/>
      <c r="P146" s="451"/>
      <c r="Q146" s="451"/>
      <c r="R146" s="451"/>
      <c r="S146" s="451"/>
      <c r="T146" s="451"/>
      <c r="U146" s="451"/>
      <c r="X146" s="452"/>
    </row>
  </sheetData>
  <autoFilter ref="A8:WVX144" xr:uid="{00000000-0009-0000-0000-000000000000}"/>
  <mergeCells count="28"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W6:W8"/>
    <mergeCell ref="X6:X8"/>
    <mergeCell ref="F7:F8"/>
    <mergeCell ref="G7:H7"/>
    <mergeCell ref="I7:I8"/>
    <mergeCell ref="J7:J8"/>
    <mergeCell ref="K7:K8"/>
    <mergeCell ref="L7:M7"/>
    <mergeCell ref="N7:N8"/>
    <mergeCell ref="P7:P8"/>
    <mergeCell ref="A138:A140"/>
    <mergeCell ref="A144:C144"/>
    <mergeCell ref="Q7:Q8"/>
    <mergeCell ref="R7:R8"/>
    <mergeCell ref="S7:S8"/>
    <mergeCell ref="A135:A137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0"/>
  <sheetViews>
    <sheetView zoomScale="70" zoomScaleNormal="70" workbookViewId="0">
      <pane xSplit="3" ySplit="5" topLeftCell="D51" activePane="bottomRight" state="frozen"/>
      <selection pane="topRight" activeCell="D1" sqref="D1"/>
      <selection pane="bottomLeft" activeCell="A6" sqref="A6"/>
      <selection pane="bottomRight" activeCell="J79" sqref="J79:K79"/>
    </sheetView>
  </sheetViews>
  <sheetFormatPr defaultColWidth="9.140625" defaultRowHeight="15" x14ac:dyDescent="0.25"/>
  <cols>
    <col min="1" max="1" width="9.140625" style="105"/>
    <col min="2" max="2" width="38.7109375" style="105" customWidth="1"/>
    <col min="3" max="3" width="12.140625" style="105" customWidth="1"/>
    <col min="4" max="4" width="11.42578125" style="105" customWidth="1"/>
    <col min="5" max="5" width="11.7109375" style="105" customWidth="1"/>
    <col min="6" max="7" width="12.42578125" style="105" customWidth="1"/>
    <col min="8" max="8" width="13.140625" style="105" customWidth="1"/>
    <col min="9" max="9" width="16.42578125" style="105" customWidth="1"/>
    <col min="10" max="10" width="11.28515625" style="105" customWidth="1"/>
    <col min="11" max="11" width="12.140625" style="105" customWidth="1"/>
    <col min="12" max="12" width="13.42578125" style="105" customWidth="1"/>
    <col min="13" max="13" width="11.42578125" style="105" customWidth="1"/>
    <col min="14" max="14" width="19" style="105" customWidth="1"/>
    <col min="15" max="15" width="19.28515625" style="105" customWidth="1"/>
    <col min="16" max="16" width="19.7109375" style="105" customWidth="1"/>
    <col min="17" max="17" width="24.85546875" style="105" customWidth="1"/>
    <col min="18" max="18" width="17.42578125" style="105" customWidth="1"/>
    <col min="19" max="16384" width="9.140625" style="105"/>
  </cols>
  <sheetData>
    <row r="1" spans="1:21" ht="33.75" customHeight="1" x14ac:dyDescent="0.25">
      <c r="A1" s="104"/>
      <c r="B1" s="960" t="s">
        <v>329</v>
      </c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960"/>
      <c r="N1" s="960"/>
      <c r="O1" s="960"/>
      <c r="P1" s="960"/>
      <c r="Q1" s="960"/>
      <c r="R1" s="960"/>
    </row>
    <row r="2" spans="1:21" ht="15.75" customHeight="1" x14ac:dyDescent="0.25"/>
    <row r="3" spans="1:21" ht="15.75" customHeight="1" x14ac:dyDescent="0.25">
      <c r="A3" s="961" t="s">
        <v>0</v>
      </c>
      <c r="B3" s="962" t="s">
        <v>313</v>
      </c>
      <c r="C3" s="963" t="s">
        <v>330</v>
      </c>
      <c r="D3" s="964" t="s">
        <v>331</v>
      </c>
      <c r="E3" s="964"/>
      <c r="F3" s="964"/>
      <c r="G3" s="964"/>
      <c r="H3" s="964"/>
      <c r="I3" s="964" t="s">
        <v>332</v>
      </c>
      <c r="J3" s="964"/>
      <c r="K3" s="964"/>
      <c r="L3" s="964"/>
      <c r="M3" s="964"/>
      <c r="N3" s="964"/>
      <c r="O3" s="964"/>
      <c r="P3" s="964"/>
      <c r="Q3" s="964"/>
      <c r="R3" s="964"/>
    </row>
    <row r="4" spans="1:21" ht="16.5" customHeight="1" x14ac:dyDescent="0.25">
      <c r="A4" s="961"/>
      <c r="B4" s="962"/>
      <c r="C4" s="963"/>
      <c r="D4" s="965" t="s">
        <v>13</v>
      </c>
      <c r="E4" s="964" t="s">
        <v>333</v>
      </c>
      <c r="F4" s="964" t="s">
        <v>6</v>
      </c>
      <c r="G4" s="964"/>
      <c r="H4" s="964" t="s">
        <v>334</v>
      </c>
      <c r="I4" s="956" t="s">
        <v>333</v>
      </c>
      <c r="J4" s="957"/>
      <c r="K4" s="957"/>
      <c r="L4" s="957"/>
      <c r="M4" s="957"/>
      <c r="N4" s="958"/>
      <c r="O4" s="959" t="s">
        <v>334</v>
      </c>
      <c r="P4" s="959"/>
      <c r="Q4" s="959"/>
      <c r="R4" s="959"/>
    </row>
    <row r="5" spans="1:21" ht="90" customHeight="1" x14ac:dyDescent="0.25">
      <c r="A5" s="961"/>
      <c r="B5" s="962"/>
      <c r="C5" s="963"/>
      <c r="D5" s="965"/>
      <c r="E5" s="964"/>
      <c r="F5" s="106" t="s">
        <v>335</v>
      </c>
      <c r="G5" s="106" t="s">
        <v>336</v>
      </c>
      <c r="H5" s="964"/>
      <c r="I5" s="107" t="s">
        <v>337</v>
      </c>
      <c r="J5" s="107" t="s">
        <v>338</v>
      </c>
      <c r="K5" s="107" t="s">
        <v>336</v>
      </c>
      <c r="L5" s="107" t="s">
        <v>339</v>
      </c>
      <c r="M5" s="107" t="s">
        <v>340</v>
      </c>
      <c r="N5" s="107" t="s">
        <v>341</v>
      </c>
      <c r="O5" s="107" t="s">
        <v>342</v>
      </c>
      <c r="P5" s="107" t="s">
        <v>343</v>
      </c>
      <c r="Q5" s="107" t="s">
        <v>344</v>
      </c>
      <c r="R5" s="107" t="s">
        <v>345</v>
      </c>
      <c r="S5" s="108"/>
    </row>
    <row r="6" spans="1:21" ht="15.75" x14ac:dyDescent="0.25">
      <c r="A6" s="109">
        <v>1</v>
      </c>
      <c r="B6" s="110" t="s">
        <v>207</v>
      </c>
      <c r="C6" s="124" t="s">
        <v>206</v>
      </c>
      <c r="D6" s="111">
        <v>740</v>
      </c>
      <c r="E6" s="111">
        <v>440</v>
      </c>
      <c r="F6" s="111">
        <v>70</v>
      </c>
      <c r="G6" s="111">
        <v>370</v>
      </c>
      <c r="H6" s="111">
        <v>300</v>
      </c>
      <c r="I6" s="111">
        <v>88</v>
      </c>
      <c r="J6" s="111">
        <v>14</v>
      </c>
      <c r="K6" s="111">
        <v>74</v>
      </c>
      <c r="L6" s="111">
        <v>88</v>
      </c>
      <c r="M6" s="111">
        <v>88</v>
      </c>
      <c r="N6" s="111">
        <v>74</v>
      </c>
      <c r="O6" s="111">
        <v>60</v>
      </c>
      <c r="P6" s="111">
        <v>60</v>
      </c>
      <c r="Q6" s="111">
        <v>60</v>
      </c>
      <c r="R6" s="111">
        <v>60</v>
      </c>
      <c r="U6" s="112"/>
    </row>
    <row r="7" spans="1:21" ht="15.75" x14ac:dyDescent="0.25">
      <c r="A7" s="109">
        <v>2</v>
      </c>
      <c r="B7" s="110" t="s">
        <v>346</v>
      </c>
      <c r="C7" s="124" t="s">
        <v>132</v>
      </c>
      <c r="D7" s="111">
        <v>2321</v>
      </c>
      <c r="E7" s="111">
        <v>1071</v>
      </c>
      <c r="F7" s="111">
        <v>208</v>
      </c>
      <c r="G7" s="111">
        <v>863</v>
      </c>
      <c r="H7" s="111">
        <v>1250</v>
      </c>
      <c r="I7" s="111">
        <v>215</v>
      </c>
      <c r="J7" s="111">
        <v>42</v>
      </c>
      <c r="K7" s="111">
        <v>173</v>
      </c>
      <c r="L7" s="111">
        <v>215</v>
      </c>
      <c r="M7" s="111">
        <v>215</v>
      </c>
      <c r="N7" s="111">
        <v>173</v>
      </c>
      <c r="O7" s="111">
        <v>250</v>
      </c>
      <c r="P7" s="111">
        <v>250</v>
      </c>
      <c r="Q7" s="111">
        <v>250</v>
      </c>
      <c r="R7" s="111">
        <v>250</v>
      </c>
    </row>
    <row r="8" spans="1:21" ht="15.75" x14ac:dyDescent="0.25">
      <c r="A8" s="109">
        <v>3</v>
      </c>
      <c r="B8" s="110" t="s">
        <v>347</v>
      </c>
      <c r="C8" s="124" t="s">
        <v>128</v>
      </c>
      <c r="D8" s="111">
        <v>4348</v>
      </c>
      <c r="E8" s="111">
        <v>2117</v>
      </c>
      <c r="F8" s="111">
        <v>518</v>
      </c>
      <c r="G8" s="111">
        <v>1599</v>
      </c>
      <c r="H8" s="111">
        <v>2231</v>
      </c>
      <c r="I8" s="111">
        <v>424</v>
      </c>
      <c r="J8" s="111">
        <v>104</v>
      </c>
      <c r="K8" s="111">
        <v>320</v>
      </c>
      <c r="L8" s="111">
        <v>424</v>
      </c>
      <c r="M8" s="111">
        <v>424</v>
      </c>
      <c r="N8" s="111">
        <v>320</v>
      </c>
      <c r="O8" s="111">
        <v>446</v>
      </c>
      <c r="P8" s="111">
        <v>446</v>
      </c>
      <c r="Q8" s="111">
        <v>446</v>
      </c>
      <c r="R8" s="111">
        <v>446</v>
      </c>
    </row>
    <row r="9" spans="1:21" ht="15.75" x14ac:dyDescent="0.25">
      <c r="A9" s="109">
        <v>4</v>
      </c>
      <c r="B9" s="110" t="s">
        <v>348</v>
      </c>
      <c r="C9" s="124" t="s">
        <v>134</v>
      </c>
      <c r="D9" s="111">
        <v>4191</v>
      </c>
      <c r="E9" s="111">
        <v>1944</v>
      </c>
      <c r="F9" s="111">
        <v>405</v>
      </c>
      <c r="G9" s="111">
        <v>1539</v>
      </c>
      <c r="H9" s="111">
        <v>2247</v>
      </c>
      <c r="I9" s="111">
        <v>389</v>
      </c>
      <c r="J9" s="111">
        <v>81</v>
      </c>
      <c r="K9" s="111">
        <v>308</v>
      </c>
      <c r="L9" s="111">
        <v>389</v>
      </c>
      <c r="M9" s="111">
        <v>389</v>
      </c>
      <c r="N9" s="111">
        <v>308</v>
      </c>
      <c r="O9" s="111">
        <v>449</v>
      </c>
      <c r="P9" s="111">
        <v>449</v>
      </c>
      <c r="Q9" s="111">
        <v>449</v>
      </c>
      <c r="R9" s="111">
        <v>449</v>
      </c>
    </row>
    <row r="10" spans="1:21" ht="15.75" x14ac:dyDescent="0.25">
      <c r="A10" s="109">
        <v>5</v>
      </c>
      <c r="B10" s="110" t="s">
        <v>349</v>
      </c>
      <c r="C10" s="124" t="s">
        <v>108</v>
      </c>
      <c r="D10" s="111">
        <v>3249</v>
      </c>
      <c r="E10" s="111">
        <v>1459</v>
      </c>
      <c r="F10" s="111">
        <v>390</v>
      </c>
      <c r="G10" s="111">
        <v>1069</v>
      </c>
      <c r="H10" s="111">
        <v>1790</v>
      </c>
      <c r="I10" s="111">
        <v>292</v>
      </c>
      <c r="J10" s="111">
        <v>78</v>
      </c>
      <c r="K10" s="111">
        <v>214</v>
      </c>
      <c r="L10" s="111">
        <v>292</v>
      </c>
      <c r="M10" s="111">
        <v>292</v>
      </c>
      <c r="N10" s="111">
        <v>214</v>
      </c>
      <c r="O10" s="111">
        <v>358</v>
      </c>
      <c r="P10" s="111">
        <v>358</v>
      </c>
      <c r="Q10" s="111">
        <v>358</v>
      </c>
      <c r="R10" s="111">
        <v>358</v>
      </c>
    </row>
    <row r="11" spans="1:21" ht="15.75" x14ac:dyDescent="0.25">
      <c r="A11" s="109">
        <v>6</v>
      </c>
      <c r="B11" s="110" t="s">
        <v>350</v>
      </c>
      <c r="C11" s="124" t="s">
        <v>106</v>
      </c>
      <c r="D11" s="111">
        <v>10597</v>
      </c>
      <c r="E11" s="111">
        <v>5239</v>
      </c>
      <c r="F11" s="111">
        <v>1281</v>
      </c>
      <c r="G11" s="111">
        <v>3958</v>
      </c>
      <c r="H11" s="111">
        <v>5358</v>
      </c>
      <c r="I11" s="111">
        <v>1048</v>
      </c>
      <c r="J11" s="111">
        <v>256</v>
      </c>
      <c r="K11" s="111">
        <v>792</v>
      </c>
      <c r="L11" s="111">
        <v>1048</v>
      </c>
      <c r="M11" s="111">
        <v>1048</v>
      </c>
      <c r="N11" s="111">
        <v>792</v>
      </c>
      <c r="O11" s="111">
        <v>1072</v>
      </c>
      <c r="P11" s="111">
        <v>1072</v>
      </c>
      <c r="Q11" s="111">
        <v>1072</v>
      </c>
      <c r="R11" s="111">
        <v>1072</v>
      </c>
    </row>
    <row r="12" spans="1:21" ht="15.75" x14ac:dyDescent="0.25">
      <c r="A12" s="109">
        <v>7</v>
      </c>
      <c r="B12" s="110" t="s">
        <v>351</v>
      </c>
      <c r="C12" s="124" t="s">
        <v>100</v>
      </c>
      <c r="D12" s="111">
        <v>2793</v>
      </c>
      <c r="E12" s="111">
        <v>1254</v>
      </c>
      <c r="F12" s="111">
        <v>325</v>
      </c>
      <c r="G12" s="111">
        <v>929</v>
      </c>
      <c r="H12" s="111">
        <v>1539</v>
      </c>
      <c r="I12" s="111">
        <v>251</v>
      </c>
      <c r="J12" s="111">
        <v>65</v>
      </c>
      <c r="K12" s="111">
        <v>186</v>
      </c>
      <c r="L12" s="111">
        <v>251</v>
      </c>
      <c r="M12" s="111">
        <v>251</v>
      </c>
      <c r="N12" s="111">
        <v>186</v>
      </c>
      <c r="O12" s="111">
        <v>308</v>
      </c>
      <c r="P12" s="111">
        <v>308</v>
      </c>
      <c r="Q12" s="111">
        <v>308</v>
      </c>
      <c r="R12" s="111">
        <v>308</v>
      </c>
    </row>
    <row r="13" spans="1:21" ht="15.75" x14ac:dyDescent="0.25">
      <c r="A13" s="109">
        <v>8</v>
      </c>
      <c r="B13" s="110" t="s">
        <v>352</v>
      </c>
      <c r="C13" s="124" t="s">
        <v>26</v>
      </c>
      <c r="D13" s="111">
        <v>10304</v>
      </c>
      <c r="E13" s="111">
        <v>5182</v>
      </c>
      <c r="F13" s="111">
        <v>1251</v>
      </c>
      <c r="G13" s="111">
        <v>3931</v>
      </c>
      <c r="H13" s="111">
        <v>5122</v>
      </c>
      <c r="I13" s="111">
        <v>1036</v>
      </c>
      <c r="J13" s="111">
        <v>250</v>
      </c>
      <c r="K13" s="111">
        <v>786</v>
      </c>
      <c r="L13" s="111">
        <v>1036</v>
      </c>
      <c r="M13" s="111">
        <v>1036</v>
      </c>
      <c r="N13" s="111">
        <v>786</v>
      </c>
      <c r="O13" s="111">
        <v>1024</v>
      </c>
      <c r="P13" s="111">
        <v>1024</v>
      </c>
      <c r="Q13" s="111">
        <v>1024</v>
      </c>
      <c r="R13" s="111">
        <v>1024</v>
      </c>
    </row>
    <row r="14" spans="1:21" ht="15.75" x14ac:dyDescent="0.25">
      <c r="A14" s="109">
        <v>9</v>
      </c>
      <c r="B14" s="110" t="s">
        <v>353</v>
      </c>
      <c r="C14" s="124" t="s">
        <v>18</v>
      </c>
      <c r="D14" s="111">
        <v>22024</v>
      </c>
      <c r="E14" s="111">
        <v>11524</v>
      </c>
      <c r="F14" s="111">
        <v>2792</v>
      </c>
      <c r="G14" s="111">
        <v>8732</v>
      </c>
      <c r="H14" s="111">
        <v>10500</v>
      </c>
      <c r="I14" s="111">
        <v>2304</v>
      </c>
      <c r="J14" s="111">
        <v>558</v>
      </c>
      <c r="K14" s="111">
        <v>1746</v>
      </c>
      <c r="L14" s="111">
        <v>2304</v>
      </c>
      <c r="M14" s="111">
        <v>2304</v>
      </c>
      <c r="N14" s="111">
        <v>1746</v>
      </c>
      <c r="O14" s="111">
        <v>2100</v>
      </c>
      <c r="P14" s="111">
        <v>2100</v>
      </c>
      <c r="Q14" s="111">
        <v>2100</v>
      </c>
      <c r="R14" s="111">
        <v>2100</v>
      </c>
    </row>
    <row r="15" spans="1:21" ht="15.75" x14ac:dyDescent="0.25">
      <c r="A15" s="109">
        <v>10</v>
      </c>
      <c r="B15" s="110" t="s">
        <v>354</v>
      </c>
      <c r="C15" s="124" t="s">
        <v>68</v>
      </c>
      <c r="D15" s="111">
        <v>3533</v>
      </c>
      <c r="E15" s="111">
        <v>1625</v>
      </c>
      <c r="F15" s="111">
        <v>395</v>
      </c>
      <c r="G15" s="111">
        <v>1230</v>
      </c>
      <c r="H15" s="111">
        <v>1908</v>
      </c>
      <c r="I15" s="111">
        <v>325</v>
      </c>
      <c r="J15" s="111">
        <v>79</v>
      </c>
      <c r="K15" s="111">
        <v>246</v>
      </c>
      <c r="L15" s="111">
        <v>325</v>
      </c>
      <c r="M15" s="111">
        <v>325</v>
      </c>
      <c r="N15" s="111">
        <v>246</v>
      </c>
      <c r="O15" s="111">
        <v>382</v>
      </c>
      <c r="P15" s="111">
        <v>382</v>
      </c>
      <c r="Q15" s="111">
        <v>382</v>
      </c>
      <c r="R15" s="111">
        <v>382</v>
      </c>
    </row>
    <row r="16" spans="1:21" ht="15.75" x14ac:dyDescent="0.25">
      <c r="A16" s="109">
        <v>11</v>
      </c>
      <c r="B16" s="110" t="s">
        <v>355</v>
      </c>
      <c r="C16" s="124" t="s">
        <v>64</v>
      </c>
      <c r="D16" s="111">
        <v>2758</v>
      </c>
      <c r="E16" s="111">
        <v>1230</v>
      </c>
      <c r="F16" s="111">
        <v>345</v>
      </c>
      <c r="G16" s="111">
        <v>885</v>
      </c>
      <c r="H16" s="111">
        <v>1528</v>
      </c>
      <c r="I16" s="111">
        <v>246</v>
      </c>
      <c r="J16" s="111">
        <v>69</v>
      </c>
      <c r="K16" s="111">
        <v>177</v>
      </c>
      <c r="L16" s="111">
        <v>246</v>
      </c>
      <c r="M16" s="111">
        <v>246</v>
      </c>
      <c r="N16" s="111">
        <v>177</v>
      </c>
      <c r="O16" s="111">
        <v>306</v>
      </c>
      <c r="P16" s="111">
        <v>306</v>
      </c>
      <c r="Q16" s="111">
        <v>306</v>
      </c>
      <c r="R16" s="111">
        <v>306</v>
      </c>
    </row>
    <row r="17" spans="1:18" ht="15.75" x14ac:dyDescent="0.25">
      <c r="A17" s="109">
        <v>12</v>
      </c>
      <c r="B17" s="110" t="s">
        <v>356</v>
      </c>
      <c r="C17" s="124" t="s">
        <v>28</v>
      </c>
      <c r="D17" s="111">
        <v>14959</v>
      </c>
      <c r="E17" s="111">
        <v>7709</v>
      </c>
      <c r="F17" s="111">
        <v>1766</v>
      </c>
      <c r="G17" s="111">
        <v>5943</v>
      </c>
      <c r="H17" s="111">
        <v>7250</v>
      </c>
      <c r="I17" s="111">
        <v>1542</v>
      </c>
      <c r="J17" s="111">
        <v>353</v>
      </c>
      <c r="K17" s="111">
        <v>1189</v>
      </c>
      <c r="L17" s="111">
        <v>1542</v>
      </c>
      <c r="M17" s="111">
        <v>1542</v>
      </c>
      <c r="N17" s="111">
        <v>1189</v>
      </c>
      <c r="O17" s="111">
        <v>1450</v>
      </c>
      <c r="P17" s="111">
        <v>1450</v>
      </c>
      <c r="Q17" s="111">
        <v>1450</v>
      </c>
      <c r="R17" s="111">
        <v>1450</v>
      </c>
    </row>
    <row r="18" spans="1:18" ht="15.75" x14ac:dyDescent="0.25">
      <c r="A18" s="109">
        <v>13</v>
      </c>
      <c r="B18" s="110" t="s">
        <v>357</v>
      </c>
      <c r="C18" s="124" t="s">
        <v>116</v>
      </c>
      <c r="D18" s="111">
        <v>2126</v>
      </c>
      <c r="E18" s="111">
        <v>836</v>
      </c>
      <c r="F18" s="111">
        <v>97</v>
      </c>
      <c r="G18" s="111">
        <v>739</v>
      </c>
      <c r="H18" s="111">
        <v>1290</v>
      </c>
      <c r="I18" s="111">
        <v>167</v>
      </c>
      <c r="J18" s="111">
        <v>19</v>
      </c>
      <c r="K18" s="111">
        <v>148</v>
      </c>
      <c r="L18" s="111">
        <v>167</v>
      </c>
      <c r="M18" s="111">
        <v>167</v>
      </c>
      <c r="N18" s="111">
        <v>148</v>
      </c>
      <c r="O18" s="111">
        <v>258</v>
      </c>
      <c r="P18" s="111">
        <v>258</v>
      </c>
      <c r="Q18" s="111">
        <v>258</v>
      </c>
      <c r="R18" s="111">
        <v>258</v>
      </c>
    </row>
    <row r="19" spans="1:18" ht="15.75" x14ac:dyDescent="0.25">
      <c r="A19" s="109">
        <v>14</v>
      </c>
      <c r="B19" s="110" t="s">
        <v>358</v>
      </c>
      <c r="C19" s="124" t="s">
        <v>114</v>
      </c>
      <c r="D19" s="111">
        <v>1434</v>
      </c>
      <c r="E19" s="111">
        <v>637</v>
      </c>
      <c r="F19" s="111">
        <v>178</v>
      </c>
      <c r="G19" s="111">
        <v>459</v>
      </c>
      <c r="H19" s="111">
        <v>797</v>
      </c>
      <c r="I19" s="111">
        <v>128</v>
      </c>
      <c r="J19" s="111">
        <v>36</v>
      </c>
      <c r="K19" s="111">
        <v>92</v>
      </c>
      <c r="L19" s="111">
        <v>128</v>
      </c>
      <c r="M19" s="111">
        <v>128</v>
      </c>
      <c r="N19" s="111">
        <v>92</v>
      </c>
      <c r="O19" s="111">
        <v>159</v>
      </c>
      <c r="P19" s="111">
        <v>159</v>
      </c>
      <c r="Q19" s="111">
        <v>159</v>
      </c>
      <c r="R19" s="111">
        <v>159</v>
      </c>
    </row>
    <row r="20" spans="1:18" ht="15.75" x14ac:dyDescent="0.25">
      <c r="A20" s="109">
        <v>15</v>
      </c>
      <c r="B20" s="110" t="s">
        <v>359</v>
      </c>
      <c r="C20" s="124" t="s">
        <v>98</v>
      </c>
      <c r="D20" s="111">
        <v>16719</v>
      </c>
      <c r="E20" s="111">
        <v>8848</v>
      </c>
      <c r="F20" s="111">
        <v>2517</v>
      </c>
      <c r="G20" s="111">
        <v>6331</v>
      </c>
      <c r="H20" s="111">
        <v>7871</v>
      </c>
      <c r="I20" s="111">
        <v>1769</v>
      </c>
      <c r="J20" s="111">
        <v>503</v>
      </c>
      <c r="K20" s="111">
        <v>1266</v>
      </c>
      <c r="L20" s="111">
        <v>1769</v>
      </c>
      <c r="M20" s="111">
        <v>1769</v>
      </c>
      <c r="N20" s="111">
        <v>1266</v>
      </c>
      <c r="O20" s="111">
        <v>1574</v>
      </c>
      <c r="P20" s="111">
        <v>1574</v>
      </c>
      <c r="Q20" s="111">
        <v>1574</v>
      </c>
      <c r="R20" s="111">
        <v>1574</v>
      </c>
    </row>
    <row r="21" spans="1:18" ht="15.75" x14ac:dyDescent="0.25">
      <c r="A21" s="109">
        <v>16</v>
      </c>
      <c r="B21" s="110" t="s">
        <v>360</v>
      </c>
      <c r="C21" s="124" t="s">
        <v>76</v>
      </c>
      <c r="D21" s="111">
        <v>3542</v>
      </c>
      <c r="E21" s="111">
        <v>1632</v>
      </c>
      <c r="F21" s="111">
        <v>470</v>
      </c>
      <c r="G21" s="111">
        <v>1162</v>
      </c>
      <c r="H21" s="111">
        <v>1910</v>
      </c>
      <c r="I21" s="111">
        <v>326</v>
      </c>
      <c r="J21" s="111">
        <v>94</v>
      </c>
      <c r="K21" s="111">
        <v>232</v>
      </c>
      <c r="L21" s="111">
        <v>326</v>
      </c>
      <c r="M21" s="111">
        <v>326</v>
      </c>
      <c r="N21" s="111">
        <v>232</v>
      </c>
      <c r="O21" s="111">
        <v>382</v>
      </c>
      <c r="P21" s="111">
        <v>382</v>
      </c>
      <c r="Q21" s="111">
        <v>382</v>
      </c>
      <c r="R21" s="111">
        <v>382</v>
      </c>
    </row>
    <row r="22" spans="1:18" ht="15.75" x14ac:dyDescent="0.25">
      <c r="A22" s="109">
        <v>17</v>
      </c>
      <c r="B22" s="110" t="s">
        <v>361</v>
      </c>
      <c r="C22" s="124" t="s">
        <v>22</v>
      </c>
      <c r="D22" s="111">
        <v>8120</v>
      </c>
      <c r="E22" s="111">
        <v>4326</v>
      </c>
      <c r="F22" s="111">
        <v>1217</v>
      </c>
      <c r="G22" s="111">
        <v>3109</v>
      </c>
      <c r="H22" s="111">
        <v>3794</v>
      </c>
      <c r="I22" s="111">
        <v>865</v>
      </c>
      <c r="J22" s="111">
        <v>243</v>
      </c>
      <c r="K22" s="111">
        <v>622</v>
      </c>
      <c r="L22" s="111">
        <v>865</v>
      </c>
      <c r="M22" s="111">
        <v>865</v>
      </c>
      <c r="N22" s="111">
        <v>622</v>
      </c>
      <c r="O22" s="111">
        <v>759</v>
      </c>
      <c r="P22" s="111">
        <v>759</v>
      </c>
      <c r="Q22" s="111">
        <v>759</v>
      </c>
      <c r="R22" s="111">
        <v>759</v>
      </c>
    </row>
    <row r="23" spans="1:18" ht="15.75" x14ac:dyDescent="0.25">
      <c r="A23" s="109">
        <v>18</v>
      </c>
      <c r="B23" s="110" t="s">
        <v>362</v>
      </c>
      <c r="C23" s="124" t="s">
        <v>92</v>
      </c>
      <c r="D23" s="111">
        <v>44346</v>
      </c>
      <c r="E23" s="111">
        <v>23282</v>
      </c>
      <c r="F23" s="111">
        <v>6549</v>
      </c>
      <c r="G23" s="111">
        <v>16733</v>
      </c>
      <c r="H23" s="111">
        <v>21064</v>
      </c>
      <c r="I23" s="111">
        <v>4657</v>
      </c>
      <c r="J23" s="111">
        <v>1310</v>
      </c>
      <c r="K23" s="111">
        <v>3347</v>
      </c>
      <c r="L23" s="111">
        <v>4657</v>
      </c>
      <c r="M23" s="111">
        <v>4657</v>
      </c>
      <c r="N23" s="111">
        <v>3347</v>
      </c>
      <c r="O23" s="111">
        <v>4213</v>
      </c>
      <c r="P23" s="111">
        <v>4213</v>
      </c>
      <c r="Q23" s="111">
        <v>4213</v>
      </c>
      <c r="R23" s="111">
        <v>4213</v>
      </c>
    </row>
    <row r="24" spans="1:18" ht="15.75" x14ac:dyDescent="0.25">
      <c r="A24" s="109">
        <v>19</v>
      </c>
      <c r="B24" s="110" t="s">
        <v>363</v>
      </c>
      <c r="C24" s="124" t="s">
        <v>104</v>
      </c>
      <c r="D24" s="111">
        <v>3731</v>
      </c>
      <c r="E24" s="111">
        <v>1658</v>
      </c>
      <c r="F24" s="111">
        <v>464</v>
      </c>
      <c r="G24" s="111">
        <v>1194</v>
      </c>
      <c r="H24" s="111">
        <v>2073</v>
      </c>
      <c r="I24" s="111">
        <v>332</v>
      </c>
      <c r="J24" s="111">
        <v>93</v>
      </c>
      <c r="K24" s="111">
        <v>239</v>
      </c>
      <c r="L24" s="111">
        <v>332</v>
      </c>
      <c r="M24" s="111">
        <v>332</v>
      </c>
      <c r="N24" s="111">
        <v>239</v>
      </c>
      <c r="O24" s="111">
        <v>415</v>
      </c>
      <c r="P24" s="111">
        <v>415</v>
      </c>
      <c r="Q24" s="111">
        <v>415</v>
      </c>
      <c r="R24" s="111">
        <v>415</v>
      </c>
    </row>
    <row r="25" spans="1:18" ht="15.75" x14ac:dyDescent="0.25">
      <c r="A25" s="109">
        <v>20</v>
      </c>
      <c r="B25" s="110" t="s">
        <v>364</v>
      </c>
      <c r="C25" s="124" t="s">
        <v>110</v>
      </c>
      <c r="D25" s="111">
        <v>1772</v>
      </c>
      <c r="E25" s="111">
        <v>803</v>
      </c>
      <c r="F25" s="111">
        <v>222</v>
      </c>
      <c r="G25" s="111">
        <v>581</v>
      </c>
      <c r="H25" s="111">
        <v>969</v>
      </c>
      <c r="I25" s="111">
        <v>160</v>
      </c>
      <c r="J25" s="111">
        <v>44</v>
      </c>
      <c r="K25" s="111">
        <v>116</v>
      </c>
      <c r="L25" s="111">
        <v>160</v>
      </c>
      <c r="M25" s="111">
        <v>160</v>
      </c>
      <c r="N25" s="111">
        <v>116</v>
      </c>
      <c r="O25" s="111">
        <v>194</v>
      </c>
      <c r="P25" s="111">
        <v>194</v>
      </c>
      <c r="Q25" s="111">
        <v>194</v>
      </c>
      <c r="R25" s="111">
        <v>194</v>
      </c>
    </row>
    <row r="26" spans="1:18" ht="15.75" x14ac:dyDescent="0.25">
      <c r="A26" s="109">
        <v>21</v>
      </c>
      <c r="B26" s="110" t="s">
        <v>365</v>
      </c>
      <c r="C26" s="124" t="s">
        <v>112</v>
      </c>
      <c r="D26" s="111">
        <v>3322</v>
      </c>
      <c r="E26" s="111">
        <v>1481</v>
      </c>
      <c r="F26" s="111">
        <v>392</v>
      </c>
      <c r="G26" s="111">
        <v>1089</v>
      </c>
      <c r="H26" s="111">
        <v>1841</v>
      </c>
      <c r="I26" s="111">
        <v>296</v>
      </c>
      <c r="J26" s="111">
        <v>78</v>
      </c>
      <c r="K26" s="111">
        <v>218</v>
      </c>
      <c r="L26" s="111">
        <v>296</v>
      </c>
      <c r="M26" s="111">
        <v>296</v>
      </c>
      <c r="N26" s="111">
        <v>218</v>
      </c>
      <c r="O26" s="111">
        <v>368</v>
      </c>
      <c r="P26" s="111">
        <v>368</v>
      </c>
      <c r="Q26" s="111">
        <v>368</v>
      </c>
      <c r="R26" s="111">
        <v>368</v>
      </c>
    </row>
    <row r="27" spans="1:18" ht="15.75" x14ac:dyDescent="0.25">
      <c r="A27" s="109">
        <v>22</v>
      </c>
      <c r="B27" s="110" t="s">
        <v>366</v>
      </c>
      <c r="C27" s="124" t="s">
        <v>136</v>
      </c>
      <c r="D27" s="111">
        <v>16919</v>
      </c>
      <c r="E27" s="111">
        <v>8499</v>
      </c>
      <c r="F27" s="111">
        <v>2199</v>
      </c>
      <c r="G27" s="111">
        <v>6300</v>
      </c>
      <c r="H27" s="111">
        <v>8420</v>
      </c>
      <c r="I27" s="111">
        <v>1700</v>
      </c>
      <c r="J27" s="111">
        <v>440</v>
      </c>
      <c r="K27" s="111">
        <v>1260</v>
      </c>
      <c r="L27" s="111">
        <v>1700</v>
      </c>
      <c r="M27" s="111">
        <v>1700</v>
      </c>
      <c r="N27" s="111">
        <v>1260</v>
      </c>
      <c r="O27" s="111">
        <v>1684</v>
      </c>
      <c r="P27" s="111">
        <v>1684</v>
      </c>
      <c r="Q27" s="111">
        <v>1684</v>
      </c>
      <c r="R27" s="111">
        <v>1684</v>
      </c>
    </row>
    <row r="28" spans="1:18" ht="15.75" x14ac:dyDescent="0.25">
      <c r="A28" s="109">
        <v>23</v>
      </c>
      <c r="B28" s="110" t="s">
        <v>367</v>
      </c>
      <c r="C28" s="124" t="s">
        <v>140</v>
      </c>
      <c r="D28" s="111">
        <v>2223</v>
      </c>
      <c r="E28" s="111">
        <v>948</v>
      </c>
      <c r="F28" s="111">
        <v>257</v>
      </c>
      <c r="G28" s="111">
        <v>691</v>
      </c>
      <c r="H28" s="111">
        <v>1275</v>
      </c>
      <c r="I28" s="111">
        <v>189</v>
      </c>
      <c r="J28" s="111">
        <v>51</v>
      </c>
      <c r="K28" s="111">
        <v>138</v>
      </c>
      <c r="L28" s="111">
        <v>189</v>
      </c>
      <c r="M28" s="111">
        <v>189</v>
      </c>
      <c r="N28" s="111">
        <v>138</v>
      </c>
      <c r="O28" s="111">
        <v>255</v>
      </c>
      <c r="P28" s="111">
        <v>255</v>
      </c>
      <c r="Q28" s="111">
        <v>255</v>
      </c>
      <c r="R28" s="111">
        <v>255</v>
      </c>
    </row>
    <row r="29" spans="1:18" ht="15.75" x14ac:dyDescent="0.25">
      <c r="A29" s="109">
        <v>24</v>
      </c>
      <c r="B29" s="110" t="s">
        <v>368</v>
      </c>
      <c r="C29" s="124" t="s">
        <v>186</v>
      </c>
      <c r="D29" s="111">
        <v>16783</v>
      </c>
      <c r="E29" s="111">
        <v>8785</v>
      </c>
      <c r="F29" s="111">
        <v>2275</v>
      </c>
      <c r="G29" s="111">
        <v>6510</v>
      </c>
      <c r="H29" s="111">
        <v>7998</v>
      </c>
      <c r="I29" s="111">
        <v>1757</v>
      </c>
      <c r="J29" s="111">
        <v>455</v>
      </c>
      <c r="K29" s="111">
        <v>1302</v>
      </c>
      <c r="L29" s="111">
        <v>1757</v>
      </c>
      <c r="M29" s="111">
        <v>1757</v>
      </c>
      <c r="N29" s="111">
        <v>1302</v>
      </c>
      <c r="O29" s="111">
        <v>1600</v>
      </c>
      <c r="P29" s="111">
        <v>1600</v>
      </c>
      <c r="Q29" s="111">
        <v>1600</v>
      </c>
      <c r="R29" s="111">
        <v>1600</v>
      </c>
    </row>
    <row r="30" spans="1:18" ht="15.75" x14ac:dyDescent="0.25">
      <c r="A30" s="109">
        <v>25</v>
      </c>
      <c r="B30" s="110" t="s">
        <v>369</v>
      </c>
      <c r="C30" s="124" t="s">
        <v>86</v>
      </c>
      <c r="D30" s="111">
        <v>8681</v>
      </c>
      <c r="E30" s="111">
        <v>4229</v>
      </c>
      <c r="F30" s="111">
        <v>1010</v>
      </c>
      <c r="G30" s="111">
        <v>3219</v>
      </c>
      <c r="H30" s="111">
        <v>4452</v>
      </c>
      <c r="I30" s="111">
        <v>846</v>
      </c>
      <c r="J30" s="111">
        <v>202</v>
      </c>
      <c r="K30" s="111">
        <v>644</v>
      </c>
      <c r="L30" s="111">
        <v>846</v>
      </c>
      <c r="M30" s="111">
        <v>846</v>
      </c>
      <c r="N30" s="111">
        <v>644</v>
      </c>
      <c r="O30" s="111">
        <v>890</v>
      </c>
      <c r="P30" s="111">
        <v>890</v>
      </c>
      <c r="Q30" s="111">
        <v>890</v>
      </c>
      <c r="R30" s="111">
        <v>890</v>
      </c>
    </row>
    <row r="31" spans="1:18" ht="15.75" x14ac:dyDescent="0.25">
      <c r="A31" s="109">
        <v>26</v>
      </c>
      <c r="B31" s="110" t="s">
        <v>370</v>
      </c>
      <c r="C31" s="124" t="s">
        <v>230</v>
      </c>
      <c r="D31" s="111">
        <v>5792</v>
      </c>
      <c r="E31" s="111">
        <v>2771</v>
      </c>
      <c r="F31" s="111">
        <v>638</v>
      </c>
      <c r="G31" s="111">
        <v>2133</v>
      </c>
      <c r="H31" s="111">
        <v>3021</v>
      </c>
      <c r="I31" s="111">
        <v>555</v>
      </c>
      <c r="J31" s="111">
        <v>128</v>
      </c>
      <c r="K31" s="111">
        <v>427</v>
      </c>
      <c r="L31" s="111">
        <v>555</v>
      </c>
      <c r="M31" s="111">
        <v>555</v>
      </c>
      <c r="N31" s="111">
        <v>427</v>
      </c>
      <c r="O31" s="111">
        <v>604</v>
      </c>
      <c r="P31" s="111">
        <v>604</v>
      </c>
      <c r="Q31" s="111">
        <v>604</v>
      </c>
      <c r="R31" s="111">
        <v>604</v>
      </c>
    </row>
    <row r="32" spans="1:18" ht="15.75" x14ac:dyDescent="0.25">
      <c r="A32" s="109">
        <v>27</v>
      </c>
      <c r="B32" s="110" t="s">
        <v>371</v>
      </c>
      <c r="C32" s="124" t="s">
        <v>80</v>
      </c>
      <c r="D32" s="111">
        <v>6609</v>
      </c>
      <c r="E32" s="111">
        <v>3034</v>
      </c>
      <c r="F32" s="111">
        <v>819</v>
      </c>
      <c r="G32" s="111">
        <v>2215</v>
      </c>
      <c r="H32" s="111">
        <v>3575</v>
      </c>
      <c r="I32" s="111">
        <v>607</v>
      </c>
      <c r="J32" s="111">
        <v>164</v>
      </c>
      <c r="K32" s="111">
        <v>443</v>
      </c>
      <c r="L32" s="111">
        <v>607</v>
      </c>
      <c r="M32" s="111">
        <v>607</v>
      </c>
      <c r="N32" s="111">
        <v>443</v>
      </c>
      <c r="O32" s="111">
        <v>715</v>
      </c>
      <c r="P32" s="111">
        <v>715</v>
      </c>
      <c r="Q32" s="111">
        <v>715</v>
      </c>
      <c r="R32" s="111">
        <v>715</v>
      </c>
    </row>
    <row r="33" spans="1:18" ht="15.75" x14ac:dyDescent="0.25">
      <c r="A33" s="109">
        <v>28</v>
      </c>
      <c r="B33" s="110" t="s">
        <v>372</v>
      </c>
      <c r="C33" s="124" t="s">
        <v>124</v>
      </c>
      <c r="D33" s="111">
        <v>2798</v>
      </c>
      <c r="E33" s="111">
        <v>1282</v>
      </c>
      <c r="F33" s="111">
        <v>338</v>
      </c>
      <c r="G33" s="111">
        <v>944</v>
      </c>
      <c r="H33" s="111">
        <v>1516</v>
      </c>
      <c r="I33" s="111">
        <v>257</v>
      </c>
      <c r="J33" s="111">
        <v>68</v>
      </c>
      <c r="K33" s="111">
        <v>189</v>
      </c>
      <c r="L33" s="111">
        <v>257</v>
      </c>
      <c r="M33" s="111">
        <v>257</v>
      </c>
      <c r="N33" s="111">
        <v>189</v>
      </c>
      <c r="O33" s="111">
        <v>303</v>
      </c>
      <c r="P33" s="111">
        <v>303</v>
      </c>
      <c r="Q33" s="111">
        <v>303</v>
      </c>
      <c r="R33" s="111">
        <v>303</v>
      </c>
    </row>
    <row r="34" spans="1:18" ht="15.75" x14ac:dyDescent="0.25">
      <c r="A34" s="109">
        <v>29</v>
      </c>
      <c r="B34" s="110" t="s">
        <v>373</v>
      </c>
      <c r="C34" s="124" t="s">
        <v>142</v>
      </c>
      <c r="D34" s="111">
        <v>2585</v>
      </c>
      <c r="E34" s="111">
        <v>1206</v>
      </c>
      <c r="F34" s="111">
        <v>320</v>
      </c>
      <c r="G34" s="111">
        <v>886</v>
      </c>
      <c r="H34" s="111">
        <v>1379</v>
      </c>
      <c r="I34" s="111">
        <v>241</v>
      </c>
      <c r="J34" s="111">
        <v>64</v>
      </c>
      <c r="K34" s="111">
        <v>177</v>
      </c>
      <c r="L34" s="111">
        <v>241</v>
      </c>
      <c r="M34" s="111">
        <v>241</v>
      </c>
      <c r="N34" s="111">
        <v>177</v>
      </c>
      <c r="O34" s="111">
        <v>276</v>
      </c>
      <c r="P34" s="111">
        <v>276</v>
      </c>
      <c r="Q34" s="111">
        <v>276</v>
      </c>
      <c r="R34" s="111">
        <v>276</v>
      </c>
    </row>
    <row r="35" spans="1:18" ht="15.75" x14ac:dyDescent="0.25">
      <c r="A35" s="109">
        <v>30</v>
      </c>
      <c r="B35" s="110" t="s">
        <v>374</v>
      </c>
      <c r="C35" s="124" t="s">
        <v>84</v>
      </c>
      <c r="D35" s="111">
        <v>1615</v>
      </c>
      <c r="E35" s="111">
        <v>731</v>
      </c>
      <c r="F35" s="111">
        <v>200</v>
      </c>
      <c r="G35" s="111">
        <v>531</v>
      </c>
      <c r="H35" s="111">
        <v>884</v>
      </c>
      <c r="I35" s="111">
        <v>146</v>
      </c>
      <c r="J35" s="111">
        <v>40</v>
      </c>
      <c r="K35" s="111">
        <v>106</v>
      </c>
      <c r="L35" s="111">
        <v>146</v>
      </c>
      <c r="M35" s="111">
        <v>146</v>
      </c>
      <c r="N35" s="111">
        <v>106</v>
      </c>
      <c r="O35" s="111">
        <v>177</v>
      </c>
      <c r="P35" s="111">
        <v>177</v>
      </c>
      <c r="Q35" s="111">
        <v>177</v>
      </c>
      <c r="R35" s="111">
        <v>177</v>
      </c>
    </row>
    <row r="36" spans="1:18" ht="15.75" x14ac:dyDescent="0.25">
      <c r="A36" s="109">
        <v>31</v>
      </c>
      <c r="B36" s="110" t="s">
        <v>375</v>
      </c>
      <c r="C36" s="124" t="s">
        <v>60</v>
      </c>
      <c r="D36" s="111">
        <v>2552</v>
      </c>
      <c r="E36" s="111">
        <v>1181</v>
      </c>
      <c r="F36" s="111">
        <v>296</v>
      </c>
      <c r="G36" s="111">
        <v>885</v>
      </c>
      <c r="H36" s="111">
        <v>1371</v>
      </c>
      <c r="I36" s="111">
        <v>236</v>
      </c>
      <c r="J36" s="111">
        <v>59</v>
      </c>
      <c r="K36" s="111">
        <v>177</v>
      </c>
      <c r="L36" s="111">
        <v>236</v>
      </c>
      <c r="M36" s="111">
        <v>236</v>
      </c>
      <c r="N36" s="111">
        <v>177</v>
      </c>
      <c r="O36" s="111">
        <v>274</v>
      </c>
      <c r="P36" s="111">
        <v>274</v>
      </c>
      <c r="Q36" s="111">
        <v>274</v>
      </c>
      <c r="R36" s="111">
        <v>274</v>
      </c>
    </row>
    <row r="37" spans="1:18" ht="15.75" x14ac:dyDescent="0.25">
      <c r="A37" s="109">
        <v>32</v>
      </c>
      <c r="B37" s="110" t="s">
        <v>376</v>
      </c>
      <c r="C37" s="124" t="s">
        <v>56</v>
      </c>
      <c r="D37" s="111">
        <v>1990</v>
      </c>
      <c r="E37" s="111">
        <v>894</v>
      </c>
      <c r="F37" s="111">
        <v>230</v>
      </c>
      <c r="G37" s="111">
        <v>664</v>
      </c>
      <c r="H37" s="111">
        <v>1096</v>
      </c>
      <c r="I37" s="111">
        <v>179</v>
      </c>
      <c r="J37" s="111">
        <v>46</v>
      </c>
      <c r="K37" s="111">
        <v>133</v>
      </c>
      <c r="L37" s="111">
        <v>179</v>
      </c>
      <c r="M37" s="111">
        <v>179</v>
      </c>
      <c r="N37" s="111">
        <v>133</v>
      </c>
      <c r="O37" s="111">
        <v>219</v>
      </c>
      <c r="P37" s="111">
        <v>219</v>
      </c>
      <c r="Q37" s="111">
        <v>219</v>
      </c>
      <c r="R37" s="111">
        <v>219</v>
      </c>
    </row>
    <row r="38" spans="1:18" ht="15.75" x14ac:dyDescent="0.25">
      <c r="A38" s="109">
        <v>33</v>
      </c>
      <c r="B38" s="110" t="s">
        <v>377</v>
      </c>
      <c r="C38" s="124" t="s">
        <v>72</v>
      </c>
      <c r="D38" s="111">
        <v>5082</v>
      </c>
      <c r="E38" s="111">
        <v>2444</v>
      </c>
      <c r="F38" s="111">
        <v>530</v>
      </c>
      <c r="G38" s="111">
        <v>1914</v>
      </c>
      <c r="H38" s="111">
        <v>2638</v>
      </c>
      <c r="I38" s="111">
        <v>489</v>
      </c>
      <c r="J38" s="111">
        <v>106</v>
      </c>
      <c r="K38" s="111">
        <v>383</v>
      </c>
      <c r="L38" s="111">
        <v>489</v>
      </c>
      <c r="M38" s="111">
        <v>489</v>
      </c>
      <c r="N38" s="111">
        <v>383</v>
      </c>
      <c r="O38" s="111">
        <v>528</v>
      </c>
      <c r="P38" s="111">
        <v>528</v>
      </c>
      <c r="Q38" s="111">
        <v>528</v>
      </c>
      <c r="R38" s="111">
        <v>528</v>
      </c>
    </row>
    <row r="39" spans="1:18" ht="15.75" x14ac:dyDescent="0.25">
      <c r="A39" s="109">
        <v>34</v>
      </c>
      <c r="B39" s="110" t="s">
        <v>378</v>
      </c>
      <c r="C39" s="124" t="s">
        <v>208</v>
      </c>
      <c r="D39" s="111">
        <v>5990</v>
      </c>
      <c r="E39" s="111">
        <f>3019-1</f>
        <v>3018</v>
      </c>
      <c r="F39" s="111">
        <f>749-1</f>
        <v>748</v>
      </c>
      <c r="G39" s="111">
        <v>2270</v>
      </c>
      <c r="H39" s="111">
        <f>2971+1</f>
        <v>2972</v>
      </c>
      <c r="I39" s="111">
        <v>604</v>
      </c>
      <c r="J39" s="111">
        <v>150</v>
      </c>
      <c r="K39" s="111">
        <v>454</v>
      </c>
      <c r="L39" s="111">
        <v>604</v>
      </c>
      <c r="M39" s="111">
        <v>604</v>
      </c>
      <c r="N39" s="111">
        <v>454</v>
      </c>
      <c r="O39" s="111">
        <v>594</v>
      </c>
      <c r="P39" s="111">
        <v>594</v>
      </c>
      <c r="Q39" s="111">
        <v>594</v>
      </c>
      <c r="R39" s="111">
        <v>594</v>
      </c>
    </row>
    <row r="40" spans="1:18" ht="15.75" x14ac:dyDescent="0.25">
      <c r="A40" s="109">
        <v>35</v>
      </c>
      <c r="B40" s="110" t="s">
        <v>379</v>
      </c>
      <c r="C40" s="124" t="s">
        <v>218</v>
      </c>
      <c r="D40" s="111">
        <v>8650</v>
      </c>
      <c r="E40" s="111">
        <v>4232</v>
      </c>
      <c r="F40" s="111">
        <v>1043</v>
      </c>
      <c r="G40" s="111">
        <v>3189</v>
      </c>
      <c r="H40" s="111">
        <v>4418</v>
      </c>
      <c r="I40" s="111">
        <v>847</v>
      </c>
      <c r="J40" s="111">
        <v>209</v>
      </c>
      <c r="K40" s="111">
        <v>638</v>
      </c>
      <c r="L40" s="111">
        <v>847</v>
      </c>
      <c r="M40" s="111">
        <v>847</v>
      </c>
      <c r="N40" s="111">
        <v>638</v>
      </c>
      <c r="O40" s="111">
        <v>884</v>
      </c>
      <c r="P40" s="111">
        <v>884</v>
      </c>
      <c r="Q40" s="111">
        <v>884</v>
      </c>
      <c r="R40" s="111">
        <v>884</v>
      </c>
    </row>
    <row r="41" spans="1:18" ht="15.75" x14ac:dyDescent="0.25">
      <c r="A41" s="109">
        <v>36</v>
      </c>
      <c r="B41" s="110" t="s">
        <v>380</v>
      </c>
      <c r="C41" s="124" t="s">
        <v>214</v>
      </c>
      <c r="D41" s="111">
        <v>6821</v>
      </c>
      <c r="E41" s="111">
        <v>3362</v>
      </c>
      <c r="F41" s="111">
        <v>859</v>
      </c>
      <c r="G41" s="111">
        <v>2503</v>
      </c>
      <c r="H41" s="111">
        <v>3459</v>
      </c>
      <c r="I41" s="111">
        <v>673</v>
      </c>
      <c r="J41" s="111">
        <v>172</v>
      </c>
      <c r="K41" s="111">
        <v>501</v>
      </c>
      <c r="L41" s="111">
        <v>673</v>
      </c>
      <c r="M41" s="111">
        <v>673</v>
      </c>
      <c r="N41" s="111">
        <v>501</v>
      </c>
      <c r="O41" s="111">
        <v>692</v>
      </c>
      <c r="P41" s="111">
        <v>692</v>
      </c>
      <c r="Q41" s="111">
        <v>692</v>
      </c>
      <c r="R41" s="111">
        <v>692</v>
      </c>
    </row>
    <row r="42" spans="1:18" ht="15.75" x14ac:dyDescent="0.25">
      <c r="A42" s="109">
        <v>37</v>
      </c>
      <c r="B42" s="110" t="s">
        <v>381</v>
      </c>
      <c r="C42" s="124" t="s">
        <v>228</v>
      </c>
      <c r="D42" s="111">
        <v>2110</v>
      </c>
      <c r="E42" s="111">
        <v>967</v>
      </c>
      <c r="F42" s="111">
        <v>225</v>
      </c>
      <c r="G42" s="111">
        <v>742</v>
      </c>
      <c r="H42" s="111">
        <v>1143</v>
      </c>
      <c r="I42" s="111">
        <v>193</v>
      </c>
      <c r="J42" s="111">
        <v>45</v>
      </c>
      <c r="K42" s="111">
        <v>148</v>
      </c>
      <c r="L42" s="111">
        <v>193</v>
      </c>
      <c r="M42" s="111">
        <v>193</v>
      </c>
      <c r="N42" s="111">
        <v>148</v>
      </c>
      <c r="O42" s="111">
        <v>229</v>
      </c>
      <c r="P42" s="111">
        <v>229</v>
      </c>
      <c r="Q42" s="111">
        <v>229</v>
      </c>
      <c r="R42" s="111">
        <v>229</v>
      </c>
    </row>
    <row r="43" spans="1:18" ht="15.75" x14ac:dyDescent="0.25">
      <c r="A43" s="109">
        <v>38</v>
      </c>
      <c r="B43" s="110" t="s">
        <v>382</v>
      </c>
      <c r="C43" s="124" t="s">
        <v>210</v>
      </c>
      <c r="D43" s="111">
        <v>1912</v>
      </c>
      <c r="E43" s="111">
        <v>835</v>
      </c>
      <c r="F43" s="111">
        <v>203</v>
      </c>
      <c r="G43" s="111">
        <v>632</v>
      </c>
      <c r="H43" s="111">
        <v>1077</v>
      </c>
      <c r="I43" s="111">
        <v>167</v>
      </c>
      <c r="J43" s="111">
        <v>41</v>
      </c>
      <c r="K43" s="111">
        <v>126</v>
      </c>
      <c r="L43" s="111">
        <v>167</v>
      </c>
      <c r="M43" s="111">
        <v>167</v>
      </c>
      <c r="N43" s="111">
        <v>126</v>
      </c>
      <c r="O43" s="111">
        <v>215</v>
      </c>
      <c r="P43" s="111">
        <v>215</v>
      </c>
      <c r="Q43" s="111">
        <v>215</v>
      </c>
      <c r="R43" s="111">
        <v>215</v>
      </c>
    </row>
    <row r="44" spans="1:18" ht="15.75" x14ac:dyDescent="0.25">
      <c r="A44" s="109">
        <v>39</v>
      </c>
      <c r="B44" s="110" t="s">
        <v>383</v>
      </c>
      <c r="C44" s="124" t="s">
        <v>220</v>
      </c>
      <c r="D44" s="111">
        <v>5703</v>
      </c>
      <c r="E44" s="111">
        <v>2706</v>
      </c>
      <c r="F44" s="111">
        <v>687</v>
      </c>
      <c r="G44" s="111">
        <v>2019</v>
      </c>
      <c r="H44" s="111">
        <v>2997</v>
      </c>
      <c r="I44" s="111">
        <v>541</v>
      </c>
      <c r="J44" s="111">
        <v>137</v>
      </c>
      <c r="K44" s="111">
        <v>404</v>
      </c>
      <c r="L44" s="111">
        <v>541</v>
      </c>
      <c r="M44" s="111">
        <v>541</v>
      </c>
      <c r="N44" s="111">
        <v>404</v>
      </c>
      <c r="O44" s="111">
        <v>599</v>
      </c>
      <c r="P44" s="111">
        <v>599</v>
      </c>
      <c r="Q44" s="111">
        <v>599</v>
      </c>
      <c r="R44" s="111">
        <v>599</v>
      </c>
    </row>
    <row r="45" spans="1:18" ht="15.75" x14ac:dyDescent="0.25">
      <c r="A45" s="109">
        <v>40</v>
      </c>
      <c r="B45" s="110" t="s">
        <v>384</v>
      </c>
      <c r="C45" s="124" t="s">
        <v>224</v>
      </c>
      <c r="D45" s="111">
        <v>2734</v>
      </c>
      <c r="E45" s="111">
        <v>1332</v>
      </c>
      <c r="F45" s="111">
        <v>337</v>
      </c>
      <c r="G45" s="111">
        <v>995</v>
      </c>
      <c r="H45" s="111">
        <v>1402</v>
      </c>
      <c r="I45" s="111">
        <v>266</v>
      </c>
      <c r="J45" s="111">
        <v>67</v>
      </c>
      <c r="K45" s="111">
        <v>199</v>
      </c>
      <c r="L45" s="111">
        <v>266</v>
      </c>
      <c r="M45" s="111">
        <v>266</v>
      </c>
      <c r="N45" s="111">
        <v>199</v>
      </c>
      <c r="O45" s="111">
        <v>280</v>
      </c>
      <c r="P45" s="111">
        <v>280</v>
      </c>
      <c r="Q45" s="111">
        <v>280</v>
      </c>
      <c r="R45" s="111">
        <v>280</v>
      </c>
    </row>
    <row r="46" spans="1:18" ht="15.75" x14ac:dyDescent="0.25">
      <c r="A46" s="109">
        <v>41</v>
      </c>
      <c r="B46" s="110" t="s">
        <v>385</v>
      </c>
      <c r="C46" s="124" t="s">
        <v>190</v>
      </c>
      <c r="D46" s="111">
        <v>28789</v>
      </c>
      <c r="E46" s="111">
        <v>14907</v>
      </c>
      <c r="F46" s="111">
        <v>3661</v>
      </c>
      <c r="G46" s="111">
        <v>11246</v>
      </c>
      <c r="H46" s="111">
        <v>13882</v>
      </c>
      <c r="I46" s="111">
        <v>2981</v>
      </c>
      <c r="J46" s="111">
        <v>732</v>
      </c>
      <c r="K46" s="111">
        <v>2249</v>
      </c>
      <c r="L46" s="111">
        <v>2981</v>
      </c>
      <c r="M46" s="111">
        <v>2981</v>
      </c>
      <c r="N46" s="111">
        <v>2249</v>
      </c>
      <c r="O46" s="111">
        <v>2776</v>
      </c>
      <c r="P46" s="111">
        <v>2776</v>
      </c>
      <c r="Q46" s="111">
        <v>2776</v>
      </c>
      <c r="R46" s="111">
        <v>2776</v>
      </c>
    </row>
    <row r="47" spans="1:18" ht="15.75" x14ac:dyDescent="0.25">
      <c r="A47" s="109">
        <v>42</v>
      </c>
      <c r="B47" s="110" t="s">
        <v>386</v>
      </c>
      <c r="C47" s="124" t="s">
        <v>284</v>
      </c>
      <c r="D47" s="111">
        <v>12294</v>
      </c>
      <c r="E47" s="111">
        <v>6824</v>
      </c>
      <c r="F47" s="111">
        <v>1757</v>
      </c>
      <c r="G47" s="111">
        <v>5067</v>
      </c>
      <c r="H47" s="111">
        <v>5470</v>
      </c>
      <c r="I47" s="111">
        <v>1364</v>
      </c>
      <c r="J47" s="111">
        <v>351</v>
      </c>
      <c r="K47" s="111">
        <v>1013</v>
      </c>
      <c r="L47" s="111">
        <v>1364</v>
      </c>
      <c r="M47" s="111">
        <v>1364</v>
      </c>
      <c r="N47" s="111">
        <v>1013</v>
      </c>
      <c r="O47" s="111">
        <v>1094</v>
      </c>
      <c r="P47" s="111">
        <v>1094</v>
      </c>
      <c r="Q47" s="111">
        <v>1094</v>
      </c>
      <c r="R47" s="111">
        <v>1094</v>
      </c>
    </row>
    <row r="48" spans="1:18" ht="15.75" x14ac:dyDescent="0.25">
      <c r="A48" s="109">
        <v>43</v>
      </c>
      <c r="B48" s="110" t="s">
        <v>387</v>
      </c>
      <c r="C48" s="124" t="s">
        <v>286</v>
      </c>
      <c r="D48" s="111">
        <v>15668</v>
      </c>
      <c r="E48" s="111">
        <v>8711</v>
      </c>
      <c r="F48" s="111">
        <v>1913</v>
      </c>
      <c r="G48" s="111">
        <v>6798</v>
      </c>
      <c r="H48" s="111">
        <v>6957</v>
      </c>
      <c r="I48" s="111">
        <v>1743</v>
      </c>
      <c r="J48" s="111">
        <v>383</v>
      </c>
      <c r="K48" s="111">
        <v>1360</v>
      </c>
      <c r="L48" s="111">
        <v>1743</v>
      </c>
      <c r="M48" s="111">
        <v>1743</v>
      </c>
      <c r="N48" s="111">
        <v>1360</v>
      </c>
      <c r="O48" s="111">
        <v>1391</v>
      </c>
      <c r="P48" s="111">
        <v>1391</v>
      </c>
      <c r="Q48" s="111">
        <v>1391</v>
      </c>
      <c r="R48" s="111">
        <v>1391</v>
      </c>
    </row>
    <row r="49" spans="1:18" ht="15.75" x14ac:dyDescent="0.25">
      <c r="A49" s="109">
        <v>44</v>
      </c>
      <c r="B49" s="110" t="s">
        <v>388</v>
      </c>
      <c r="C49" s="124" t="s">
        <v>199</v>
      </c>
      <c r="D49" s="111">
        <v>2126</v>
      </c>
      <c r="E49" s="111">
        <v>1624</v>
      </c>
      <c r="F49" s="111">
        <v>1483</v>
      </c>
      <c r="G49" s="111">
        <v>141</v>
      </c>
      <c r="H49" s="111">
        <v>502</v>
      </c>
      <c r="I49" s="111">
        <v>325</v>
      </c>
      <c r="J49" s="111">
        <v>297</v>
      </c>
      <c r="K49" s="111">
        <v>28</v>
      </c>
      <c r="L49" s="111">
        <v>325</v>
      </c>
      <c r="M49" s="111">
        <v>325</v>
      </c>
      <c r="N49" s="111">
        <v>28</v>
      </c>
      <c r="O49" s="111">
        <v>100</v>
      </c>
      <c r="P49" s="111">
        <v>100</v>
      </c>
      <c r="Q49" s="111">
        <v>100</v>
      </c>
      <c r="R49" s="111">
        <v>100</v>
      </c>
    </row>
    <row r="50" spans="1:18" ht="15.75" x14ac:dyDescent="0.25">
      <c r="A50" s="109">
        <v>45</v>
      </c>
      <c r="B50" s="110" t="s">
        <v>389</v>
      </c>
      <c r="C50" s="124" t="s">
        <v>120</v>
      </c>
      <c r="D50" s="111">
        <v>10968</v>
      </c>
      <c r="E50" s="111">
        <v>5551</v>
      </c>
      <c r="F50" s="111">
        <v>1298</v>
      </c>
      <c r="G50" s="111">
        <v>4253</v>
      </c>
      <c r="H50" s="111">
        <v>5417</v>
      </c>
      <c r="I50" s="111">
        <v>1111</v>
      </c>
      <c r="J50" s="111">
        <v>260</v>
      </c>
      <c r="K50" s="111">
        <v>851</v>
      </c>
      <c r="L50" s="111">
        <v>1111</v>
      </c>
      <c r="M50" s="111">
        <v>1111</v>
      </c>
      <c r="N50" s="111">
        <v>851</v>
      </c>
      <c r="O50" s="111">
        <v>1083</v>
      </c>
      <c r="P50" s="111">
        <v>1083</v>
      </c>
      <c r="Q50" s="111">
        <v>1083</v>
      </c>
      <c r="R50" s="111">
        <v>1083</v>
      </c>
    </row>
    <row r="51" spans="1:18" ht="15.75" x14ac:dyDescent="0.25">
      <c r="A51" s="109">
        <v>46</v>
      </c>
      <c r="B51" s="110" t="s">
        <v>390</v>
      </c>
      <c r="C51" s="124" t="s">
        <v>122</v>
      </c>
      <c r="D51" s="111">
        <v>1895</v>
      </c>
      <c r="E51" s="111">
        <v>861</v>
      </c>
      <c r="F51" s="111">
        <v>196</v>
      </c>
      <c r="G51" s="111">
        <v>665</v>
      </c>
      <c r="H51" s="111">
        <v>1034</v>
      </c>
      <c r="I51" s="111">
        <v>172</v>
      </c>
      <c r="J51" s="111">
        <v>39</v>
      </c>
      <c r="K51" s="111">
        <v>133</v>
      </c>
      <c r="L51" s="111">
        <v>172</v>
      </c>
      <c r="M51" s="111">
        <v>172</v>
      </c>
      <c r="N51" s="111">
        <v>133</v>
      </c>
      <c r="O51" s="111">
        <v>207</v>
      </c>
      <c r="P51" s="111">
        <v>207</v>
      </c>
      <c r="Q51" s="111">
        <v>207</v>
      </c>
      <c r="R51" s="111">
        <v>207</v>
      </c>
    </row>
    <row r="52" spans="1:18" ht="15.75" x14ac:dyDescent="0.25">
      <c r="A52" s="109">
        <v>47</v>
      </c>
      <c r="B52" s="110" t="s">
        <v>391</v>
      </c>
      <c r="C52" s="124" t="s">
        <v>130</v>
      </c>
      <c r="D52" s="111">
        <v>1317</v>
      </c>
      <c r="E52" s="111">
        <v>568</v>
      </c>
      <c r="F52" s="111">
        <v>167</v>
      </c>
      <c r="G52" s="111">
        <v>401</v>
      </c>
      <c r="H52" s="111">
        <v>749</v>
      </c>
      <c r="I52" s="111">
        <v>113</v>
      </c>
      <c r="J52" s="111">
        <v>33</v>
      </c>
      <c r="K52" s="111">
        <v>80</v>
      </c>
      <c r="L52" s="111">
        <v>113</v>
      </c>
      <c r="M52" s="111">
        <v>113</v>
      </c>
      <c r="N52" s="111">
        <v>80</v>
      </c>
      <c r="O52" s="111">
        <v>150</v>
      </c>
      <c r="P52" s="111">
        <v>150</v>
      </c>
      <c r="Q52" s="111">
        <v>150</v>
      </c>
      <c r="R52" s="111">
        <v>150</v>
      </c>
    </row>
    <row r="53" spans="1:18" ht="15.75" x14ac:dyDescent="0.25">
      <c r="A53" s="109">
        <v>48</v>
      </c>
      <c r="B53" s="110" t="s">
        <v>392</v>
      </c>
      <c r="C53" s="124" t="s">
        <v>184</v>
      </c>
      <c r="D53" s="111">
        <v>34561</v>
      </c>
      <c r="E53" s="111">
        <v>19396</v>
      </c>
      <c r="F53" s="111">
        <v>8991</v>
      </c>
      <c r="G53" s="111">
        <v>10405</v>
      </c>
      <c r="H53" s="111">
        <v>15165</v>
      </c>
      <c r="I53" s="111">
        <v>3879</v>
      </c>
      <c r="J53" s="111">
        <v>1798</v>
      </c>
      <c r="K53" s="111">
        <v>2081</v>
      </c>
      <c r="L53" s="111">
        <v>3879</v>
      </c>
      <c r="M53" s="111">
        <v>3879</v>
      </c>
      <c r="N53" s="111">
        <v>2081</v>
      </c>
      <c r="O53" s="111">
        <v>3033</v>
      </c>
      <c r="P53" s="111">
        <v>3033</v>
      </c>
      <c r="Q53" s="111">
        <v>3033</v>
      </c>
      <c r="R53" s="111">
        <v>3033</v>
      </c>
    </row>
    <row r="54" spans="1:18" ht="15.75" x14ac:dyDescent="0.25">
      <c r="A54" s="109">
        <v>49</v>
      </c>
      <c r="B54" s="110" t="s">
        <v>393</v>
      </c>
      <c r="C54" s="124" t="s">
        <v>78</v>
      </c>
      <c r="D54" s="111">
        <v>5229</v>
      </c>
      <c r="E54" s="111">
        <v>2334</v>
      </c>
      <c r="F54" s="111">
        <v>591</v>
      </c>
      <c r="G54" s="111">
        <v>1743</v>
      </c>
      <c r="H54" s="111">
        <v>2895</v>
      </c>
      <c r="I54" s="111">
        <v>467</v>
      </c>
      <c r="J54" s="111">
        <v>118</v>
      </c>
      <c r="K54" s="111">
        <v>349</v>
      </c>
      <c r="L54" s="111">
        <v>467</v>
      </c>
      <c r="M54" s="111">
        <v>467</v>
      </c>
      <c r="N54" s="111">
        <v>349</v>
      </c>
      <c r="O54" s="111">
        <v>579</v>
      </c>
      <c r="P54" s="111">
        <v>579</v>
      </c>
      <c r="Q54" s="111">
        <v>579</v>
      </c>
      <c r="R54" s="111">
        <v>579</v>
      </c>
    </row>
    <row r="55" spans="1:18" ht="15.75" x14ac:dyDescent="0.25">
      <c r="A55" s="109">
        <v>50</v>
      </c>
      <c r="B55" s="110" t="s">
        <v>394</v>
      </c>
      <c r="C55" s="124" t="s">
        <v>82</v>
      </c>
      <c r="D55" s="111">
        <v>2190</v>
      </c>
      <c r="E55" s="111">
        <v>971</v>
      </c>
      <c r="F55" s="111">
        <v>284</v>
      </c>
      <c r="G55" s="111">
        <v>687</v>
      </c>
      <c r="H55" s="111">
        <v>1219</v>
      </c>
      <c r="I55" s="111">
        <v>194</v>
      </c>
      <c r="J55" s="111">
        <v>57</v>
      </c>
      <c r="K55" s="111">
        <v>137</v>
      </c>
      <c r="L55" s="111">
        <v>194</v>
      </c>
      <c r="M55" s="111">
        <v>194</v>
      </c>
      <c r="N55" s="111">
        <v>137</v>
      </c>
      <c r="O55" s="111">
        <v>244</v>
      </c>
      <c r="P55" s="111">
        <v>244</v>
      </c>
      <c r="Q55" s="111">
        <v>244</v>
      </c>
      <c r="R55" s="111">
        <v>244</v>
      </c>
    </row>
    <row r="56" spans="1:18" ht="15.75" x14ac:dyDescent="0.25">
      <c r="A56" s="109">
        <v>51</v>
      </c>
      <c r="B56" s="110" t="s">
        <v>395</v>
      </c>
      <c r="C56" s="124" t="s">
        <v>20</v>
      </c>
      <c r="D56" s="111">
        <v>12494</v>
      </c>
      <c r="E56" s="111">
        <v>6402</v>
      </c>
      <c r="F56" s="111">
        <v>1602</v>
      </c>
      <c r="G56" s="111">
        <v>4800</v>
      </c>
      <c r="H56" s="111">
        <v>6092</v>
      </c>
      <c r="I56" s="111">
        <v>1280</v>
      </c>
      <c r="J56" s="111">
        <v>320</v>
      </c>
      <c r="K56" s="111">
        <v>960</v>
      </c>
      <c r="L56" s="111">
        <v>1280</v>
      </c>
      <c r="M56" s="111">
        <v>1280</v>
      </c>
      <c r="N56" s="111">
        <v>960</v>
      </c>
      <c r="O56" s="111">
        <v>1218</v>
      </c>
      <c r="P56" s="111">
        <v>1218</v>
      </c>
      <c r="Q56" s="111">
        <v>1218</v>
      </c>
      <c r="R56" s="111">
        <v>1218</v>
      </c>
    </row>
    <row r="57" spans="1:18" ht="15.75" x14ac:dyDescent="0.25">
      <c r="A57" s="109">
        <v>52</v>
      </c>
      <c r="B57" s="110" t="s">
        <v>396</v>
      </c>
      <c r="C57" s="124" t="s">
        <v>24</v>
      </c>
      <c r="D57" s="111">
        <v>1830</v>
      </c>
      <c r="E57" s="111">
        <v>907</v>
      </c>
      <c r="F57" s="111">
        <v>231</v>
      </c>
      <c r="G57" s="111">
        <v>676</v>
      </c>
      <c r="H57" s="111">
        <v>923</v>
      </c>
      <c r="I57" s="111">
        <v>181</v>
      </c>
      <c r="J57" s="111">
        <v>46</v>
      </c>
      <c r="K57" s="111">
        <v>135</v>
      </c>
      <c r="L57" s="111">
        <v>181</v>
      </c>
      <c r="M57" s="111">
        <v>181</v>
      </c>
      <c r="N57" s="111">
        <v>135</v>
      </c>
      <c r="O57" s="111">
        <v>185</v>
      </c>
      <c r="P57" s="111">
        <v>185</v>
      </c>
      <c r="Q57" s="111">
        <v>185</v>
      </c>
      <c r="R57" s="111">
        <v>185</v>
      </c>
    </row>
    <row r="58" spans="1:18" ht="15.75" x14ac:dyDescent="0.25">
      <c r="A58" s="109">
        <v>53</v>
      </c>
      <c r="B58" s="110" t="s">
        <v>397</v>
      </c>
      <c r="C58" s="124" t="s">
        <v>188</v>
      </c>
      <c r="D58" s="111">
        <v>12143</v>
      </c>
      <c r="E58" s="111">
        <v>6612</v>
      </c>
      <c r="F58" s="111">
        <v>1660</v>
      </c>
      <c r="G58" s="111">
        <v>4952</v>
      </c>
      <c r="H58" s="111">
        <v>5531</v>
      </c>
      <c r="I58" s="111">
        <v>1322</v>
      </c>
      <c r="J58" s="111">
        <v>332</v>
      </c>
      <c r="K58" s="111">
        <v>990</v>
      </c>
      <c r="L58" s="111">
        <v>1322</v>
      </c>
      <c r="M58" s="111">
        <v>1322</v>
      </c>
      <c r="N58" s="111">
        <v>990</v>
      </c>
      <c r="O58" s="111">
        <v>1106</v>
      </c>
      <c r="P58" s="111">
        <v>1106</v>
      </c>
      <c r="Q58" s="111">
        <v>1106</v>
      </c>
      <c r="R58" s="111">
        <v>1106</v>
      </c>
    </row>
    <row r="59" spans="1:18" ht="15.75" x14ac:dyDescent="0.25">
      <c r="A59" s="109">
        <v>54</v>
      </c>
      <c r="B59" s="110" t="s">
        <v>398</v>
      </c>
      <c r="C59" s="124" t="s">
        <v>16</v>
      </c>
      <c r="D59" s="111">
        <v>7828</v>
      </c>
      <c r="E59" s="111">
        <v>4173</v>
      </c>
      <c r="F59" s="111">
        <v>1491</v>
      </c>
      <c r="G59" s="111">
        <v>2682</v>
      </c>
      <c r="H59" s="111">
        <v>3655</v>
      </c>
      <c r="I59" s="111">
        <v>834</v>
      </c>
      <c r="J59" s="111">
        <v>298</v>
      </c>
      <c r="K59" s="111">
        <v>536</v>
      </c>
      <c r="L59" s="111">
        <v>834</v>
      </c>
      <c r="M59" s="111">
        <v>834</v>
      </c>
      <c r="N59" s="111">
        <v>536</v>
      </c>
      <c r="O59" s="111">
        <v>731</v>
      </c>
      <c r="P59" s="111">
        <v>731</v>
      </c>
      <c r="Q59" s="111">
        <v>731</v>
      </c>
      <c r="R59" s="111">
        <v>731</v>
      </c>
    </row>
    <row r="60" spans="1:18" ht="15.75" x14ac:dyDescent="0.25">
      <c r="A60" s="109">
        <v>55</v>
      </c>
      <c r="B60" s="110" t="s">
        <v>399</v>
      </c>
      <c r="C60" s="124" t="s">
        <v>70</v>
      </c>
      <c r="D60" s="111">
        <v>2461</v>
      </c>
      <c r="E60" s="111">
        <v>1070</v>
      </c>
      <c r="F60" s="111">
        <v>283</v>
      </c>
      <c r="G60" s="111">
        <v>787</v>
      </c>
      <c r="H60" s="111">
        <v>1391</v>
      </c>
      <c r="I60" s="111">
        <v>214</v>
      </c>
      <c r="J60" s="111">
        <v>57</v>
      </c>
      <c r="K60" s="111">
        <v>157</v>
      </c>
      <c r="L60" s="111">
        <v>214</v>
      </c>
      <c r="M60" s="111">
        <v>214</v>
      </c>
      <c r="N60" s="111">
        <v>157</v>
      </c>
      <c r="O60" s="111">
        <v>278</v>
      </c>
      <c r="P60" s="111">
        <v>278</v>
      </c>
      <c r="Q60" s="111">
        <v>278</v>
      </c>
      <c r="R60" s="111">
        <v>278</v>
      </c>
    </row>
    <row r="61" spans="1:18" ht="15.75" x14ac:dyDescent="0.25">
      <c r="A61" s="109">
        <v>56</v>
      </c>
      <c r="B61" s="110" t="s">
        <v>400</v>
      </c>
      <c r="C61" s="124" t="s">
        <v>66</v>
      </c>
      <c r="D61" s="111">
        <v>2303</v>
      </c>
      <c r="E61" s="111">
        <v>1035</v>
      </c>
      <c r="F61" s="111">
        <v>234</v>
      </c>
      <c r="G61" s="111">
        <v>801</v>
      </c>
      <c r="H61" s="111">
        <v>1268</v>
      </c>
      <c r="I61" s="111">
        <v>207</v>
      </c>
      <c r="J61" s="111">
        <v>47</v>
      </c>
      <c r="K61" s="111">
        <v>160</v>
      </c>
      <c r="L61" s="111">
        <v>207</v>
      </c>
      <c r="M61" s="111">
        <v>207</v>
      </c>
      <c r="N61" s="111">
        <v>160</v>
      </c>
      <c r="O61" s="111">
        <v>254</v>
      </c>
      <c r="P61" s="111">
        <v>254</v>
      </c>
      <c r="Q61" s="111">
        <v>254</v>
      </c>
      <c r="R61" s="111">
        <v>254</v>
      </c>
    </row>
    <row r="62" spans="1:18" ht="15.75" x14ac:dyDescent="0.25">
      <c r="A62" s="109">
        <v>57</v>
      </c>
      <c r="B62" s="110" t="s">
        <v>401</v>
      </c>
      <c r="C62" s="124" t="s">
        <v>54</v>
      </c>
      <c r="D62" s="111">
        <v>2144</v>
      </c>
      <c r="E62" s="111">
        <v>970</v>
      </c>
      <c r="F62" s="111">
        <v>228</v>
      </c>
      <c r="G62" s="111">
        <v>742</v>
      </c>
      <c r="H62" s="111">
        <v>1174</v>
      </c>
      <c r="I62" s="111">
        <v>194</v>
      </c>
      <c r="J62" s="111">
        <v>46</v>
      </c>
      <c r="K62" s="111">
        <v>148</v>
      </c>
      <c r="L62" s="111">
        <v>194</v>
      </c>
      <c r="M62" s="111">
        <v>194</v>
      </c>
      <c r="N62" s="111">
        <v>148</v>
      </c>
      <c r="O62" s="111">
        <v>235</v>
      </c>
      <c r="P62" s="111">
        <v>235</v>
      </c>
      <c r="Q62" s="111">
        <v>235</v>
      </c>
      <c r="R62" s="111">
        <v>235</v>
      </c>
    </row>
    <row r="63" spans="1:18" ht="15.75" x14ac:dyDescent="0.25">
      <c r="A63" s="109">
        <v>58</v>
      </c>
      <c r="B63" s="110" t="s">
        <v>402</v>
      </c>
      <c r="C63" s="124" t="s">
        <v>58</v>
      </c>
      <c r="D63" s="111">
        <v>1886</v>
      </c>
      <c r="E63" s="111">
        <v>864</v>
      </c>
      <c r="F63" s="111">
        <v>210</v>
      </c>
      <c r="G63" s="111">
        <v>654</v>
      </c>
      <c r="H63" s="111">
        <v>1022</v>
      </c>
      <c r="I63" s="111">
        <v>173</v>
      </c>
      <c r="J63" s="111">
        <v>42</v>
      </c>
      <c r="K63" s="111">
        <v>131</v>
      </c>
      <c r="L63" s="111">
        <v>173</v>
      </c>
      <c r="M63" s="111">
        <v>173</v>
      </c>
      <c r="N63" s="111">
        <v>131</v>
      </c>
      <c r="O63" s="111">
        <v>204</v>
      </c>
      <c r="P63" s="111">
        <v>204</v>
      </c>
      <c r="Q63" s="111">
        <v>204</v>
      </c>
      <c r="R63" s="111">
        <v>204</v>
      </c>
    </row>
    <row r="64" spans="1:18" ht="15.75" x14ac:dyDescent="0.25">
      <c r="A64" s="109">
        <v>59</v>
      </c>
      <c r="B64" s="110" t="s">
        <v>403</v>
      </c>
      <c r="C64" s="124" t="s">
        <v>32</v>
      </c>
      <c r="D64" s="111">
        <v>3637</v>
      </c>
      <c r="E64" s="111">
        <v>1814</v>
      </c>
      <c r="F64" s="111">
        <v>485</v>
      </c>
      <c r="G64" s="111">
        <v>1329</v>
      </c>
      <c r="H64" s="111">
        <v>1823</v>
      </c>
      <c r="I64" s="111">
        <v>363</v>
      </c>
      <c r="J64" s="111">
        <v>97</v>
      </c>
      <c r="K64" s="111">
        <v>266</v>
      </c>
      <c r="L64" s="111">
        <v>363</v>
      </c>
      <c r="M64" s="111">
        <v>363</v>
      </c>
      <c r="N64" s="111">
        <v>266</v>
      </c>
      <c r="O64" s="111">
        <v>365</v>
      </c>
      <c r="P64" s="111">
        <v>365</v>
      </c>
      <c r="Q64" s="111">
        <v>365</v>
      </c>
      <c r="R64" s="111">
        <v>365</v>
      </c>
    </row>
    <row r="65" spans="1:18" ht="15.75" x14ac:dyDescent="0.25">
      <c r="A65" s="109">
        <v>60</v>
      </c>
      <c r="B65" s="110" t="s">
        <v>404</v>
      </c>
      <c r="C65" s="124" t="s">
        <v>216</v>
      </c>
      <c r="D65" s="111">
        <v>2313</v>
      </c>
      <c r="E65" s="111">
        <v>1063</v>
      </c>
      <c r="F65" s="111">
        <v>275</v>
      </c>
      <c r="G65" s="111">
        <v>788</v>
      </c>
      <c r="H65" s="111">
        <v>1250</v>
      </c>
      <c r="I65" s="111">
        <v>213</v>
      </c>
      <c r="J65" s="111">
        <v>55</v>
      </c>
      <c r="K65" s="111">
        <v>158</v>
      </c>
      <c r="L65" s="111">
        <v>213</v>
      </c>
      <c r="M65" s="111">
        <v>213</v>
      </c>
      <c r="N65" s="111">
        <v>158</v>
      </c>
      <c r="O65" s="111">
        <v>250</v>
      </c>
      <c r="P65" s="111">
        <v>250</v>
      </c>
      <c r="Q65" s="111">
        <v>250</v>
      </c>
      <c r="R65" s="111">
        <v>250</v>
      </c>
    </row>
    <row r="66" spans="1:18" ht="15.75" x14ac:dyDescent="0.25">
      <c r="A66" s="109">
        <v>61</v>
      </c>
      <c r="B66" s="110" t="s">
        <v>405</v>
      </c>
      <c r="C66" s="124" t="s">
        <v>226</v>
      </c>
      <c r="D66" s="111">
        <v>2789</v>
      </c>
      <c r="E66" s="111">
        <v>1300</v>
      </c>
      <c r="F66" s="111">
        <v>333</v>
      </c>
      <c r="G66" s="111">
        <v>967</v>
      </c>
      <c r="H66" s="111">
        <v>1489</v>
      </c>
      <c r="I66" s="111">
        <v>260</v>
      </c>
      <c r="J66" s="111">
        <v>67</v>
      </c>
      <c r="K66" s="111">
        <v>193</v>
      </c>
      <c r="L66" s="111">
        <v>260</v>
      </c>
      <c r="M66" s="111">
        <v>260</v>
      </c>
      <c r="N66" s="111">
        <v>193</v>
      </c>
      <c r="O66" s="111">
        <v>298</v>
      </c>
      <c r="P66" s="111">
        <v>298</v>
      </c>
      <c r="Q66" s="111">
        <v>298</v>
      </c>
      <c r="R66" s="111">
        <v>298</v>
      </c>
    </row>
    <row r="67" spans="1:18" ht="15.75" x14ac:dyDescent="0.25">
      <c r="A67" s="109">
        <v>62</v>
      </c>
      <c r="B67" s="110" t="s">
        <v>406</v>
      </c>
      <c r="C67" s="124" t="s">
        <v>222</v>
      </c>
      <c r="D67" s="111">
        <v>1837</v>
      </c>
      <c r="E67" s="111">
        <v>829</v>
      </c>
      <c r="F67" s="111">
        <v>234</v>
      </c>
      <c r="G67" s="111">
        <v>595</v>
      </c>
      <c r="H67" s="111">
        <v>1008</v>
      </c>
      <c r="I67" s="111">
        <v>166</v>
      </c>
      <c r="J67" s="111">
        <v>47</v>
      </c>
      <c r="K67" s="111">
        <v>119</v>
      </c>
      <c r="L67" s="111">
        <v>166</v>
      </c>
      <c r="M67" s="111">
        <v>166</v>
      </c>
      <c r="N67" s="111">
        <v>119</v>
      </c>
      <c r="O67" s="111">
        <v>202</v>
      </c>
      <c r="P67" s="111">
        <v>202</v>
      </c>
      <c r="Q67" s="111">
        <v>202</v>
      </c>
      <c r="R67" s="111">
        <v>202</v>
      </c>
    </row>
    <row r="68" spans="1:18" ht="15.75" x14ac:dyDescent="0.25">
      <c r="A68" s="109">
        <v>63</v>
      </c>
      <c r="B68" s="110" t="s">
        <v>407</v>
      </c>
      <c r="C68" s="124" t="s">
        <v>212</v>
      </c>
      <c r="D68" s="111">
        <v>2073</v>
      </c>
      <c r="E68" s="111">
        <v>947</v>
      </c>
      <c r="F68" s="111">
        <v>254</v>
      </c>
      <c r="G68" s="111">
        <v>693</v>
      </c>
      <c r="H68" s="111">
        <v>1126</v>
      </c>
      <c r="I68" s="111">
        <v>190</v>
      </c>
      <c r="J68" s="111">
        <v>51</v>
      </c>
      <c r="K68" s="111">
        <v>139</v>
      </c>
      <c r="L68" s="111">
        <v>190</v>
      </c>
      <c r="M68" s="111">
        <v>190</v>
      </c>
      <c r="N68" s="111">
        <v>139</v>
      </c>
      <c r="O68" s="111">
        <v>225</v>
      </c>
      <c r="P68" s="111">
        <v>225</v>
      </c>
      <c r="Q68" s="111">
        <v>225</v>
      </c>
      <c r="R68" s="111">
        <v>225</v>
      </c>
    </row>
    <row r="69" spans="1:18" ht="15.75" x14ac:dyDescent="0.25">
      <c r="A69" s="109">
        <v>64</v>
      </c>
      <c r="B69" s="110" t="s">
        <v>408</v>
      </c>
      <c r="C69" s="124" t="s">
        <v>62</v>
      </c>
      <c r="D69" s="111">
        <v>6695</v>
      </c>
      <c r="E69" s="111">
        <v>3204</v>
      </c>
      <c r="F69" s="111">
        <v>697</v>
      </c>
      <c r="G69" s="111">
        <v>2507</v>
      </c>
      <c r="H69" s="111">
        <v>3491</v>
      </c>
      <c r="I69" s="111">
        <v>640</v>
      </c>
      <c r="J69" s="111">
        <v>139</v>
      </c>
      <c r="K69" s="111">
        <v>501</v>
      </c>
      <c r="L69" s="111">
        <v>640</v>
      </c>
      <c r="M69" s="111">
        <v>640</v>
      </c>
      <c r="N69" s="111">
        <v>501</v>
      </c>
      <c r="O69" s="111">
        <v>698</v>
      </c>
      <c r="P69" s="111">
        <v>698</v>
      </c>
      <c r="Q69" s="111">
        <v>698</v>
      </c>
      <c r="R69" s="111">
        <v>698</v>
      </c>
    </row>
    <row r="70" spans="1:18" ht="15.75" x14ac:dyDescent="0.25">
      <c r="A70" s="109">
        <v>65</v>
      </c>
      <c r="B70" s="110" t="s">
        <v>409</v>
      </c>
      <c r="C70" s="124" t="s">
        <v>138</v>
      </c>
      <c r="D70" s="111">
        <v>2798</v>
      </c>
      <c r="E70" s="111">
        <v>1343</v>
      </c>
      <c r="F70" s="111">
        <v>309</v>
      </c>
      <c r="G70" s="111">
        <v>1034</v>
      </c>
      <c r="H70" s="111">
        <v>1455</v>
      </c>
      <c r="I70" s="111">
        <v>269</v>
      </c>
      <c r="J70" s="111">
        <v>62</v>
      </c>
      <c r="K70" s="111">
        <v>207</v>
      </c>
      <c r="L70" s="111">
        <v>269</v>
      </c>
      <c r="M70" s="111">
        <v>269</v>
      </c>
      <c r="N70" s="111">
        <v>207</v>
      </c>
      <c r="O70" s="111">
        <v>291</v>
      </c>
      <c r="P70" s="111">
        <v>291</v>
      </c>
      <c r="Q70" s="111">
        <v>291</v>
      </c>
      <c r="R70" s="111">
        <v>291</v>
      </c>
    </row>
    <row r="71" spans="1:18" ht="15.75" x14ac:dyDescent="0.25">
      <c r="A71" s="109">
        <v>66</v>
      </c>
      <c r="B71" s="110" t="s">
        <v>410</v>
      </c>
      <c r="C71" s="124" t="s">
        <v>194</v>
      </c>
      <c r="D71" s="111">
        <v>24669</v>
      </c>
      <c r="E71" s="111">
        <v>12642</v>
      </c>
      <c r="F71" s="111">
        <v>4529</v>
      </c>
      <c r="G71" s="111">
        <v>8113</v>
      </c>
      <c r="H71" s="111">
        <v>12027</v>
      </c>
      <c r="I71" s="111">
        <v>2529</v>
      </c>
      <c r="J71" s="111">
        <v>906</v>
      </c>
      <c r="K71" s="111">
        <v>1623</v>
      </c>
      <c r="L71" s="111">
        <v>2529</v>
      </c>
      <c r="M71" s="111">
        <v>2529</v>
      </c>
      <c r="N71" s="111">
        <v>1623</v>
      </c>
      <c r="O71" s="111">
        <v>2405</v>
      </c>
      <c r="P71" s="111">
        <v>2405</v>
      </c>
      <c r="Q71" s="111">
        <v>2405</v>
      </c>
      <c r="R71" s="111">
        <v>2405</v>
      </c>
    </row>
    <row r="72" spans="1:18" ht="15.75" x14ac:dyDescent="0.25">
      <c r="A72" s="109">
        <v>67</v>
      </c>
      <c r="B72" s="110" t="s">
        <v>411</v>
      </c>
      <c r="C72" s="124" t="s">
        <v>126</v>
      </c>
      <c r="D72" s="111">
        <v>3369</v>
      </c>
      <c r="E72" s="111">
        <v>1579</v>
      </c>
      <c r="F72" s="111">
        <v>396</v>
      </c>
      <c r="G72" s="111">
        <v>1183</v>
      </c>
      <c r="H72" s="111">
        <v>1790</v>
      </c>
      <c r="I72" s="111">
        <v>316</v>
      </c>
      <c r="J72" s="111">
        <v>79</v>
      </c>
      <c r="K72" s="111">
        <v>237</v>
      </c>
      <c r="L72" s="111">
        <v>316</v>
      </c>
      <c r="M72" s="111">
        <v>316</v>
      </c>
      <c r="N72" s="111">
        <v>237</v>
      </c>
      <c r="O72" s="111">
        <v>358</v>
      </c>
      <c r="P72" s="111">
        <v>358</v>
      </c>
      <c r="Q72" s="111">
        <v>358</v>
      </c>
      <c r="R72" s="111">
        <v>358</v>
      </c>
    </row>
    <row r="73" spans="1:18" ht="15.75" x14ac:dyDescent="0.25">
      <c r="A73" s="109">
        <v>68</v>
      </c>
      <c r="B73" s="110" t="s">
        <v>412</v>
      </c>
      <c r="C73" s="124" t="s">
        <v>118</v>
      </c>
      <c r="D73" s="111">
        <v>2644</v>
      </c>
      <c r="E73" s="111">
        <v>1210</v>
      </c>
      <c r="F73" s="111">
        <v>293</v>
      </c>
      <c r="G73" s="111">
        <v>917</v>
      </c>
      <c r="H73" s="111">
        <v>1434</v>
      </c>
      <c r="I73" s="111">
        <v>242</v>
      </c>
      <c r="J73" s="111">
        <v>59</v>
      </c>
      <c r="K73" s="111">
        <v>183</v>
      </c>
      <c r="L73" s="111">
        <v>242</v>
      </c>
      <c r="M73" s="111">
        <v>242</v>
      </c>
      <c r="N73" s="111">
        <v>183</v>
      </c>
      <c r="O73" s="111">
        <v>287</v>
      </c>
      <c r="P73" s="111">
        <v>287</v>
      </c>
      <c r="Q73" s="111">
        <v>287</v>
      </c>
      <c r="R73" s="111">
        <v>287</v>
      </c>
    </row>
    <row r="74" spans="1:18" ht="15.75" x14ac:dyDescent="0.25">
      <c r="A74" s="109">
        <v>69</v>
      </c>
      <c r="B74" s="110" t="s">
        <v>413</v>
      </c>
      <c r="C74" s="124" t="s">
        <v>102</v>
      </c>
      <c r="D74" s="111">
        <v>10819</v>
      </c>
      <c r="E74" s="111">
        <v>5216</v>
      </c>
      <c r="F74" s="111">
        <v>1243</v>
      </c>
      <c r="G74" s="111">
        <v>3973</v>
      </c>
      <c r="H74" s="111">
        <v>5603</v>
      </c>
      <c r="I74" s="111">
        <v>1044</v>
      </c>
      <c r="J74" s="111">
        <v>249</v>
      </c>
      <c r="K74" s="111">
        <v>795</v>
      </c>
      <c r="L74" s="111">
        <v>1044</v>
      </c>
      <c r="M74" s="111">
        <v>1044</v>
      </c>
      <c r="N74" s="111">
        <v>795</v>
      </c>
      <c r="O74" s="111">
        <v>1121</v>
      </c>
      <c r="P74" s="111">
        <v>1121</v>
      </c>
      <c r="Q74" s="111">
        <v>1121</v>
      </c>
      <c r="R74" s="111">
        <v>1121</v>
      </c>
    </row>
    <row r="75" spans="1:18" ht="15.75" x14ac:dyDescent="0.25">
      <c r="A75" s="109">
        <v>70</v>
      </c>
      <c r="B75" s="110" t="s">
        <v>414</v>
      </c>
      <c r="C75" s="124" t="s">
        <v>162</v>
      </c>
      <c r="D75" s="111">
        <v>16782</v>
      </c>
      <c r="E75" s="111">
        <v>9255</v>
      </c>
      <c r="F75" s="111">
        <v>2100</v>
      </c>
      <c r="G75" s="111">
        <v>7155</v>
      </c>
      <c r="H75" s="111">
        <v>7527</v>
      </c>
      <c r="I75" s="111">
        <v>1851</v>
      </c>
      <c r="J75" s="111">
        <v>420</v>
      </c>
      <c r="K75" s="111">
        <v>1431</v>
      </c>
      <c r="L75" s="111">
        <v>1851</v>
      </c>
      <c r="M75" s="111">
        <v>1851</v>
      </c>
      <c r="N75" s="111">
        <v>1431</v>
      </c>
      <c r="O75" s="111">
        <v>1505</v>
      </c>
      <c r="P75" s="111">
        <v>1505</v>
      </c>
      <c r="Q75" s="111">
        <v>1505</v>
      </c>
      <c r="R75" s="111">
        <v>1505</v>
      </c>
    </row>
    <row r="76" spans="1:18" ht="15.75" x14ac:dyDescent="0.25">
      <c r="A76" s="109">
        <v>71</v>
      </c>
      <c r="B76" s="110" t="s">
        <v>415</v>
      </c>
      <c r="C76" s="124" t="s">
        <v>164</v>
      </c>
      <c r="D76" s="111">
        <v>9583</v>
      </c>
      <c r="E76" s="111">
        <v>5304</v>
      </c>
      <c r="F76" s="111">
        <v>1282</v>
      </c>
      <c r="G76" s="111">
        <v>4022</v>
      </c>
      <c r="H76" s="111">
        <v>4279</v>
      </c>
      <c r="I76" s="111">
        <v>1060</v>
      </c>
      <c r="J76" s="111">
        <v>256</v>
      </c>
      <c r="K76" s="111">
        <v>804</v>
      </c>
      <c r="L76" s="111">
        <v>1060</v>
      </c>
      <c r="M76" s="111">
        <v>1060</v>
      </c>
      <c r="N76" s="111">
        <v>804</v>
      </c>
      <c r="O76" s="111">
        <v>856</v>
      </c>
      <c r="P76" s="111">
        <v>856</v>
      </c>
      <c r="Q76" s="111">
        <v>856</v>
      </c>
      <c r="R76" s="111">
        <v>856</v>
      </c>
    </row>
    <row r="77" spans="1:18" ht="15.75" x14ac:dyDescent="0.25">
      <c r="A77" s="109">
        <v>72</v>
      </c>
      <c r="B77" s="110" t="s">
        <v>416</v>
      </c>
      <c r="C77" s="124" t="s">
        <v>182</v>
      </c>
      <c r="D77" s="111">
        <v>14080</v>
      </c>
      <c r="E77" s="111">
        <v>7649</v>
      </c>
      <c r="F77" s="111">
        <v>2016</v>
      </c>
      <c r="G77" s="111">
        <v>5633</v>
      </c>
      <c r="H77" s="111">
        <v>6431</v>
      </c>
      <c r="I77" s="111">
        <v>1530</v>
      </c>
      <c r="J77" s="111">
        <v>403</v>
      </c>
      <c r="K77" s="111">
        <v>1127</v>
      </c>
      <c r="L77" s="111">
        <v>1530</v>
      </c>
      <c r="M77" s="111">
        <v>1530</v>
      </c>
      <c r="N77" s="111">
        <v>1127</v>
      </c>
      <c r="O77" s="111">
        <v>1286</v>
      </c>
      <c r="P77" s="111">
        <v>1286</v>
      </c>
      <c r="Q77" s="111">
        <v>1286</v>
      </c>
      <c r="R77" s="111">
        <v>1286</v>
      </c>
    </row>
    <row r="78" spans="1:18" ht="15.75" x14ac:dyDescent="0.25">
      <c r="A78" s="109">
        <v>73</v>
      </c>
      <c r="B78" s="110" t="s">
        <v>417</v>
      </c>
      <c r="C78" s="124" t="s">
        <v>166</v>
      </c>
      <c r="D78" s="111">
        <v>22252</v>
      </c>
      <c r="E78" s="111">
        <v>12230</v>
      </c>
      <c r="F78" s="111">
        <v>4040</v>
      </c>
      <c r="G78" s="111">
        <v>8190</v>
      </c>
      <c r="H78" s="111">
        <v>10022</v>
      </c>
      <c r="I78" s="111">
        <v>2446</v>
      </c>
      <c r="J78" s="111">
        <v>808</v>
      </c>
      <c r="K78" s="111">
        <v>1638</v>
      </c>
      <c r="L78" s="111">
        <v>2446</v>
      </c>
      <c r="M78" s="111">
        <v>2446</v>
      </c>
      <c r="N78" s="111">
        <v>1638</v>
      </c>
      <c r="O78" s="111">
        <v>2004</v>
      </c>
      <c r="P78" s="111">
        <v>2004</v>
      </c>
      <c r="Q78" s="111">
        <v>2004</v>
      </c>
      <c r="R78" s="111">
        <v>2004</v>
      </c>
    </row>
    <row r="79" spans="1:18" s="117" customFormat="1" ht="15.75" x14ac:dyDescent="0.25">
      <c r="A79" s="113"/>
      <c r="B79" s="114" t="s">
        <v>418</v>
      </c>
      <c r="C79" s="115"/>
      <c r="D79" s="116">
        <v>558944</v>
      </c>
      <c r="E79" s="116">
        <f>SUM(E6:E78)</f>
        <v>286118</v>
      </c>
      <c r="F79" s="116">
        <f>SUM(F6:F78)</f>
        <v>79832</v>
      </c>
      <c r="G79" s="116">
        <f t="shared" ref="G79:H79" si="0">SUM(G6:G78)</f>
        <v>206286</v>
      </c>
      <c r="H79" s="116">
        <f t="shared" si="0"/>
        <v>272826</v>
      </c>
      <c r="I79" s="116">
        <v>57226</v>
      </c>
      <c r="J79" s="116">
        <v>15967</v>
      </c>
      <c r="K79" s="116">
        <v>41259</v>
      </c>
      <c r="L79" s="116">
        <v>57226</v>
      </c>
      <c r="M79" s="116">
        <v>57226</v>
      </c>
      <c r="N79" s="116">
        <v>41259</v>
      </c>
      <c r="O79" s="116">
        <v>54564</v>
      </c>
      <c r="P79" s="116">
        <v>54564</v>
      </c>
      <c r="Q79" s="116">
        <v>54564</v>
      </c>
      <c r="R79" s="116">
        <v>54564</v>
      </c>
    </row>
    <row r="81" spans="4:18" x14ac:dyDescent="0.25">
      <c r="D81" s="118"/>
      <c r="E81" s="118"/>
      <c r="F81" s="119"/>
      <c r="G81" s="119"/>
      <c r="H81" s="118"/>
      <c r="I81" s="120"/>
      <c r="J81" s="120"/>
      <c r="K81" s="120"/>
      <c r="L81" s="120"/>
      <c r="M81" s="120"/>
      <c r="N81" s="120"/>
      <c r="O81" s="120"/>
      <c r="P81" s="120"/>
      <c r="Q81" s="120"/>
      <c r="R81" s="120"/>
    </row>
    <row r="83" spans="4:18" x14ac:dyDescent="0.25"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</row>
    <row r="84" spans="4:18" x14ac:dyDescent="0.25">
      <c r="D84" s="122"/>
      <c r="E84" s="122"/>
      <c r="F84" s="122"/>
      <c r="G84" s="122"/>
      <c r="H84" s="122"/>
      <c r="I84" s="125"/>
      <c r="J84" s="122"/>
      <c r="K84" s="122"/>
      <c r="L84" s="122"/>
      <c r="M84" s="122"/>
      <c r="N84" s="122"/>
      <c r="O84" s="122"/>
      <c r="P84" s="122"/>
      <c r="Q84" s="122"/>
      <c r="R84" s="122"/>
    </row>
    <row r="85" spans="4:18" x14ac:dyDescent="0.25"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</row>
    <row r="88" spans="4:18" x14ac:dyDescent="0.25">
      <c r="E88" s="123"/>
      <c r="I88" s="112"/>
      <c r="J88" s="112"/>
      <c r="K88" s="112"/>
      <c r="L88" s="112"/>
      <c r="M88" s="112"/>
      <c r="N88" s="112"/>
      <c r="O88" s="112"/>
      <c r="P88" s="112"/>
      <c r="Q88" s="112"/>
      <c r="R88" s="112"/>
    </row>
    <row r="89" spans="4:18" x14ac:dyDescent="0.25"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</row>
    <row r="90" spans="4:18" x14ac:dyDescent="0.25">
      <c r="E90" s="123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3"/>
  <sheetViews>
    <sheetView zoomScaleNormal="100" workbookViewId="0">
      <pane xSplit="3" ySplit="12" topLeftCell="D135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B126" sqref="B126"/>
    </sheetView>
  </sheetViews>
  <sheetFormatPr defaultRowHeight="12" x14ac:dyDescent="0.2"/>
  <cols>
    <col min="1" max="1" width="4.42578125" style="197" customWidth="1"/>
    <col min="2" max="2" width="6.85546875" style="197" customWidth="1"/>
    <col min="3" max="3" width="47" style="197" customWidth="1"/>
    <col min="4" max="10" width="14.28515625" style="197" customWidth="1"/>
    <col min="11" max="11" width="3.42578125" style="197" customWidth="1"/>
    <col min="12" max="16384" width="9.140625" style="197"/>
  </cols>
  <sheetData>
    <row r="1" spans="1:14" ht="30.75" customHeight="1" x14ac:dyDescent="0.2">
      <c r="A1" s="966" t="s">
        <v>471</v>
      </c>
      <c r="B1" s="966"/>
      <c r="C1" s="966"/>
      <c r="D1" s="966"/>
      <c r="E1" s="966"/>
      <c r="F1" s="966"/>
      <c r="G1" s="966"/>
      <c r="H1" s="966"/>
      <c r="I1" s="966"/>
      <c r="J1" s="966"/>
    </row>
    <row r="2" spans="1:14" ht="23.25" customHeight="1" x14ac:dyDescent="0.2">
      <c r="A2" s="967" t="s">
        <v>0</v>
      </c>
      <c r="B2" s="968" t="s">
        <v>330</v>
      </c>
      <c r="C2" s="967" t="s">
        <v>313</v>
      </c>
      <c r="D2" s="969" t="s">
        <v>472</v>
      </c>
      <c r="E2" s="969"/>
      <c r="F2" s="969"/>
      <c r="G2" s="969"/>
      <c r="H2" s="969"/>
      <c r="I2" s="969"/>
      <c r="J2" s="969"/>
    </row>
    <row r="3" spans="1:14" ht="15" customHeight="1" x14ac:dyDescent="0.2">
      <c r="A3" s="967"/>
      <c r="B3" s="968"/>
      <c r="C3" s="967"/>
      <c r="D3" s="969" t="s">
        <v>450</v>
      </c>
      <c r="E3" s="970" t="s">
        <v>473</v>
      </c>
      <c r="F3" s="971"/>
      <c r="G3" s="971"/>
      <c r="H3" s="971"/>
      <c r="I3" s="971"/>
      <c r="J3" s="972"/>
    </row>
    <row r="4" spans="1:14" s="198" customFormat="1" ht="41.25" customHeight="1" x14ac:dyDescent="0.25">
      <c r="A4" s="967"/>
      <c r="B4" s="968"/>
      <c r="C4" s="967"/>
      <c r="D4" s="969"/>
      <c r="E4" s="973"/>
      <c r="F4" s="974"/>
      <c r="G4" s="974"/>
      <c r="H4" s="974"/>
      <c r="I4" s="974"/>
      <c r="J4" s="975"/>
    </row>
    <row r="5" spans="1:14" ht="31.5" customHeight="1" x14ac:dyDescent="0.2">
      <c r="A5" s="967"/>
      <c r="B5" s="968"/>
      <c r="C5" s="967"/>
      <c r="D5" s="969"/>
      <c r="E5" s="976" t="s">
        <v>474</v>
      </c>
      <c r="F5" s="979" t="s">
        <v>475</v>
      </c>
      <c r="G5" s="980"/>
      <c r="H5" s="980"/>
      <c r="I5" s="980"/>
      <c r="J5" s="981"/>
    </row>
    <row r="6" spans="1:14" ht="22.5" customHeight="1" x14ac:dyDescent="0.2">
      <c r="A6" s="967"/>
      <c r="B6" s="968"/>
      <c r="C6" s="967"/>
      <c r="D6" s="969"/>
      <c r="E6" s="977"/>
      <c r="F6" s="969" t="s">
        <v>46</v>
      </c>
      <c r="G6" s="979" t="s">
        <v>456</v>
      </c>
      <c r="H6" s="980"/>
      <c r="I6" s="980"/>
      <c r="J6" s="981"/>
    </row>
    <row r="7" spans="1:14" ht="26.25" customHeight="1" x14ac:dyDescent="0.2">
      <c r="A7" s="967"/>
      <c r="B7" s="968"/>
      <c r="C7" s="967"/>
      <c r="D7" s="969"/>
      <c r="E7" s="977"/>
      <c r="F7" s="969"/>
      <c r="G7" s="985" t="s">
        <v>476</v>
      </c>
      <c r="H7" s="986" t="s">
        <v>49</v>
      </c>
      <c r="I7" s="987"/>
      <c r="J7" s="988"/>
    </row>
    <row r="8" spans="1:14" ht="42.75" customHeight="1" x14ac:dyDescent="0.2">
      <c r="A8" s="967"/>
      <c r="B8" s="968"/>
      <c r="C8" s="967"/>
      <c r="D8" s="969"/>
      <c r="E8" s="978"/>
      <c r="F8" s="969"/>
      <c r="G8" s="985"/>
      <c r="H8" s="199" t="s">
        <v>46</v>
      </c>
      <c r="I8" s="200" t="s">
        <v>477</v>
      </c>
      <c r="J8" s="201" t="s">
        <v>50</v>
      </c>
    </row>
    <row r="9" spans="1:14" s="204" customFormat="1" ht="11.25" x14ac:dyDescent="0.2">
      <c r="A9" s="202">
        <v>1</v>
      </c>
      <c r="B9" s="202">
        <v>2</v>
      </c>
      <c r="C9" s="202">
        <v>3</v>
      </c>
      <c r="D9" s="203">
        <v>4</v>
      </c>
      <c r="E9" s="203">
        <v>5</v>
      </c>
      <c r="F9" s="203">
        <v>6</v>
      </c>
      <c r="G9" s="203">
        <v>7</v>
      </c>
      <c r="H9" s="203">
        <v>8</v>
      </c>
      <c r="I9" s="203">
        <v>9</v>
      </c>
      <c r="J9" s="203">
        <v>10</v>
      </c>
    </row>
    <row r="10" spans="1:14" s="206" customFormat="1" x14ac:dyDescent="0.2">
      <c r="A10" s="925" t="s">
        <v>478</v>
      </c>
      <c r="B10" s="925"/>
      <c r="C10" s="925"/>
      <c r="D10" s="205">
        <f>E10+F10</f>
        <v>1735446</v>
      </c>
      <c r="E10" s="205">
        <f>E11+E12</f>
        <v>8308</v>
      </c>
      <c r="F10" s="205">
        <f>G10+H10</f>
        <v>1727138</v>
      </c>
      <c r="G10" s="205">
        <f>G11+G12</f>
        <v>99325</v>
      </c>
      <c r="H10" s="205">
        <f>H11+H12</f>
        <v>1627813</v>
      </c>
      <c r="I10" s="205">
        <f t="shared" ref="I10:J10" si="0">I11+I12</f>
        <v>13083</v>
      </c>
      <c r="J10" s="205">
        <f t="shared" si="0"/>
        <v>1614730</v>
      </c>
    </row>
    <row r="11" spans="1:14" ht="12" customHeight="1" x14ac:dyDescent="0.2">
      <c r="A11" s="933" t="s">
        <v>14</v>
      </c>
      <c r="B11" s="934"/>
      <c r="C11" s="935"/>
      <c r="D11" s="207">
        <f>E11+F11</f>
        <v>560</v>
      </c>
      <c r="E11" s="207">
        <v>560</v>
      </c>
      <c r="F11" s="207">
        <v>0</v>
      </c>
      <c r="G11" s="207">
        <v>0</v>
      </c>
      <c r="H11" s="207">
        <v>0</v>
      </c>
      <c r="I11" s="207">
        <v>0</v>
      </c>
      <c r="J11" s="207">
        <v>0</v>
      </c>
    </row>
    <row r="12" spans="1:14" s="206" customFormat="1" x14ac:dyDescent="0.2">
      <c r="A12" s="989" t="s">
        <v>15</v>
      </c>
      <c r="B12" s="989"/>
      <c r="C12" s="989"/>
      <c r="D12" s="205">
        <f>E12+F12</f>
        <v>1734886</v>
      </c>
      <c r="E12" s="205">
        <f>SUM(E13:E149)-E93</f>
        <v>7748</v>
      </c>
      <c r="F12" s="205">
        <f>G12+H12</f>
        <v>1727138</v>
      </c>
      <c r="G12" s="205">
        <f>SUM(G13:G149)-G93</f>
        <v>99325</v>
      </c>
      <c r="H12" s="205">
        <f>SUM(H13:H149)-H93</f>
        <v>1627813</v>
      </c>
      <c r="I12" s="205">
        <f>SUM(I13:I149)-I93</f>
        <v>13083</v>
      </c>
      <c r="J12" s="205">
        <f>SUM(J13:J149)-J93</f>
        <v>1614730</v>
      </c>
    </row>
    <row r="13" spans="1:14" x14ac:dyDescent="0.2">
      <c r="A13" s="208">
        <v>1</v>
      </c>
      <c r="B13" s="209" t="s">
        <v>54</v>
      </c>
      <c r="C13" s="210" t="s">
        <v>55</v>
      </c>
      <c r="D13" s="207">
        <f>E13+F13</f>
        <v>15789</v>
      </c>
      <c r="E13" s="207">
        <v>0</v>
      </c>
      <c r="F13" s="207">
        <f>G13+H13</f>
        <v>15789</v>
      </c>
      <c r="G13" s="207">
        <v>1008</v>
      </c>
      <c r="H13" s="207">
        <f>I13+J13</f>
        <v>14781</v>
      </c>
      <c r="I13" s="207">
        <v>261</v>
      </c>
      <c r="J13" s="207">
        <v>14520</v>
      </c>
      <c r="L13" s="211"/>
      <c r="N13" s="212"/>
    </row>
    <row r="14" spans="1:14" x14ac:dyDescent="0.2">
      <c r="A14" s="208">
        <v>2</v>
      </c>
      <c r="B14" s="213" t="s">
        <v>56</v>
      </c>
      <c r="C14" s="210" t="s">
        <v>57</v>
      </c>
      <c r="D14" s="207">
        <f t="shared" ref="D14:D79" si="1">E14+F14</f>
        <v>9996</v>
      </c>
      <c r="E14" s="207">
        <v>0</v>
      </c>
      <c r="F14" s="207">
        <f t="shared" ref="F14:F79" si="2">G14+H14</f>
        <v>9996</v>
      </c>
      <c r="G14" s="207">
        <v>316</v>
      </c>
      <c r="H14" s="207">
        <f t="shared" ref="H14:H79" si="3">I14+J14</f>
        <v>9680</v>
      </c>
      <c r="I14" s="207">
        <v>395</v>
      </c>
      <c r="J14" s="207">
        <v>9285</v>
      </c>
      <c r="L14" s="211"/>
      <c r="N14" s="212"/>
    </row>
    <row r="15" spans="1:14" x14ac:dyDescent="0.2">
      <c r="A15" s="208">
        <v>3</v>
      </c>
      <c r="B15" s="214" t="s">
        <v>16</v>
      </c>
      <c r="C15" s="215" t="s">
        <v>17</v>
      </c>
      <c r="D15" s="207">
        <f t="shared" si="1"/>
        <v>34284</v>
      </c>
      <c r="E15" s="207">
        <v>0</v>
      </c>
      <c r="F15" s="207">
        <f t="shared" si="2"/>
        <v>34284</v>
      </c>
      <c r="G15" s="207">
        <v>792</v>
      </c>
      <c r="H15" s="207">
        <f t="shared" si="3"/>
        <v>33492</v>
      </c>
      <c r="I15" s="207">
        <v>0</v>
      </c>
      <c r="J15" s="207">
        <v>33492</v>
      </c>
      <c r="L15" s="211"/>
      <c r="N15" s="212"/>
    </row>
    <row r="16" spans="1:14" x14ac:dyDescent="0.2">
      <c r="A16" s="208">
        <v>4</v>
      </c>
      <c r="B16" s="209" t="s">
        <v>58</v>
      </c>
      <c r="C16" s="210" t="s">
        <v>59</v>
      </c>
      <c r="D16" s="207">
        <f t="shared" si="1"/>
        <v>10811</v>
      </c>
      <c r="E16" s="207">
        <v>0</v>
      </c>
      <c r="F16" s="207">
        <f t="shared" si="2"/>
        <v>10811</v>
      </c>
      <c r="G16" s="207">
        <v>150</v>
      </c>
      <c r="H16" s="207">
        <f t="shared" si="3"/>
        <v>10661</v>
      </c>
      <c r="I16" s="207">
        <v>0</v>
      </c>
      <c r="J16" s="207">
        <v>10661</v>
      </c>
      <c r="L16" s="211"/>
      <c r="N16" s="212"/>
    </row>
    <row r="17" spans="1:14" x14ac:dyDescent="0.2">
      <c r="A17" s="208">
        <v>5</v>
      </c>
      <c r="B17" s="209" t="s">
        <v>60</v>
      </c>
      <c r="C17" s="210" t="s">
        <v>61</v>
      </c>
      <c r="D17" s="207">
        <f t="shared" si="1"/>
        <v>16125</v>
      </c>
      <c r="E17" s="207">
        <v>0</v>
      </c>
      <c r="F17" s="207">
        <f t="shared" si="2"/>
        <v>16125</v>
      </c>
      <c r="G17" s="207">
        <v>420</v>
      </c>
      <c r="H17" s="207">
        <f t="shared" si="3"/>
        <v>15705</v>
      </c>
      <c r="I17" s="207">
        <v>59</v>
      </c>
      <c r="J17" s="207">
        <v>15646</v>
      </c>
      <c r="L17" s="211"/>
      <c r="N17" s="212"/>
    </row>
    <row r="18" spans="1:14" x14ac:dyDescent="0.2">
      <c r="A18" s="208">
        <v>6</v>
      </c>
      <c r="B18" s="214" t="s">
        <v>18</v>
      </c>
      <c r="C18" s="215" t="s">
        <v>19</v>
      </c>
      <c r="D18" s="207">
        <f t="shared" si="1"/>
        <v>49963</v>
      </c>
      <c r="E18" s="207">
        <v>0</v>
      </c>
      <c r="F18" s="207">
        <f t="shared" si="2"/>
        <v>49963</v>
      </c>
      <c r="G18" s="207">
        <v>2235</v>
      </c>
      <c r="H18" s="207">
        <f t="shared" si="3"/>
        <v>47728</v>
      </c>
      <c r="I18" s="207">
        <v>0</v>
      </c>
      <c r="J18" s="207">
        <v>47728</v>
      </c>
      <c r="L18" s="211"/>
      <c r="N18" s="212"/>
    </row>
    <row r="19" spans="1:14" x14ac:dyDescent="0.2">
      <c r="A19" s="208">
        <v>7</v>
      </c>
      <c r="B19" s="88" t="s">
        <v>62</v>
      </c>
      <c r="C19" s="31" t="s">
        <v>63</v>
      </c>
      <c r="D19" s="207">
        <f t="shared" si="1"/>
        <v>29983</v>
      </c>
      <c r="E19" s="207">
        <v>0</v>
      </c>
      <c r="F19" s="207">
        <f t="shared" si="2"/>
        <v>29983</v>
      </c>
      <c r="G19" s="207">
        <v>417</v>
      </c>
      <c r="H19" s="207">
        <f t="shared" si="3"/>
        <v>29566</v>
      </c>
      <c r="I19" s="207">
        <v>10</v>
      </c>
      <c r="J19" s="207">
        <v>29556</v>
      </c>
      <c r="L19" s="211"/>
      <c r="N19" s="212"/>
    </row>
    <row r="20" spans="1:14" x14ac:dyDescent="0.2">
      <c r="A20" s="208">
        <v>8</v>
      </c>
      <c r="B20" s="214" t="s">
        <v>64</v>
      </c>
      <c r="C20" s="215" t="s">
        <v>65</v>
      </c>
      <c r="D20" s="207">
        <f t="shared" si="1"/>
        <v>9877</v>
      </c>
      <c r="E20" s="207">
        <v>0</v>
      </c>
      <c r="F20" s="207">
        <f t="shared" si="2"/>
        <v>9877</v>
      </c>
      <c r="G20" s="207">
        <v>990</v>
      </c>
      <c r="H20" s="207">
        <f t="shared" si="3"/>
        <v>8887</v>
      </c>
      <c r="I20" s="207">
        <v>0</v>
      </c>
      <c r="J20" s="207">
        <v>8887</v>
      </c>
      <c r="L20" s="211"/>
      <c r="N20" s="212"/>
    </row>
    <row r="21" spans="1:14" x14ac:dyDescent="0.2">
      <c r="A21" s="208">
        <v>9</v>
      </c>
      <c r="B21" s="214" t="s">
        <v>66</v>
      </c>
      <c r="C21" s="215" t="s">
        <v>67</v>
      </c>
      <c r="D21" s="207">
        <f t="shared" si="1"/>
        <v>12474</v>
      </c>
      <c r="E21" s="207">
        <v>0</v>
      </c>
      <c r="F21" s="207">
        <f t="shared" si="2"/>
        <v>12474</v>
      </c>
      <c r="G21" s="207">
        <v>20</v>
      </c>
      <c r="H21" s="207">
        <f t="shared" si="3"/>
        <v>12454</v>
      </c>
      <c r="I21" s="207">
        <v>0</v>
      </c>
      <c r="J21" s="207">
        <v>12454</v>
      </c>
      <c r="L21" s="211"/>
      <c r="N21" s="212"/>
    </row>
    <row r="22" spans="1:14" x14ac:dyDescent="0.2">
      <c r="A22" s="208">
        <v>10</v>
      </c>
      <c r="B22" s="214" t="s">
        <v>68</v>
      </c>
      <c r="C22" s="215" t="s">
        <v>69</v>
      </c>
      <c r="D22" s="207">
        <f t="shared" si="1"/>
        <v>18290</v>
      </c>
      <c r="E22" s="207">
        <v>0</v>
      </c>
      <c r="F22" s="207">
        <f t="shared" si="2"/>
        <v>18290</v>
      </c>
      <c r="G22" s="207">
        <v>188</v>
      </c>
      <c r="H22" s="207">
        <f t="shared" si="3"/>
        <v>18102</v>
      </c>
      <c r="I22" s="207">
        <v>0</v>
      </c>
      <c r="J22" s="207">
        <v>18102</v>
      </c>
      <c r="L22" s="211"/>
      <c r="N22" s="212"/>
    </row>
    <row r="23" spans="1:14" x14ac:dyDescent="0.2">
      <c r="A23" s="208">
        <v>11</v>
      </c>
      <c r="B23" s="214" t="s">
        <v>70</v>
      </c>
      <c r="C23" s="215" t="s">
        <v>71</v>
      </c>
      <c r="D23" s="207">
        <f t="shared" si="1"/>
        <v>14791</v>
      </c>
      <c r="E23" s="207">
        <v>0</v>
      </c>
      <c r="F23" s="207">
        <f t="shared" si="2"/>
        <v>14791</v>
      </c>
      <c r="G23" s="207">
        <v>240</v>
      </c>
      <c r="H23" s="207">
        <f t="shared" si="3"/>
        <v>14551</v>
      </c>
      <c r="I23" s="207">
        <v>0</v>
      </c>
      <c r="J23" s="207">
        <v>14551</v>
      </c>
      <c r="L23" s="211"/>
      <c r="N23" s="212"/>
    </row>
    <row r="24" spans="1:14" x14ac:dyDescent="0.2">
      <c r="A24" s="208">
        <v>12</v>
      </c>
      <c r="B24" s="214" t="s">
        <v>72</v>
      </c>
      <c r="C24" s="215" t="s">
        <v>73</v>
      </c>
      <c r="D24" s="207">
        <f t="shared" si="1"/>
        <v>14802</v>
      </c>
      <c r="E24" s="207">
        <v>0</v>
      </c>
      <c r="F24" s="207">
        <f t="shared" si="2"/>
        <v>14802</v>
      </c>
      <c r="G24" s="207">
        <v>150</v>
      </c>
      <c r="H24" s="207">
        <f t="shared" si="3"/>
        <v>14652</v>
      </c>
      <c r="I24" s="207">
        <v>0</v>
      </c>
      <c r="J24" s="207">
        <v>14652</v>
      </c>
      <c r="L24" s="211"/>
      <c r="N24" s="212"/>
    </row>
    <row r="25" spans="1:14" x14ac:dyDescent="0.2">
      <c r="A25" s="208">
        <v>13</v>
      </c>
      <c r="B25" s="214" t="s">
        <v>74</v>
      </c>
      <c r="C25" s="215" t="s">
        <v>75</v>
      </c>
      <c r="D25" s="207">
        <f t="shared" si="1"/>
        <v>0</v>
      </c>
      <c r="E25" s="207">
        <v>0</v>
      </c>
      <c r="F25" s="207">
        <f t="shared" si="2"/>
        <v>0</v>
      </c>
      <c r="G25" s="207">
        <v>0</v>
      </c>
      <c r="H25" s="207">
        <f t="shared" si="3"/>
        <v>0</v>
      </c>
      <c r="I25" s="207">
        <v>0</v>
      </c>
      <c r="J25" s="207">
        <v>0</v>
      </c>
      <c r="L25" s="211"/>
      <c r="N25" s="212"/>
    </row>
    <row r="26" spans="1:14" x14ac:dyDescent="0.2">
      <c r="A26" s="208">
        <v>14</v>
      </c>
      <c r="B26" s="214" t="s">
        <v>76</v>
      </c>
      <c r="C26" s="215" t="s">
        <v>77</v>
      </c>
      <c r="D26" s="207">
        <f t="shared" si="1"/>
        <v>14425</v>
      </c>
      <c r="E26" s="207">
        <v>0</v>
      </c>
      <c r="F26" s="207">
        <f t="shared" si="2"/>
        <v>14425</v>
      </c>
      <c r="G26" s="207">
        <v>268</v>
      </c>
      <c r="H26" s="207">
        <f t="shared" si="3"/>
        <v>14157</v>
      </c>
      <c r="I26" s="207">
        <v>0</v>
      </c>
      <c r="J26" s="207">
        <v>14157</v>
      </c>
      <c r="L26" s="211"/>
      <c r="N26" s="212"/>
    </row>
    <row r="27" spans="1:14" x14ac:dyDescent="0.2">
      <c r="A27" s="208">
        <v>15</v>
      </c>
      <c r="B27" s="214" t="s">
        <v>78</v>
      </c>
      <c r="C27" s="215" t="s">
        <v>79</v>
      </c>
      <c r="D27" s="207">
        <f t="shared" si="1"/>
        <v>10014</v>
      </c>
      <c r="E27" s="207">
        <v>0</v>
      </c>
      <c r="F27" s="207">
        <f t="shared" si="2"/>
        <v>10014</v>
      </c>
      <c r="G27" s="207">
        <v>224</v>
      </c>
      <c r="H27" s="207">
        <f t="shared" si="3"/>
        <v>9790</v>
      </c>
      <c r="I27" s="207">
        <v>0</v>
      </c>
      <c r="J27" s="207">
        <v>9790</v>
      </c>
      <c r="L27" s="211"/>
      <c r="N27" s="212"/>
    </row>
    <row r="28" spans="1:14" x14ac:dyDescent="0.2">
      <c r="A28" s="208">
        <v>16</v>
      </c>
      <c r="B28" s="214" t="s">
        <v>80</v>
      </c>
      <c r="C28" s="215" t="s">
        <v>81</v>
      </c>
      <c r="D28" s="207">
        <f t="shared" si="1"/>
        <v>21991</v>
      </c>
      <c r="E28" s="207">
        <v>0</v>
      </c>
      <c r="F28" s="207">
        <f t="shared" si="2"/>
        <v>21991</v>
      </c>
      <c r="G28" s="207">
        <v>800</v>
      </c>
      <c r="H28" s="207">
        <f t="shared" si="3"/>
        <v>21191</v>
      </c>
      <c r="I28" s="207">
        <v>0</v>
      </c>
      <c r="J28" s="207">
        <v>21191</v>
      </c>
      <c r="L28" s="211"/>
      <c r="N28" s="212"/>
    </row>
    <row r="29" spans="1:14" x14ac:dyDescent="0.2">
      <c r="A29" s="208">
        <v>17</v>
      </c>
      <c r="B29" s="214" t="s">
        <v>20</v>
      </c>
      <c r="C29" s="215" t="s">
        <v>21</v>
      </c>
      <c r="D29" s="207">
        <f t="shared" si="1"/>
        <v>35355</v>
      </c>
      <c r="E29" s="207">
        <v>0</v>
      </c>
      <c r="F29" s="207">
        <f t="shared" si="2"/>
        <v>35355</v>
      </c>
      <c r="G29" s="207">
        <v>350</v>
      </c>
      <c r="H29" s="207">
        <f t="shared" si="3"/>
        <v>35005</v>
      </c>
      <c r="I29" s="207">
        <v>0</v>
      </c>
      <c r="J29" s="207">
        <v>35005</v>
      </c>
      <c r="L29" s="211"/>
      <c r="N29" s="212"/>
    </row>
    <row r="30" spans="1:14" x14ac:dyDescent="0.2">
      <c r="A30" s="208">
        <v>18</v>
      </c>
      <c r="B30" s="209" t="s">
        <v>82</v>
      </c>
      <c r="C30" s="210" t="s">
        <v>83</v>
      </c>
      <c r="D30" s="207">
        <f t="shared" si="1"/>
        <v>6744</v>
      </c>
      <c r="E30" s="207">
        <v>0</v>
      </c>
      <c r="F30" s="207">
        <f t="shared" si="2"/>
        <v>6744</v>
      </c>
      <c r="G30" s="207">
        <v>1100</v>
      </c>
      <c r="H30" s="207">
        <f t="shared" si="3"/>
        <v>5644</v>
      </c>
      <c r="I30" s="207">
        <v>13</v>
      </c>
      <c r="J30" s="207">
        <v>5631</v>
      </c>
      <c r="L30" s="211"/>
      <c r="N30" s="212"/>
    </row>
    <row r="31" spans="1:14" x14ac:dyDescent="0.2">
      <c r="A31" s="208">
        <v>19</v>
      </c>
      <c r="B31" s="209" t="s">
        <v>84</v>
      </c>
      <c r="C31" s="210" t="s">
        <v>85</v>
      </c>
      <c r="D31" s="207">
        <f t="shared" si="1"/>
        <v>10427</v>
      </c>
      <c r="E31" s="207">
        <v>0</v>
      </c>
      <c r="F31" s="207">
        <f t="shared" si="2"/>
        <v>10427</v>
      </c>
      <c r="G31" s="207">
        <v>1464</v>
      </c>
      <c r="H31" s="207">
        <f t="shared" si="3"/>
        <v>8963</v>
      </c>
      <c r="I31" s="207">
        <v>0</v>
      </c>
      <c r="J31" s="207">
        <v>8963</v>
      </c>
      <c r="L31" s="211"/>
      <c r="N31" s="212"/>
    </row>
    <row r="32" spans="1:14" x14ac:dyDescent="0.2">
      <c r="A32" s="208">
        <v>20</v>
      </c>
      <c r="B32" s="209" t="s">
        <v>86</v>
      </c>
      <c r="C32" s="210" t="s">
        <v>87</v>
      </c>
      <c r="D32" s="207">
        <f t="shared" si="1"/>
        <v>25351</v>
      </c>
      <c r="E32" s="207">
        <v>0</v>
      </c>
      <c r="F32" s="207">
        <f t="shared" si="2"/>
        <v>25351</v>
      </c>
      <c r="G32" s="207">
        <v>1111</v>
      </c>
      <c r="H32" s="207">
        <f t="shared" si="3"/>
        <v>24240</v>
      </c>
      <c r="I32" s="207">
        <v>0</v>
      </c>
      <c r="J32" s="207">
        <v>24240</v>
      </c>
      <c r="L32" s="211"/>
      <c r="N32" s="212"/>
    </row>
    <row r="33" spans="1:14" x14ac:dyDescent="0.2">
      <c r="A33" s="208">
        <v>21</v>
      </c>
      <c r="B33" s="209" t="s">
        <v>22</v>
      </c>
      <c r="C33" s="210" t="s">
        <v>23</v>
      </c>
      <c r="D33" s="207">
        <f t="shared" si="1"/>
        <v>17746</v>
      </c>
      <c r="E33" s="207">
        <v>0</v>
      </c>
      <c r="F33" s="207">
        <f t="shared" si="2"/>
        <v>17746</v>
      </c>
      <c r="G33" s="207">
        <v>92</v>
      </c>
      <c r="H33" s="207">
        <f t="shared" si="3"/>
        <v>17654</v>
      </c>
      <c r="I33" s="207">
        <v>0</v>
      </c>
      <c r="J33" s="207">
        <v>17654</v>
      </c>
      <c r="L33" s="211"/>
      <c r="N33" s="212"/>
    </row>
    <row r="34" spans="1:14" x14ac:dyDescent="0.2">
      <c r="A34" s="208">
        <v>22</v>
      </c>
      <c r="B34" s="214" t="s">
        <v>24</v>
      </c>
      <c r="C34" s="215" t="s">
        <v>25</v>
      </c>
      <c r="D34" s="207">
        <f t="shared" si="1"/>
        <v>4530</v>
      </c>
      <c r="E34" s="207">
        <v>0</v>
      </c>
      <c r="F34" s="207">
        <f t="shared" si="2"/>
        <v>4530</v>
      </c>
      <c r="G34" s="207">
        <v>217</v>
      </c>
      <c r="H34" s="207">
        <f t="shared" si="3"/>
        <v>4313</v>
      </c>
      <c r="I34" s="207">
        <v>0</v>
      </c>
      <c r="J34" s="207">
        <v>4313</v>
      </c>
      <c r="L34" s="211"/>
      <c r="N34" s="212"/>
    </row>
    <row r="35" spans="1:14" x14ac:dyDescent="0.2">
      <c r="A35" s="208">
        <v>23</v>
      </c>
      <c r="B35" s="214" t="s">
        <v>88</v>
      </c>
      <c r="C35" s="215" t="s">
        <v>89</v>
      </c>
      <c r="D35" s="207">
        <f t="shared" si="1"/>
        <v>0</v>
      </c>
      <c r="E35" s="207">
        <v>0</v>
      </c>
      <c r="F35" s="207">
        <f t="shared" si="2"/>
        <v>0</v>
      </c>
      <c r="G35" s="207">
        <v>0</v>
      </c>
      <c r="H35" s="207">
        <v>0</v>
      </c>
      <c r="I35" s="207">
        <v>0</v>
      </c>
      <c r="J35" s="207">
        <v>0</v>
      </c>
      <c r="L35" s="211"/>
      <c r="N35" s="212"/>
    </row>
    <row r="36" spans="1:14" ht="15" customHeight="1" x14ac:dyDescent="0.2">
      <c r="A36" s="208">
        <v>24</v>
      </c>
      <c r="B36" s="214" t="s">
        <v>90</v>
      </c>
      <c r="C36" s="215" t="s">
        <v>91</v>
      </c>
      <c r="D36" s="207">
        <f t="shared" si="1"/>
        <v>0</v>
      </c>
      <c r="E36" s="207">
        <v>0</v>
      </c>
      <c r="F36" s="207">
        <f t="shared" si="2"/>
        <v>0</v>
      </c>
      <c r="G36" s="207">
        <v>0</v>
      </c>
      <c r="H36" s="207">
        <v>0</v>
      </c>
      <c r="I36" s="207">
        <v>0</v>
      </c>
      <c r="J36" s="207">
        <v>0</v>
      </c>
      <c r="L36" s="211"/>
      <c r="N36" s="212"/>
    </row>
    <row r="37" spans="1:14" x14ac:dyDescent="0.2">
      <c r="A37" s="208">
        <v>25</v>
      </c>
      <c r="B37" s="209" t="s">
        <v>92</v>
      </c>
      <c r="C37" s="31" t="s">
        <v>93</v>
      </c>
      <c r="D37" s="207">
        <f t="shared" si="1"/>
        <v>99631</v>
      </c>
      <c r="E37" s="207">
        <v>0</v>
      </c>
      <c r="F37" s="207">
        <f t="shared" si="2"/>
        <v>99631</v>
      </c>
      <c r="G37" s="207">
        <v>18317</v>
      </c>
      <c r="H37" s="207">
        <f t="shared" si="3"/>
        <v>81314</v>
      </c>
      <c r="I37" s="207">
        <v>33</v>
      </c>
      <c r="J37" s="207">
        <v>81281</v>
      </c>
      <c r="L37" s="211"/>
      <c r="N37" s="212"/>
    </row>
    <row r="38" spans="1:14" x14ac:dyDescent="0.2">
      <c r="A38" s="208">
        <v>26</v>
      </c>
      <c r="B38" s="214" t="s">
        <v>94</v>
      </c>
      <c r="C38" s="215" t="s">
        <v>95</v>
      </c>
      <c r="D38" s="207">
        <f t="shared" si="1"/>
        <v>0</v>
      </c>
      <c r="E38" s="207">
        <v>0</v>
      </c>
      <c r="F38" s="207">
        <f t="shared" si="2"/>
        <v>0</v>
      </c>
      <c r="G38" s="207">
        <v>0</v>
      </c>
      <c r="H38" s="207">
        <f t="shared" si="3"/>
        <v>0</v>
      </c>
      <c r="I38" s="207">
        <v>0</v>
      </c>
      <c r="J38" s="207">
        <v>0</v>
      </c>
      <c r="L38" s="211"/>
      <c r="N38" s="212"/>
    </row>
    <row r="39" spans="1:14" x14ac:dyDescent="0.2">
      <c r="A39" s="208">
        <v>27</v>
      </c>
      <c r="B39" s="213" t="s">
        <v>96</v>
      </c>
      <c r="C39" s="31" t="s">
        <v>97</v>
      </c>
      <c r="D39" s="207">
        <f t="shared" si="1"/>
        <v>0</v>
      </c>
      <c r="E39" s="207">
        <v>0</v>
      </c>
      <c r="F39" s="207">
        <f t="shared" si="2"/>
        <v>0</v>
      </c>
      <c r="G39" s="207">
        <v>0</v>
      </c>
      <c r="H39" s="207">
        <f t="shared" si="3"/>
        <v>0</v>
      </c>
      <c r="I39" s="207">
        <v>0</v>
      </c>
      <c r="J39" s="207">
        <v>0</v>
      </c>
      <c r="L39" s="211"/>
      <c r="N39" s="212"/>
    </row>
    <row r="40" spans="1:14" x14ac:dyDescent="0.2">
      <c r="A40" s="208">
        <v>28</v>
      </c>
      <c r="B40" s="213" t="s">
        <v>26</v>
      </c>
      <c r="C40" s="210" t="s">
        <v>27</v>
      </c>
      <c r="D40" s="207">
        <f t="shared" si="1"/>
        <v>17940</v>
      </c>
      <c r="E40" s="207">
        <v>0</v>
      </c>
      <c r="F40" s="207">
        <f t="shared" si="2"/>
        <v>17940</v>
      </c>
      <c r="G40" s="207">
        <v>12</v>
      </c>
      <c r="H40" s="207">
        <f t="shared" si="3"/>
        <v>17928</v>
      </c>
      <c r="I40" s="207">
        <v>1545</v>
      </c>
      <c r="J40" s="207">
        <v>16383</v>
      </c>
      <c r="L40" s="211"/>
      <c r="N40" s="212"/>
    </row>
    <row r="41" spans="1:14" x14ac:dyDescent="0.2">
      <c r="A41" s="208">
        <v>29</v>
      </c>
      <c r="B41" s="88" t="s">
        <v>98</v>
      </c>
      <c r="C41" s="31" t="s">
        <v>99</v>
      </c>
      <c r="D41" s="207">
        <f t="shared" si="1"/>
        <v>60616</v>
      </c>
      <c r="E41" s="207">
        <v>0</v>
      </c>
      <c r="F41" s="207">
        <f t="shared" si="2"/>
        <v>60616</v>
      </c>
      <c r="G41" s="207">
        <v>2800</v>
      </c>
      <c r="H41" s="207">
        <f t="shared" si="3"/>
        <v>57816</v>
      </c>
      <c r="I41" s="207">
        <v>0</v>
      </c>
      <c r="J41" s="207">
        <v>57816</v>
      </c>
      <c r="L41" s="211"/>
      <c r="N41" s="212"/>
    </row>
    <row r="42" spans="1:14" x14ac:dyDescent="0.2">
      <c r="A42" s="208">
        <v>30</v>
      </c>
      <c r="B42" s="213" t="s">
        <v>100</v>
      </c>
      <c r="C42" s="210" t="s">
        <v>101</v>
      </c>
      <c r="D42" s="207">
        <f t="shared" si="1"/>
        <v>8947</v>
      </c>
      <c r="E42" s="207">
        <v>0</v>
      </c>
      <c r="F42" s="207">
        <f t="shared" si="2"/>
        <v>8947</v>
      </c>
      <c r="G42" s="207">
        <v>265</v>
      </c>
      <c r="H42" s="207">
        <f t="shared" si="3"/>
        <v>8682</v>
      </c>
      <c r="I42" s="207">
        <v>0</v>
      </c>
      <c r="J42" s="207">
        <v>8682</v>
      </c>
      <c r="L42" s="211"/>
      <c r="N42" s="212"/>
    </row>
    <row r="43" spans="1:14" x14ac:dyDescent="0.2">
      <c r="A43" s="208">
        <v>31</v>
      </c>
      <c r="B43" s="214" t="s">
        <v>102</v>
      </c>
      <c r="C43" s="215" t="s">
        <v>103</v>
      </c>
      <c r="D43" s="207">
        <f t="shared" si="1"/>
        <v>43090</v>
      </c>
      <c r="E43" s="207">
        <v>0</v>
      </c>
      <c r="F43" s="207">
        <f t="shared" si="2"/>
        <v>43090</v>
      </c>
      <c r="G43" s="207">
        <v>2753</v>
      </c>
      <c r="H43" s="207">
        <f t="shared" si="3"/>
        <v>40337</v>
      </c>
      <c r="I43" s="207">
        <v>209</v>
      </c>
      <c r="J43" s="207">
        <v>40128</v>
      </c>
      <c r="L43" s="211"/>
      <c r="N43" s="212"/>
    </row>
    <row r="44" spans="1:14" x14ac:dyDescent="0.2">
      <c r="A44" s="208">
        <v>32</v>
      </c>
      <c r="B44" s="213" t="s">
        <v>104</v>
      </c>
      <c r="C44" s="210" t="s">
        <v>105</v>
      </c>
      <c r="D44" s="207">
        <f t="shared" si="1"/>
        <v>10571</v>
      </c>
      <c r="E44" s="207">
        <v>0</v>
      </c>
      <c r="F44" s="207">
        <f t="shared" si="2"/>
        <v>10571</v>
      </c>
      <c r="G44" s="207">
        <v>52</v>
      </c>
      <c r="H44" s="207">
        <f t="shared" si="3"/>
        <v>10519</v>
      </c>
      <c r="I44" s="207">
        <v>227</v>
      </c>
      <c r="J44" s="207">
        <v>10292</v>
      </c>
      <c r="L44" s="211"/>
      <c r="N44" s="212"/>
    </row>
    <row r="45" spans="1:14" x14ac:dyDescent="0.2">
      <c r="A45" s="208">
        <v>33</v>
      </c>
      <c r="B45" s="209" t="s">
        <v>106</v>
      </c>
      <c r="C45" s="210" t="s">
        <v>107</v>
      </c>
      <c r="D45" s="207">
        <f t="shared" si="1"/>
        <v>24367</v>
      </c>
      <c r="E45" s="207">
        <v>0</v>
      </c>
      <c r="F45" s="207">
        <f t="shared" si="2"/>
        <v>24367</v>
      </c>
      <c r="G45" s="207">
        <v>987</v>
      </c>
      <c r="H45" s="207">
        <f t="shared" si="3"/>
        <v>23380</v>
      </c>
      <c r="I45" s="207">
        <v>0</v>
      </c>
      <c r="J45" s="207">
        <v>23380</v>
      </c>
      <c r="L45" s="211"/>
      <c r="N45" s="212"/>
    </row>
    <row r="46" spans="1:14" x14ac:dyDescent="0.2">
      <c r="A46" s="208">
        <v>34</v>
      </c>
      <c r="B46" s="216" t="s">
        <v>108</v>
      </c>
      <c r="C46" s="217" t="s">
        <v>109</v>
      </c>
      <c r="D46" s="207">
        <f t="shared" si="1"/>
        <v>13232</v>
      </c>
      <c r="E46" s="207">
        <v>0</v>
      </c>
      <c r="F46" s="207">
        <f t="shared" si="2"/>
        <v>13232</v>
      </c>
      <c r="G46" s="207">
        <v>300</v>
      </c>
      <c r="H46" s="207">
        <f t="shared" si="3"/>
        <v>12932</v>
      </c>
      <c r="I46" s="207">
        <v>609</v>
      </c>
      <c r="J46" s="207">
        <v>12323</v>
      </c>
      <c r="L46" s="211"/>
      <c r="N46" s="212"/>
    </row>
    <row r="47" spans="1:14" x14ac:dyDescent="0.2">
      <c r="A47" s="208">
        <v>35</v>
      </c>
      <c r="B47" s="209" t="s">
        <v>110</v>
      </c>
      <c r="C47" s="210" t="s">
        <v>111</v>
      </c>
      <c r="D47" s="207">
        <f t="shared" si="1"/>
        <v>9143</v>
      </c>
      <c r="E47" s="207">
        <v>0</v>
      </c>
      <c r="F47" s="207">
        <f t="shared" si="2"/>
        <v>9143</v>
      </c>
      <c r="G47" s="207">
        <v>510</v>
      </c>
      <c r="H47" s="207">
        <f t="shared" si="3"/>
        <v>8633</v>
      </c>
      <c r="I47" s="207">
        <v>0</v>
      </c>
      <c r="J47" s="207">
        <v>8633</v>
      </c>
      <c r="L47" s="211"/>
      <c r="N47" s="212"/>
    </row>
    <row r="48" spans="1:14" x14ac:dyDescent="0.2">
      <c r="A48" s="208">
        <v>36</v>
      </c>
      <c r="B48" s="88" t="s">
        <v>112</v>
      </c>
      <c r="C48" s="31" t="s">
        <v>113</v>
      </c>
      <c r="D48" s="207">
        <f t="shared" si="1"/>
        <v>25241</v>
      </c>
      <c r="E48" s="207">
        <v>0</v>
      </c>
      <c r="F48" s="207">
        <f t="shared" si="2"/>
        <v>25241</v>
      </c>
      <c r="G48" s="207">
        <v>331</v>
      </c>
      <c r="H48" s="207">
        <f t="shared" si="3"/>
        <v>24910</v>
      </c>
      <c r="I48" s="207">
        <v>11</v>
      </c>
      <c r="J48" s="207">
        <v>24899</v>
      </c>
      <c r="L48" s="211"/>
      <c r="N48" s="212"/>
    </row>
    <row r="49" spans="1:14" x14ac:dyDescent="0.2">
      <c r="A49" s="208">
        <v>37</v>
      </c>
      <c r="B49" s="214" t="s">
        <v>114</v>
      </c>
      <c r="C49" s="215" t="s">
        <v>115</v>
      </c>
      <c r="D49" s="207">
        <f t="shared" si="1"/>
        <v>7531</v>
      </c>
      <c r="E49" s="207">
        <v>0</v>
      </c>
      <c r="F49" s="207">
        <f t="shared" si="2"/>
        <v>7531</v>
      </c>
      <c r="G49" s="207">
        <v>855</v>
      </c>
      <c r="H49" s="207">
        <f t="shared" si="3"/>
        <v>6676</v>
      </c>
      <c r="I49" s="207">
        <v>45</v>
      </c>
      <c r="J49" s="207">
        <v>6631</v>
      </c>
      <c r="L49" s="211"/>
      <c r="N49" s="212"/>
    </row>
    <row r="50" spans="1:14" x14ac:dyDescent="0.2">
      <c r="A50" s="208">
        <v>38</v>
      </c>
      <c r="B50" s="213" t="s">
        <v>116</v>
      </c>
      <c r="C50" s="210" t="s">
        <v>117</v>
      </c>
      <c r="D50" s="207">
        <f t="shared" si="1"/>
        <v>1800</v>
      </c>
      <c r="E50" s="207">
        <v>0</v>
      </c>
      <c r="F50" s="207">
        <f t="shared" si="2"/>
        <v>1800</v>
      </c>
      <c r="G50" s="207">
        <v>5</v>
      </c>
      <c r="H50" s="207">
        <f t="shared" si="3"/>
        <v>1795</v>
      </c>
      <c r="I50" s="207">
        <v>0</v>
      </c>
      <c r="J50" s="207">
        <v>1795</v>
      </c>
      <c r="L50" s="211"/>
      <c r="N50" s="212"/>
    </row>
    <row r="51" spans="1:14" x14ac:dyDescent="0.2">
      <c r="A51" s="208">
        <v>39</v>
      </c>
      <c r="B51" s="214" t="s">
        <v>28</v>
      </c>
      <c r="C51" s="215" t="s">
        <v>29</v>
      </c>
      <c r="D51" s="207">
        <f t="shared" si="1"/>
        <v>33849</v>
      </c>
      <c r="E51" s="207">
        <v>0</v>
      </c>
      <c r="F51" s="207">
        <f t="shared" si="2"/>
        <v>33849</v>
      </c>
      <c r="G51" s="207">
        <v>87</v>
      </c>
      <c r="H51" s="207">
        <f t="shared" si="3"/>
        <v>33762</v>
      </c>
      <c r="I51" s="207">
        <v>0</v>
      </c>
      <c r="J51" s="207">
        <v>33762</v>
      </c>
      <c r="L51" s="211"/>
      <c r="N51" s="212"/>
    </row>
    <row r="52" spans="1:14" x14ac:dyDescent="0.2">
      <c r="A52" s="208">
        <v>40</v>
      </c>
      <c r="B52" s="209" t="s">
        <v>118</v>
      </c>
      <c r="C52" s="210" t="s">
        <v>119</v>
      </c>
      <c r="D52" s="207">
        <f t="shared" si="1"/>
        <v>16587</v>
      </c>
      <c r="E52" s="207">
        <v>0</v>
      </c>
      <c r="F52" s="207">
        <f t="shared" si="2"/>
        <v>16587</v>
      </c>
      <c r="G52" s="207">
        <v>396</v>
      </c>
      <c r="H52" s="207">
        <f t="shared" si="3"/>
        <v>16191</v>
      </c>
      <c r="I52" s="207">
        <v>0</v>
      </c>
      <c r="J52" s="207">
        <v>16191</v>
      </c>
      <c r="L52" s="211"/>
      <c r="N52" s="212"/>
    </row>
    <row r="53" spans="1:14" x14ac:dyDescent="0.2">
      <c r="A53" s="208">
        <v>41</v>
      </c>
      <c r="B53" s="209" t="s">
        <v>120</v>
      </c>
      <c r="C53" s="210" t="s">
        <v>121</v>
      </c>
      <c r="D53" s="207">
        <f t="shared" si="1"/>
        <v>24128</v>
      </c>
      <c r="E53" s="207">
        <v>0</v>
      </c>
      <c r="F53" s="207">
        <f t="shared" si="2"/>
        <v>24128</v>
      </c>
      <c r="G53" s="207">
        <v>44</v>
      </c>
      <c r="H53" s="207">
        <f t="shared" si="3"/>
        <v>24084</v>
      </c>
      <c r="I53" s="207">
        <v>0</v>
      </c>
      <c r="J53" s="207">
        <v>24084</v>
      </c>
      <c r="L53" s="211"/>
      <c r="N53" s="212"/>
    </row>
    <row r="54" spans="1:14" x14ac:dyDescent="0.2">
      <c r="A54" s="208">
        <v>42</v>
      </c>
      <c r="B54" s="214" t="s">
        <v>122</v>
      </c>
      <c r="C54" s="215" t="s">
        <v>123</v>
      </c>
      <c r="D54" s="207">
        <f t="shared" si="1"/>
        <v>12494</v>
      </c>
      <c r="E54" s="207">
        <v>0</v>
      </c>
      <c r="F54" s="207">
        <f t="shared" si="2"/>
        <v>12494</v>
      </c>
      <c r="G54" s="207">
        <v>517</v>
      </c>
      <c r="H54" s="207">
        <f t="shared" si="3"/>
        <v>11977</v>
      </c>
      <c r="I54" s="207">
        <v>0</v>
      </c>
      <c r="J54" s="207">
        <v>11977</v>
      </c>
      <c r="L54" s="211"/>
      <c r="N54" s="212"/>
    </row>
    <row r="55" spans="1:14" x14ac:dyDescent="0.2">
      <c r="A55" s="208">
        <v>43</v>
      </c>
      <c r="B55" s="213" t="s">
        <v>124</v>
      </c>
      <c r="C55" s="210" t="s">
        <v>125</v>
      </c>
      <c r="D55" s="207">
        <f t="shared" si="1"/>
        <v>9379</v>
      </c>
      <c r="E55" s="207">
        <v>0</v>
      </c>
      <c r="F55" s="207">
        <f t="shared" si="2"/>
        <v>9379</v>
      </c>
      <c r="G55" s="207">
        <v>1080</v>
      </c>
      <c r="H55" s="207">
        <f t="shared" si="3"/>
        <v>8299</v>
      </c>
      <c r="I55" s="207">
        <v>0</v>
      </c>
      <c r="J55" s="207">
        <v>8299</v>
      </c>
      <c r="L55" s="211"/>
      <c r="N55" s="212"/>
    </row>
    <row r="56" spans="1:14" x14ac:dyDescent="0.2">
      <c r="A56" s="208">
        <v>44</v>
      </c>
      <c r="B56" s="214" t="s">
        <v>126</v>
      </c>
      <c r="C56" s="215" t="s">
        <v>127</v>
      </c>
      <c r="D56" s="207">
        <f t="shared" si="1"/>
        <v>10786</v>
      </c>
      <c r="E56" s="207">
        <v>0</v>
      </c>
      <c r="F56" s="207">
        <f t="shared" si="2"/>
        <v>10786</v>
      </c>
      <c r="G56" s="207">
        <v>200</v>
      </c>
      <c r="H56" s="207">
        <f t="shared" si="3"/>
        <v>10586</v>
      </c>
      <c r="I56" s="207">
        <v>5</v>
      </c>
      <c r="J56" s="207">
        <v>10581</v>
      </c>
      <c r="L56" s="211"/>
      <c r="N56" s="212"/>
    </row>
    <row r="57" spans="1:14" x14ac:dyDescent="0.2">
      <c r="A57" s="208">
        <v>45</v>
      </c>
      <c r="B57" s="213" t="s">
        <v>128</v>
      </c>
      <c r="C57" s="210" t="s">
        <v>129</v>
      </c>
      <c r="D57" s="207">
        <f t="shared" si="1"/>
        <v>14645</v>
      </c>
      <c r="E57" s="207">
        <v>0</v>
      </c>
      <c r="F57" s="207">
        <f t="shared" si="2"/>
        <v>14645</v>
      </c>
      <c r="G57" s="207">
        <v>363</v>
      </c>
      <c r="H57" s="207">
        <f t="shared" si="3"/>
        <v>14282</v>
      </c>
      <c r="I57" s="207">
        <v>0</v>
      </c>
      <c r="J57" s="207">
        <v>14282</v>
      </c>
      <c r="L57" s="211"/>
      <c r="N57" s="212"/>
    </row>
    <row r="58" spans="1:14" x14ac:dyDescent="0.2">
      <c r="A58" s="208">
        <v>46</v>
      </c>
      <c r="B58" s="214" t="s">
        <v>130</v>
      </c>
      <c r="C58" s="215" t="s">
        <v>131</v>
      </c>
      <c r="D58" s="207">
        <f t="shared" si="1"/>
        <v>13130</v>
      </c>
      <c r="E58" s="207">
        <v>0</v>
      </c>
      <c r="F58" s="207">
        <f t="shared" si="2"/>
        <v>13130</v>
      </c>
      <c r="G58" s="207">
        <v>452</v>
      </c>
      <c r="H58" s="207">
        <f t="shared" si="3"/>
        <v>12678</v>
      </c>
      <c r="I58" s="207">
        <v>0</v>
      </c>
      <c r="J58" s="207">
        <v>12678</v>
      </c>
      <c r="L58" s="211"/>
      <c r="N58" s="212"/>
    </row>
    <row r="59" spans="1:14" x14ac:dyDescent="0.2">
      <c r="A59" s="208">
        <v>47</v>
      </c>
      <c r="B59" s="213" t="s">
        <v>132</v>
      </c>
      <c r="C59" s="210" t="s">
        <v>133</v>
      </c>
      <c r="D59" s="207">
        <f t="shared" si="1"/>
        <v>13202</v>
      </c>
      <c r="E59" s="207">
        <v>0</v>
      </c>
      <c r="F59" s="207">
        <f t="shared" si="2"/>
        <v>13202</v>
      </c>
      <c r="G59" s="207">
        <v>300</v>
      </c>
      <c r="H59" s="207">
        <f t="shared" si="3"/>
        <v>12902</v>
      </c>
      <c r="I59" s="207">
        <v>0</v>
      </c>
      <c r="J59" s="207">
        <v>12902</v>
      </c>
      <c r="L59" s="211"/>
      <c r="N59" s="212"/>
    </row>
    <row r="60" spans="1:14" x14ac:dyDescent="0.2">
      <c r="A60" s="208">
        <v>48</v>
      </c>
      <c r="B60" s="214" t="s">
        <v>134</v>
      </c>
      <c r="C60" s="215" t="s">
        <v>135</v>
      </c>
      <c r="D60" s="207">
        <f t="shared" si="1"/>
        <v>29636</v>
      </c>
      <c r="E60" s="207">
        <v>0</v>
      </c>
      <c r="F60" s="207">
        <f t="shared" si="2"/>
        <v>29636</v>
      </c>
      <c r="G60" s="207">
        <v>800</v>
      </c>
      <c r="H60" s="207">
        <f t="shared" si="3"/>
        <v>28836</v>
      </c>
      <c r="I60" s="207">
        <v>7</v>
      </c>
      <c r="J60" s="207">
        <v>28829</v>
      </c>
      <c r="L60" s="211"/>
      <c r="N60" s="212"/>
    </row>
    <row r="61" spans="1:14" x14ac:dyDescent="0.2">
      <c r="A61" s="208">
        <v>49</v>
      </c>
      <c r="B61" s="214" t="s">
        <v>136</v>
      </c>
      <c r="C61" s="215" t="s">
        <v>137</v>
      </c>
      <c r="D61" s="207">
        <f t="shared" si="1"/>
        <v>55809</v>
      </c>
      <c r="E61" s="207">
        <v>0</v>
      </c>
      <c r="F61" s="207">
        <f t="shared" si="2"/>
        <v>55809</v>
      </c>
      <c r="G61" s="207">
        <v>1765</v>
      </c>
      <c r="H61" s="207">
        <f t="shared" si="3"/>
        <v>54044</v>
      </c>
      <c r="I61" s="207">
        <v>77</v>
      </c>
      <c r="J61" s="207">
        <v>53967</v>
      </c>
      <c r="L61" s="211"/>
      <c r="N61" s="212"/>
    </row>
    <row r="62" spans="1:14" x14ac:dyDescent="0.2">
      <c r="A62" s="208">
        <v>50</v>
      </c>
      <c r="B62" s="214" t="s">
        <v>138</v>
      </c>
      <c r="C62" s="215" t="s">
        <v>139</v>
      </c>
      <c r="D62" s="207">
        <f t="shared" si="1"/>
        <v>15253</v>
      </c>
      <c r="E62" s="207">
        <v>0</v>
      </c>
      <c r="F62" s="207">
        <f t="shared" si="2"/>
        <v>15253</v>
      </c>
      <c r="G62" s="207">
        <v>650</v>
      </c>
      <c r="H62" s="207">
        <f t="shared" si="3"/>
        <v>14603</v>
      </c>
      <c r="I62" s="207">
        <v>384</v>
      </c>
      <c r="J62" s="207">
        <v>14219</v>
      </c>
      <c r="L62" s="211"/>
      <c r="N62" s="212"/>
    </row>
    <row r="63" spans="1:14" x14ac:dyDescent="0.2">
      <c r="A63" s="208">
        <v>51</v>
      </c>
      <c r="B63" s="214" t="s">
        <v>140</v>
      </c>
      <c r="C63" s="215" t="s">
        <v>141</v>
      </c>
      <c r="D63" s="207">
        <f t="shared" si="1"/>
        <v>12440</v>
      </c>
      <c r="E63" s="207">
        <v>0</v>
      </c>
      <c r="F63" s="207">
        <f t="shared" si="2"/>
        <v>12440</v>
      </c>
      <c r="G63" s="207">
        <v>180</v>
      </c>
      <c r="H63" s="207">
        <f t="shared" si="3"/>
        <v>12260</v>
      </c>
      <c r="I63" s="207">
        <v>4</v>
      </c>
      <c r="J63" s="207">
        <v>12256</v>
      </c>
      <c r="L63" s="211"/>
      <c r="N63" s="212"/>
    </row>
    <row r="64" spans="1:14" x14ac:dyDescent="0.2">
      <c r="A64" s="208">
        <v>52</v>
      </c>
      <c r="B64" s="213" t="s">
        <v>142</v>
      </c>
      <c r="C64" s="210" t="s">
        <v>143</v>
      </c>
      <c r="D64" s="207">
        <f t="shared" si="1"/>
        <v>8899</v>
      </c>
      <c r="E64" s="207">
        <v>0</v>
      </c>
      <c r="F64" s="207">
        <f t="shared" si="2"/>
        <v>8899</v>
      </c>
      <c r="G64" s="207">
        <v>977</v>
      </c>
      <c r="H64" s="207">
        <f t="shared" si="3"/>
        <v>7922</v>
      </c>
      <c r="I64" s="207">
        <v>706</v>
      </c>
      <c r="J64" s="207">
        <v>7216</v>
      </c>
      <c r="L64" s="211"/>
      <c r="N64" s="212"/>
    </row>
    <row r="65" spans="1:14" x14ac:dyDescent="0.2">
      <c r="A65" s="208">
        <v>53</v>
      </c>
      <c r="B65" s="214" t="s">
        <v>144</v>
      </c>
      <c r="C65" s="215" t="s">
        <v>145</v>
      </c>
      <c r="D65" s="207">
        <f t="shared" si="1"/>
        <v>0</v>
      </c>
      <c r="E65" s="207">
        <v>0</v>
      </c>
      <c r="F65" s="207">
        <v>0</v>
      </c>
      <c r="G65" s="207">
        <v>0</v>
      </c>
      <c r="H65" s="207">
        <v>0</v>
      </c>
      <c r="I65" s="207">
        <v>0</v>
      </c>
      <c r="J65" s="207">
        <v>0</v>
      </c>
      <c r="L65" s="211"/>
      <c r="N65" s="212"/>
    </row>
    <row r="66" spans="1:14" x14ac:dyDescent="0.2">
      <c r="A66" s="208">
        <v>54</v>
      </c>
      <c r="B66" s="87" t="s">
        <v>146</v>
      </c>
      <c r="C66" s="31" t="s">
        <v>147</v>
      </c>
      <c r="D66" s="207">
        <f t="shared" si="1"/>
        <v>0</v>
      </c>
      <c r="E66" s="207">
        <v>0</v>
      </c>
      <c r="F66" s="207">
        <v>0</v>
      </c>
      <c r="G66" s="207">
        <v>0</v>
      </c>
      <c r="H66" s="207">
        <v>0</v>
      </c>
      <c r="I66" s="207">
        <v>0</v>
      </c>
      <c r="J66" s="207">
        <v>0</v>
      </c>
      <c r="L66" s="211"/>
      <c r="N66" s="212"/>
    </row>
    <row r="67" spans="1:14" x14ac:dyDescent="0.2">
      <c r="A67" s="208">
        <v>55</v>
      </c>
      <c r="B67" s="214" t="s">
        <v>148</v>
      </c>
      <c r="C67" s="215" t="s">
        <v>149</v>
      </c>
      <c r="D67" s="207">
        <f t="shared" si="1"/>
        <v>0</v>
      </c>
      <c r="E67" s="207">
        <v>0</v>
      </c>
      <c r="F67" s="207">
        <f t="shared" si="2"/>
        <v>0</v>
      </c>
      <c r="G67" s="207">
        <v>0</v>
      </c>
      <c r="H67" s="207">
        <f t="shared" si="3"/>
        <v>0</v>
      </c>
      <c r="I67" s="207">
        <v>0</v>
      </c>
      <c r="J67" s="207">
        <v>0</v>
      </c>
      <c r="L67" s="211"/>
      <c r="N67" s="212"/>
    </row>
    <row r="68" spans="1:14" x14ac:dyDescent="0.2">
      <c r="A68" s="208">
        <v>56</v>
      </c>
      <c r="B68" s="213" t="s">
        <v>150</v>
      </c>
      <c r="C68" s="215" t="s">
        <v>479</v>
      </c>
      <c r="D68" s="207">
        <f t="shared" si="1"/>
        <v>0</v>
      </c>
      <c r="E68" s="207">
        <v>0</v>
      </c>
      <c r="F68" s="207">
        <f t="shared" si="2"/>
        <v>0</v>
      </c>
      <c r="G68" s="207">
        <v>0</v>
      </c>
      <c r="H68" s="207">
        <f t="shared" si="3"/>
        <v>0</v>
      </c>
      <c r="I68" s="207">
        <v>0</v>
      </c>
      <c r="J68" s="207">
        <v>0</v>
      </c>
      <c r="L68" s="211"/>
      <c r="N68" s="212"/>
    </row>
    <row r="69" spans="1:14" x14ac:dyDescent="0.2">
      <c r="A69" s="208">
        <v>57</v>
      </c>
      <c r="B69" s="88" t="s">
        <v>152</v>
      </c>
      <c r="C69" s="31" t="s">
        <v>153</v>
      </c>
      <c r="D69" s="207">
        <f t="shared" si="1"/>
        <v>0</v>
      </c>
      <c r="E69" s="207">
        <v>0</v>
      </c>
      <c r="F69" s="207">
        <f t="shared" si="2"/>
        <v>0</v>
      </c>
      <c r="G69" s="207">
        <v>0</v>
      </c>
      <c r="H69" s="207">
        <f t="shared" si="3"/>
        <v>0</v>
      </c>
      <c r="I69" s="207">
        <v>0</v>
      </c>
      <c r="J69" s="207">
        <v>0</v>
      </c>
      <c r="L69" s="211"/>
      <c r="N69" s="212"/>
    </row>
    <row r="70" spans="1:14" x14ac:dyDescent="0.2">
      <c r="A70" s="208">
        <v>58</v>
      </c>
      <c r="B70" s="213" t="s">
        <v>154</v>
      </c>
      <c r="C70" s="215" t="s">
        <v>480</v>
      </c>
      <c r="D70" s="207">
        <f t="shared" si="1"/>
        <v>0</v>
      </c>
      <c r="E70" s="207">
        <v>0</v>
      </c>
      <c r="F70" s="207">
        <f t="shared" si="2"/>
        <v>0</v>
      </c>
      <c r="G70" s="207">
        <v>0</v>
      </c>
      <c r="H70" s="207">
        <f t="shared" si="3"/>
        <v>0</v>
      </c>
      <c r="I70" s="207">
        <v>0</v>
      </c>
      <c r="J70" s="207">
        <v>0</v>
      </c>
      <c r="L70" s="211"/>
      <c r="N70" s="212"/>
    </row>
    <row r="71" spans="1:14" x14ac:dyDescent="0.2">
      <c r="A71" s="208">
        <v>59</v>
      </c>
      <c r="B71" s="214" t="s">
        <v>156</v>
      </c>
      <c r="C71" s="31" t="s">
        <v>157</v>
      </c>
      <c r="D71" s="207">
        <f t="shared" si="1"/>
        <v>0</v>
      </c>
      <c r="E71" s="207">
        <v>0</v>
      </c>
      <c r="F71" s="207">
        <f t="shared" si="2"/>
        <v>0</v>
      </c>
      <c r="G71" s="207">
        <v>0</v>
      </c>
      <c r="H71" s="207">
        <f t="shared" si="3"/>
        <v>0</v>
      </c>
      <c r="I71" s="207">
        <v>0</v>
      </c>
      <c r="J71" s="207">
        <v>0</v>
      </c>
      <c r="L71" s="211"/>
      <c r="N71" s="212"/>
    </row>
    <row r="72" spans="1:14" ht="16.5" customHeight="1" x14ac:dyDescent="0.2">
      <c r="A72" s="208">
        <v>60</v>
      </c>
      <c r="B72" s="209" t="s">
        <v>158</v>
      </c>
      <c r="C72" s="215" t="s">
        <v>481</v>
      </c>
      <c r="D72" s="207">
        <f t="shared" si="1"/>
        <v>0</v>
      </c>
      <c r="E72" s="207">
        <v>0</v>
      </c>
      <c r="F72" s="207">
        <f t="shared" si="2"/>
        <v>0</v>
      </c>
      <c r="G72" s="207">
        <v>0</v>
      </c>
      <c r="H72" s="207">
        <f t="shared" si="3"/>
        <v>0</v>
      </c>
      <c r="I72" s="207">
        <v>0</v>
      </c>
      <c r="J72" s="207">
        <v>0</v>
      </c>
      <c r="L72" s="211"/>
      <c r="N72" s="212"/>
    </row>
    <row r="73" spans="1:14" ht="16.5" customHeight="1" x14ac:dyDescent="0.2">
      <c r="A73" s="208">
        <v>61</v>
      </c>
      <c r="B73" s="209" t="s">
        <v>160</v>
      </c>
      <c r="C73" s="215" t="s">
        <v>482</v>
      </c>
      <c r="D73" s="207">
        <f t="shared" si="1"/>
        <v>0</v>
      </c>
      <c r="E73" s="207">
        <v>0</v>
      </c>
      <c r="F73" s="207">
        <f t="shared" si="2"/>
        <v>0</v>
      </c>
      <c r="G73" s="207">
        <v>0</v>
      </c>
      <c r="H73" s="207">
        <f t="shared" si="3"/>
        <v>0</v>
      </c>
      <c r="I73" s="207">
        <v>0</v>
      </c>
      <c r="J73" s="207">
        <v>0</v>
      </c>
      <c r="L73" s="211"/>
      <c r="N73" s="212"/>
    </row>
    <row r="74" spans="1:14" x14ac:dyDescent="0.2">
      <c r="A74" s="208">
        <v>62</v>
      </c>
      <c r="B74" s="213" t="s">
        <v>162</v>
      </c>
      <c r="C74" s="215" t="s">
        <v>483</v>
      </c>
      <c r="D74" s="207">
        <f t="shared" si="1"/>
        <v>38269</v>
      </c>
      <c r="E74" s="207">
        <v>0</v>
      </c>
      <c r="F74" s="207">
        <f t="shared" si="2"/>
        <v>38269</v>
      </c>
      <c r="G74" s="207">
        <v>3000</v>
      </c>
      <c r="H74" s="207">
        <f t="shared" si="3"/>
        <v>35269</v>
      </c>
      <c r="I74" s="207">
        <v>0</v>
      </c>
      <c r="J74" s="207">
        <v>35269</v>
      </c>
      <c r="L74" s="211"/>
      <c r="N74" s="212"/>
    </row>
    <row r="75" spans="1:14" x14ac:dyDescent="0.2">
      <c r="A75" s="208">
        <v>63</v>
      </c>
      <c r="B75" s="213" t="s">
        <v>164</v>
      </c>
      <c r="C75" s="210" t="s">
        <v>165</v>
      </c>
      <c r="D75" s="207">
        <f t="shared" si="1"/>
        <v>27602</v>
      </c>
      <c r="E75" s="207">
        <v>0</v>
      </c>
      <c r="F75" s="207">
        <f t="shared" si="2"/>
        <v>27602</v>
      </c>
      <c r="G75" s="207">
        <v>0</v>
      </c>
      <c r="H75" s="207">
        <f t="shared" si="3"/>
        <v>27602</v>
      </c>
      <c r="I75" s="207">
        <v>0</v>
      </c>
      <c r="J75" s="207">
        <v>27602</v>
      </c>
      <c r="L75" s="211"/>
      <c r="N75" s="212"/>
    </row>
    <row r="76" spans="1:14" x14ac:dyDescent="0.2">
      <c r="A76" s="208">
        <v>64</v>
      </c>
      <c r="B76" s="213" t="s">
        <v>166</v>
      </c>
      <c r="C76" s="215" t="s">
        <v>484</v>
      </c>
      <c r="D76" s="207">
        <f t="shared" si="1"/>
        <v>77380</v>
      </c>
      <c r="E76" s="207">
        <v>0</v>
      </c>
      <c r="F76" s="207">
        <f t="shared" si="2"/>
        <v>77380</v>
      </c>
      <c r="G76" s="207">
        <v>4251</v>
      </c>
      <c r="H76" s="207">
        <f t="shared" si="3"/>
        <v>73129</v>
      </c>
      <c r="I76" s="207">
        <v>0</v>
      </c>
      <c r="J76" s="207">
        <v>73129</v>
      </c>
      <c r="L76" s="211"/>
      <c r="N76" s="212"/>
    </row>
    <row r="77" spans="1:14" x14ac:dyDescent="0.2">
      <c r="A77" s="208">
        <v>65</v>
      </c>
      <c r="B77" s="213" t="s">
        <v>168</v>
      </c>
      <c r="C77" s="215" t="s">
        <v>485</v>
      </c>
      <c r="D77" s="207">
        <f t="shared" si="1"/>
        <v>0</v>
      </c>
      <c r="E77" s="207">
        <v>0</v>
      </c>
      <c r="F77" s="207">
        <f t="shared" si="2"/>
        <v>0</v>
      </c>
      <c r="G77" s="207">
        <v>0</v>
      </c>
      <c r="H77" s="207">
        <f t="shared" si="3"/>
        <v>0</v>
      </c>
      <c r="I77" s="207">
        <v>0</v>
      </c>
      <c r="J77" s="207">
        <v>0</v>
      </c>
      <c r="L77" s="211"/>
      <c r="N77" s="212"/>
    </row>
    <row r="78" spans="1:14" x14ac:dyDescent="0.2">
      <c r="A78" s="208">
        <v>66</v>
      </c>
      <c r="B78" s="209" t="s">
        <v>170</v>
      </c>
      <c r="C78" s="215" t="s">
        <v>486</v>
      </c>
      <c r="D78" s="207">
        <f t="shared" si="1"/>
        <v>0</v>
      </c>
      <c r="E78" s="207">
        <v>0</v>
      </c>
      <c r="F78" s="207">
        <f t="shared" si="2"/>
        <v>0</v>
      </c>
      <c r="G78" s="207">
        <v>0</v>
      </c>
      <c r="H78" s="207">
        <f t="shared" si="3"/>
        <v>0</v>
      </c>
      <c r="I78" s="207">
        <v>0</v>
      </c>
      <c r="J78" s="207">
        <v>0</v>
      </c>
      <c r="L78" s="211"/>
      <c r="N78" s="212"/>
    </row>
    <row r="79" spans="1:14" x14ac:dyDescent="0.2">
      <c r="A79" s="208">
        <v>67</v>
      </c>
      <c r="B79" s="213" t="s">
        <v>172</v>
      </c>
      <c r="C79" s="215" t="s">
        <v>487</v>
      </c>
      <c r="D79" s="207">
        <f t="shared" si="1"/>
        <v>68</v>
      </c>
      <c r="E79" s="207">
        <v>0</v>
      </c>
      <c r="F79" s="207">
        <f t="shared" si="2"/>
        <v>68</v>
      </c>
      <c r="G79" s="207">
        <v>0</v>
      </c>
      <c r="H79" s="207">
        <f t="shared" si="3"/>
        <v>68</v>
      </c>
      <c r="I79" s="207">
        <v>68</v>
      </c>
      <c r="J79" s="207">
        <v>0</v>
      </c>
      <c r="L79" s="211"/>
      <c r="N79" s="212"/>
    </row>
    <row r="80" spans="1:14" x14ac:dyDescent="0.2">
      <c r="A80" s="208">
        <v>68</v>
      </c>
      <c r="B80" s="213" t="s">
        <v>174</v>
      </c>
      <c r="C80" s="215" t="s">
        <v>488</v>
      </c>
      <c r="D80" s="207">
        <f t="shared" ref="D80:D143" si="4">E80+F80</f>
        <v>2703</v>
      </c>
      <c r="E80" s="207">
        <v>0</v>
      </c>
      <c r="F80" s="207">
        <f t="shared" ref="F80:F142" si="5">G80+H80</f>
        <v>2703</v>
      </c>
      <c r="G80" s="207">
        <v>0</v>
      </c>
      <c r="H80" s="207">
        <f t="shared" ref="H80:H142" si="6">I80+J80</f>
        <v>2703</v>
      </c>
      <c r="I80" s="207">
        <v>2703</v>
      </c>
      <c r="J80" s="207">
        <v>0</v>
      </c>
      <c r="L80" s="211"/>
      <c r="N80" s="212"/>
    </row>
    <row r="81" spans="1:14" x14ac:dyDescent="0.2">
      <c r="A81" s="208">
        <v>69</v>
      </c>
      <c r="B81" s="209" t="s">
        <v>176</v>
      </c>
      <c r="C81" s="215" t="s">
        <v>489</v>
      </c>
      <c r="D81" s="207">
        <f t="shared" si="4"/>
        <v>0</v>
      </c>
      <c r="E81" s="207">
        <v>0</v>
      </c>
      <c r="F81" s="207">
        <f t="shared" si="5"/>
        <v>0</v>
      </c>
      <c r="G81" s="207">
        <v>0</v>
      </c>
      <c r="H81" s="207">
        <f t="shared" si="6"/>
        <v>0</v>
      </c>
      <c r="I81" s="207">
        <v>0</v>
      </c>
      <c r="J81" s="207">
        <v>0</v>
      </c>
      <c r="L81" s="211"/>
      <c r="N81" s="212"/>
    </row>
    <row r="82" spans="1:14" x14ac:dyDescent="0.2">
      <c r="A82" s="208">
        <v>70</v>
      </c>
      <c r="B82" s="209" t="s">
        <v>178</v>
      </c>
      <c r="C82" s="215" t="s">
        <v>490</v>
      </c>
      <c r="D82" s="207">
        <f t="shared" si="4"/>
        <v>0</v>
      </c>
      <c r="E82" s="207">
        <v>0</v>
      </c>
      <c r="F82" s="207">
        <f t="shared" si="5"/>
        <v>0</v>
      </c>
      <c r="G82" s="207">
        <v>0</v>
      </c>
      <c r="H82" s="207">
        <f t="shared" si="6"/>
        <v>0</v>
      </c>
      <c r="I82" s="207">
        <v>0</v>
      </c>
      <c r="J82" s="207">
        <v>0</v>
      </c>
      <c r="L82" s="211"/>
      <c r="N82" s="212"/>
    </row>
    <row r="83" spans="1:14" x14ac:dyDescent="0.2">
      <c r="A83" s="208">
        <v>71</v>
      </c>
      <c r="B83" s="209" t="s">
        <v>180</v>
      </c>
      <c r="C83" s="215" t="s">
        <v>491</v>
      </c>
      <c r="D83" s="207">
        <f t="shared" si="4"/>
        <v>0</v>
      </c>
      <c r="E83" s="207">
        <v>0</v>
      </c>
      <c r="F83" s="207">
        <f t="shared" si="5"/>
        <v>0</v>
      </c>
      <c r="G83" s="207">
        <v>0</v>
      </c>
      <c r="H83" s="207">
        <f t="shared" si="6"/>
        <v>0</v>
      </c>
      <c r="I83" s="207">
        <v>0</v>
      </c>
      <c r="J83" s="207">
        <v>0</v>
      </c>
      <c r="L83" s="211"/>
      <c r="N83" s="212"/>
    </row>
    <row r="84" spans="1:14" x14ac:dyDescent="0.2">
      <c r="A84" s="208">
        <v>72</v>
      </c>
      <c r="B84" s="214" t="s">
        <v>182</v>
      </c>
      <c r="C84" s="215" t="s">
        <v>183</v>
      </c>
      <c r="D84" s="207">
        <f t="shared" si="4"/>
        <v>25758</v>
      </c>
      <c r="E84" s="207">
        <v>0</v>
      </c>
      <c r="F84" s="207">
        <f t="shared" si="5"/>
        <v>25758</v>
      </c>
      <c r="G84" s="207">
        <v>1000</v>
      </c>
      <c r="H84" s="207">
        <f t="shared" si="6"/>
        <v>24758</v>
      </c>
      <c r="I84" s="207">
        <v>6</v>
      </c>
      <c r="J84" s="207">
        <v>24752</v>
      </c>
      <c r="L84" s="211"/>
      <c r="N84" s="212"/>
    </row>
    <row r="85" spans="1:14" x14ac:dyDescent="0.2">
      <c r="A85" s="208">
        <v>73</v>
      </c>
      <c r="B85" s="209" t="s">
        <v>184</v>
      </c>
      <c r="C85" s="215" t="s">
        <v>492</v>
      </c>
      <c r="D85" s="207">
        <f t="shared" si="4"/>
        <v>86638</v>
      </c>
      <c r="E85" s="207">
        <v>0</v>
      </c>
      <c r="F85" s="207">
        <f t="shared" si="5"/>
        <v>86638</v>
      </c>
      <c r="G85" s="207">
        <v>2188</v>
      </c>
      <c r="H85" s="207">
        <f t="shared" si="6"/>
        <v>84450</v>
      </c>
      <c r="I85" s="207">
        <v>0</v>
      </c>
      <c r="J85" s="207">
        <v>84450</v>
      </c>
      <c r="L85" s="211"/>
      <c r="N85" s="212"/>
    </row>
    <row r="86" spans="1:14" x14ac:dyDescent="0.2">
      <c r="A86" s="208">
        <v>74</v>
      </c>
      <c r="B86" s="214" t="s">
        <v>186</v>
      </c>
      <c r="C86" s="215" t="s">
        <v>187</v>
      </c>
      <c r="D86" s="207">
        <f t="shared" si="4"/>
        <v>70649</v>
      </c>
      <c r="E86" s="207">
        <v>0</v>
      </c>
      <c r="F86" s="207">
        <f t="shared" si="5"/>
        <v>70649</v>
      </c>
      <c r="G86" s="207">
        <v>2500</v>
      </c>
      <c r="H86" s="207">
        <f t="shared" si="6"/>
        <v>68149</v>
      </c>
      <c r="I86" s="207">
        <v>633</v>
      </c>
      <c r="J86" s="207">
        <v>67516</v>
      </c>
      <c r="L86" s="211"/>
      <c r="N86" s="212"/>
    </row>
    <row r="87" spans="1:14" x14ac:dyDescent="0.2">
      <c r="A87" s="208">
        <v>75</v>
      </c>
      <c r="B87" s="88" t="s">
        <v>188</v>
      </c>
      <c r="C87" s="31" t="s">
        <v>189</v>
      </c>
      <c r="D87" s="207">
        <f t="shared" si="4"/>
        <v>33879</v>
      </c>
      <c r="E87" s="207">
        <v>0</v>
      </c>
      <c r="F87" s="207">
        <f t="shared" si="5"/>
        <v>33879</v>
      </c>
      <c r="G87" s="207">
        <v>2960</v>
      </c>
      <c r="H87" s="207">
        <f t="shared" si="6"/>
        <v>30919</v>
      </c>
      <c r="I87" s="207">
        <v>1312</v>
      </c>
      <c r="J87" s="207">
        <v>29607</v>
      </c>
      <c r="L87" s="211"/>
      <c r="N87" s="212"/>
    </row>
    <row r="88" spans="1:14" x14ac:dyDescent="0.2">
      <c r="A88" s="208">
        <v>76</v>
      </c>
      <c r="B88" s="209" t="s">
        <v>190</v>
      </c>
      <c r="C88" s="215" t="s">
        <v>191</v>
      </c>
      <c r="D88" s="207">
        <f t="shared" si="4"/>
        <v>61442</v>
      </c>
      <c r="E88" s="207">
        <v>0</v>
      </c>
      <c r="F88" s="207">
        <f t="shared" si="5"/>
        <v>61442</v>
      </c>
      <c r="G88" s="207">
        <v>20000</v>
      </c>
      <c r="H88" s="207">
        <f t="shared" si="6"/>
        <v>41442</v>
      </c>
      <c r="I88" s="207">
        <v>0</v>
      </c>
      <c r="J88" s="207">
        <v>41442</v>
      </c>
      <c r="L88" s="211"/>
      <c r="N88" s="212"/>
    </row>
    <row r="89" spans="1:14" x14ac:dyDescent="0.2">
      <c r="A89" s="208">
        <v>77</v>
      </c>
      <c r="B89" s="88" t="s">
        <v>192</v>
      </c>
      <c r="C89" s="31" t="s">
        <v>193</v>
      </c>
      <c r="D89" s="207">
        <f t="shared" si="4"/>
        <v>0</v>
      </c>
      <c r="E89" s="207">
        <v>0</v>
      </c>
      <c r="F89" s="207">
        <f t="shared" si="5"/>
        <v>0</v>
      </c>
      <c r="G89" s="207">
        <v>0</v>
      </c>
      <c r="H89" s="207">
        <f t="shared" si="6"/>
        <v>0</v>
      </c>
      <c r="I89" s="207">
        <v>0</v>
      </c>
      <c r="J89" s="207">
        <v>0</v>
      </c>
      <c r="L89" s="211"/>
      <c r="N89" s="212"/>
    </row>
    <row r="90" spans="1:14" x14ac:dyDescent="0.2">
      <c r="A90" s="208">
        <v>78</v>
      </c>
      <c r="B90" s="209" t="s">
        <v>194</v>
      </c>
      <c r="C90" s="215" t="s">
        <v>493</v>
      </c>
      <c r="D90" s="207">
        <f t="shared" si="4"/>
        <v>80028</v>
      </c>
      <c r="E90" s="207">
        <v>0</v>
      </c>
      <c r="F90" s="207">
        <f t="shared" si="5"/>
        <v>80028</v>
      </c>
      <c r="G90" s="207">
        <v>4500</v>
      </c>
      <c r="H90" s="207">
        <f t="shared" si="6"/>
        <v>75528</v>
      </c>
      <c r="I90" s="207">
        <v>2950</v>
      </c>
      <c r="J90" s="207">
        <v>72578</v>
      </c>
      <c r="L90" s="211"/>
      <c r="N90" s="212"/>
    </row>
    <row r="91" spans="1:14" x14ac:dyDescent="0.2">
      <c r="A91" s="208">
        <v>79</v>
      </c>
      <c r="B91" s="88" t="s">
        <v>196</v>
      </c>
      <c r="C91" s="31" t="s">
        <v>197</v>
      </c>
      <c r="D91" s="207">
        <f t="shared" si="4"/>
        <v>1600</v>
      </c>
      <c r="E91" s="207">
        <v>1600</v>
      </c>
      <c r="F91" s="207">
        <f t="shared" si="5"/>
        <v>0</v>
      </c>
      <c r="G91" s="207">
        <v>0</v>
      </c>
      <c r="H91" s="207">
        <f t="shared" si="6"/>
        <v>0</v>
      </c>
      <c r="I91" s="207">
        <v>0</v>
      </c>
      <c r="J91" s="207">
        <v>0</v>
      </c>
      <c r="L91" s="211"/>
      <c r="N91" s="212"/>
    </row>
    <row r="92" spans="1:14" x14ac:dyDescent="0.2">
      <c r="A92" s="208">
        <v>80</v>
      </c>
      <c r="B92" s="213" t="s">
        <v>30</v>
      </c>
      <c r="C92" s="50" t="s">
        <v>198</v>
      </c>
      <c r="D92" s="207">
        <f t="shared" si="4"/>
        <v>0</v>
      </c>
      <c r="E92" s="207">
        <v>0</v>
      </c>
      <c r="F92" s="207">
        <v>0</v>
      </c>
      <c r="G92" s="207"/>
      <c r="H92" s="207">
        <v>0</v>
      </c>
      <c r="I92" s="207"/>
      <c r="J92" s="207"/>
      <c r="L92" s="211"/>
      <c r="N92" s="212"/>
    </row>
    <row r="93" spans="1:14" x14ac:dyDescent="0.2">
      <c r="A93" s="982">
        <v>81</v>
      </c>
      <c r="B93" s="983" t="s">
        <v>199</v>
      </c>
      <c r="C93" s="218" t="s">
        <v>200</v>
      </c>
      <c r="D93" s="207">
        <f t="shared" si="4"/>
        <v>989</v>
      </c>
      <c r="E93" s="207">
        <v>0</v>
      </c>
      <c r="F93" s="207">
        <f t="shared" si="5"/>
        <v>989</v>
      </c>
      <c r="G93" s="207">
        <v>130</v>
      </c>
      <c r="H93" s="207">
        <f t="shared" si="6"/>
        <v>859</v>
      </c>
      <c r="I93" s="207">
        <v>0</v>
      </c>
      <c r="J93" s="207">
        <v>859</v>
      </c>
      <c r="L93" s="211"/>
      <c r="N93" s="212"/>
    </row>
    <row r="94" spans="1:14" ht="24" x14ac:dyDescent="0.2">
      <c r="A94" s="982"/>
      <c r="B94" s="983"/>
      <c r="C94" s="31" t="s">
        <v>201</v>
      </c>
      <c r="D94" s="207">
        <f t="shared" si="4"/>
        <v>989</v>
      </c>
      <c r="E94" s="207">
        <v>0</v>
      </c>
      <c r="F94" s="207">
        <f t="shared" si="5"/>
        <v>989</v>
      </c>
      <c r="G94" s="207">
        <f>G93</f>
        <v>130</v>
      </c>
      <c r="H94" s="207">
        <f t="shared" si="6"/>
        <v>859</v>
      </c>
      <c r="I94" s="207">
        <v>0</v>
      </c>
      <c r="J94" s="207">
        <v>859</v>
      </c>
      <c r="L94" s="211"/>
      <c r="N94" s="212"/>
    </row>
    <row r="95" spans="1:14" x14ac:dyDescent="0.2">
      <c r="A95" s="982"/>
      <c r="B95" s="983"/>
      <c r="C95" s="215" t="s">
        <v>202</v>
      </c>
      <c r="D95" s="207">
        <f t="shared" si="4"/>
        <v>0</v>
      </c>
      <c r="E95" s="207">
        <v>0</v>
      </c>
      <c r="F95" s="207">
        <f t="shared" si="5"/>
        <v>0</v>
      </c>
      <c r="G95" s="207">
        <v>0</v>
      </c>
      <c r="H95" s="207">
        <f t="shared" si="6"/>
        <v>0</v>
      </c>
      <c r="I95" s="207">
        <v>0</v>
      </c>
      <c r="J95" s="207">
        <v>0</v>
      </c>
      <c r="L95" s="211"/>
      <c r="N95" s="212"/>
    </row>
    <row r="96" spans="1:14" ht="24" x14ac:dyDescent="0.2">
      <c r="A96" s="982"/>
      <c r="B96" s="983"/>
      <c r="C96" s="174" t="s">
        <v>203</v>
      </c>
      <c r="D96" s="207">
        <f t="shared" si="4"/>
        <v>0</v>
      </c>
      <c r="E96" s="207">
        <v>0</v>
      </c>
      <c r="F96" s="207">
        <v>0</v>
      </c>
      <c r="G96" s="207">
        <v>0</v>
      </c>
      <c r="H96" s="207">
        <v>0</v>
      </c>
      <c r="I96" s="207">
        <v>0</v>
      </c>
      <c r="J96" s="207">
        <v>0</v>
      </c>
      <c r="L96" s="211"/>
      <c r="N96" s="212"/>
    </row>
    <row r="97" spans="1:14" x14ac:dyDescent="0.2">
      <c r="A97" s="208">
        <v>82</v>
      </c>
      <c r="B97" s="213" t="s">
        <v>204</v>
      </c>
      <c r="C97" s="210" t="s">
        <v>205</v>
      </c>
      <c r="D97" s="207">
        <f t="shared" si="4"/>
        <v>0</v>
      </c>
      <c r="E97" s="207">
        <v>0</v>
      </c>
      <c r="F97" s="207">
        <f t="shared" si="5"/>
        <v>0</v>
      </c>
      <c r="G97" s="207">
        <v>0</v>
      </c>
      <c r="H97" s="207">
        <f t="shared" si="6"/>
        <v>0</v>
      </c>
      <c r="I97" s="207">
        <v>0</v>
      </c>
      <c r="J97" s="207">
        <v>0</v>
      </c>
      <c r="L97" s="211"/>
      <c r="N97" s="212"/>
    </row>
    <row r="98" spans="1:14" x14ac:dyDescent="0.2">
      <c r="A98" s="208">
        <v>83</v>
      </c>
      <c r="B98" s="213" t="s">
        <v>206</v>
      </c>
      <c r="C98" s="31" t="s">
        <v>207</v>
      </c>
      <c r="D98" s="207">
        <f t="shared" si="4"/>
        <v>7310</v>
      </c>
      <c r="E98" s="207">
        <v>0</v>
      </c>
      <c r="F98" s="207">
        <f t="shared" si="5"/>
        <v>7310</v>
      </c>
      <c r="G98" s="207">
        <v>0</v>
      </c>
      <c r="H98" s="207">
        <f t="shared" si="6"/>
        <v>7310</v>
      </c>
      <c r="I98" s="207">
        <v>0</v>
      </c>
      <c r="J98" s="207">
        <v>7310</v>
      </c>
      <c r="L98" s="211"/>
      <c r="N98" s="212"/>
    </row>
    <row r="99" spans="1:14" x14ac:dyDescent="0.2">
      <c r="A99" s="208">
        <v>84</v>
      </c>
      <c r="B99" s="214" t="s">
        <v>208</v>
      </c>
      <c r="C99" s="215" t="s">
        <v>209</v>
      </c>
      <c r="D99" s="207">
        <f t="shared" si="4"/>
        <v>4781</v>
      </c>
      <c r="E99" s="207">
        <v>0</v>
      </c>
      <c r="F99" s="207">
        <f t="shared" si="5"/>
        <v>4781</v>
      </c>
      <c r="G99" s="207">
        <v>1320</v>
      </c>
      <c r="H99" s="207">
        <f t="shared" si="6"/>
        <v>3461</v>
      </c>
      <c r="I99" s="207">
        <v>0</v>
      </c>
      <c r="J99" s="207">
        <v>3461</v>
      </c>
      <c r="L99" s="211"/>
      <c r="N99" s="212"/>
    </row>
    <row r="100" spans="1:14" x14ac:dyDescent="0.2">
      <c r="A100" s="208">
        <v>85</v>
      </c>
      <c r="B100" s="213" t="s">
        <v>210</v>
      </c>
      <c r="C100" s="210" t="s">
        <v>211</v>
      </c>
      <c r="D100" s="207">
        <f t="shared" si="4"/>
        <v>7522</v>
      </c>
      <c r="E100" s="207">
        <v>0</v>
      </c>
      <c r="F100" s="207">
        <f t="shared" si="5"/>
        <v>7522</v>
      </c>
      <c r="G100" s="207">
        <v>100</v>
      </c>
      <c r="H100" s="207">
        <f t="shared" si="6"/>
        <v>7422</v>
      </c>
      <c r="I100" s="207">
        <v>207</v>
      </c>
      <c r="J100" s="207">
        <v>7215</v>
      </c>
      <c r="L100" s="211"/>
      <c r="N100" s="212"/>
    </row>
    <row r="101" spans="1:14" x14ac:dyDescent="0.2">
      <c r="A101" s="208">
        <v>86</v>
      </c>
      <c r="B101" s="214" t="s">
        <v>212</v>
      </c>
      <c r="C101" s="215" t="s">
        <v>213</v>
      </c>
      <c r="D101" s="207">
        <f t="shared" si="4"/>
        <v>6992</v>
      </c>
      <c r="E101" s="207">
        <v>0</v>
      </c>
      <c r="F101" s="207">
        <f t="shared" si="5"/>
        <v>6992</v>
      </c>
      <c r="G101" s="207">
        <v>280</v>
      </c>
      <c r="H101" s="207">
        <f t="shared" si="6"/>
        <v>6712</v>
      </c>
      <c r="I101" s="207">
        <v>0</v>
      </c>
      <c r="J101" s="207">
        <v>6712</v>
      </c>
      <c r="L101" s="211"/>
      <c r="N101" s="212"/>
    </row>
    <row r="102" spans="1:14" x14ac:dyDescent="0.2">
      <c r="A102" s="208">
        <v>87</v>
      </c>
      <c r="B102" s="214" t="s">
        <v>214</v>
      </c>
      <c r="C102" s="215" t="s">
        <v>215</v>
      </c>
      <c r="D102" s="207">
        <f t="shared" si="4"/>
        <v>22053</v>
      </c>
      <c r="E102" s="207">
        <v>0</v>
      </c>
      <c r="F102" s="207">
        <f t="shared" si="5"/>
        <v>22053</v>
      </c>
      <c r="G102" s="207">
        <v>270</v>
      </c>
      <c r="H102" s="207">
        <f t="shared" si="6"/>
        <v>21783</v>
      </c>
      <c r="I102" s="207">
        <v>11</v>
      </c>
      <c r="J102" s="207">
        <v>21772</v>
      </c>
      <c r="L102" s="211"/>
      <c r="N102" s="212"/>
    </row>
    <row r="103" spans="1:14" x14ac:dyDescent="0.2">
      <c r="A103" s="208">
        <v>88</v>
      </c>
      <c r="B103" s="213" t="s">
        <v>216</v>
      </c>
      <c r="C103" s="31" t="s">
        <v>217</v>
      </c>
      <c r="D103" s="207">
        <f t="shared" si="4"/>
        <v>10541</v>
      </c>
      <c r="E103" s="207">
        <v>0</v>
      </c>
      <c r="F103" s="207">
        <f t="shared" si="5"/>
        <v>10541</v>
      </c>
      <c r="G103" s="207">
        <v>315</v>
      </c>
      <c r="H103" s="207">
        <f t="shared" si="6"/>
        <v>10226</v>
      </c>
      <c r="I103" s="207">
        <v>0</v>
      </c>
      <c r="J103" s="207">
        <v>10226</v>
      </c>
      <c r="L103" s="211"/>
      <c r="N103" s="212"/>
    </row>
    <row r="104" spans="1:14" x14ac:dyDescent="0.2">
      <c r="A104" s="208">
        <v>89</v>
      </c>
      <c r="B104" s="209" t="s">
        <v>218</v>
      </c>
      <c r="C104" s="210" t="s">
        <v>219</v>
      </c>
      <c r="D104" s="207">
        <f t="shared" si="4"/>
        <v>23082</v>
      </c>
      <c r="E104" s="207">
        <v>0</v>
      </c>
      <c r="F104" s="207">
        <f t="shared" si="5"/>
        <v>23082</v>
      </c>
      <c r="G104" s="207">
        <v>301</v>
      </c>
      <c r="H104" s="207">
        <f t="shared" si="6"/>
        <v>22781</v>
      </c>
      <c r="I104" s="207">
        <v>0</v>
      </c>
      <c r="J104" s="207">
        <v>22781</v>
      </c>
      <c r="L104" s="211"/>
      <c r="N104" s="212"/>
    </row>
    <row r="105" spans="1:14" x14ac:dyDescent="0.2">
      <c r="A105" s="208">
        <v>90</v>
      </c>
      <c r="B105" s="209" t="s">
        <v>220</v>
      </c>
      <c r="C105" s="210" t="s">
        <v>221</v>
      </c>
      <c r="D105" s="207">
        <f t="shared" si="4"/>
        <v>23011</v>
      </c>
      <c r="E105" s="207">
        <v>0</v>
      </c>
      <c r="F105" s="207">
        <f t="shared" si="5"/>
        <v>23011</v>
      </c>
      <c r="G105" s="207">
        <v>800</v>
      </c>
      <c r="H105" s="207">
        <f t="shared" si="6"/>
        <v>22211</v>
      </c>
      <c r="I105" s="207">
        <v>118</v>
      </c>
      <c r="J105" s="207">
        <v>22093</v>
      </c>
      <c r="L105" s="211"/>
      <c r="N105" s="212"/>
    </row>
    <row r="106" spans="1:14" x14ac:dyDescent="0.2">
      <c r="A106" s="208">
        <v>91</v>
      </c>
      <c r="B106" s="214" t="s">
        <v>222</v>
      </c>
      <c r="C106" s="215" t="s">
        <v>223</v>
      </c>
      <c r="D106" s="207">
        <f t="shared" si="4"/>
        <v>7914</v>
      </c>
      <c r="E106" s="207">
        <v>0</v>
      </c>
      <c r="F106" s="207">
        <f t="shared" si="5"/>
        <v>7914</v>
      </c>
      <c r="G106" s="207">
        <v>80</v>
      </c>
      <c r="H106" s="207">
        <f t="shared" si="6"/>
        <v>7834</v>
      </c>
      <c r="I106" s="207">
        <v>0</v>
      </c>
      <c r="J106" s="207">
        <v>7834</v>
      </c>
      <c r="L106" s="211"/>
      <c r="N106" s="212"/>
    </row>
    <row r="107" spans="1:14" x14ac:dyDescent="0.2">
      <c r="A107" s="208">
        <v>92</v>
      </c>
      <c r="B107" s="88" t="s">
        <v>224</v>
      </c>
      <c r="C107" s="31" t="s">
        <v>225</v>
      </c>
      <c r="D107" s="207">
        <f t="shared" si="4"/>
        <v>20460</v>
      </c>
      <c r="E107" s="207">
        <v>0</v>
      </c>
      <c r="F107" s="207">
        <f t="shared" si="5"/>
        <v>20460</v>
      </c>
      <c r="G107" s="207">
        <v>214</v>
      </c>
      <c r="H107" s="207">
        <f t="shared" si="6"/>
        <v>20246</v>
      </c>
      <c r="I107" s="207">
        <v>0</v>
      </c>
      <c r="J107" s="207">
        <v>20246</v>
      </c>
      <c r="L107" s="211"/>
      <c r="N107" s="212"/>
    </row>
    <row r="108" spans="1:14" x14ac:dyDescent="0.2">
      <c r="A108" s="208">
        <v>93</v>
      </c>
      <c r="B108" s="209" t="s">
        <v>226</v>
      </c>
      <c r="C108" s="210" t="s">
        <v>227</v>
      </c>
      <c r="D108" s="207">
        <f t="shared" si="4"/>
        <v>10903</v>
      </c>
      <c r="E108" s="207">
        <v>0</v>
      </c>
      <c r="F108" s="207">
        <f t="shared" si="5"/>
        <v>10903</v>
      </c>
      <c r="G108" s="207">
        <v>802</v>
      </c>
      <c r="H108" s="207">
        <f t="shared" si="6"/>
        <v>10101</v>
      </c>
      <c r="I108" s="207">
        <v>0</v>
      </c>
      <c r="J108" s="207">
        <v>10101</v>
      </c>
      <c r="L108" s="211"/>
      <c r="N108" s="212"/>
    </row>
    <row r="109" spans="1:14" x14ac:dyDescent="0.2">
      <c r="A109" s="208">
        <v>94</v>
      </c>
      <c r="B109" s="213" t="s">
        <v>32</v>
      </c>
      <c r="C109" s="210" t="s">
        <v>33</v>
      </c>
      <c r="D109" s="207">
        <f t="shared" si="4"/>
        <v>7595</v>
      </c>
      <c r="E109" s="207">
        <v>0</v>
      </c>
      <c r="F109" s="207">
        <f t="shared" si="5"/>
        <v>7595</v>
      </c>
      <c r="G109" s="207">
        <v>500</v>
      </c>
      <c r="H109" s="207">
        <f t="shared" si="6"/>
        <v>7095</v>
      </c>
      <c r="I109" s="207">
        <v>0</v>
      </c>
      <c r="J109" s="207">
        <v>7095</v>
      </c>
      <c r="L109" s="211"/>
      <c r="N109" s="212"/>
    </row>
    <row r="110" spans="1:14" x14ac:dyDescent="0.2">
      <c r="A110" s="208">
        <v>95</v>
      </c>
      <c r="B110" s="214" t="s">
        <v>228</v>
      </c>
      <c r="C110" s="215" t="s">
        <v>229</v>
      </c>
      <c r="D110" s="207">
        <f t="shared" si="4"/>
        <v>6725</v>
      </c>
      <c r="E110" s="207">
        <v>0</v>
      </c>
      <c r="F110" s="207">
        <f t="shared" si="5"/>
        <v>6725</v>
      </c>
      <c r="G110" s="207">
        <v>290</v>
      </c>
      <c r="H110" s="207">
        <f t="shared" si="6"/>
        <v>6435</v>
      </c>
      <c r="I110" s="207">
        <v>60</v>
      </c>
      <c r="J110" s="207">
        <v>6375</v>
      </c>
      <c r="L110" s="211"/>
      <c r="N110" s="212"/>
    </row>
    <row r="111" spans="1:14" x14ac:dyDescent="0.2">
      <c r="A111" s="208">
        <v>96</v>
      </c>
      <c r="B111" s="209" t="s">
        <v>230</v>
      </c>
      <c r="C111" s="210" t="s">
        <v>231</v>
      </c>
      <c r="D111" s="207">
        <f t="shared" si="4"/>
        <v>23450</v>
      </c>
      <c r="E111" s="207">
        <v>0</v>
      </c>
      <c r="F111" s="207">
        <f t="shared" si="5"/>
        <v>23450</v>
      </c>
      <c r="G111" s="207">
        <v>600</v>
      </c>
      <c r="H111" s="207">
        <f t="shared" si="6"/>
        <v>22850</v>
      </c>
      <c r="I111" s="207">
        <v>70</v>
      </c>
      <c r="J111" s="207">
        <v>22780</v>
      </c>
      <c r="L111" s="211"/>
      <c r="N111" s="212"/>
    </row>
    <row r="112" spans="1:14" x14ac:dyDescent="0.2">
      <c r="A112" s="208">
        <v>97</v>
      </c>
      <c r="B112" s="209" t="s">
        <v>232</v>
      </c>
      <c r="C112" s="215" t="s">
        <v>233</v>
      </c>
      <c r="D112" s="207">
        <f t="shared" si="4"/>
        <v>856</v>
      </c>
      <c r="E112" s="207">
        <v>856</v>
      </c>
      <c r="F112" s="207">
        <f t="shared" si="5"/>
        <v>0</v>
      </c>
      <c r="G112" s="207">
        <v>0</v>
      </c>
      <c r="H112" s="207">
        <f t="shared" si="6"/>
        <v>0</v>
      </c>
      <c r="I112" s="207">
        <v>0</v>
      </c>
      <c r="J112" s="207">
        <v>0</v>
      </c>
      <c r="L112" s="211"/>
      <c r="N112" s="212"/>
    </row>
    <row r="113" spans="1:14" x14ac:dyDescent="0.2">
      <c r="A113" s="208">
        <v>98</v>
      </c>
      <c r="B113" s="209" t="s">
        <v>234</v>
      </c>
      <c r="C113" s="210" t="s">
        <v>235</v>
      </c>
      <c r="D113" s="207">
        <f t="shared" si="4"/>
        <v>0</v>
      </c>
      <c r="E113" s="207">
        <v>0</v>
      </c>
      <c r="F113" s="207">
        <v>0</v>
      </c>
      <c r="G113" s="207">
        <v>0</v>
      </c>
      <c r="H113" s="207">
        <v>0</v>
      </c>
      <c r="I113" s="207">
        <v>0</v>
      </c>
      <c r="J113" s="207">
        <v>0</v>
      </c>
      <c r="L113" s="211"/>
      <c r="N113" s="212"/>
    </row>
    <row r="114" spans="1:14" x14ac:dyDescent="0.2">
      <c r="A114" s="208">
        <v>99</v>
      </c>
      <c r="B114" s="214" t="s">
        <v>236</v>
      </c>
      <c r="C114" s="215" t="s">
        <v>237</v>
      </c>
      <c r="D114" s="207">
        <f t="shared" si="4"/>
        <v>0</v>
      </c>
      <c r="E114" s="207">
        <v>0</v>
      </c>
      <c r="F114" s="207">
        <v>0</v>
      </c>
      <c r="G114" s="207">
        <v>0</v>
      </c>
      <c r="H114" s="207">
        <v>0</v>
      </c>
      <c r="I114" s="207">
        <v>0</v>
      </c>
      <c r="J114" s="207">
        <v>0</v>
      </c>
      <c r="L114" s="211"/>
      <c r="N114" s="212"/>
    </row>
    <row r="115" spans="1:14" x14ac:dyDescent="0.2">
      <c r="A115" s="208">
        <v>100</v>
      </c>
      <c r="B115" s="214" t="s">
        <v>238</v>
      </c>
      <c r="C115" s="215" t="s">
        <v>239</v>
      </c>
      <c r="D115" s="207">
        <f t="shared" si="4"/>
        <v>0</v>
      </c>
      <c r="E115" s="207">
        <v>0</v>
      </c>
      <c r="F115" s="207">
        <v>0</v>
      </c>
      <c r="G115" s="207">
        <v>0</v>
      </c>
      <c r="H115" s="207">
        <v>0</v>
      </c>
      <c r="I115" s="207">
        <v>0</v>
      </c>
      <c r="J115" s="207">
        <v>0</v>
      </c>
      <c r="L115" s="211"/>
      <c r="N115" s="212"/>
    </row>
    <row r="116" spans="1:14" x14ac:dyDescent="0.2">
      <c r="A116" s="208">
        <v>101</v>
      </c>
      <c r="B116" s="214" t="s">
        <v>240</v>
      </c>
      <c r="C116" s="215" t="s">
        <v>241</v>
      </c>
      <c r="D116" s="207">
        <f t="shared" si="4"/>
        <v>0</v>
      </c>
      <c r="E116" s="207">
        <v>0</v>
      </c>
      <c r="F116" s="207">
        <v>0</v>
      </c>
      <c r="G116" s="207">
        <v>0</v>
      </c>
      <c r="H116" s="207">
        <v>0</v>
      </c>
      <c r="I116" s="207">
        <v>0</v>
      </c>
      <c r="J116" s="207">
        <v>0</v>
      </c>
      <c r="L116" s="211"/>
      <c r="N116" s="212"/>
    </row>
    <row r="117" spans="1:14" x14ac:dyDescent="0.2">
      <c r="A117" s="208">
        <v>102</v>
      </c>
      <c r="B117" s="214" t="s">
        <v>242</v>
      </c>
      <c r="C117" s="215" t="s">
        <v>243</v>
      </c>
      <c r="D117" s="207">
        <f t="shared" si="4"/>
        <v>0</v>
      </c>
      <c r="E117" s="207">
        <v>0</v>
      </c>
      <c r="F117" s="207">
        <v>0</v>
      </c>
      <c r="G117" s="207">
        <v>0</v>
      </c>
      <c r="H117" s="207">
        <v>0</v>
      </c>
      <c r="I117" s="207">
        <v>0</v>
      </c>
      <c r="J117" s="207">
        <v>0</v>
      </c>
      <c r="L117" s="211"/>
      <c r="N117" s="212"/>
    </row>
    <row r="118" spans="1:14" x14ac:dyDescent="0.2">
      <c r="A118" s="208">
        <v>103</v>
      </c>
      <c r="B118" s="214" t="s">
        <v>244</v>
      </c>
      <c r="C118" s="215" t="s">
        <v>245</v>
      </c>
      <c r="D118" s="207">
        <f t="shared" si="4"/>
        <v>3676</v>
      </c>
      <c r="E118" s="207">
        <v>3676</v>
      </c>
      <c r="F118" s="207">
        <f t="shared" si="5"/>
        <v>0</v>
      </c>
      <c r="G118" s="207">
        <v>0</v>
      </c>
      <c r="H118" s="207">
        <f t="shared" si="6"/>
        <v>0</v>
      </c>
      <c r="I118" s="207">
        <v>0</v>
      </c>
      <c r="J118" s="207">
        <v>0</v>
      </c>
      <c r="L118" s="211"/>
      <c r="N118" s="212"/>
    </row>
    <row r="119" spans="1:14" x14ac:dyDescent="0.2">
      <c r="A119" s="208">
        <v>104</v>
      </c>
      <c r="B119" s="219" t="s">
        <v>246</v>
      </c>
      <c r="C119" s="220" t="s">
        <v>247</v>
      </c>
      <c r="D119" s="207">
        <f t="shared" si="4"/>
        <v>0</v>
      </c>
      <c r="E119" s="207">
        <v>0</v>
      </c>
      <c r="F119" s="207">
        <v>0</v>
      </c>
      <c r="G119" s="207">
        <v>0</v>
      </c>
      <c r="H119" s="207">
        <v>0</v>
      </c>
      <c r="I119" s="207">
        <v>0</v>
      </c>
      <c r="J119" s="207">
        <v>0</v>
      </c>
      <c r="L119" s="211"/>
      <c r="N119" s="212"/>
    </row>
    <row r="120" spans="1:14" x14ac:dyDescent="0.2">
      <c r="A120" s="208">
        <v>105</v>
      </c>
      <c r="B120" s="213" t="s">
        <v>248</v>
      </c>
      <c r="C120" s="210" t="s">
        <v>249</v>
      </c>
      <c r="D120" s="207">
        <f t="shared" si="4"/>
        <v>0</v>
      </c>
      <c r="E120" s="207">
        <v>0</v>
      </c>
      <c r="F120" s="207">
        <v>0</v>
      </c>
      <c r="G120" s="207">
        <v>0</v>
      </c>
      <c r="H120" s="207">
        <v>0</v>
      </c>
      <c r="I120" s="207">
        <v>0</v>
      </c>
      <c r="J120" s="207">
        <v>0</v>
      </c>
      <c r="L120" s="211"/>
      <c r="N120" s="212"/>
    </row>
    <row r="121" spans="1:14" x14ac:dyDescent="0.2">
      <c r="A121" s="208">
        <v>106</v>
      </c>
      <c r="B121" s="214" t="s">
        <v>250</v>
      </c>
      <c r="C121" s="215" t="s">
        <v>251</v>
      </c>
      <c r="D121" s="207">
        <f t="shared" si="4"/>
        <v>0</v>
      </c>
      <c r="E121" s="207">
        <v>0</v>
      </c>
      <c r="F121" s="207">
        <v>0</v>
      </c>
      <c r="G121" s="207">
        <v>0</v>
      </c>
      <c r="H121" s="207">
        <v>0</v>
      </c>
      <c r="I121" s="207">
        <v>0</v>
      </c>
      <c r="J121" s="207">
        <v>0</v>
      </c>
      <c r="L121" s="211"/>
      <c r="N121" s="212"/>
    </row>
    <row r="122" spans="1:14" x14ac:dyDescent="0.2">
      <c r="A122" s="208">
        <v>107</v>
      </c>
      <c r="B122" s="209" t="s">
        <v>252</v>
      </c>
      <c r="C122" s="221" t="s">
        <v>253</v>
      </c>
      <c r="D122" s="207">
        <f t="shared" si="4"/>
        <v>0</v>
      </c>
      <c r="E122" s="207">
        <v>0</v>
      </c>
      <c r="F122" s="207">
        <v>0</v>
      </c>
      <c r="G122" s="207">
        <v>0</v>
      </c>
      <c r="H122" s="207">
        <v>0</v>
      </c>
      <c r="I122" s="207">
        <v>0</v>
      </c>
      <c r="J122" s="207">
        <v>0</v>
      </c>
      <c r="L122" s="211"/>
      <c r="N122" s="212"/>
    </row>
    <row r="123" spans="1:14" x14ac:dyDescent="0.2">
      <c r="A123" s="208">
        <v>108</v>
      </c>
      <c r="B123" s="214" t="s">
        <v>254</v>
      </c>
      <c r="C123" s="31" t="s">
        <v>255</v>
      </c>
      <c r="D123" s="207">
        <f t="shared" si="4"/>
        <v>0</v>
      </c>
      <c r="E123" s="207">
        <v>0</v>
      </c>
      <c r="F123" s="207">
        <v>0</v>
      </c>
      <c r="G123" s="207">
        <v>0</v>
      </c>
      <c r="H123" s="207">
        <v>0</v>
      </c>
      <c r="I123" s="207">
        <v>0</v>
      </c>
      <c r="J123" s="207">
        <v>0</v>
      </c>
      <c r="L123" s="211"/>
      <c r="N123" s="212"/>
    </row>
    <row r="124" spans="1:14" x14ac:dyDescent="0.2">
      <c r="A124" s="208">
        <v>109</v>
      </c>
      <c r="B124" s="213" t="s">
        <v>256</v>
      </c>
      <c r="C124" s="215" t="s">
        <v>494</v>
      </c>
      <c r="D124" s="207">
        <f t="shared" si="4"/>
        <v>0</v>
      </c>
      <c r="E124" s="207">
        <v>0</v>
      </c>
      <c r="F124" s="207">
        <v>0</v>
      </c>
      <c r="G124" s="207">
        <v>0</v>
      </c>
      <c r="H124" s="207">
        <v>0</v>
      </c>
      <c r="I124" s="207">
        <v>0</v>
      </c>
      <c r="J124" s="207">
        <v>0</v>
      </c>
      <c r="L124" s="211"/>
      <c r="N124" s="212"/>
    </row>
    <row r="125" spans="1:14" x14ac:dyDescent="0.2">
      <c r="A125" s="208">
        <v>110</v>
      </c>
      <c r="B125" s="88" t="s">
        <v>258</v>
      </c>
      <c r="C125" s="31" t="s">
        <v>259</v>
      </c>
      <c r="D125" s="207">
        <f t="shared" si="4"/>
        <v>0</v>
      </c>
      <c r="E125" s="207">
        <v>0</v>
      </c>
      <c r="F125" s="207">
        <v>0</v>
      </c>
      <c r="G125" s="207">
        <v>0</v>
      </c>
      <c r="H125" s="207">
        <v>0</v>
      </c>
      <c r="I125" s="207">
        <v>0</v>
      </c>
      <c r="J125" s="207">
        <v>0</v>
      </c>
      <c r="L125" s="211"/>
      <c r="N125" s="212"/>
    </row>
    <row r="126" spans="1:14" x14ac:dyDescent="0.2">
      <c r="A126" s="208">
        <v>111</v>
      </c>
      <c r="B126" s="343" t="s">
        <v>560</v>
      </c>
      <c r="C126" s="342" t="s">
        <v>561</v>
      </c>
      <c r="D126" s="207">
        <f t="shared" si="4"/>
        <v>0</v>
      </c>
      <c r="E126" s="207">
        <v>0</v>
      </c>
      <c r="F126" s="207">
        <v>0</v>
      </c>
      <c r="G126" s="207">
        <v>0</v>
      </c>
      <c r="H126" s="207">
        <v>0</v>
      </c>
      <c r="I126" s="207">
        <v>0</v>
      </c>
      <c r="J126" s="207">
        <v>0</v>
      </c>
      <c r="L126" s="211"/>
      <c r="N126" s="212"/>
    </row>
    <row r="127" spans="1:14" x14ac:dyDescent="0.2">
      <c r="A127" s="208">
        <v>112</v>
      </c>
      <c r="B127" s="213" t="s">
        <v>260</v>
      </c>
      <c r="C127" s="31" t="s">
        <v>261</v>
      </c>
      <c r="D127" s="207">
        <f t="shared" si="4"/>
        <v>0</v>
      </c>
      <c r="E127" s="207">
        <v>0</v>
      </c>
      <c r="F127" s="207">
        <v>0</v>
      </c>
      <c r="G127" s="207">
        <v>0</v>
      </c>
      <c r="H127" s="207">
        <v>0</v>
      </c>
      <c r="I127" s="207">
        <v>0</v>
      </c>
      <c r="J127" s="207">
        <v>0</v>
      </c>
      <c r="L127" s="211"/>
      <c r="N127" s="212"/>
    </row>
    <row r="128" spans="1:14" x14ac:dyDescent="0.2">
      <c r="A128" s="208">
        <v>113</v>
      </c>
      <c r="B128" s="214" t="s">
        <v>262</v>
      </c>
      <c r="C128" s="215" t="s">
        <v>263</v>
      </c>
      <c r="D128" s="207">
        <f t="shared" si="4"/>
        <v>1016</v>
      </c>
      <c r="E128" s="207">
        <v>1016</v>
      </c>
      <c r="F128" s="207">
        <f t="shared" si="5"/>
        <v>0</v>
      </c>
      <c r="G128" s="207">
        <v>0</v>
      </c>
      <c r="H128" s="207">
        <f t="shared" si="6"/>
        <v>0</v>
      </c>
      <c r="I128" s="207">
        <v>0</v>
      </c>
      <c r="J128" s="207">
        <v>0</v>
      </c>
      <c r="L128" s="211"/>
      <c r="N128" s="212"/>
    </row>
    <row r="129" spans="1:14" x14ac:dyDescent="0.2">
      <c r="A129" s="208">
        <v>114</v>
      </c>
      <c r="B129" s="214" t="s">
        <v>264</v>
      </c>
      <c r="C129" s="177" t="s">
        <v>265</v>
      </c>
      <c r="D129" s="207">
        <f t="shared" si="4"/>
        <v>0</v>
      </c>
      <c r="E129" s="207">
        <v>0</v>
      </c>
      <c r="F129" s="207">
        <v>0</v>
      </c>
      <c r="G129" s="207">
        <v>0</v>
      </c>
      <c r="H129" s="207">
        <v>0</v>
      </c>
      <c r="I129" s="207">
        <v>0</v>
      </c>
      <c r="J129" s="207">
        <v>0</v>
      </c>
      <c r="L129" s="211"/>
      <c r="N129" s="212"/>
    </row>
    <row r="130" spans="1:14" x14ac:dyDescent="0.2">
      <c r="A130" s="208">
        <v>115</v>
      </c>
      <c r="B130" s="214" t="s">
        <v>266</v>
      </c>
      <c r="C130" s="215" t="s">
        <v>267</v>
      </c>
      <c r="D130" s="207">
        <f t="shared" si="4"/>
        <v>0</v>
      </c>
      <c r="E130" s="207">
        <v>0</v>
      </c>
      <c r="F130" s="207">
        <f t="shared" si="5"/>
        <v>0</v>
      </c>
      <c r="G130" s="207">
        <v>0</v>
      </c>
      <c r="H130" s="207">
        <f t="shared" si="6"/>
        <v>0</v>
      </c>
      <c r="I130" s="207">
        <v>0</v>
      </c>
      <c r="J130" s="207">
        <v>0</v>
      </c>
      <c r="L130" s="211"/>
      <c r="N130" s="212"/>
    </row>
    <row r="131" spans="1:14" x14ac:dyDescent="0.2">
      <c r="A131" s="208">
        <v>116</v>
      </c>
      <c r="B131" s="214" t="s">
        <v>268</v>
      </c>
      <c r="C131" s="215" t="s">
        <v>269</v>
      </c>
      <c r="D131" s="207">
        <f t="shared" si="4"/>
        <v>0</v>
      </c>
      <c r="E131" s="207">
        <v>0</v>
      </c>
      <c r="F131" s="207">
        <f t="shared" si="5"/>
        <v>0</v>
      </c>
      <c r="G131" s="207">
        <v>0</v>
      </c>
      <c r="H131" s="207">
        <f t="shared" si="6"/>
        <v>0</v>
      </c>
      <c r="I131" s="207">
        <v>0</v>
      </c>
      <c r="J131" s="207">
        <v>0</v>
      </c>
      <c r="L131" s="211"/>
      <c r="N131" s="212"/>
    </row>
    <row r="132" spans="1:14" x14ac:dyDescent="0.2">
      <c r="A132" s="208">
        <v>117</v>
      </c>
      <c r="B132" s="214" t="s">
        <v>270</v>
      </c>
      <c r="C132" s="215" t="s">
        <v>271</v>
      </c>
      <c r="D132" s="207">
        <f t="shared" si="4"/>
        <v>0</v>
      </c>
      <c r="E132" s="207">
        <v>0</v>
      </c>
      <c r="F132" s="207">
        <f t="shared" si="5"/>
        <v>0</v>
      </c>
      <c r="G132" s="207">
        <v>0</v>
      </c>
      <c r="H132" s="207">
        <f t="shared" si="6"/>
        <v>0</v>
      </c>
      <c r="I132" s="207">
        <v>0</v>
      </c>
      <c r="J132" s="207">
        <v>0</v>
      </c>
      <c r="L132" s="211"/>
      <c r="N132" s="212"/>
    </row>
    <row r="133" spans="1:14" x14ac:dyDescent="0.2">
      <c r="A133" s="208">
        <v>118</v>
      </c>
      <c r="B133" s="209" t="s">
        <v>272</v>
      </c>
      <c r="C133" s="210" t="s">
        <v>273</v>
      </c>
      <c r="D133" s="207">
        <f t="shared" si="4"/>
        <v>0</v>
      </c>
      <c r="E133" s="207">
        <v>0</v>
      </c>
      <c r="F133" s="207">
        <f t="shared" si="5"/>
        <v>0</v>
      </c>
      <c r="G133" s="207">
        <v>0</v>
      </c>
      <c r="H133" s="207">
        <f t="shared" si="6"/>
        <v>0</v>
      </c>
      <c r="I133" s="207">
        <v>0</v>
      </c>
      <c r="J133" s="207">
        <v>0</v>
      </c>
      <c r="L133" s="211"/>
      <c r="N133" s="212"/>
    </row>
    <row r="134" spans="1:14" x14ac:dyDescent="0.2">
      <c r="A134" s="208">
        <v>119</v>
      </c>
      <c r="B134" s="209" t="s">
        <v>274</v>
      </c>
      <c r="C134" s="215" t="s">
        <v>275</v>
      </c>
      <c r="D134" s="207">
        <f t="shared" si="4"/>
        <v>600</v>
      </c>
      <c r="E134" s="207">
        <v>600</v>
      </c>
      <c r="F134" s="207">
        <f t="shared" si="5"/>
        <v>0</v>
      </c>
      <c r="G134" s="207">
        <v>0</v>
      </c>
      <c r="H134" s="207">
        <f t="shared" si="6"/>
        <v>0</v>
      </c>
      <c r="I134" s="207">
        <v>0</v>
      </c>
      <c r="J134" s="207">
        <v>0</v>
      </c>
      <c r="L134" s="211"/>
      <c r="N134" s="212"/>
    </row>
    <row r="135" spans="1:14" x14ac:dyDescent="0.2">
      <c r="A135" s="208">
        <v>120</v>
      </c>
      <c r="B135" s="88" t="s">
        <v>276</v>
      </c>
      <c r="C135" s="31" t="s">
        <v>277</v>
      </c>
      <c r="D135" s="207">
        <f t="shared" si="4"/>
        <v>0</v>
      </c>
      <c r="E135" s="207">
        <v>0</v>
      </c>
      <c r="F135" s="207">
        <f t="shared" si="5"/>
        <v>0</v>
      </c>
      <c r="G135" s="207">
        <v>0</v>
      </c>
      <c r="H135" s="207">
        <f t="shared" si="6"/>
        <v>0</v>
      </c>
      <c r="I135" s="207">
        <v>0</v>
      </c>
      <c r="J135" s="207">
        <v>0</v>
      </c>
      <c r="L135" s="211"/>
      <c r="N135" s="212"/>
    </row>
    <row r="136" spans="1:14" x14ac:dyDescent="0.2">
      <c r="A136" s="208">
        <v>121</v>
      </c>
      <c r="B136" s="214" t="s">
        <v>278</v>
      </c>
      <c r="C136" s="215" t="s">
        <v>279</v>
      </c>
      <c r="D136" s="207">
        <f t="shared" si="4"/>
        <v>0</v>
      </c>
      <c r="E136" s="207">
        <v>0</v>
      </c>
      <c r="F136" s="207">
        <f t="shared" si="5"/>
        <v>0</v>
      </c>
      <c r="G136" s="207">
        <v>0</v>
      </c>
      <c r="H136" s="207">
        <f t="shared" si="6"/>
        <v>0</v>
      </c>
      <c r="I136" s="207">
        <v>0</v>
      </c>
      <c r="J136" s="207">
        <v>0</v>
      </c>
      <c r="L136" s="211"/>
      <c r="N136" s="212"/>
    </row>
    <row r="137" spans="1:14" x14ac:dyDescent="0.2">
      <c r="A137" s="208">
        <v>122</v>
      </c>
      <c r="B137" s="214" t="s">
        <v>280</v>
      </c>
      <c r="C137" s="215" t="s">
        <v>281</v>
      </c>
      <c r="D137" s="207">
        <f t="shared" si="4"/>
        <v>0</v>
      </c>
      <c r="E137" s="207">
        <v>0</v>
      </c>
      <c r="F137" s="207">
        <f t="shared" si="5"/>
        <v>0</v>
      </c>
      <c r="G137" s="207">
        <v>0</v>
      </c>
      <c r="H137" s="207">
        <f t="shared" si="6"/>
        <v>0</v>
      </c>
      <c r="I137" s="207">
        <v>0</v>
      </c>
      <c r="J137" s="207">
        <v>0</v>
      </c>
      <c r="L137" s="211"/>
      <c r="N137" s="212"/>
    </row>
    <row r="138" spans="1:14" x14ac:dyDescent="0.2">
      <c r="A138" s="208">
        <v>123</v>
      </c>
      <c r="B138" s="214" t="s">
        <v>282</v>
      </c>
      <c r="C138" s="215" t="s">
        <v>283</v>
      </c>
      <c r="D138" s="207">
        <f t="shared" si="4"/>
        <v>0</v>
      </c>
      <c r="E138" s="207">
        <v>0</v>
      </c>
      <c r="F138" s="207">
        <f t="shared" si="5"/>
        <v>0</v>
      </c>
      <c r="G138" s="207">
        <v>0</v>
      </c>
      <c r="H138" s="207">
        <f t="shared" si="6"/>
        <v>0</v>
      </c>
      <c r="I138" s="207">
        <v>0</v>
      </c>
      <c r="J138" s="207">
        <v>0</v>
      </c>
      <c r="L138" s="211"/>
      <c r="N138" s="212"/>
    </row>
    <row r="139" spans="1:14" x14ac:dyDescent="0.2">
      <c r="A139" s="208">
        <v>124</v>
      </c>
      <c r="B139" s="88" t="s">
        <v>284</v>
      </c>
      <c r="C139" s="31" t="s">
        <v>285</v>
      </c>
      <c r="D139" s="207">
        <f t="shared" si="4"/>
        <v>39102</v>
      </c>
      <c r="E139" s="207">
        <v>0</v>
      </c>
      <c r="F139" s="207">
        <f t="shared" si="5"/>
        <v>39102</v>
      </c>
      <c r="G139" s="207">
        <v>0</v>
      </c>
      <c r="H139" s="207">
        <f t="shared" si="6"/>
        <v>39102</v>
      </c>
      <c r="I139" s="207">
        <v>0</v>
      </c>
      <c r="J139" s="207">
        <v>39102</v>
      </c>
      <c r="L139" s="211"/>
      <c r="N139" s="212"/>
    </row>
    <row r="140" spans="1:14" x14ac:dyDescent="0.2">
      <c r="A140" s="208">
        <v>125</v>
      </c>
      <c r="B140" s="213" t="s">
        <v>286</v>
      </c>
      <c r="C140" s="31" t="s">
        <v>287</v>
      </c>
      <c r="D140" s="207">
        <f t="shared" si="4"/>
        <v>24178</v>
      </c>
      <c r="E140" s="207">
        <v>0</v>
      </c>
      <c r="F140" s="207">
        <f t="shared" si="5"/>
        <v>24178</v>
      </c>
      <c r="G140" s="207">
        <v>5374</v>
      </c>
      <c r="H140" s="207">
        <f t="shared" si="6"/>
        <v>18804</v>
      </c>
      <c r="I140" s="207">
        <v>345</v>
      </c>
      <c r="J140" s="207">
        <v>18459</v>
      </c>
      <c r="L140" s="211"/>
      <c r="N140" s="212"/>
    </row>
    <row r="141" spans="1:14" x14ac:dyDescent="0.2">
      <c r="A141" s="208">
        <v>126</v>
      </c>
      <c r="B141" s="214" t="s">
        <v>288</v>
      </c>
      <c r="C141" s="215" t="s">
        <v>289</v>
      </c>
      <c r="D141" s="207">
        <f t="shared" si="4"/>
        <v>0</v>
      </c>
      <c r="E141" s="207">
        <v>0</v>
      </c>
      <c r="F141" s="207">
        <f t="shared" si="5"/>
        <v>0</v>
      </c>
      <c r="G141" s="207">
        <v>0</v>
      </c>
      <c r="H141" s="207">
        <f t="shared" si="6"/>
        <v>0</v>
      </c>
      <c r="I141" s="207">
        <v>0</v>
      </c>
      <c r="J141" s="207">
        <v>0</v>
      </c>
      <c r="L141" s="211"/>
      <c r="N141" s="212"/>
    </row>
    <row r="142" spans="1:14" x14ac:dyDescent="0.2">
      <c r="A142" s="208">
        <v>127</v>
      </c>
      <c r="B142" s="209" t="s">
        <v>290</v>
      </c>
      <c r="C142" s="210" t="s">
        <v>291</v>
      </c>
      <c r="D142" s="207">
        <f t="shared" si="4"/>
        <v>0</v>
      </c>
      <c r="E142" s="207">
        <v>0</v>
      </c>
      <c r="F142" s="207">
        <f t="shared" si="5"/>
        <v>0</v>
      </c>
      <c r="G142" s="207">
        <v>0</v>
      </c>
      <c r="H142" s="207">
        <f t="shared" si="6"/>
        <v>0</v>
      </c>
      <c r="I142" s="207">
        <v>0</v>
      </c>
      <c r="J142" s="207">
        <v>0</v>
      </c>
      <c r="L142" s="211"/>
      <c r="N142" s="212"/>
    </row>
    <row r="143" spans="1:14" x14ac:dyDescent="0.2">
      <c r="A143" s="208">
        <v>128</v>
      </c>
      <c r="B143" s="214" t="s">
        <v>292</v>
      </c>
      <c r="C143" s="215" t="s">
        <v>293</v>
      </c>
      <c r="D143" s="207">
        <f t="shared" si="4"/>
        <v>0</v>
      </c>
      <c r="E143" s="207">
        <v>0</v>
      </c>
      <c r="F143" s="207">
        <v>0</v>
      </c>
      <c r="G143" s="207">
        <v>0</v>
      </c>
      <c r="H143" s="207">
        <v>0</v>
      </c>
      <c r="I143" s="207">
        <v>0</v>
      </c>
      <c r="J143" s="207">
        <v>0</v>
      </c>
      <c r="L143" s="211"/>
      <c r="N143" s="212"/>
    </row>
    <row r="144" spans="1:14" x14ac:dyDescent="0.2">
      <c r="A144" s="208">
        <v>129</v>
      </c>
      <c r="B144" s="222" t="s">
        <v>294</v>
      </c>
      <c r="C144" s="223" t="s">
        <v>295</v>
      </c>
      <c r="D144" s="207">
        <f t="shared" ref="D144:D150" si="7">E144+F144</f>
        <v>0</v>
      </c>
      <c r="E144" s="207">
        <v>0</v>
      </c>
      <c r="F144" s="207">
        <v>0</v>
      </c>
      <c r="G144" s="207">
        <v>0</v>
      </c>
      <c r="H144" s="207">
        <v>0</v>
      </c>
      <c r="I144" s="207">
        <v>0</v>
      </c>
      <c r="J144" s="207">
        <v>0</v>
      </c>
      <c r="L144" s="211"/>
      <c r="N144" s="212"/>
    </row>
    <row r="145" spans="1:14" x14ac:dyDescent="0.2">
      <c r="A145" s="208">
        <v>130</v>
      </c>
      <c r="B145" s="224" t="s">
        <v>296</v>
      </c>
      <c r="C145" s="225" t="s">
        <v>297</v>
      </c>
      <c r="D145" s="207">
        <f t="shared" si="7"/>
        <v>0</v>
      </c>
      <c r="E145" s="207">
        <v>0</v>
      </c>
      <c r="F145" s="207">
        <v>0</v>
      </c>
      <c r="G145" s="207">
        <v>0</v>
      </c>
      <c r="H145" s="207">
        <v>0</v>
      </c>
      <c r="I145" s="207">
        <v>0</v>
      </c>
      <c r="J145" s="207">
        <v>0</v>
      </c>
      <c r="L145" s="211"/>
      <c r="N145" s="212"/>
    </row>
    <row r="146" spans="1:14" ht="12.75" x14ac:dyDescent="0.2">
      <c r="A146" s="208">
        <v>131</v>
      </c>
      <c r="B146" s="222" t="s">
        <v>298</v>
      </c>
      <c r="C146" s="226" t="s">
        <v>469</v>
      </c>
      <c r="D146" s="207">
        <f t="shared" si="7"/>
        <v>0</v>
      </c>
      <c r="E146" s="207">
        <v>0</v>
      </c>
      <c r="F146" s="207">
        <v>0</v>
      </c>
      <c r="G146" s="207">
        <v>0</v>
      </c>
      <c r="H146" s="207">
        <v>0</v>
      </c>
      <c r="I146" s="207">
        <v>0</v>
      </c>
      <c r="J146" s="207">
        <v>0</v>
      </c>
      <c r="L146" s="211"/>
      <c r="N146" s="212"/>
    </row>
    <row r="147" spans="1:14" x14ac:dyDescent="0.2">
      <c r="A147" s="208">
        <v>132</v>
      </c>
      <c r="B147" s="208" t="s">
        <v>300</v>
      </c>
      <c r="C147" s="227" t="s">
        <v>301</v>
      </c>
      <c r="D147" s="207">
        <f t="shared" si="7"/>
        <v>0</v>
      </c>
      <c r="E147" s="207">
        <v>0</v>
      </c>
      <c r="F147" s="207">
        <v>0</v>
      </c>
      <c r="G147" s="207">
        <v>0</v>
      </c>
      <c r="H147" s="207">
        <v>0</v>
      </c>
      <c r="I147" s="207">
        <v>0</v>
      </c>
      <c r="J147" s="207">
        <v>0</v>
      </c>
      <c r="L147" s="211"/>
      <c r="N147" s="212"/>
    </row>
    <row r="148" spans="1:14" x14ac:dyDescent="0.2">
      <c r="A148" s="208">
        <v>133</v>
      </c>
      <c r="B148" s="228" t="s">
        <v>302</v>
      </c>
      <c r="C148" s="229" t="s">
        <v>303</v>
      </c>
      <c r="D148" s="207">
        <f t="shared" si="7"/>
        <v>0</v>
      </c>
      <c r="E148" s="207">
        <v>0</v>
      </c>
      <c r="F148" s="207">
        <v>0</v>
      </c>
      <c r="G148" s="207">
        <v>0</v>
      </c>
      <c r="H148" s="207">
        <v>0</v>
      </c>
      <c r="I148" s="207">
        <v>0</v>
      </c>
      <c r="J148" s="207">
        <v>0</v>
      </c>
      <c r="L148" s="211"/>
      <c r="N148" s="212"/>
    </row>
    <row r="149" spans="1:14" x14ac:dyDescent="0.2">
      <c r="A149" s="208">
        <v>134</v>
      </c>
      <c r="B149" s="230" t="s">
        <v>304</v>
      </c>
      <c r="C149" s="231" t="s">
        <v>305</v>
      </c>
      <c r="D149" s="207">
        <f t="shared" si="7"/>
        <v>0</v>
      </c>
      <c r="E149" s="207">
        <v>0</v>
      </c>
      <c r="F149" s="207">
        <v>0</v>
      </c>
      <c r="G149" s="207">
        <v>0</v>
      </c>
      <c r="H149" s="207">
        <v>0</v>
      </c>
      <c r="I149" s="207">
        <v>0</v>
      </c>
      <c r="J149" s="207">
        <v>0</v>
      </c>
      <c r="L149" s="211"/>
      <c r="N149" s="212"/>
    </row>
    <row r="150" spans="1:14" x14ac:dyDescent="0.2">
      <c r="A150" s="208">
        <v>135</v>
      </c>
      <c r="B150" s="100" t="s">
        <v>306</v>
      </c>
      <c r="C150" s="232" t="s">
        <v>307</v>
      </c>
      <c r="D150" s="207">
        <f t="shared" si="7"/>
        <v>0</v>
      </c>
      <c r="E150" s="207">
        <v>0</v>
      </c>
      <c r="F150" s="207">
        <v>0</v>
      </c>
      <c r="G150" s="207">
        <v>0</v>
      </c>
      <c r="H150" s="207">
        <v>0</v>
      </c>
      <c r="I150" s="207">
        <v>0</v>
      </c>
      <c r="J150" s="207">
        <v>0</v>
      </c>
      <c r="L150" s="211"/>
      <c r="N150" s="212"/>
    </row>
    <row r="151" spans="1:14" ht="16.5" customHeight="1" x14ac:dyDescent="0.2">
      <c r="A151" s="984"/>
      <c r="B151" s="984"/>
      <c r="C151" s="984"/>
      <c r="D151" s="984"/>
      <c r="E151" s="984"/>
      <c r="F151" s="984"/>
      <c r="G151" s="984"/>
      <c r="H151" s="984"/>
      <c r="I151" s="984"/>
      <c r="J151" s="984"/>
    </row>
    <row r="153" spans="1:14" x14ac:dyDescent="0.2">
      <c r="D153" s="212"/>
      <c r="E153" s="212"/>
      <c r="F153" s="212"/>
      <c r="G153" s="212"/>
      <c r="H153" s="212"/>
      <c r="I153" s="212"/>
      <c r="J153" s="212"/>
    </row>
  </sheetData>
  <mergeCells count="19">
    <mergeCell ref="A93:A96"/>
    <mergeCell ref="B93:B96"/>
    <mergeCell ref="A151:J151"/>
    <mergeCell ref="G6:J6"/>
    <mergeCell ref="G7:G8"/>
    <mergeCell ref="H7:J7"/>
    <mergeCell ref="A10:C10"/>
    <mergeCell ref="A11:C11"/>
    <mergeCell ref="A12:C12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53"/>
  <sheetViews>
    <sheetView workbookViewId="0">
      <pane xSplit="4" ySplit="10" topLeftCell="E143" activePane="bottomRight" state="frozen"/>
      <selection activeCell="I38" sqref="I38"/>
      <selection pane="topRight" activeCell="I38" sqref="I38"/>
      <selection pane="bottomLeft" activeCell="I38" sqref="I38"/>
      <selection pane="bottomRight" activeCell="B124" sqref="B124"/>
    </sheetView>
  </sheetViews>
  <sheetFormatPr defaultRowHeight="12" x14ac:dyDescent="0.2"/>
  <cols>
    <col min="1" max="1" width="6.140625" style="233" customWidth="1"/>
    <col min="2" max="2" width="9.140625" style="233"/>
    <col min="3" max="3" width="33.140625" style="233" customWidth="1"/>
    <col min="4" max="4" width="13.140625" style="233" customWidth="1"/>
    <col min="5" max="5" width="10.5703125" style="233" customWidth="1"/>
    <col min="6" max="6" width="12" style="233" customWidth="1"/>
    <col min="7" max="9" width="11.28515625" style="233" customWidth="1"/>
    <col min="10" max="10" width="13.28515625" style="233" customWidth="1"/>
    <col min="11" max="11" width="12.42578125" style="233" customWidth="1"/>
    <col min="12" max="12" width="11.7109375" style="233" customWidth="1"/>
    <col min="13" max="14" width="10.5703125" style="233" customWidth="1"/>
    <col min="15" max="17" width="10.140625" style="233" customWidth="1"/>
    <col min="18" max="18" width="14.5703125" style="233" customWidth="1"/>
    <col min="19" max="16384" width="9.140625" style="233"/>
  </cols>
  <sheetData>
    <row r="1" spans="1:18" ht="15.75" x14ac:dyDescent="0.2">
      <c r="B1" s="990" t="s">
        <v>495</v>
      </c>
      <c r="C1" s="990"/>
      <c r="D1" s="990"/>
      <c r="E1" s="991"/>
      <c r="F1" s="991"/>
      <c r="G1" s="991"/>
      <c r="H1" s="991"/>
      <c r="I1" s="991"/>
      <c r="J1" s="991"/>
      <c r="K1" s="991"/>
      <c r="L1" s="991"/>
      <c r="M1" s="991"/>
      <c r="N1" s="991"/>
      <c r="O1" s="991"/>
      <c r="P1" s="991"/>
      <c r="Q1" s="991"/>
      <c r="R1" s="991"/>
    </row>
    <row r="2" spans="1:18" ht="12" customHeight="1" x14ac:dyDescent="0.2">
      <c r="A2" s="992" t="s">
        <v>0</v>
      </c>
      <c r="B2" s="993" t="s">
        <v>330</v>
      </c>
      <c r="C2" s="992" t="s">
        <v>313</v>
      </c>
      <c r="D2" s="996" t="s">
        <v>496</v>
      </c>
      <c r="E2" s="996"/>
      <c r="F2" s="996"/>
      <c r="G2" s="996"/>
      <c r="H2" s="996"/>
      <c r="I2" s="996"/>
      <c r="J2" s="996"/>
      <c r="K2" s="996"/>
      <c r="L2" s="996"/>
      <c r="M2" s="996"/>
      <c r="N2" s="996"/>
      <c r="O2" s="996"/>
      <c r="P2" s="996"/>
      <c r="Q2" s="996"/>
      <c r="R2" s="996"/>
    </row>
    <row r="3" spans="1:18" ht="12" customHeight="1" x14ac:dyDescent="0.2">
      <c r="A3" s="992"/>
      <c r="B3" s="994"/>
      <c r="C3" s="992"/>
      <c r="D3" s="997" t="s">
        <v>450</v>
      </c>
      <c r="E3" s="996" t="s">
        <v>456</v>
      </c>
      <c r="F3" s="996"/>
      <c r="G3" s="996"/>
      <c r="H3" s="996"/>
      <c r="I3" s="996"/>
      <c r="J3" s="996"/>
      <c r="K3" s="996"/>
      <c r="L3" s="996"/>
      <c r="M3" s="996"/>
      <c r="N3" s="996"/>
      <c r="O3" s="996"/>
      <c r="P3" s="996"/>
      <c r="Q3" s="996"/>
      <c r="R3" s="996"/>
    </row>
    <row r="4" spans="1:18" ht="28.5" customHeight="1" x14ac:dyDescent="0.2">
      <c r="A4" s="992"/>
      <c r="B4" s="994"/>
      <c r="C4" s="992"/>
      <c r="D4" s="997"/>
      <c r="E4" s="999" t="s">
        <v>474</v>
      </c>
      <c r="F4" s="999"/>
      <c r="G4" s="999"/>
      <c r="H4" s="1000" t="s">
        <v>475</v>
      </c>
      <c r="I4" s="1001"/>
      <c r="J4" s="1001"/>
      <c r="K4" s="1001"/>
      <c r="L4" s="1002"/>
      <c r="M4" s="999" t="s">
        <v>497</v>
      </c>
      <c r="N4" s="999"/>
      <c r="O4" s="1000" t="s">
        <v>498</v>
      </c>
      <c r="P4" s="1001"/>
      <c r="Q4" s="1001"/>
      <c r="R4" s="1002"/>
    </row>
    <row r="5" spans="1:18" ht="47.25" customHeight="1" x14ac:dyDescent="0.2">
      <c r="A5" s="992"/>
      <c r="B5" s="994"/>
      <c r="C5" s="992"/>
      <c r="D5" s="997"/>
      <c r="E5" s="1003" t="s">
        <v>46</v>
      </c>
      <c r="F5" s="1000" t="s">
        <v>456</v>
      </c>
      <c r="G5" s="1002"/>
      <c r="H5" s="1003" t="s">
        <v>46</v>
      </c>
      <c r="I5" s="992" t="s">
        <v>45</v>
      </c>
      <c r="J5" s="992"/>
      <c r="K5" s="999" t="s">
        <v>49</v>
      </c>
      <c r="L5" s="999"/>
      <c r="M5" s="992" t="s">
        <v>499</v>
      </c>
      <c r="N5" s="999" t="s">
        <v>500</v>
      </c>
      <c r="O5" s="999" t="s">
        <v>46</v>
      </c>
      <c r="P5" s="1005" t="s">
        <v>501</v>
      </c>
      <c r="Q5" s="1007" t="s">
        <v>50</v>
      </c>
      <c r="R5" s="1007" t="s">
        <v>502</v>
      </c>
    </row>
    <row r="6" spans="1:18" ht="36.75" customHeight="1" x14ac:dyDescent="0.2">
      <c r="A6" s="992"/>
      <c r="B6" s="995"/>
      <c r="C6" s="992"/>
      <c r="D6" s="998"/>
      <c r="E6" s="1004"/>
      <c r="F6" s="234" t="s">
        <v>51</v>
      </c>
      <c r="G6" s="235" t="s">
        <v>50</v>
      </c>
      <c r="H6" s="1004"/>
      <c r="I6" s="236" t="s">
        <v>501</v>
      </c>
      <c r="J6" s="237" t="s">
        <v>53</v>
      </c>
      <c r="K6" s="237" t="s">
        <v>51</v>
      </c>
      <c r="L6" s="235" t="s">
        <v>50</v>
      </c>
      <c r="M6" s="992"/>
      <c r="N6" s="999"/>
      <c r="O6" s="999"/>
      <c r="P6" s="1006"/>
      <c r="Q6" s="998"/>
      <c r="R6" s="998"/>
    </row>
    <row r="7" spans="1:18" s="241" customFormat="1" ht="11.25" x14ac:dyDescent="0.2">
      <c r="A7" s="238">
        <v>1</v>
      </c>
      <c r="B7" s="238">
        <v>2</v>
      </c>
      <c r="C7" s="238">
        <v>3</v>
      </c>
      <c r="D7" s="239">
        <v>4</v>
      </c>
      <c r="E7" s="240">
        <v>5</v>
      </c>
      <c r="F7" s="240">
        <v>6</v>
      </c>
      <c r="G7" s="240">
        <v>7</v>
      </c>
      <c r="H7" s="240">
        <v>8</v>
      </c>
      <c r="I7" s="240">
        <v>9</v>
      </c>
      <c r="J7" s="240">
        <v>10</v>
      </c>
      <c r="K7" s="240">
        <v>11</v>
      </c>
      <c r="L7" s="240">
        <v>12</v>
      </c>
      <c r="M7" s="240">
        <v>13</v>
      </c>
      <c r="N7" s="240">
        <v>14</v>
      </c>
      <c r="O7" s="240">
        <v>15</v>
      </c>
      <c r="P7" s="240">
        <v>16</v>
      </c>
      <c r="Q7" s="240">
        <v>17</v>
      </c>
      <c r="R7" s="240">
        <v>18</v>
      </c>
    </row>
    <row r="8" spans="1:18" s="241" customFormat="1" x14ac:dyDescent="0.2">
      <c r="A8" s="925" t="s">
        <v>44</v>
      </c>
      <c r="B8" s="925"/>
      <c r="C8" s="925"/>
      <c r="D8" s="242">
        <f>E8+H8+M8+N8+O8</f>
        <v>5143142</v>
      </c>
      <c r="E8" s="242">
        <f t="shared" ref="E8:R8" si="0">E9+E10</f>
        <v>152036</v>
      </c>
      <c r="F8" s="242">
        <f t="shared" si="0"/>
        <v>7690</v>
      </c>
      <c r="G8" s="242">
        <f t="shared" si="0"/>
        <v>144346</v>
      </c>
      <c r="H8" s="242">
        <f>H9+H10</f>
        <v>3973231</v>
      </c>
      <c r="I8" s="242">
        <f t="shared" si="0"/>
        <v>36468</v>
      </c>
      <c r="J8" s="242">
        <f t="shared" si="0"/>
        <v>348859</v>
      </c>
      <c r="K8" s="242">
        <f>K9+K10</f>
        <v>383535</v>
      </c>
      <c r="L8" s="242">
        <f t="shared" si="0"/>
        <v>3050108</v>
      </c>
      <c r="M8" s="242">
        <f t="shared" si="0"/>
        <v>50225</v>
      </c>
      <c r="N8" s="242">
        <f t="shared" si="0"/>
        <v>21511</v>
      </c>
      <c r="O8" s="242">
        <f t="shared" si="0"/>
        <v>946139</v>
      </c>
      <c r="P8" s="242">
        <f t="shared" si="0"/>
        <v>6846</v>
      </c>
      <c r="Q8" s="242">
        <f t="shared" si="0"/>
        <v>939293</v>
      </c>
      <c r="R8" s="242">
        <f t="shared" si="0"/>
        <v>330</v>
      </c>
    </row>
    <row r="9" spans="1:18" s="241" customFormat="1" ht="12" customHeight="1" x14ac:dyDescent="0.2">
      <c r="A9" s="933" t="s">
        <v>14</v>
      </c>
      <c r="B9" s="934"/>
      <c r="C9" s="935"/>
      <c r="D9" s="240">
        <f>H9+O9</f>
        <v>157903</v>
      </c>
      <c r="E9" s="240">
        <f>F9+G9</f>
        <v>0</v>
      </c>
      <c r="F9" s="240"/>
      <c r="G9" s="240"/>
      <c r="H9" s="240">
        <f>154286-25</f>
        <v>154261</v>
      </c>
      <c r="I9" s="240"/>
      <c r="J9" s="240"/>
      <c r="K9" s="240"/>
      <c r="L9" s="240"/>
      <c r="M9" s="240"/>
      <c r="N9" s="240"/>
      <c r="O9" s="240">
        <f>P9+Q9</f>
        <v>3642</v>
      </c>
      <c r="P9" s="240"/>
      <c r="Q9" s="240">
        <v>3642</v>
      </c>
      <c r="R9" s="240"/>
    </row>
    <row r="10" spans="1:18" s="241" customFormat="1" ht="12" customHeight="1" x14ac:dyDescent="0.2">
      <c r="A10" s="933" t="s">
        <v>15</v>
      </c>
      <c r="B10" s="934"/>
      <c r="C10" s="935"/>
      <c r="D10" s="242">
        <f t="shared" ref="D10:R10" si="1">SUM(D11:D142)-D91</f>
        <v>4985239</v>
      </c>
      <c r="E10" s="242">
        <f t="shared" si="1"/>
        <v>152036</v>
      </c>
      <c r="F10" s="242">
        <f t="shared" si="1"/>
        <v>7690</v>
      </c>
      <c r="G10" s="242">
        <f t="shared" si="1"/>
        <v>144346</v>
      </c>
      <c r="H10" s="242">
        <f t="shared" si="1"/>
        <v>3818970</v>
      </c>
      <c r="I10" s="242">
        <f t="shared" si="1"/>
        <v>36468</v>
      </c>
      <c r="J10" s="242">
        <f t="shared" si="1"/>
        <v>348859</v>
      </c>
      <c r="K10" s="242">
        <f t="shared" si="1"/>
        <v>383535</v>
      </c>
      <c r="L10" s="242">
        <f t="shared" si="1"/>
        <v>3050108</v>
      </c>
      <c r="M10" s="242">
        <f t="shared" si="1"/>
        <v>50225</v>
      </c>
      <c r="N10" s="242">
        <f t="shared" si="1"/>
        <v>21511</v>
      </c>
      <c r="O10" s="242">
        <f t="shared" si="1"/>
        <v>942497</v>
      </c>
      <c r="P10" s="242">
        <f t="shared" si="1"/>
        <v>6846</v>
      </c>
      <c r="Q10" s="242">
        <f t="shared" si="1"/>
        <v>935651</v>
      </c>
      <c r="R10" s="242">
        <f t="shared" si="1"/>
        <v>330</v>
      </c>
    </row>
    <row r="11" spans="1:18" x14ac:dyDescent="0.2">
      <c r="A11" s="170">
        <v>1</v>
      </c>
      <c r="B11" s="88" t="s">
        <v>54</v>
      </c>
      <c r="C11" s="31" t="s">
        <v>55</v>
      </c>
      <c r="D11" s="240">
        <f>E11+H11+M11+N11+O11</f>
        <v>17859</v>
      </c>
      <c r="E11" s="243">
        <f>F11+G11</f>
        <v>0</v>
      </c>
      <c r="F11" s="243">
        <v>0</v>
      </c>
      <c r="G11" s="243">
        <v>0</v>
      </c>
      <c r="H11" s="243">
        <f>SUM(I11:L11)</f>
        <v>16395</v>
      </c>
      <c r="I11" s="244">
        <v>0</v>
      </c>
      <c r="J11" s="243">
        <v>1348</v>
      </c>
      <c r="K11" s="243">
        <v>765</v>
      </c>
      <c r="L11" s="243">
        <v>14282</v>
      </c>
      <c r="M11" s="243">
        <v>1025</v>
      </c>
      <c r="N11" s="243">
        <v>439</v>
      </c>
      <c r="O11" s="240">
        <f>P11+Q11</f>
        <v>0</v>
      </c>
      <c r="P11" s="243">
        <v>0</v>
      </c>
      <c r="Q11" s="243">
        <v>0</v>
      </c>
      <c r="R11" s="243"/>
    </row>
    <row r="12" spans="1:18" x14ac:dyDescent="0.2">
      <c r="A12" s="170">
        <v>2</v>
      </c>
      <c r="B12" s="89" t="s">
        <v>56</v>
      </c>
      <c r="C12" s="31" t="s">
        <v>57</v>
      </c>
      <c r="D12" s="240">
        <f>E12+H12+M12+N12+O12</f>
        <v>18575</v>
      </c>
      <c r="E12" s="243">
        <f t="shared" ref="E12:E77" si="2">F12+G12</f>
        <v>0</v>
      </c>
      <c r="F12" s="243">
        <v>0</v>
      </c>
      <c r="G12" s="243">
        <v>0</v>
      </c>
      <c r="H12" s="243">
        <f t="shared" ref="H12:H77" si="3">SUM(I12:L12)</f>
        <v>17111</v>
      </c>
      <c r="I12" s="244">
        <v>0</v>
      </c>
      <c r="J12" s="243">
        <v>1515</v>
      </c>
      <c r="K12" s="243">
        <v>676</v>
      </c>
      <c r="L12" s="243">
        <v>14920</v>
      </c>
      <c r="M12" s="243">
        <v>1025</v>
      </c>
      <c r="N12" s="243">
        <v>439</v>
      </c>
      <c r="O12" s="240">
        <f t="shared" ref="O12:O77" si="4">P12+Q12</f>
        <v>0</v>
      </c>
      <c r="P12" s="243">
        <v>0</v>
      </c>
      <c r="Q12" s="243">
        <v>0</v>
      </c>
      <c r="R12" s="243"/>
    </row>
    <row r="13" spans="1:18" x14ac:dyDescent="0.2">
      <c r="A13" s="170">
        <v>3</v>
      </c>
      <c r="B13" s="87" t="s">
        <v>16</v>
      </c>
      <c r="C13" s="31" t="s">
        <v>17</v>
      </c>
      <c r="D13" s="240">
        <f t="shared" ref="D13:D78" si="5">E13+H13+M13+N13+O13</f>
        <v>39085</v>
      </c>
      <c r="E13" s="243">
        <f t="shared" si="2"/>
        <v>0</v>
      </c>
      <c r="F13" s="243">
        <v>0</v>
      </c>
      <c r="G13" s="243">
        <v>0</v>
      </c>
      <c r="H13" s="243">
        <f t="shared" si="3"/>
        <v>37621</v>
      </c>
      <c r="I13" s="244">
        <v>0</v>
      </c>
      <c r="J13" s="243">
        <v>2248</v>
      </c>
      <c r="K13" s="243">
        <v>1176</v>
      </c>
      <c r="L13" s="243">
        <v>34197</v>
      </c>
      <c r="M13" s="243">
        <v>1025</v>
      </c>
      <c r="N13" s="243">
        <v>439</v>
      </c>
      <c r="O13" s="240">
        <f t="shared" si="4"/>
        <v>0</v>
      </c>
      <c r="P13" s="243">
        <v>0</v>
      </c>
      <c r="Q13" s="243">
        <v>0</v>
      </c>
      <c r="R13" s="243"/>
    </row>
    <row r="14" spans="1:18" x14ac:dyDescent="0.2">
      <c r="A14" s="170">
        <v>4</v>
      </c>
      <c r="B14" s="88" t="s">
        <v>58</v>
      </c>
      <c r="C14" s="31" t="s">
        <v>59</v>
      </c>
      <c r="D14" s="240">
        <f t="shared" si="5"/>
        <v>12625</v>
      </c>
      <c r="E14" s="243">
        <f t="shared" si="2"/>
        <v>0</v>
      </c>
      <c r="F14" s="243">
        <v>0</v>
      </c>
      <c r="G14" s="243">
        <v>0</v>
      </c>
      <c r="H14" s="243">
        <f t="shared" si="3"/>
        <v>12625</v>
      </c>
      <c r="I14" s="244">
        <v>0</v>
      </c>
      <c r="J14" s="243">
        <v>1850</v>
      </c>
      <c r="K14" s="243">
        <v>2007</v>
      </c>
      <c r="L14" s="243">
        <v>8768</v>
      </c>
      <c r="M14" s="243">
        <v>0</v>
      </c>
      <c r="N14" s="243">
        <v>0</v>
      </c>
      <c r="O14" s="240">
        <f t="shared" si="4"/>
        <v>0</v>
      </c>
      <c r="P14" s="243">
        <v>0</v>
      </c>
      <c r="Q14" s="243">
        <v>0</v>
      </c>
      <c r="R14" s="243"/>
    </row>
    <row r="15" spans="1:18" x14ac:dyDescent="0.2">
      <c r="A15" s="170">
        <v>5</v>
      </c>
      <c r="B15" s="88" t="s">
        <v>60</v>
      </c>
      <c r="C15" s="31" t="s">
        <v>61</v>
      </c>
      <c r="D15" s="240">
        <f t="shared" si="5"/>
        <v>15206</v>
      </c>
      <c r="E15" s="243">
        <f t="shared" si="2"/>
        <v>0</v>
      </c>
      <c r="F15" s="243">
        <v>0</v>
      </c>
      <c r="G15" s="243">
        <v>0</v>
      </c>
      <c r="H15" s="243">
        <f t="shared" si="3"/>
        <v>15206</v>
      </c>
      <c r="I15" s="244">
        <v>0</v>
      </c>
      <c r="J15" s="243">
        <v>3050</v>
      </c>
      <c r="K15" s="243">
        <v>3692</v>
      </c>
      <c r="L15" s="243">
        <v>8464</v>
      </c>
      <c r="M15" s="243">
        <v>0</v>
      </c>
      <c r="N15" s="243">
        <v>0</v>
      </c>
      <c r="O15" s="240">
        <f t="shared" si="4"/>
        <v>0</v>
      </c>
      <c r="P15" s="243">
        <v>0</v>
      </c>
      <c r="Q15" s="243">
        <v>0</v>
      </c>
      <c r="R15" s="243"/>
    </row>
    <row r="16" spans="1:18" x14ac:dyDescent="0.2">
      <c r="A16" s="170">
        <v>6</v>
      </c>
      <c r="B16" s="87" t="s">
        <v>18</v>
      </c>
      <c r="C16" s="31" t="s">
        <v>19</v>
      </c>
      <c r="D16" s="240">
        <f t="shared" si="5"/>
        <v>122596</v>
      </c>
      <c r="E16" s="243">
        <f t="shared" si="2"/>
        <v>0</v>
      </c>
      <c r="F16" s="243">
        <v>0</v>
      </c>
      <c r="G16" s="243">
        <v>0</v>
      </c>
      <c r="H16" s="243">
        <f t="shared" si="3"/>
        <v>119668</v>
      </c>
      <c r="I16" s="244">
        <v>0</v>
      </c>
      <c r="J16" s="243">
        <v>14573</v>
      </c>
      <c r="K16" s="243">
        <v>6973</v>
      </c>
      <c r="L16" s="243">
        <v>98122</v>
      </c>
      <c r="M16" s="243">
        <v>2050</v>
      </c>
      <c r="N16" s="243">
        <v>878</v>
      </c>
      <c r="O16" s="240">
        <f t="shared" si="4"/>
        <v>0</v>
      </c>
      <c r="P16" s="243">
        <v>0</v>
      </c>
      <c r="Q16" s="243">
        <v>0</v>
      </c>
      <c r="R16" s="243"/>
    </row>
    <row r="17" spans="1:18" x14ac:dyDescent="0.2">
      <c r="A17" s="170">
        <v>7</v>
      </c>
      <c r="B17" s="88" t="s">
        <v>62</v>
      </c>
      <c r="C17" s="31" t="s">
        <v>63</v>
      </c>
      <c r="D17" s="240">
        <f t="shared" si="5"/>
        <v>57431</v>
      </c>
      <c r="E17" s="243">
        <f t="shared" si="2"/>
        <v>0</v>
      </c>
      <c r="F17" s="243">
        <v>0</v>
      </c>
      <c r="G17" s="243">
        <v>0</v>
      </c>
      <c r="H17" s="243">
        <f t="shared" si="3"/>
        <v>55827</v>
      </c>
      <c r="I17" s="244">
        <v>1373</v>
      </c>
      <c r="J17" s="243">
        <v>9140</v>
      </c>
      <c r="K17" s="243">
        <v>16750</v>
      </c>
      <c r="L17" s="243">
        <v>28564</v>
      </c>
      <c r="M17" s="243">
        <v>1025</v>
      </c>
      <c r="N17" s="243">
        <v>439</v>
      </c>
      <c r="O17" s="240">
        <f t="shared" si="4"/>
        <v>140</v>
      </c>
      <c r="P17" s="243">
        <v>0</v>
      </c>
      <c r="Q17" s="243">
        <v>140</v>
      </c>
      <c r="R17" s="243"/>
    </row>
    <row r="18" spans="1:18" x14ac:dyDescent="0.2">
      <c r="A18" s="170">
        <v>8</v>
      </c>
      <c r="B18" s="87" t="s">
        <v>64</v>
      </c>
      <c r="C18" s="31" t="s">
        <v>65</v>
      </c>
      <c r="D18" s="240">
        <f t="shared" si="5"/>
        <v>15063</v>
      </c>
      <c r="E18" s="243">
        <f t="shared" si="2"/>
        <v>0</v>
      </c>
      <c r="F18" s="243">
        <v>0</v>
      </c>
      <c r="G18" s="243">
        <v>0</v>
      </c>
      <c r="H18" s="243">
        <f t="shared" si="3"/>
        <v>15063</v>
      </c>
      <c r="I18" s="244">
        <v>0</v>
      </c>
      <c r="J18" s="243">
        <v>2631</v>
      </c>
      <c r="K18" s="243">
        <v>2139</v>
      </c>
      <c r="L18" s="243">
        <v>10293</v>
      </c>
      <c r="M18" s="243">
        <v>0</v>
      </c>
      <c r="N18" s="243">
        <v>0</v>
      </c>
      <c r="O18" s="240">
        <f t="shared" si="4"/>
        <v>0</v>
      </c>
      <c r="P18" s="243">
        <v>0</v>
      </c>
      <c r="Q18" s="243">
        <v>0</v>
      </c>
      <c r="R18" s="243"/>
    </row>
    <row r="19" spans="1:18" x14ac:dyDescent="0.2">
      <c r="A19" s="170">
        <v>9</v>
      </c>
      <c r="B19" s="87" t="s">
        <v>66</v>
      </c>
      <c r="C19" s="31" t="s">
        <v>67</v>
      </c>
      <c r="D19" s="240">
        <f t="shared" si="5"/>
        <v>18993</v>
      </c>
      <c r="E19" s="243">
        <f t="shared" si="2"/>
        <v>0</v>
      </c>
      <c r="F19" s="243">
        <v>0</v>
      </c>
      <c r="G19" s="243">
        <v>0</v>
      </c>
      <c r="H19" s="243">
        <f t="shared" si="3"/>
        <v>17529</v>
      </c>
      <c r="I19" s="244">
        <v>0</v>
      </c>
      <c r="J19" s="243">
        <v>1427</v>
      </c>
      <c r="K19" s="243">
        <v>903</v>
      </c>
      <c r="L19" s="243">
        <v>15199</v>
      </c>
      <c r="M19" s="243">
        <v>1025</v>
      </c>
      <c r="N19" s="243">
        <v>439</v>
      </c>
      <c r="O19" s="240">
        <f t="shared" si="4"/>
        <v>0</v>
      </c>
      <c r="P19" s="243">
        <v>0</v>
      </c>
      <c r="Q19" s="243">
        <v>0</v>
      </c>
      <c r="R19" s="243"/>
    </row>
    <row r="20" spans="1:18" x14ac:dyDescent="0.2">
      <c r="A20" s="170">
        <v>10</v>
      </c>
      <c r="B20" s="87" t="s">
        <v>68</v>
      </c>
      <c r="C20" s="31" t="s">
        <v>69</v>
      </c>
      <c r="D20" s="240">
        <f t="shared" si="5"/>
        <v>19399</v>
      </c>
      <c r="E20" s="243">
        <f t="shared" si="2"/>
        <v>0</v>
      </c>
      <c r="F20" s="243">
        <v>0</v>
      </c>
      <c r="G20" s="243">
        <v>0</v>
      </c>
      <c r="H20" s="243">
        <f t="shared" si="3"/>
        <v>19399</v>
      </c>
      <c r="I20" s="244">
        <v>0</v>
      </c>
      <c r="J20" s="243">
        <v>530</v>
      </c>
      <c r="K20" s="243">
        <v>993</v>
      </c>
      <c r="L20" s="243">
        <v>17876</v>
      </c>
      <c r="M20" s="243">
        <v>0</v>
      </c>
      <c r="N20" s="243">
        <v>0</v>
      </c>
      <c r="O20" s="240">
        <f t="shared" si="4"/>
        <v>0</v>
      </c>
      <c r="P20" s="243">
        <v>0</v>
      </c>
      <c r="Q20" s="243">
        <v>0</v>
      </c>
      <c r="R20" s="243"/>
    </row>
    <row r="21" spans="1:18" x14ac:dyDescent="0.2">
      <c r="A21" s="170">
        <v>11</v>
      </c>
      <c r="B21" s="87" t="s">
        <v>70</v>
      </c>
      <c r="C21" s="31" t="s">
        <v>71</v>
      </c>
      <c r="D21" s="240">
        <f t="shared" si="5"/>
        <v>12855</v>
      </c>
      <c r="E21" s="243">
        <f t="shared" si="2"/>
        <v>0</v>
      </c>
      <c r="F21" s="243">
        <v>0</v>
      </c>
      <c r="G21" s="243">
        <v>0</v>
      </c>
      <c r="H21" s="243">
        <f t="shared" si="3"/>
        <v>12855</v>
      </c>
      <c r="I21" s="244">
        <v>0</v>
      </c>
      <c r="J21" s="243">
        <v>2886</v>
      </c>
      <c r="K21" s="243">
        <v>1564</v>
      </c>
      <c r="L21" s="243">
        <v>8405</v>
      </c>
      <c r="M21" s="243">
        <v>0</v>
      </c>
      <c r="N21" s="243">
        <v>0</v>
      </c>
      <c r="O21" s="240">
        <f t="shared" si="4"/>
        <v>0</v>
      </c>
      <c r="P21" s="243">
        <v>0</v>
      </c>
      <c r="Q21" s="243">
        <v>0</v>
      </c>
      <c r="R21" s="243"/>
    </row>
    <row r="22" spans="1:18" x14ac:dyDescent="0.2">
      <c r="A22" s="170">
        <v>12</v>
      </c>
      <c r="B22" s="87" t="s">
        <v>72</v>
      </c>
      <c r="C22" s="31" t="s">
        <v>73</v>
      </c>
      <c r="D22" s="240">
        <f t="shared" si="5"/>
        <v>50174</v>
      </c>
      <c r="E22" s="243">
        <f t="shared" si="2"/>
        <v>0</v>
      </c>
      <c r="F22" s="243">
        <v>0</v>
      </c>
      <c r="G22" s="243">
        <v>0</v>
      </c>
      <c r="H22" s="243">
        <f t="shared" si="3"/>
        <v>48710</v>
      </c>
      <c r="I22" s="244">
        <v>0</v>
      </c>
      <c r="J22" s="243">
        <v>6000</v>
      </c>
      <c r="K22" s="243">
        <v>7620</v>
      </c>
      <c r="L22" s="243">
        <v>35090</v>
      </c>
      <c r="M22" s="243">
        <v>1025</v>
      </c>
      <c r="N22" s="243">
        <v>439</v>
      </c>
      <c r="O22" s="240">
        <f t="shared" si="4"/>
        <v>0</v>
      </c>
      <c r="P22" s="243">
        <v>0</v>
      </c>
      <c r="Q22" s="243">
        <v>0</v>
      </c>
      <c r="R22" s="243"/>
    </row>
    <row r="23" spans="1:18" x14ac:dyDescent="0.2">
      <c r="A23" s="170">
        <v>13</v>
      </c>
      <c r="B23" s="87" t="s">
        <v>74</v>
      </c>
      <c r="C23" s="31" t="s">
        <v>75</v>
      </c>
      <c r="D23" s="240">
        <f t="shared" si="5"/>
        <v>0</v>
      </c>
      <c r="E23" s="243">
        <f t="shared" si="2"/>
        <v>0</v>
      </c>
      <c r="F23" s="243">
        <v>0</v>
      </c>
      <c r="G23" s="243">
        <v>0</v>
      </c>
      <c r="H23" s="243">
        <f t="shared" si="3"/>
        <v>0</v>
      </c>
      <c r="I23" s="244">
        <v>0</v>
      </c>
      <c r="J23" s="243">
        <v>0</v>
      </c>
      <c r="K23" s="243">
        <v>0</v>
      </c>
      <c r="L23" s="243">
        <v>0</v>
      </c>
      <c r="M23" s="243">
        <v>0</v>
      </c>
      <c r="N23" s="243">
        <v>0</v>
      </c>
      <c r="O23" s="240">
        <f t="shared" si="4"/>
        <v>0</v>
      </c>
      <c r="P23" s="243">
        <v>0</v>
      </c>
      <c r="Q23" s="243">
        <v>0</v>
      </c>
      <c r="R23" s="243"/>
    </row>
    <row r="24" spans="1:18" x14ac:dyDescent="0.2">
      <c r="A24" s="170">
        <v>14</v>
      </c>
      <c r="B24" s="87" t="s">
        <v>76</v>
      </c>
      <c r="C24" s="31" t="s">
        <v>77</v>
      </c>
      <c r="D24" s="240">
        <f t="shared" si="5"/>
        <v>23500</v>
      </c>
      <c r="E24" s="243">
        <f t="shared" si="2"/>
        <v>0</v>
      </c>
      <c r="F24" s="243">
        <v>0</v>
      </c>
      <c r="G24" s="243">
        <v>0</v>
      </c>
      <c r="H24" s="243">
        <f t="shared" si="3"/>
        <v>23500</v>
      </c>
      <c r="I24" s="244">
        <v>0</v>
      </c>
      <c r="J24" s="243">
        <v>902</v>
      </c>
      <c r="K24" s="243">
        <v>746</v>
      </c>
      <c r="L24" s="243">
        <v>21852</v>
      </c>
      <c r="M24" s="243">
        <v>0</v>
      </c>
      <c r="N24" s="243">
        <v>0</v>
      </c>
      <c r="O24" s="240">
        <f t="shared" si="4"/>
        <v>0</v>
      </c>
      <c r="P24" s="243">
        <v>0</v>
      </c>
      <c r="Q24" s="243">
        <v>0</v>
      </c>
      <c r="R24" s="243"/>
    </row>
    <row r="25" spans="1:18" x14ac:dyDescent="0.2">
      <c r="A25" s="170">
        <v>15</v>
      </c>
      <c r="B25" s="87" t="s">
        <v>78</v>
      </c>
      <c r="C25" s="31" t="s">
        <v>79</v>
      </c>
      <c r="D25" s="240">
        <f t="shared" si="5"/>
        <v>38430</v>
      </c>
      <c r="E25" s="243">
        <f t="shared" si="2"/>
        <v>0</v>
      </c>
      <c r="F25" s="243">
        <v>0</v>
      </c>
      <c r="G25" s="243">
        <v>0</v>
      </c>
      <c r="H25" s="243">
        <f t="shared" si="3"/>
        <v>36966</v>
      </c>
      <c r="I25" s="244">
        <v>0</v>
      </c>
      <c r="J25" s="243">
        <v>3905</v>
      </c>
      <c r="K25" s="243">
        <v>8866</v>
      </c>
      <c r="L25" s="243">
        <v>24195</v>
      </c>
      <c r="M25" s="243">
        <v>1025</v>
      </c>
      <c r="N25" s="243">
        <v>439</v>
      </c>
      <c r="O25" s="240">
        <f t="shared" si="4"/>
        <v>0</v>
      </c>
      <c r="P25" s="243">
        <v>0</v>
      </c>
      <c r="Q25" s="243">
        <v>0</v>
      </c>
      <c r="R25" s="243"/>
    </row>
    <row r="26" spans="1:18" x14ac:dyDescent="0.2">
      <c r="A26" s="170">
        <v>16</v>
      </c>
      <c r="B26" s="87" t="s">
        <v>80</v>
      </c>
      <c r="C26" s="31" t="s">
        <v>81</v>
      </c>
      <c r="D26" s="240">
        <f t="shared" si="5"/>
        <v>51549</v>
      </c>
      <c r="E26" s="243">
        <f t="shared" si="2"/>
        <v>0</v>
      </c>
      <c r="F26" s="243">
        <v>0</v>
      </c>
      <c r="G26" s="243">
        <v>0</v>
      </c>
      <c r="H26" s="243">
        <f t="shared" si="3"/>
        <v>51549</v>
      </c>
      <c r="I26" s="244">
        <v>0</v>
      </c>
      <c r="J26" s="243">
        <v>4200</v>
      </c>
      <c r="K26" s="243">
        <v>11247</v>
      </c>
      <c r="L26" s="243">
        <v>36102</v>
      </c>
      <c r="M26" s="243">
        <v>0</v>
      </c>
      <c r="N26" s="243">
        <v>0</v>
      </c>
      <c r="O26" s="240">
        <f t="shared" si="4"/>
        <v>0</v>
      </c>
      <c r="P26" s="243">
        <v>0</v>
      </c>
      <c r="Q26" s="243">
        <v>0</v>
      </c>
      <c r="R26" s="243"/>
    </row>
    <row r="27" spans="1:18" x14ac:dyDescent="0.2">
      <c r="A27" s="170">
        <v>17</v>
      </c>
      <c r="B27" s="87" t="s">
        <v>20</v>
      </c>
      <c r="C27" s="31" t="s">
        <v>21</v>
      </c>
      <c r="D27" s="240">
        <f t="shared" si="5"/>
        <v>71161</v>
      </c>
      <c r="E27" s="243">
        <f t="shared" si="2"/>
        <v>0</v>
      </c>
      <c r="F27" s="243">
        <v>0</v>
      </c>
      <c r="G27" s="243">
        <v>0</v>
      </c>
      <c r="H27" s="243">
        <f t="shared" si="3"/>
        <v>69697</v>
      </c>
      <c r="I27" s="244">
        <v>100</v>
      </c>
      <c r="J27" s="243">
        <v>4100</v>
      </c>
      <c r="K27" s="243">
        <v>3814</v>
      </c>
      <c r="L27" s="243">
        <v>61683</v>
      </c>
      <c r="M27" s="243">
        <v>1025</v>
      </c>
      <c r="N27" s="243">
        <v>439</v>
      </c>
      <c r="O27" s="240">
        <f t="shared" si="4"/>
        <v>0</v>
      </c>
      <c r="P27" s="243">
        <v>0</v>
      </c>
      <c r="Q27" s="243">
        <v>0</v>
      </c>
      <c r="R27" s="243"/>
    </row>
    <row r="28" spans="1:18" x14ac:dyDescent="0.2">
      <c r="A28" s="170">
        <v>18</v>
      </c>
      <c r="B28" s="88" t="s">
        <v>82</v>
      </c>
      <c r="C28" s="31" t="s">
        <v>83</v>
      </c>
      <c r="D28" s="240">
        <f t="shared" si="5"/>
        <v>20073</v>
      </c>
      <c r="E28" s="243">
        <f t="shared" si="2"/>
        <v>0</v>
      </c>
      <c r="F28" s="243">
        <v>0</v>
      </c>
      <c r="G28" s="243">
        <v>0</v>
      </c>
      <c r="H28" s="243">
        <f t="shared" si="3"/>
        <v>20073</v>
      </c>
      <c r="I28" s="244">
        <v>0</v>
      </c>
      <c r="J28" s="243">
        <v>2400</v>
      </c>
      <c r="K28" s="243">
        <v>0</v>
      </c>
      <c r="L28" s="243">
        <v>17673</v>
      </c>
      <c r="M28" s="243">
        <v>0</v>
      </c>
      <c r="N28" s="243">
        <v>0</v>
      </c>
      <c r="O28" s="240">
        <f t="shared" si="4"/>
        <v>0</v>
      </c>
      <c r="P28" s="243">
        <v>0</v>
      </c>
      <c r="Q28" s="243">
        <v>0</v>
      </c>
      <c r="R28" s="243"/>
    </row>
    <row r="29" spans="1:18" x14ac:dyDescent="0.2">
      <c r="A29" s="170">
        <v>19</v>
      </c>
      <c r="B29" s="88" t="s">
        <v>84</v>
      </c>
      <c r="C29" s="31" t="s">
        <v>85</v>
      </c>
      <c r="D29" s="240">
        <f t="shared" si="5"/>
        <v>9934</v>
      </c>
      <c r="E29" s="243">
        <f t="shared" si="2"/>
        <v>0</v>
      </c>
      <c r="F29" s="243">
        <v>0</v>
      </c>
      <c r="G29" s="243">
        <v>0</v>
      </c>
      <c r="H29" s="243">
        <f t="shared" si="3"/>
        <v>9934</v>
      </c>
      <c r="I29" s="244">
        <v>0</v>
      </c>
      <c r="J29" s="243">
        <v>468</v>
      </c>
      <c r="K29" s="243">
        <v>421</v>
      </c>
      <c r="L29" s="243">
        <v>9045</v>
      </c>
      <c r="M29" s="243">
        <v>0</v>
      </c>
      <c r="N29" s="243">
        <v>0</v>
      </c>
      <c r="O29" s="240">
        <f t="shared" si="4"/>
        <v>0</v>
      </c>
      <c r="P29" s="243">
        <v>0</v>
      </c>
      <c r="Q29" s="243">
        <v>0</v>
      </c>
      <c r="R29" s="243"/>
    </row>
    <row r="30" spans="1:18" x14ac:dyDescent="0.2">
      <c r="A30" s="170">
        <v>20</v>
      </c>
      <c r="B30" s="88" t="s">
        <v>86</v>
      </c>
      <c r="C30" s="31" t="s">
        <v>87</v>
      </c>
      <c r="D30" s="240">
        <f t="shared" si="5"/>
        <v>61081</v>
      </c>
      <c r="E30" s="243">
        <f t="shared" si="2"/>
        <v>0</v>
      </c>
      <c r="F30" s="243">
        <v>0</v>
      </c>
      <c r="G30" s="243">
        <v>0</v>
      </c>
      <c r="H30" s="243">
        <f t="shared" si="3"/>
        <v>59617</v>
      </c>
      <c r="I30" s="244">
        <v>900</v>
      </c>
      <c r="J30" s="243">
        <v>4896</v>
      </c>
      <c r="K30" s="243">
        <v>9120</v>
      </c>
      <c r="L30" s="243">
        <v>44701</v>
      </c>
      <c r="M30" s="243">
        <v>1025</v>
      </c>
      <c r="N30" s="243">
        <v>439</v>
      </c>
      <c r="O30" s="240">
        <f t="shared" si="4"/>
        <v>0</v>
      </c>
      <c r="P30" s="243">
        <v>0</v>
      </c>
      <c r="Q30" s="243">
        <v>0</v>
      </c>
      <c r="R30" s="243"/>
    </row>
    <row r="31" spans="1:18" x14ac:dyDescent="0.2">
      <c r="A31" s="170">
        <v>21</v>
      </c>
      <c r="B31" s="88" t="s">
        <v>22</v>
      </c>
      <c r="C31" s="31" t="s">
        <v>23</v>
      </c>
      <c r="D31" s="240">
        <f t="shared" si="5"/>
        <v>72726</v>
      </c>
      <c r="E31" s="243">
        <f t="shared" si="2"/>
        <v>0</v>
      </c>
      <c r="F31" s="243">
        <v>0</v>
      </c>
      <c r="G31" s="243">
        <v>0</v>
      </c>
      <c r="H31" s="243">
        <f t="shared" si="3"/>
        <v>70684</v>
      </c>
      <c r="I31" s="244">
        <v>0</v>
      </c>
      <c r="J31" s="243">
        <v>5715</v>
      </c>
      <c r="K31" s="243">
        <v>4744</v>
      </c>
      <c r="L31" s="243">
        <v>60225</v>
      </c>
      <c r="M31" s="243">
        <v>1025</v>
      </c>
      <c r="N31" s="243">
        <v>439</v>
      </c>
      <c r="O31" s="240">
        <f t="shared" si="4"/>
        <v>578</v>
      </c>
      <c r="P31" s="243">
        <v>0</v>
      </c>
      <c r="Q31" s="243">
        <v>578</v>
      </c>
      <c r="R31" s="243"/>
    </row>
    <row r="32" spans="1:18" x14ac:dyDescent="0.2">
      <c r="A32" s="170">
        <v>22</v>
      </c>
      <c r="B32" s="87" t="s">
        <v>24</v>
      </c>
      <c r="C32" s="31" t="s">
        <v>25</v>
      </c>
      <c r="D32" s="240">
        <f t="shared" si="5"/>
        <v>17956</v>
      </c>
      <c r="E32" s="243">
        <f t="shared" si="2"/>
        <v>0</v>
      </c>
      <c r="F32" s="243">
        <v>0</v>
      </c>
      <c r="G32" s="243">
        <v>0</v>
      </c>
      <c r="H32" s="243">
        <f t="shared" si="3"/>
        <v>17956</v>
      </c>
      <c r="I32" s="244">
        <v>0</v>
      </c>
      <c r="J32" s="243">
        <v>2718</v>
      </c>
      <c r="K32" s="243">
        <v>2345</v>
      </c>
      <c r="L32" s="243">
        <v>12893</v>
      </c>
      <c r="M32" s="243">
        <v>0</v>
      </c>
      <c r="N32" s="243">
        <v>0</v>
      </c>
      <c r="O32" s="240">
        <f t="shared" si="4"/>
        <v>0</v>
      </c>
      <c r="P32" s="243">
        <v>0</v>
      </c>
      <c r="Q32" s="243">
        <v>0</v>
      </c>
      <c r="R32" s="243"/>
    </row>
    <row r="33" spans="1:18" x14ac:dyDescent="0.2">
      <c r="A33" s="170">
        <v>23</v>
      </c>
      <c r="B33" s="87" t="s">
        <v>88</v>
      </c>
      <c r="C33" s="31" t="s">
        <v>89</v>
      </c>
      <c r="D33" s="240">
        <f t="shared" si="5"/>
        <v>0</v>
      </c>
      <c r="E33" s="243">
        <f t="shared" si="2"/>
        <v>0</v>
      </c>
      <c r="F33" s="243">
        <v>0</v>
      </c>
      <c r="G33" s="243">
        <v>0</v>
      </c>
      <c r="H33" s="243">
        <f t="shared" si="3"/>
        <v>0</v>
      </c>
      <c r="I33" s="244">
        <v>0</v>
      </c>
      <c r="J33" s="243">
        <v>0</v>
      </c>
      <c r="K33" s="243">
        <v>0</v>
      </c>
      <c r="L33" s="243">
        <v>0</v>
      </c>
      <c r="M33" s="243">
        <v>0</v>
      </c>
      <c r="N33" s="243">
        <v>0</v>
      </c>
      <c r="O33" s="240">
        <v>0</v>
      </c>
      <c r="P33" s="243">
        <v>0</v>
      </c>
      <c r="Q33" s="243">
        <v>0</v>
      </c>
      <c r="R33" s="243"/>
    </row>
    <row r="34" spans="1:18" ht="24" x14ac:dyDescent="0.2">
      <c r="A34" s="170">
        <v>24</v>
      </c>
      <c r="B34" s="87" t="s">
        <v>90</v>
      </c>
      <c r="C34" s="31" t="s">
        <v>91</v>
      </c>
      <c r="D34" s="240">
        <f t="shared" si="5"/>
        <v>0</v>
      </c>
      <c r="E34" s="243">
        <f t="shared" si="2"/>
        <v>0</v>
      </c>
      <c r="F34" s="243">
        <v>0</v>
      </c>
      <c r="G34" s="243">
        <v>0</v>
      </c>
      <c r="H34" s="243">
        <f t="shared" si="3"/>
        <v>0</v>
      </c>
      <c r="I34" s="244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0">
        <v>0</v>
      </c>
      <c r="P34" s="243">
        <v>0</v>
      </c>
      <c r="Q34" s="243">
        <v>0</v>
      </c>
      <c r="R34" s="243"/>
    </row>
    <row r="35" spans="1:18" x14ac:dyDescent="0.2">
      <c r="A35" s="170">
        <v>25</v>
      </c>
      <c r="B35" s="88" t="s">
        <v>92</v>
      </c>
      <c r="C35" s="31" t="s">
        <v>93</v>
      </c>
      <c r="D35" s="240">
        <f t="shared" si="5"/>
        <v>205059</v>
      </c>
      <c r="E35" s="243">
        <f t="shared" si="2"/>
        <v>0</v>
      </c>
      <c r="F35" s="243">
        <v>0</v>
      </c>
      <c r="G35" s="243">
        <v>0</v>
      </c>
      <c r="H35" s="243">
        <f t="shared" si="3"/>
        <v>199580</v>
      </c>
      <c r="I35" s="244">
        <v>0</v>
      </c>
      <c r="J35" s="243">
        <v>38000</v>
      </c>
      <c r="K35" s="243">
        <v>11201</v>
      </c>
      <c r="L35" s="243">
        <v>150379</v>
      </c>
      <c r="M35" s="243">
        <v>2050</v>
      </c>
      <c r="N35" s="243">
        <v>878</v>
      </c>
      <c r="O35" s="240">
        <f t="shared" si="4"/>
        <v>2551</v>
      </c>
      <c r="P35" s="243">
        <v>0</v>
      </c>
      <c r="Q35" s="243">
        <v>2551</v>
      </c>
      <c r="R35" s="243"/>
    </row>
    <row r="36" spans="1:18" x14ac:dyDescent="0.2">
      <c r="A36" s="170">
        <v>26</v>
      </c>
      <c r="B36" s="87" t="s">
        <v>94</v>
      </c>
      <c r="C36" s="31" t="s">
        <v>95</v>
      </c>
      <c r="D36" s="240">
        <f t="shared" si="5"/>
        <v>51808</v>
      </c>
      <c r="E36" s="243">
        <f t="shared" si="2"/>
        <v>0</v>
      </c>
      <c r="F36" s="243">
        <v>0</v>
      </c>
      <c r="G36" s="243">
        <v>0</v>
      </c>
      <c r="H36" s="243">
        <f t="shared" si="3"/>
        <v>49471</v>
      </c>
      <c r="I36" s="244">
        <v>0</v>
      </c>
      <c r="J36" s="243">
        <v>800</v>
      </c>
      <c r="K36" s="243">
        <v>0</v>
      </c>
      <c r="L36" s="243">
        <v>48671</v>
      </c>
      <c r="M36" s="243">
        <v>0</v>
      </c>
      <c r="N36" s="243">
        <v>0</v>
      </c>
      <c r="O36" s="240">
        <f t="shared" si="4"/>
        <v>2337</v>
      </c>
      <c r="P36" s="243">
        <v>0</v>
      </c>
      <c r="Q36" s="243">
        <v>2337</v>
      </c>
      <c r="R36" s="243"/>
    </row>
    <row r="37" spans="1:18" x14ac:dyDescent="0.2">
      <c r="A37" s="170">
        <v>27</v>
      </c>
      <c r="B37" s="89" t="s">
        <v>96</v>
      </c>
      <c r="C37" s="31" t="s">
        <v>97</v>
      </c>
      <c r="D37" s="240">
        <f t="shared" si="5"/>
        <v>15099</v>
      </c>
      <c r="E37" s="243">
        <f t="shared" si="2"/>
        <v>0</v>
      </c>
      <c r="F37" s="243">
        <v>0</v>
      </c>
      <c r="G37" s="243">
        <v>0</v>
      </c>
      <c r="H37" s="243">
        <f t="shared" si="3"/>
        <v>15099</v>
      </c>
      <c r="I37" s="244">
        <v>2690</v>
      </c>
      <c r="J37" s="243">
        <v>0</v>
      </c>
      <c r="K37" s="243">
        <v>12409</v>
      </c>
      <c r="L37" s="243">
        <v>0</v>
      </c>
      <c r="M37" s="243">
        <v>0</v>
      </c>
      <c r="N37" s="243">
        <v>0</v>
      </c>
      <c r="O37" s="240">
        <f t="shared" si="4"/>
        <v>0</v>
      </c>
      <c r="P37" s="243">
        <v>0</v>
      </c>
      <c r="Q37" s="243">
        <v>0</v>
      </c>
      <c r="R37" s="243"/>
    </row>
    <row r="38" spans="1:18" x14ac:dyDescent="0.2">
      <c r="A38" s="170">
        <v>28</v>
      </c>
      <c r="B38" s="89" t="s">
        <v>26</v>
      </c>
      <c r="C38" s="31" t="s">
        <v>27</v>
      </c>
      <c r="D38" s="240">
        <f t="shared" si="5"/>
        <v>81108</v>
      </c>
      <c r="E38" s="243">
        <f t="shared" si="2"/>
        <v>0</v>
      </c>
      <c r="F38" s="243">
        <v>0</v>
      </c>
      <c r="G38" s="243">
        <v>0</v>
      </c>
      <c r="H38" s="243">
        <f t="shared" si="3"/>
        <v>79644</v>
      </c>
      <c r="I38" s="244">
        <v>600</v>
      </c>
      <c r="J38" s="243">
        <v>4800</v>
      </c>
      <c r="K38" s="243">
        <v>2318</v>
      </c>
      <c r="L38" s="243">
        <v>71926</v>
      </c>
      <c r="M38" s="243">
        <v>1025</v>
      </c>
      <c r="N38" s="243">
        <v>439</v>
      </c>
      <c r="O38" s="240">
        <f t="shared" si="4"/>
        <v>0</v>
      </c>
      <c r="P38" s="243">
        <v>0</v>
      </c>
      <c r="Q38" s="243">
        <v>0</v>
      </c>
      <c r="R38" s="243"/>
    </row>
    <row r="39" spans="1:18" x14ac:dyDescent="0.2">
      <c r="A39" s="170">
        <v>29</v>
      </c>
      <c r="B39" s="88" t="s">
        <v>98</v>
      </c>
      <c r="C39" s="31" t="s">
        <v>99</v>
      </c>
      <c r="D39" s="240">
        <f t="shared" si="5"/>
        <v>110395</v>
      </c>
      <c r="E39" s="243">
        <f t="shared" si="2"/>
        <v>0</v>
      </c>
      <c r="F39" s="243">
        <v>0</v>
      </c>
      <c r="G39" s="243">
        <v>0</v>
      </c>
      <c r="H39" s="243">
        <f t="shared" si="3"/>
        <v>108653</v>
      </c>
      <c r="I39" s="244">
        <v>500</v>
      </c>
      <c r="J39" s="243">
        <v>12000</v>
      </c>
      <c r="K39" s="243">
        <v>9021</v>
      </c>
      <c r="L39" s="243">
        <v>87132</v>
      </c>
      <c r="M39" s="243">
        <v>1025</v>
      </c>
      <c r="N39" s="243">
        <v>439</v>
      </c>
      <c r="O39" s="240">
        <f t="shared" si="4"/>
        <v>278</v>
      </c>
      <c r="P39" s="243">
        <v>0</v>
      </c>
      <c r="Q39" s="243">
        <v>278</v>
      </c>
      <c r="R39" s="243"/>
    </row>
    <row r="40" spans="1:18" x14ac:dyDescent="0.2">
      <c r="A40" s="170">
        <v>30</v>
      </c>
      <c r="B40" s="89" t="s">
        <v>100</v>
      </c>
      <c r="C40" s="31" t="s">
        <v>101</v>
      </c>
      <c r="D40" s="240">
        <f t="shared" si="5"/>
        <v>20326</v>
      </c>
      <c r="E40" s="243">
        <f t="shared" si="2"/>
        <v>0</v>
      </c>
      <c r="F40" s="243">
        <v>0</v>
      </c>
      <c r="G40" s="243">
        <v>0</v>
      </c>
      <c r="H40" s="243">
        <f t="shared" si="3"/>
        <v>20326</v>
      </c>
      <c r="I40" s="244">
        <v>0</v>
      </c>
      <c r="J40" s="243">
        <v>3715</v>
      </c>
      <c r="K40" s="243">
        <v>0</v>
      </c>
      <c r="L40" s="243">
        <v>16611</v>
      </c>
      <c r="M40" s="243">
        <v>0</v>
      </c>
      <c r="N40" s="243">
        <v>0</v>
      </c>
      <c r="O40" s="240">
        <f t="shared" si="4"/>
        <v>0</v>
      </c>
      <c r="P40" s="243">
        <v>0</v>
      </c>
      <c r="Q40" s="243">
        <v>0</v>
      </c>
      <c r="R40" s="243"/>
    </row>
    <row r="41" spans="1:18" x14ac:dyDescent="0.2">
      <c r="A41" s="170">
        <v>31</v>
      </c>
      <c r="B41" s="87" t="s">
        <v>102</v>
      </c>
      <c r="C41" s="31" t="s">
        <v>103</v>
      </c>
      <c r="D41" s="240">
        <f t="shared" si="5"/>
        <v>64184</v>
      </c>
      <c r="E41" s="243">
        <f t="shared" si="2"/>
        <v>0</v>
      </c>
      <c r="F41" s="243">
        <v>0</v>
      </c>
      <c r="G41" s="243">
        <v>0</v>
      </c>
      <c r="H41" s="243">
        <f t="shared" si="3"/>
        <v>62720</v>
      </c>
      <c r="I41" s="244">
        <v>860</v>
      </c>
      <c r="J41" s="243">
        <v>3900</v>
      </c>
      <c r="K41" s="243">
        <v>3078</v>
      </c>
      <c r="L41" s="243">
        <v>54882</v>
      </c>
      <c r="M41" s="243">
        <v>1025</v>
      </c>
      <c r="N41" s="243">
        <v>439</v>
      </c>
      <c r="O41" s="240">
        <f t="shared" si="4"/>
        <v>0</v>
      </c>
      <c r="P41" s="243">
        <v>0</v>
      </c>
      <c r="Q41" s="243">
        <v>0</v>
      </c>
      <c r="R41" s="243"/>
    </row>
    <row r="42" spans="1:18" x14ac:dyDescent="0.2">
      <c r="A42" s="170">
        <v>32</v>
      </c>
      <c r="B42" s="89" t="s">
        <v>104</v>
      </c>
      <c r="C42" s="31" t="s">
        <v>105</v>
      </c>
      <c r="D42" s="240">
        <f t="shared" si="5"/>
        <v>21795</v>
      </c>
      <c r="E42" s="243">
        <f t="shared" si="2"/>
        <v>0</v>
      </c>
      <c r="F42" s="243">
        <v>0</v>
      </c>
      <c r="G42" s="243">
        <v>0</v>
      </c>
      <c r="H42" s="243">
        <f t="shared" si="3"/>
        <v>21795</v>
      </c>
      <c r="I42" s="244">
        <v>0</v>
      </c>
      <c r="J42" s="243">
        <v>1450</v>
      </c>
      <c r="K42" s="243">
        <v>1804</v>
      </c>
      <c r="L42" s="243">
        <v>18541</v>
      </c>
      <c r="M42" s="243">
        <v>0</v>
      </c>
      <c r="N42" s="243">
        <v>0</v>
      </c>
      <c r="O42" s="240">
        <f t="shared" si="4"/>
        <v>0</v>
      </c>
      <c r="P42" s="243">
        <v>0</v>
      </c>
      <c r="Q42" s="243">
        <v>0</v>
      </c>
      <c r="R42" s="243"/>
    </row>
    <row r="43" spans="1:18" x14ac:dyDescent="0.2">
      <c r="A43" s="170">
        <v>33</v>
      </c>
      <c r="B43" s="88" t="s">
        <v>106</v>
      </c>
      <c r="C43" s="31" t="s">
        <v>107</v>
      </c>
      <c r="D43" s="240">
        <f t="shared" si="5"/>
        <v>88012</v>
      </c>
      <c r="E43" s="243">
        <f t="shared" si="2"/>
        <v>0</v>
      </c>
      <c r="F43" s="243">
        <v>0</v>
      </c>
      <c r="G43" s="243">
        <v>0</v>
      </c>
      <c r="H43" s="243">
        <f t="shared" si="3"/>
        <v>86548</v>
      </c>
      <c r="I43" s="244">
        <v>0</v>
      </c>
      <c r="J43" s="243">
        <v>5571</v>
      </c>
      <c r="K43" s="243">
        <v>4978</v>
      </c>
      <c r="L43" s="243">
        <v>75999</v>
      </c>
      <c r="M43" s="243">
        <v>1025</v>
      </c>
      <c r="N43" s="243">
        <v>439</v>
      </c>
      <c r="O43" s="240">
        <f t="shared" si="4"/>
        <v>0</v>
      </c>
      <c r="P43" s="243">
        <v>0</v>
      </c>
      <c r="Q43" s="243">
        <v>0</v>
      </c>
      <c r="R43" s="243"/>
    </row>
    <row r="44" spans="1:18" x14ac:dyDescent="0.2">
      <c r="A44" s="170">
        <v>34</v>
      </c>
      <c r="B44" s="172" t="s">
        <v>108</v>
      </c>
      <c r="C44" s="173" t="s">
        <v>109</v>
      </c>
      <c r="D44" s="240">
        <f t="shared" si="5"/>
        <v>18791</v>
      </c>
      <c r="E44" s="243">
        <f t="shared" si="2"/>
        <v>0</v>
      </c>
      <c r="F44" s="243">
        <v>0</v>
      </c>
      <c r="G44" s="243">
        <v>0</v>
      </c>
      <c r="H44" s="243">
        <f t="shared" si="3"/>
        <v>18791</v>
      </c>
      <c r="I44" s="244">
        <v>0</v>
      </c>
      <c r="J44" s="243">
        <v>2032</v>
      </c>
      <c r="K44" s="243">
        <v>3011</v>
      </c>
      <c r="L44" s="243">
        <v>13748</v>
      </c>
      <c r="M44" s="243">
        <v>0</v>
      </c>
      <c r="N44" s="243">
        <v>0</v>
      </c>
      <c r="O44" s="240">
        <f t="shared" si="4"/>
        <v>0</v>
      </c>
      <c r="P44" s="243">
        <v>0</v>
      </c>
      <c r="Q44" s="243">
        <v>0</v>
      </c>
      <c r="R44" s="243"/>
    </row>
    <row r="45" spans="1:18" x14ac:dyDescent="0.2">
      <c r="A45" s="170">
        <v>35</v>
      </c>
      <c r="B45" s="88" t="s">
        <v>110</v>
      </c>
      <c r="C45" s="31" t="s">
        <v>111</v>
      </c>
      <c r="D45" s="240">
        <f t="shared" si="5"/>
        <v>15777</v>
      </c>
      <c r="E45" s="243">
        <f t="shared" si="2"/>
        <v>0</v>
      </c>
      <c r="F45" s="243">
        <v>0</v>
      </c>
      <c r="G45" s="243">
        <v>0</v>
      </c>
      <c r="H45" s="243">
        <f t="shared" si="3"/>
        <v>15777</v>
      </c>
      <c r="I45" s="244">
        <v>0</v>
      </c>
      <c r="J45" s="243">
        <v>985</v>
      </c>
      <c r="K45" s="243">
        <v>13</v>
      </c>
      <c r="L45" s="243">
        <v>14779</v>
      </c>
      <c r="M45" s="243">
        <v>0</v>
      </c>
      <c r="N45" s="243">
        <v>0</v>
      </c>
      <c r="O45" s="240">
        <f t="shared" si="4"/>
        <v>0</v>
      </c>
      <c r="P45" s="243">
        <v>0</v>
      </c>
      <c r="Q45" s="243">
        <v>0</v>
      </c>
      <c r="R45" s="243"/>
    </row>
    <row r="46" spans="1:18" x14ac:dyDescent="0.2">
      <c r="A46" s="170">
        <v>36</v>
      </c>
      <c r="B46" s="88" t="s">
        <v>112</v>
      </c>
      <c r="C46" s="31" t="s">
        <v>113</v>
      </c>
      <c r="D46" s="240">
        <f t="shared" si="5"/>
        <v>20604</v>
      </c>
      <c r="E46" s="243">
        <f t="shared" si="2"/>
        <v>0</v>
      </c>
      <c r="F46" s="243">
        <v>0</v>
      </c>
      <c r="G46" s="243">
        <v>0</v>
      </c>
      <c r="H46" s="243">
        <f t="shared" si="3"/>
        <v>19140</v>
      </c>
      <c r="I46" s="244">
        <v>0</v>
      </c>
      <c r="J46" s="243">
        <v>1405</v>
      </c>
      <c r="K46" s="243">
        <v>1856</v>
      </c>
      <c r="L46" s="243">
        <v>15879</v>
      </c>
      <c r="M46" s="243">
        <v>1025</v>
      </c>
      <c r="N46" s="243">
        <v>439</v>
      </c>
      <c r="O46" s="240">
        <f t="shared" si="4"/>
        <v>0</v>
      </c>
      <c r="P46" s="243">
        <v>0</v>
      </c>
      <c r="Q46" s="243">
        <v>0</v>
      </c>
      <c r="R46" s="243"/>
    </row>
    <row r="47" spans="1:18" x14ac:dyDescent="0.2">
      <c r="A47" s="170">
        <v>37</v>
      </c>
      <c r="B47" s="87" t="s">
        <v>114</v>
      </c>
      <c r="C47" s="31" t="s">
        <v>115</v>
      </c>
      <c r="D47" s="240">
        <f t="shared" si="5"/>
        <v>8937</v>
      </c>
      <c r="E47" s="243">
        <f t="shared" si="2"/>
        <v>0</v>
      </c>
      <c r="F47" s="243">
        <v>0</v>
      </c>
      <c r="G47" s="243">
        <v>0</v>
      </c>
      <c r="H47" s="243">
        <f t="shared" si="3"/>
        <v>8937</v>
      </c>
      <c r="I47" s="244">
        <v>0</v>
      </c>
      <c r="J47" s="243">
        <v>1292</v>
      </c>
      <c r="K47" s="243">
        <v>332</v>
      </c>
      <c r="L47" s="243">
        <v>7313</v>
      </c>
      <c r="M47" s="243">
        <v>0</v>
      </c>
      <c r="N47" s="243">
        <v>0</v>
      </c>
      <c r="O47" s="240">
        <f t="shared" si="4"/>
        <v>0</v>
      </c>
      <c r="P47" s="243">
        <v>0</v>
      </c>
      <c r="Q47" s="243">
        <v>0</v>
      </c>
      <c r="R47" s="243"/>
    </row>
    <row r="48" spans="1:18" x14ac:dyDescent="0.2">
      <c r="A48" s="170">
        <v>38</v>
      </c>
      <c r="B48" s="89" t="s">
        <v>116</v>
      </c>
      <c r="C48" s="31" t="s">
        <v>117</v>
      </c>
      <c r="D48" s="240">
        <f t="shared" si="5"/>
        <v>15221</v>
      </c>
      <c r="E48" s="243">
        <f t="shared" si="2"/>
        <v>0</v>
      </c>
      <c r="F48" s="243">
        <v>0</v>
      </c>
      <c r="G48" s="243">
        <v>0</v>
      </c>
      <c r="H48" s="243">
        <f t="shared" si="3"/>
        <v>15221</v>
      </c>
      <c r="I48" s="244">
        <v>0</v>
      </c>
      <c r="J48" s="243">
        <v>388</v>
      </c>
      <c r="K48" s="243">
        <v>25</v>
      </c>
      <c r="L48" s="243">
        <v>14808</v>
      </c>
      <c r="M48" s="243">
        <v>0</v>
      </c>
      <c r="N48" s="243">
        <v>0</v>
      </c>
      <c r="O48" s="240">
        <f t="shared" si="4"/>
        <v>0</v>
      </c>
      <c r="P48" s="243">
        <v>0</v>
      </c>
      <c r="Q48" s="243">
        <v>0</v>
      </c>
      <c r="R48" s="243"/>
    </row>
    <row r="49" spans="1:18" x14ac:dyDescent="0.2">
      <c r="A49" s="170">
        <v>39</v>
      </c>
      <c r="B49" s="87" t="s">
        <v>28</v>
      </c>
      <c r="C49" s="31" t="s">
        <v>29</v>
      </c>
      <c r="D49" s="240">
        <f t="shared" si="5"/>
        <v>124356</v>
      </c>
      <c r="E49" s="243">
        <f t="shared" si="2"/>
        <v>0</v>
      </c>
      <c r="F49" s="243">
        <v>0</v>
      </c>
      <c r="G49" s="243">
        <v>0</v>
      </c>
      <c r="H49" s="243">
        <f t="shared" si="3"/>
        <v>119553</v>
      </c>
      <c r="I49" s="244">
        <v>0</v>
      </c>
      <c r="J49" s="243">
        <v>10837</v>
      </c>
      <c r="K49" s="243">
        <v>1673</v>
      </c>
      <c r="L49" s="243">
        <v>107043</v>
      </c>
      <c r="M49" s="243">
        <v>2050</v>
      </c>
      <c r="N49" s="243">
        <v>878</v>
      </c>
      <c r="O49" s="240">
        <f t="shared" si="4"/>
        <v>1875</v>
      </c>
      <c r="P49" s="243">
        <v>0</v>
      </c>
      <c r="Q49" s="243">
        <v>1875</v>
      </c>
      <c r="R49" s="243"/>
    </row>
    <row r="50" spans="1:18" x14ac:dyDescent="0.2">
      <c r="A50" s="170">
        <v>40</v>
      </c>
      <c r="B50" s="88" t="s">
        <v>118</v>
      </c>
      <c r="C50" s="31" t="s">
        <v>119</v>
      </c>
      <c r="D50" s="240">
        <f t="shared" si="5"/>
        <v>18417</v>
      </c>
      <c r="E50" s="243">
        <f t="shared" si="2"/>
        <v>0</v>
      </c>
      <c r="F50" s="243">
        <v>0</v>
      </c>
      <c r="G50" s="243">
        <v>0</v>
      </c>
      <c r="H50" s="243">
        <f t="shared" si="3"/>
        <v>18417</v>
      </c>
      <c r="I50" s="244">
        <v>0</v>
      </c>
      <c r="J50" s="243">
        <v>1656</v>
      </c>
      <c r="K50" s="243">
        <v>2655</v>
      </c>
      <c r="L50" s="243">
        <v>14106</v>
      </c>
      <c r="M50" s="243">
        <v>0</v>
      </c>
      <c r="N50" s="243">
        <v>0</v>
      </c>
      <c r="O50" s="240">
        <f t="shared" si="4"/>
        <v>0</v>
      </c>
      <c r="P50" s="243">
        <v>0</v>
      </c>
      <c r="Q50" s="243">
        <v>0</v>
      </c>
      <c r="R50" s="243"/>
    </row>
    <row r="51" spans="1:18" x14ac:dyDescent="0.2">
      <c r="A51" s="170">
        <v>41</v>
      </c>
      <c r="B51" s="88" t="s">
        <v>120</v>
      </c>
      <c r="C51" s="31" t="s">
        <v>121</v>
      </c>
      <c r="D51" s="240">
        <f t="shared" si="5"/>
        <v>109675</v>
      </c>
      <c r="E51" s="243">
        <f t="shared" si="2"/>
        <v>0</v>
      </c>
      <c r="F51" s="243">
        <v>0</v>
      </c>
      <c r="G51" s="243">
        <v>0</v>
      </c>
      <c r="H51" s="243">
        <f t="shared" si="3"/>
        <v>108211</v>
      </c>
      <c r="I51" s="244">
        <v>0</v>
      </c>
      <c r="J51" s="243">
        <v>2300</v>
      </c>
      <c r="K51" s="243">
        <v>6731</v>
      </c>
      <c r="L51" s="243">
        <v>99180</v>
      </c>
      <c r="M51" s="243">
        <v>1025</v>
      </c>
      <c r="N51" s="243">
        <v>439</v>
      </c>
      <c r="O51" s="240">
        <f t="shared" si="4"/>
        <v>0</v>
      </c>
      <c r="P51" s="243">
        <v>0</v>
      </c>
      <c r="Q51" s="243">
        <v>0</v>
      </c>
      <c r="R51" s="243"/>
    </row>
    <row r="52" spans="1:18" x14ac:dyDescent="0.2">
      <c r="A52" s="170">
        <v>42</v>
      </c>
      <c r="B52" s="87" t="s">
        <v>122</v>
      </c>
      <c r="C52" s="31" t="s">
        <v>123</v>
      </c>
      <c r="D52" s="240">
        <f t="shared" si="5"/>
        <v>13665</v>
      </c>
      <c r="E52" s="243">
        <f t="shared" si="2"/>
        <v>0</v>
      </c>
      <c r="F52" s="243">
        <v>0</v>
      </c>
      <c r="G52" s="243">
        <v>0</v>
      </c>
      <c r="H52" s="243">
        <f t="shared" si="3"/>
        <v>13665</v>
      </c>
      <c r="I52" s="244">
        <v>0</v>
      </c>
      <c r="J52" s="243">
        <v>732</v>
      </c>
      <c r="K52" s="243">
        <v>909</v>
      </c>
      <c r="L52" s="243">
        <v>12024</v>
      </c>
      <c r="M52" s="243">
        <v>0</v>
      </c>
      <c r="N52" s="243">
        <v>0</v>
      </c>
      <c r="O52" s="240">
        <f t="shared" si="4"/>
        <v>0</v>
      </c>
      <c r="P52" s="243">
        <v>0</v>
      </c>
      <c r="Q52" s="243">
        <v>0</v>
      </c>
      <c r="R52" s="243"/>
    </row>
    <row r="53" spans="1:18" x14ac:dyDescent="0.2">
      <c r="A53" s="170">
        <v>43</v>
      </c>
      <c r="B53" s="89" t="s">
        <v>124</v>
      </c>
      <c r="C53" s="31" t="s">
        <v>125</v>
      </c>
      <c r="D53" s="240">
        <f t="shared" si="5"/>
        <v>28681</v>
      </c>
      <c r="E53" s="243">
        <f t="shared" si="2"/>
        <v>0</v>
      </c>
      <c r="F53" s="243">
        <v>0</v>
      </c>
      <c r="G53" s="243">
        <v>0</v>
      </c>
      <c r="H53" s="243">
        <f t="shared" ref="H53" si="6">SUM(I53:L53)</f>
        <v>27217</v>
      </c>
      <c r="I53" s="244">
        <v>0</v>
      </c>
      <c r="J53" s="243">
        <v>4658</v>
      </c>
      <c r="K53" s="243">
        <v>1632</v>
      </c>
      <c r="L53" s="243">
        <v>20927</v>
      </c>
      <c r="M53" s="243">
        <v>1025</v>
      </c>
      <c r="N53" s="243">
        <v>439</v>
      </c>
      <c r="O53" s="240">
        <f t="shared" si="4"/>
        <v>0</v>
      </c>
      <c r="P53" s="243">
        <v>0</v>
      </c>
      <c r="Q53" s="243">
        <v>0</v>
      </c>
      <c r="R53" s="243"/>
    </row>
    <row r="54" spans="1:18" x14ac:dyDescent="0.2">
      <c r="A54" s="170">
        <v>44</v>
      </c>
      <c r="B54" s="87" t="s">
        <v>126</v>
      </c>
      <c r="C54" s="31" t="s">
        <v>127</v>
      </c>
      <c r="D54" s="240">
        <f t="shared" si="5"/>
        <v>26738</v>
      </c>
      <c r="E54" s="243">
        <f t="shared" si="2"/>
        <v>0</v>
      </c>
      <c r="F54" s="243">
        <v>0</v>
      </c>
      <c r="G54" s="243">
        <v>0</v>
      </c>
      <c r="H54" s="243">
        <f t="shared" si="3"/>
        <v>25274</v>
      </c>
      <c r="I54" s="244">
        <v>0</v>
      </c>
      <c r="J54" s="243">
        <v>435</v>
      </c>
      <c r="K54" s="243">
        <v>1968</v>
      </c>
      <c r="L54" s="243">
        <v>22871</v>
      </c>
      <c r="M54" s="243">
        <v>1025</v>
      </c>
      <c r="N54" s="243">
        <v>439</v>
      </c>
      <c r="O54" s="240">
        <f t="shared" si="4"/>
        <v>0</v>
      </c>
      <c r="P54" s="243">
        <v>0</v>
      </c>
      <c r="Q54" s="243">
        <v>0</v>
      </c>
      <c r="R54" s="243"/>
    </row>
    <row r="55" spans="1:18" x14ac:dyDescent="0.2">
      <c r="A55" s="170">
        <v>45</v>
      </c>
      <c r="B55" s="89" t="s">
        <v>128</v>
      </c>
      <c r="C55" s="31" t="s">
        <v>129</v>
      </c>
      <c r="D55" s="240">
        <f t="shared" si="5"/>
        <v>37081</v>
      </c>
      <c r="E55" s="243">
        <f t="shared" si="2"/>
        <v>0</v>
      </c>
      <c r="F55" s="243">
        <v>0</v>
      </c>
      <c r="G55" s="243">
        <v>0</v>
      </c>
      <c r="H55" s="243">
        <f t="shared" si="3"/>
        <v>35617</v>
      </c>
      <c r="I55" s="244">
        <v>0</v>
      </c>
      <c r="J55" s="243">
        <v>2761</v>
      </c>
      <c r="K55" s="243">
        <v>694</v>
      </c>
      <c r="L55" s="243">
        <v>32162</v>
      </c>
      <c r="M55" s="243">
        <v>1025</v>
      </c>
      <c r="N55" s="243">
        <v>439</v>
      </c>
      <c r="O55" s="240">
        <f t="shared" si="4"/>
        <v>0</v>
      </c>
      <c r="P55" s="243">
        <v>0</v>
      </c>
      <c r="Q55" s="243">
        <v>0</v>
      </c>
      <c r="R55" s="243"/>
    </row>
    <row r="56" spans="1:18" x14ac:dyDescent="0.2">
      <c r="A56" s="170">
        <v>46</v>
      </c>
      <c r="B56" s="87" t="s">
        <v>130</v>
      </c>
      <c r="C56" s="31" t="s">
        <v>131</v>
      </c>
      <c r="D56" s="240">
        <f t="shared" si="5"/>
        <v>6464</v>
      </c>
      <c r="E56" s="243">
        <f t="shared" si="2"/>
        <v>0</v>
      </c>
      <c r="F56" s="243">
        <v>0</v>
      </c>
      <c r="G56" s="243">
        <v>0</v>
      </c>
      <c r="H56" s="243">
        <f t="shared" si="3"/>
        <v>6464</v>
      </c>
      <c r="I56" s="244">
        <v>0</v>
      </c>
      <c r="J56" s="243">
        <v>422</v>
      </c>
      <c r="K56" s="243">
        <v>1690</v>
      </c>
      <c r="L56" s="243">
        <v>4352</v>
      </c>
      <c r="M56" s="243">
        <v>0</v>
      </c>
      <c r="N56" s="243">
        <v>0</v>
      </c>
      <c r="O56" s="240">
        <f t="shared" si="4"/>
        <v>0</v>
      </c>
      <c r="P56" s="243">
        <v>0</v>
      </c>
      <c r="Q56" s="243">
        <v>0</v>
      </c>
      <c r="R56" s="243"/>
    </row>
    <row r="57" spans="1:18" x14ac:dyDescent="0.2">
      <c r="A57" s="170">
        <v>47</v>
      </c>
      <c r="B57" s="89" t="s">
        <v>132</v>
      </c>
      <c r="C57" s="31" t="s">
        <v>133</v>
      </c>
      <c r="D57" s="240">
        <f t="shared" si="5"/>
        <v>15256</v>
      </c>
      <c r="E57" s="243">
        <f t="shared" si="2"/>
        <v>0</v>
      </c>
      <c r="F57" s="243">
        <v>0</v>
      </c>
      <c r="G57" s="243">
        <v>0</v>
      </c>
      <c r="H57" s="243">
        <f t="shared" si="3"/>
        <v>13792</v>
      </c>
      <c r="I57" s="244">
        <v>0</v>
      </c>
      <c r="J57" s="243">
        <v>1857</v>
      </c>
      <c r="K57" s="243">
        <v>0</v>
      </c>
      <c r="L57" s="243">
        <v>11935</v>
      </c>
      <c r="M57" s="243">
        <v>1025</v>
      </c>
      <c r="N57" s="243">
        <v>439</v>
      </c>
      <c r="O57" s="240">
        <f t="shared" si="4"/>
        <v>0</v>
      </c>
      <c r="P57" s="243">
        <v>0</v>
      </c>
      <c r="Q57" s="243">
        <v>0</v>
      </c>
      <c r="R57" s="243"/>
    </row>
    <row r="58" spans="1:18" x14ac:dyDescent="0.2">
      <c r="A58" s="170">
        <v>48</v>
      </c>
      <c r="B58" s="87" t="s">
        <v>134</v>
      </c>
      <c r="C58" s="31" t="s">
        <v>135</v>
      </c>
      <c r="D58" s="240">
        <f t="shared" si="5"/>
        <v>21863</v>
      </c>
      <c r="E58" s="243">
        <f t="shared" si="2"/>
        <v>0</v>
      </c>
      <c r="F58" s="243">
        <v>0</v>
      </c>
      <c r="G58" s="243">
        <v>0</v>
      </c>
      <c r="H58" s="243">
        <f t="shared" si="3"/>
        <v>21863</v>
      </c>
      <c r="I58" s="244">
        <v>0</v>
      </c>
      <c r="J58" s="243">
        <v>300</v>
      </c>
      <c r="K58" s="243">
        <v>682</v>
      </c>
      <c r="L58" s="243">
        <v>20881</v>
      </c>
      <c r="M58" s="243">
        <v>0</v>
      </c>
      <c r="N58" s="243">
        <v>0</v>
      </c>
      <c r="O58" s="240">
        <f t="shared" si="4"/>
        <v>0</v>
      </c>
      <c r="P58" s="243">
        <v>0</v>
      </c>
      <c r="Q58" s="243">
        <v>0</v>
      </c>
      <c r="R58" s="243"/>
    </row>
    <row r="59" spans="1:18" x14ac:dyDescent="0.2">
      <c r="A59" s="170">
        <v>49</v>
      </c>
      <c r="B59" s="87" t="s">
        <v>136</v>
      </c>
      <c r="C59" s="31" t="s">
        <v>137</v>
      </c>
      <c r="D59" s="240">
        <f t="shared" si="5"/>
        <v>117903</v>
      </c>
      <c r="E59" s="243">
        <f t="shared" si="2"/>
        <v>0</v>
      </c>
      <c r="F59" s="243">
        <v>0</v>
      </c>
      <c r="G59" s="243">
        <v>0</v>
      </c>
      <c r="H59" s="243">
        <f t="shared" si="3"/>
        <v>115573</v>
      </c>
      <c r="I59" s="244">
        <v>0</v>
      </c>
      <c r="J59" s="243">
        <v>12285</v>
      </c>
      <c r="K59" s="243">
        <v>12250</v>
      </c>
      <c r="L59" s="243">
        <v>91038</v>
      </c>
      <c r="M59" s="243">
        <v>1025</v>
      </c>
      <c r="N59" s="243">
        <v>439</v>
      </c>
      <c r="O59" s="240">
        <f t="shared" si="4"/>
        <v>866</v>
      </c>
      <c r="P59" s="243">
        <v>0</v>
      </c>
      <c r="Q59" s="243">
        <v>866</v>
      </c>
      <c r="R59" s="243"/>
    </row>
    <row r="60" spans="1:18" x14ac:dyDescent="0.2">
      <c r="A60" s="170">
        <v>50</v>
      </c>
      <c r="B60" s="87" t="s">
        <v>138</v>
      </c>
      <c r="C60" s="31" t="s">
        <v>139</v>
      </c>
      <c r="D60" s="240">
        <f t="shared" si="5"/>
        <v>21909</v>
      </c>
      <c r="E60" s="243">
        <f t="shared" si="2"/>
        <v>0</v>
      </c>
      <c r="F60" s="243">
        <v>0</v>
      </c>
      <c r="G60" s="243">
        <v>0</v>
      </c>
      <c r="H60" s="243">
        <f t="shared" ref="H60" si="7">SUM(I60:L60)</f>
        <v>21909</v>
      </c>
      <c r="I60" s="244">
        <v>0</v>
      </c>
      <c r="J60" s="243">
        <v>3040</v>
      </c>
      <c r="K60" s="243">
        <v>5301</v>
      </c>
      <c r="L60" s="243">
        <v>13568</v>
      </c>
      <c r="M60" s="243">
        <v>0</v>
      </c>
      <c r="N60" s="243">
        <v>0</v>
      </c>
      <c r="O60" s="240">
        <f t="shared" si="4"/>
        <v>0</v>
      </c>
      <c r="P60" s="243">
        <v>0</v>
      </c>
      <c r="Q60" s="243">
        <v>0</v>
      </c>
      <c r="R60" s="243"/>
    </row>
    <row r="61" spans="1:18" x14ac:dyDescent="0.2">
      <c r="A61" s="170">
        <v>51</v>
      </c>
      <c r="B61" s="87" t="s">
        <v>140</v>
      </c>
      <c r="C61" s="31" t="s">
        <v>141</v>
      </c>
      <c r="D61" s="240">
        <f t="shared" si="5"/>
        <v>11742</v>
      </c>
      <c r="E61" s="243">
        <f t="shared" si="2"/>
        <v>0</v>
      </c>
      <c r="F61" s="243">
        <v>0</v>
      </c>
      <c r="G61" s="243">
        <v>0</v>
      </c>
      <c r="H61" s="243">
        <f t="shared" si="3"/>
        <v>10278</v>
      </c>
      <c r="I61" s="244">
        <v>0</v>
      </c>
      <c r="J61" s="243">
        <v>468</v>
      </c>
      <c r="K61" s="243">
        <v>1942</v>
      </c>
      <c r="L61" s="243">
        <v>7868</v>
      </c>
      <c r="M61" s="243">
        <v>1025</v>
      </c>
      <c r="N61" s="243">
        <v>439</v>
      </c>
      <c r="O61" s="240">
        <f t="shared" si="4"/>
        <v>0</v>
      </c>
      <c r="P61" s="243">
        <v>0</v>
      </c>
      <c r="Q61" s="243">
        <v>0</v>
      </c>
      <c r="R61" s="243"/>
    </row>
    <row r="62" spans="1:18" x14ac:dyDescent="0.2">
      <c r="A62" s="170">
        <v>52</v>
      </c>
      <c r="B62" s="89" t="s">
        <v>142</v>
      </c>
      <c r="C62" s="31" t="s">
        <v>143</v>
      </c>
      <c r="D62" s="240">
        <f t="shared" si="5"/>
        <v>20270</v>
      </c>
      <c r="E62" s="243">
        <f t="shared" si="2"/>
        <v>0</v>
      </c>
      <c r="F62" s="243">
        <v>0</v>
      </c>
      <c r="G62" s="243">
        <v>0</v>
      </c>
      <c r="H62" s="243">
        <f t="shared" ref="H62" si="8">SUM(I62:L62)</f>
        <v>20270</v>
      </c>
      <c r="I62" s="244">
        <v>0</v>
      </c>
      <c r="J62" s="243">
        <v>1500</v>
      </c>
      <c r="K62" s="243">
        <v>3584</v>
      </c>
      <c r="L62" s="243">
        <v>15186</v>
      </c>
      <c r="M62" s="243">
        <v>0</v>
      </c>
      <c r="N62" s="243">
        <v>0</v>
      </c>
      <c r="O62" s="240">
        <f t="shared" si="4"/>
        <v>0</v>
      </c>
      <c r="P62" s="243">
        <v>0</v>
      </c>
      <c r="Q62" s="243">
        <v>0</v>
      </c>
      <c r="R62" s="243"/>
    </row>
    <row r="63" spans="1:18" x14ac:dyDescent="0.2">
      <c r="A63" s="170">
        <v>53</v>
      </c>
      <c r="B63" s="87" t="s">
        <v>144</v>
      </c>
      <c r="C63" s="31" t="s">
        <v>145</v>
      </c>
      <c r="D63" s="240">
        <f t="shared" si="5"/>
        <v>0</v>
      </c>
      <c r="E63" s="243">
        <f t="shared" si="2"/>
        <v>0</v>
      </c>
      <c r="F63" s="243">
        <v>0</v>
      </c>
      <c r="G63" s="243">
        <v>0</v>
      </c>
      <c r="H63" s="243">
        <f t="shared" si="3"/>
        <v>0</v>
      </c>
      <c r="I63" s="244">
        <v>0</v>
      </c>
      <c r="J63" s="243">
        <v>0</v>
      </c>
      <c r="K63" s="243">
        <v>0</v>
      </c>
      <c r="L63" s="243">
        <v>0</v>
      </c>
      <c r="M63" s="243">
        <v>0</v>
      </c>
      <c r="N63" s="243">
        <v>0</v>
      </c>
      <c r="O63" s="240">
        <v>0</v>
      </c>
      <c r="P63" s="243">
        <v>0</v>
      </c>
      <c r="Q63" s="243">
        <v>0</v>
      </c>
      <c r="R63" s="243"/>
    </row>
    <row r="64" spans="1:18" x14ac:dyDescent="0.2">
      <c r="A64" s="170">
        <v>54</v>
      </c>
      <c r="B64" s="87" t="s">
        <v>146</v>
      </c>
      <c r="C64" s="31" t="s">
        <v>147</v>
      </c>
      <c r="D64" s="240">
        <f t="shared" si="5"/>
        <v>0</v>
      </c>
      <c r="E64" s="243">
        <f t="shared" si="2"/>
        <v>0</v>
      </c>
      <c r="F64" s="243">
        <v>0</v>
      </c>
      <c r="G64" s="243">
        <v>0</v>
      </c>
      <c r="H64" s="243">
        <f t="shared" si="3"/>
        <v>0</v>
      </c>
      <c r="I64" s="244">
        <v>0</v>
      </c>
      <c r="J64" s="243">
        <v>0</v>
      </c>
      <c r="K64" s="243">
        <v>0</v>
      </c>
      <c r="L64" s="243">
        <v>0</v>
      </c>
      <c r="M64" s="243">
        <v>0</v>
      </c>
      <c r="N64" s="243">
        <v>0</v>
      </c>
      <c r="O64" s="240">
        <v>0</v>
      </c>
      <c r="P64" s="243">
        <v>0</v>
      </c>
      <c r="Q64" s="243">
        <v>0</v>
      </c>
      <c r="R64" s="243"/>
    </row>
    <row r="65" spans="1:18" x14ac:dyDescent="0.2">
      <c r="A65" s="170">
        <v>55</v>
      </c>
      <c r="B65" s="87" t="s">
        <v>148</v>
      </c>
      <c r="C65" s="31" t="s">
        <v>149</v>
      </c>
      <c r="D65" s="240">
        <f t="shared" si="5"/>
        <v>91341</v>
      </c>
      <c r="E65" s="243">
        <f t="shared" si="2"/>
        <v>0</v>
      </c>
      <c r="F65" s="243">
        <v>0</v>
      </c>
      <c r="G65" s="243">
        <v>0</v>
      </c>
      <c r="H65" s="243">
        <f t="shared" si="3"/>
        <v>91341</v>
      </c>
      <c r="I65" s="244">
        <v>0</v>
      </c>
      <c r="J65" s="243">
        <v>500</v>
      </c>
      <c r="K65" s="243">
        <v>0</v>
      </c>
      <c r="L65" s="243">
        <v>90841</v>
      </c>
      <c r="M65" s="243">
        <v>0</v>
      </c>
      <c r="N65" s="243">
        <v>0</v>
      </c>
      <c r="O65" s="240">
        <f t="shared" si="4"/>
        <v>0</v>
      </c>
      <c r="P65" s="243">
        <v>0</v>
      </c>
      <c r="Q65" s="243">
        <v>0</v>
      </c>
      <c r="R65" s="243"/>
    </row>
    <row r="66" spans="1:18" x14ac:dyDescent="0.2">
      <c r="A66" s="170">
        <v>56</v>
      </c>
      <c r="B66" s="89" t="s">
        <v>150</v>
      </c>
      <c r="C66" s="31" t="s">
        <v>151</v>
      </c>
      <c r="D66" s="240">
        <f t="shared" si="5"/>
        <v>64908</v>
      </c>
      <c r="E66" s="243">
        <f t="shared" si="2"/>
        <v>0</v>
      </c>
      <c r="F66" s="243">
        <v>0</v>
      </c>
      <c r="G66" s="243">
        <v>0</v>
      </c>
      <c r="H66" s="243">
        <f t="shared" si="3"/>
        <v>64908</v>
      </c>
      <c r="I66" s="244">
        <v>0</v>
      </c>
      <c r="J66" s="243">
        <v>320</v>
      </c>
      <c r="K66" s="243">
        <v>0</v>
      </c>
      <c r="L66" s="243">
        <v>64588</v>
      </c>
      <c r="M66" s="243">
        <v>0</v>
      </c>
      <c r="N66" s="243">
        <v>0</v>
      </c>
      <c r="O66" s="240">
        <f t="shared" si="4"/>
        <v>0</v>
      </c>
      <c r="P66" s="243">
        <v>0</v>
      </c>
      <c r="Q66" s="243">
        <v>0</v>
      </c>
      <c r="R66" s="243"/>
    </row>
    <row r="67" spans="1:18" x14ac:dyDescent="0.2">
      <c r="A67" s="170">
        <v>57</v>
      </c>
      <c r="B67" s="88" t="s">
        <v>152</v>
      </c>
      <c r="C67" s="31" t="s">
        <v>153</v>
      </c>
      <c r="D67" s="240">
        <f t="shared" si="5"/>
        <v>105506</v>
      </c>
      <c r="E67" s="243">
        <f t="shared" si="2"/>
        <v>0</v>
      </c>
      <c r="F67" s="243">
        <v>0</v>
      </c>
      <c r="G67" s="243">
        <v>0</v>
      </c>
      <c r="H67" s="243">
        <f t="shared" si="3"/>
        <v>105506</v>
      </c>
      <c r="I67" s="244">
        <v>720</v>
      </c>
      <c r="J67" s="243">
        <v>1400</v>
      </c>
      <c r="K67" s="243">
        <v>2966</v>
      </c>
      <c r="L67" s="243">
        <v>100420</v>
      </c>
      <c r="M67" s="243">
        <v>0</v>
      </c>
      <c r="N67" s="243">
        <v>0</v>
      </c>
      <c r="O67" s="240">
        <f t="shared" si="4"/>
        <v>0</v>
      </c>
      <c r="P67" s="243">
        <v>0</v>
      </c>
      <c r="Q67" s="243">
        <v>0</v>
      </c>
      <c r="R67" s="243"/>
    </row>
    <row r="68" spans="1:18" x14ac:dyDescent="0.2">
      <c r="A68" s="170">
        <v>58</v>
      </c>
      <c r="B68" s="89" t="s">
        <v>154</v>
      </c>
      <c r="C68" s="31" t="s">
        <v>155</v>
      </c>
      <c r="D68" s="240">
        <f t="shared" si="5"/>
        <v>133735</v>
      </c>
      <c r="E68" s="243">
        <f t="shared" si="2"/>
        <v>0</v>
      </c>
      <c r="F68" s="243">
        <v>0</v>
      </c>
      <c r="G68" s="243">
        <v>0</v>
      </c>
      <c r="H68" s="243">
        <f t="shared" si="3"/>
        <v>133735</v>
      </c>
      <c r="I68" s="244">
        <v>0</v>
      </c>
      <c r="J68" s="243">
        <v>1397</v>
      </c>
      <c r="K68" s="243">
        <v>0</v>
      </c>
      <c r="L68" s="243">
        <v>132338</v>
      </c>
      <c r="M68" s="243">
        <v>0</v>
      </c>
      <c r="N68" s="243">
        <v>0</v>
      </c>
      <c r="O68" s="240">
        <f t="shared" si="4"/>
        <v>0</v>
      </c>
      <c r="P68" s="243">
        <v>0</v>
      </c>
      <c r="Q68" s="243">
        <v>0</v>
      </c>
      <c r="R68" s="243"/>
    </row>
    <row r="69" spans="1:18" x14ac:dyDescent="0.2">
      <c r="A69" s="170">
        <v>59</v>
      </c>
      <c r="B69" s="87" t="s">
        <v>156</v>
      </c>
      <c r="C69" s="31" t="s">
        <v>157</v>
      </c>
      <c r="D69" s="240">
        <f t="shared" si="5"/>
        <v>90389</v>
      </c>
      <c r="E69" s="243">
        <f t="shared" si="2"/>
        <v>0</v>
      </c>
      <c r="F69" s="243">
        <v>0</v>
      </c>
      <c r="G69" s="243">
        <v>0</v>
      </c>
      <c r="H69" s="243">
        <f t="shared" si="3"/>
        <v>90389</v>
      </c>
      <c r="I69" s="244">
        <v>0</v>
      </c>
      <c r="J69" s="243">
        <v>1340</v>
      </c>
      <c r="K69" s="243">
        <v>7772</v>
      </c>
      <c r="L69" s="243">
        <v>81277</v>
      </c>
      <c r="M69" s="243">
        <v>0</v>
      </c>
      <c r="N69" s="243">
        <v>0</v>
      </c>
      <c r="O69" s="240">
        <f t="shared" si="4"/>
        <v>0</v>
      </c>
      <c r="P69" s="243">
        <v>0</v>
      </c>
      <c r="Q69" s="243">
        <v>0</v>
      </c>
      <c r="R69" s="243"/>
    </row>
    <row r="70" spans="1:18" ht="24" x14ac:dyDescent="0.2">
      <c r="A70" s="170">
        <v>60</v>
      </c>
      <c r="B70" s="88" t="s">
        <v>158</v>
      </c>
      <c r="C70" s="31" t="s">
        <v>159</v>
      </c>
      <c r="D70" s="240">
        <f t="shared" si="5"/>
        <v>48928</v>
      </c>
      <c r="E70" s="243">
        <f t="shared" si="2"/>
        <v>0</v>
      </c>
      <c r="F70" s="243">
        <v>0</v>
      </c>
      <c r="G70" s="243">
        <v>0</v>
      </c>
      <c r="H70" s="243">
        <f t="shared" si="3"/>
        <v>48928</v>
      </c>
      <c r="I70" s="244">
        <v>12000</v>
      </c>
      <c r="J70" s="243">
        <v>0</v>
      </c>
      <c r="K70" s="243">
        <v>36928</v>
      </c>
      <c r="L70" s="243">
        <v>0</v>
      </c>
      <c r="M70" s="243">
        <v>0</v>
      </c>
      <c r="N70" s="243">
        <v>0</v>
      </c>
      <c r="O70" s="240">
        <f t="shared" si="4"/>
        <v>0</v>
      </c>
      <c r="P70" s="243">
        <v>0</v>
      </c>
      <c r="Q70" s="243">
        <v>0</v>
      </c>
      <c r="R70" s="243"/>
    </row>
    <row r="71" spans="1:18" ht="24" x14ac:dyDescent="0.2">
      <c r="A71" s="170">
        <v>61</v>
      </c>
      <c r="B71" s="88" t="s">
        <v>160</v>
      </c>
      <c r="C71" s="31" t="s">
        <v>161</v>
      </c>
      <c r="D71" s="240">
        <f t="shared" si="5"/>
        <v>40218</v>
      </c>
      <c r="E71" s="243">
        <f t="shared" si="2"/>
        <v>0</v>
      </c>
      <c r="F71" s="243">
        <v>0</v>
      </c>
      <c r="G71" s="243">
        <v>0</v>
      </c>
      <c r="H71" s="243">
        <f t="shared" si="3"/>
        <v>40218</v>
      </c>
      <c r="I71" s="244">
        <v>12000</v>
      </c>
      <c r="J71" s="243">
        <v>0</v>
      </c>
      <c r="K71" s="243">
        <v>28218</v>
      </c>
      <c r="L71" s="243">
        <v>0</v>
      </c>
      <c r="M71" s="243">
        <v>0</v>
      </c>
      <c r="N71" s="243">
        <v>0</v>
      </c>
      <c r="O71" s="240">
        <f t="shared" si="4"/>
        <v>0</v>
      </c>
      <c r="P71" s="243">
        <v>0</v>
      </c>
      <c r="Q71" s="243">
        <v>0</v>
      </c>
      <c r="R71" s="243"/>
    </row>
    <row r="72" spans="1:18" x14ac:dyDescent="0.2">
      <c r="A72" s="170">
        <v>62</v>
      </c>
      <c r="B72" s="89" t="s">
        <v>162</v>
      </c>
      <c r="C72" s="31" t="s">
        <v>163</v>
      </c>
      <c r="D72" s="240">
        <f t="shared" si="5"/>
        <v>78447</v>
      </c>
      <c r="E72" s="243">
        <f t="shared" si="2"/>
        <v>0</v>
      </c>
      <c r="F72" s="243">
        <v>0</v>
      </c>
      <c r="G72" s="243">
        <v>0</v>
      </c>
      <c r="H72" s="243">
        <f t="shared" si="3"/>
        <v>76983</v>
      </c>
      <c r="I72" s="244">
        <v>0</v>
      </c>
      <c r="J72" s="243">
        <v>14100</v>
      </c>
      <c r="K72" s="243">
        <v>0</v>
      </c>
      <c r="L72" s="243">
        <v>62883</v>
      </c>
      <c r="M72" s="243">
        <v>1025</v>
      </c>
      <c r="N72" s="243">
        <v>439</v>
      </c>
      <c r="O72" s="240">
        <f t="shared" si="4"/>
        <v>0</v>
      </c>
      <c r="P72" s="243">
        <v>0</v>
      </c>
      <c r="Q72" s="243">
        <v>0</v>
      </c>
      <c r="R72" s="243"/>
    </row>
    <row r="73" spans="1:18" x14ac:dyDescent="0.2">
      <c r="A73" s="170">
        <v>63</v>
      </c>
      <c r="B73" s="89" t="s">
        <v>164</v>
      </c>
      <c r="C73" s="31" t="s">
        <v>165</v>
      </c>
      <c r="D73" s="240">
        <f t="shared" si="5"/>
        <v>19343</v>
      </c>
      <c r="E73" s="243">
        <f t="shared" si="2"/>
        <v>0</v>
      </c>
      <c r="F73" s="243">
        <v>0</v>
      </c>
      <c r="G73" s="243">
        <v>0</v>
      </c>
      <c r="H73" s="243">
        <f t="shared" si="3"/>
        <v>17879</v>
      </c>
      <c r="I73" s="244">
        <v>0</v>
      </c>
      <c r="J73" s="243">
        <v>300</v>
      </c>
      <c r="K73" s="243">
        <v>0</v>
      </c>
      <c r="L73" s="243">
        <v>17579</v>
      </c>
      <c r="M73" s="243">
        <v>1025</v>
      </c>
      <c r="N73" s="243">
        <v>439</v>
      </c>
      <c r="O73" s="240">
        <f t="shared" si="4"/>
        <v>0</v>
      </c>
      <c r="P73" s="243">
        <v>0</v>
      </c>
      <c r="Q73" s="243">
        <v>0</v>
      </c>
      <c r="R73" s="243"/>
    </row>
    <row r="74" spans="1:18" x14ac:dyDescent="0.2">
      <c r="A74" s="170">
        <v>64</v>
      </c>
      <c r="B74" s="89" t="s">
        <v>166</v>
      </c>
      <c r="C74" s="31" t="s">
        <v>167</v>
      </c>
      <c r="D74" s="240">
        <f t="shared" si="5"/>
        <v>80404</v>
      </c>
      <c r="E74" s="243">
        <f t="shared" si="2"/>
        <v>1200</v>
      </c>
      <c r="F74" s="243">
        <v>1200</v>
      </c>
      <c r="G74" s="243">
        <v>0</v>
      </c>
      <c r="H74" s="243">
        <f t="shared" si="3"/>
        <v>77740</v>
      </c>
      <c r="I74" s="244">
        <v>0</v>
      </c>
      <c r="J74" s="243">
        <v>15000</v>
      </c>
      <c r="K74" s="243">
        <v>0</v>
      </c>
      <c r="L74" s="243">
        <v>62740</v>
      </c>
      <c r="M74" s="243">
        <v>1025</v>
      </c>
      <c r="N74" s="243">
        <v>439</v>
      </c>
      <c r="O74" s="240">
        <f t="shared" si="4"/>
        <v>0</v>
      </c>
      <c r="P74" s="243">
        <v>0</v>
      </c>
      <c r="Q74" s="243">
        <v>0</v>
      </c>
      <c r="R74" s="243"/>
    </row>
    <row r="75" spans="1:18" ht="24" x14ac:dyDescent="0.2">
      <c r="A75" s="170">
        <v>65</v>
      </c>
      <c r="B75" s="89" t="s">
        <v>168</v>
      </c>
      <c r="C75" s="31" t="s">
        <v>169</v>
      </c>
      <c r="D75" s="240">
        <f t="shared" si="5"/>
        <v>3762</v>
      </c>
      <c r="E75" s="243">
        <f t="shared" si="2"/>
        <v>0</v>
      </c>
      <c r="F75" s="243">
        <v>0</v>
      </c>
      <c r="G75" s="243">
        <v>0</v>
      </c>
      <c r="H75" s="243">
        <f t="shared" si="3"/>
        <v>3762</v>
      </c>
      <c r="I75" s="244">
        <v>0</v>
      </c>
      <c r="J75" s="243">
        <v>0</v>
      </c>
      <c r="K75" s="243">
        <v>3762</v>
      </c>
      <c r="L75" s="243">
        <v>0</v>
      </c>
      <c r="M75" s="243">
        <v>0</v>
      </c>
      <c r="N75" s="243">
        <v>0</v>
      </c>
      <c r="O75" s="240">
        <f t="shared" si="4"/>
        <v>0</v>
      </c>
      <c r="P75" s="243">
        <v>0</v>
      </c>
      <c r="Q75" s="243">
        <v>0</v>
      </c>
      <c r="R75" s="243"/>
    </row>
    <row r="76" spans="1:18" ht="24" x14ac:dyDescent="0.2">
      <c r="A76" s="170">
        <v>66</v>
      </c>
      <c r="B76" s="88" t="s">
        <v>170</v>
      </c>
      <c r="C76" s="31" t="s">
        <v>171</v>
      </c>
      <c r="D76" s="240">
        <f t="shared" si="5"/>
        <v>4894</v>
      </c>
      <c r="E76" s="243">
        <f t="shared" si="2"/>
        <v>0</v>
      </c>
      <c r="F76" s="243">
        <v>0</v>
      </c>
      <c r="G76" s="243">
        <v>0</v>
      </c>
      <c r="H76" s="243">
        <f t="shared" si="3"/>
        <v>4894</v>
      </c>
      <c r="I76" s="244">
        <v>0</v>
      </c>
      <c r="J76" s="243">
        <v>0</v>
      </c>
      <c r="K76" s="243">
        <v>4894</v>
      </c>
      <c r="L76" s="243">
        <v>0</v>
      </c>
      <c r="M76" s="243">
        <v>0</v>
      </c>
      <c r="N76" s="243">
        <v>0</v>
      </c>
      <c r="O76" s="240">
        <f t="shared" si="4"/>
        <v>0</v>
      </c>
      <c r="P76" s="243">
        <v>0</v>
      </c>
      <c r="Q76" s="243">
        <v>0</v>
      </c>
      <c r="R76" s="243"/>
    </row>
    <row r="77" spans="1:18" ht="24" x14ac:dyDescent="0.2">
      <c r="A77" s="170">
        <v>67</v>
      </c>
      <c r="B77" s="89" t="s">
        <v>172</v>
      </c>
      <c r="C77" s="31" t="s">
        <v>173</v>
      </c>
      <c r="D77" s="240">
        <f t="shared" si="5"/>
        <v>5665</v>
      </c>
      <c r="E77" s="243">
        <f t="shared" si="2"/>
        <v>0</v>
      </c>
      <c r="F77" s="243">
        <v>0</v>
      </c>
      <c r="G77" s="243">
        <v>0</v>
      </c>
      <c r="H77" s="243">
        <f t="shared" si="3"/>
        <v>5665</v>
      </c>
      <c r="I77" s="244">
        <v>0</v>
      </c>
      <c r="J77" s="243">
        <v>0</v>
      </c>
      <c r="K77" s="243">
        <v>5665</v>
      </c>
      <c r="L77" s="243">
        <v>0</v>
      </c>
      <c r="M77" s="243">
        <v>0</v>
      </c>
      <c r="N77" s="243">
        <v>0</v>
      </c>
      <c r="O77" s="240">
        <f t="shared" si="4"/>
        <v>0</v>
      </c>
      <c r="P77" s="243">
        <v>0</v>
      </c>
      <c r="Q77" s="243">
        <v>0</v>
      </c>
      <c r="R77" s="243"/>
    </row>
    <row r="78" spans="1:18" ht="24" x14ac:dyDescent="0.2">
      <c r="A78" s="170">
        <v>68</v>
      </c>
      <c r="B78" s="89" t="s">
        <v>174</v>
      </c>
      <c r="C78" s="31" t="s">
        <v>175</v>
      </c>
      <c r="D78" s="240">
        <f t="shared" si="5"/>
        <v>2626</v>
      </c>
      <c r="E78" s="243">
        <f t="shared" ref="E78:E141" si="9">F78+G78</f>
        <v>0</v>
      </c>
      <c r="F78" s="243">
        <v>0</v>
      </c>
      <c r="G78" s="243">
        <v>0</v>
      </c>
      <c r="H78" s="243">
        <f t="shared" ref="H78:H141" si="10">SUM(I78:L78)</f>
        <v>2626</v>
      </c>
      <c r="I78" s="244">
        <v>0</v>
      </c>
      <c r="J78" s="243">
        <v>0</v>
      </c>
      <c r="K78" s="243">
        <v>2626</v>
      </c>
      <c r="L78" s="243">
        <v>0</v>
      </c>
      <c r="M78" s="243">
        <v>0</v>
      </c>
      <c r="N78" s="243">
        <v>0</v>
      </c>
      <c r="O78" s="240">
        <f t="shared" ref="O78:O140" si="11">P78+Q78</f>
        <v>0</v>
      </c>
      <c r="P78" s="243">
        <v>0</v>
      </c>
      <c r="Q78" s="243">
        <v>0</v>
      </c>
      <c r="R78" s="243"/>
    </row>
    <row r="79" spans="1:18" ht="24" x14ac:dyDescent="0.2">
      <c r="A79" s="170">
        <v>69</v>
      </c>
      <c r="B79" s="88" t="s">
        <v>176</v>
      </c>
      <c r="C79" s="31" t="s">
        <v>177</v>
      </c>
      <c r="D79" s="240">
        <f t="shared" ref="D79:D142" si="12">E79+H79+M79+N79+O79</f>
        <v>27077</v>
      </c>
      <c r="E79" s="243">
        <f t="shared" si="9"/>
        <v>0</v>
      </c>
      <c r="F79" s="243">
        <v>0</v>
      </c>
      <c r="G79" s="243">
        <v>0</v>
      </c>
      <c r="H79" s="243">
        <f t="shared" si="10"/>
        <v>27077</v>
      </c>
      <c r="I79" s="244">
        <v>4274</v>
      </c>
      <c r="J79" s="243">
        <v>0</v>
      </c>
      <c r="K79" s="243">
        <v>22803</v>
      </c>
      <c r="L79" s="243">
        <v>0</v>
      </c>
      <c r="M79" s="243">
        <v>0</v>
      </c>
      <c r="N79" s="243">
        <v>0</v>
      </c>
      <c r="O79" s="240">
        <f t="shared" si="11"/>
        <v>0</v>
      </c>
      <c r="P79" s="243">
        <v>0</v>
      </c>
      <c r="Q79" s="243">
        <v>0</v>
      </c>
      <c r="R79" s="243"/>
    </row>
    <row r="80" spans="1:18" ht="24" x14ac:dyDescent="0.2">
      <c r="A80" s="170">
        <v>70</v>
      </c>
      <c r="B80" s="88" t="s">
        <v>178</v>
      </c>
      <c r="C80" s="31" t="s">
        <v>179</v>
      </c>
      <c r="D80" s="240">
        <f t="shared" si="12"/>
        <v>3756</v>
      </c>
      <c r="E80" s="243">
        <f t="shared" si="9"/>
        <v>0</v>
      </c>
      <c r="F80" s="243">
        <v>0</v>
      </c>
      <c r="G80" s="243">
        <v>0</v>
      </c>
      <c r="H80" s="243">
        <f t="shared" si="10"/>
        <v>3756</v>
      </c>
      <c r="I80" s="244">
        <v>0</v>
      </c>
      <c r="J80" s="243">
        <v>0</v>
      </c>
      <c r="K80" s="243">
        <v>3756</v>
      </c>
      <c r="L80" s="243">
        <v>0</v>
      </c>
      <c r="M80" s="243">
        <v>0</v>
      </c>
      <c r="N80" s="243">
        <v>0</v>
      </c>
      <c r="O80" s="240">
        <f t="shared" si="11"/>
        <v>0</v>
      </c>
      <c r="P80" s="243">
        <v>0</v>
      </c>
      <c r="Q80" s="243">
        <v>0</v>
      </c>
      <c r="R80" s="243"/>
    </row>
    <row r="81" spans="1:18" ht="24" x14ac:dyDescent="0.2">
      <c r="A81" s="170">
        <v>71</v>
      </c>
      <c r="B81" s="88" t="s">
        <v>180</v>
      </c>
      <c r="C81" s="31" t="s">
        <v>181</v>
      </c>
      <c r="D81" s="240">
        <f t="shared" si="12"/>
        <v>3192</v>
      </c>
      <c r="E81" s="243">
        <f t="shared" si="9"/>
        <v>0</v>
      </c>
      <c r="F81" s="243">
        <v>0</v>
      </c>
      <c r="G81" s="243">
        <v>0</v>
      </c>
      <c r="H81" s="243">
        <f t="shared" si="10"/>
        <v>3192</v>
      </c>
      <c r="I81" s="244">
        <v>0</v>
      </c>
      <c r="J81" s="243">
        <v>0</v>
      </c>
      <c r="K81" s="243">
        <v>3192</v>
      </c>
      <c r="L81" s="243">
        <v>0</v>
      </c>
      <c r="M81" s="243">
        <v>0</v>
      </c>
      <c r="N81" s="243">
        <v>0</v>
      </c>
      <c r="O81" s="240">
        <f t="shared" si="11"/>
        <v>0</v>
      </c>
      <c r="P81" s="243">
        <v>0</v>
      </c>
      <c r="Q81" s="243">
        <v>0</v>
      </c>
      <c r="R81" s="243"/>
    </row>
    <row r="82" spans="1:18" x14ac:dyDescent="0.2">
      <c r="A82" s="170">
        <v>72</v>
      </c>
      <c r="B82" s="87" t="s">
        <v>182</v>
      </c>
      <c r="C82" s="31" t="s">
        <v>183</v>
      </c>
      <c r="D82" s="240">
        <f t="shared" si="12"/>
        <v>101275</v>
      </c>
      <c r="E82" s="243">
        <f t="shared" si="9"/>
        <v>0</v>
      </c>
      <c r="F82" s="243">
        <v>0</v>
      </c>
      <c r="G82" s="243">
        <v>0</v>
      </c>
      <c r="H82" s="243">
        <f t="shared" si="10"/>
        <v>99811</v>
      </c>
      <c r="I82" s="244">
        <v>0</v>
      </c>
      <c r="J82" s="243">
        <v>6200</v>
      </c>
      <c r="K82" s="243">
        <v>19824</v>
      </c>
      <c r="L82" s="243">
        <v>73787</v>
      </c>
      <c r="M82" s="243">
        <v>1025</v>
      </c>
      <c r="N82" s="243">
        <v>439</v>
      </c>
      <c r="O82" s="240">
        <f t="shared" si="11"/>
        <v>0</v>
      </c>
      <c r="P82" s="243">
        <v>0</v>
      </c>
      <c r="Q82" s="243">
        <v>0</v>
      </c>
      <c r="R82" s="243"/>
    </row>
    <row r="83" spans="1:18" x14ac:dyDescent="0.2">
      <c r="A83" s="170">
        <v>73</v>
      </c>
      <c r="B83" s="88" t="s">
        <v>184</v>
      </c>
      <c r="C83" s="31" t="s">
        <v>185</v>
      </c>
      <c r="D83" s="240">
        <f t="shared" si="12"/>
        <v>122257</v>
      </c>
      <c r="E83" s="243">
        <f t="shared" si="9"/>
        <v>0</v>
      </c>
      <c r="F83" s="243">
        <v>0</v>
      </c>
      <c r="G83" s="243">
        <v>0</v>
      </c>
      <c r="H83" s="243">
        <f t="shared" si="10"/>
        <v>115309</v>
      </c>
      <c r="I83" s="244">
        <v>0</v>
      </c>
      <c r="J83" s="243">
        <v>33480</v>
      </c>
      <c r="K83" s="243">
        <v>0</v>
      </c>
      <c r="L83" s="243">
        <v>81829</v>
      </c>
      <c r="M83" s="243">
        <v>3075</v>
      </c>
      <c r="N83" s="243">
        <v>1317</v>
      </c>
      <c r="O83" s="240">
        <f t="shared" si="11"/>
        <v>2556</v>
      </c>
      <c r="P83" s="243">
        <v>0</v>
      </c>
      <c r="Q83" s="243">
        <v>2556</v>
      </c>
      <c r="R83" s="243"/>
    </row>
    <row r="84" spans="1:18" x14ac:dyDescent="0.2">
      <c r="A84" s="170">
        <v>74</v>
      </c>
      <c r="B84" s="87" t="s">
        <v>186</v>
      </c>
      <c r="C84" s="31" t="s">
        <v>187</v>
      </c>
      <c r="D84" s="240">
        <f t="shared" si="12"/>
        <v>18710</v>
      </c>
      <c r="E84" s="243">
        <f t="shared" si="9"/>
        <v>0</v>
      </c>
      <c r="F84" s="243">
        <v>0</v>
      </c>
      <c r="G84" s="243">
        <v>0</v>
      </c>
      <c r="H84" s="243">
        <f t="shared" si="10"/>
        <v>17246</v>
      </c>
      <c r="I84" s="244">
        <v>0</v>
      </c>
      <c r="J84" s="243">
        <v>1000</v>
      </c>
      <c r="K84" s="243">
        <v>3163</v>
      </c>
      <c r="L84" s="243">
        <v>13083</v>
      </c>
      <c r="M84" s="243">
        <v>1025</v>
      </c>
      <c r="N84" s="243">
        <v>439</v>
      </c>
      <c r="O84" s="240">
        <f t="shared" si="11"/>
        <v>0</v>
      </c>
      <c r="P84" s="243">
        <v>0</v>
      </c>
      <c r="Q84" s="243">
        <v>0</v>
      </c>
      <c r="R84" s="243"/>
    </row>
    <row r="85" spans="1:18" x14ac:dyDescent="0.2">
      <c r="A85" s="170">
        <v>75</v>
      </c>
      <c r="B85" s="88" t="s">
        <v>188</v>
      </c>
      <c r="C85" s="31" t="s">
        <v>189</v>
      </c>
      <c r="D85" s="240">
        <f t="shared" si="12"/>
        <v>48688</v>
      </c>
      <c r="E85" s="243">
        <f t="shared" si="9"/>
        <v>0</v>
      </c>
      <c r="F85" s="243">
        <v>0</v>
      </c>
      <c r="G85" s="243">
        <v>0</v>
      </c>
      <c r="H85" s="243">
        <f t="shared" si="10"/>
        <v>47224</v>
      </c>
      <c r="I85" s="244">
        <v>0</v>
      </c>
      <c r="J85" s="243">
        <v>4786</v>
      </c>
      <c r="K85" s="243">
        <v>5487</v>
      </c>
      <c r="L85" s="243">
        <v>36951</v>
      </c>
      <c r="M85" s="243">
        <v>1025</v>
      </c>
      <c r="N85" s="243">
        <v>439</v>
      </c>
      <c r="O85" s="240">
        <f t="shared" si="11"/>
        <v>0</v>
      </c>
      <c r="P85" s="243">
        <v>0</v>
      </c>
      <c r="Q85" s="243">
        <v>0</v>
      </c>
      <c r="R85" s="243"/>
    </row>
    <row r="86" spans="1:18" x14ac:dyDescent="0.2">
      <c r="A86" s="170">
        <v>76</v>
      </c>
      <c r="B86" s="88" t="s">
        <v>190</v>
      </c>
      <c r="C86" s="31" t="s">
        <v>191</v>
      </c>
      <c r="D86" s="240">
        <f t="shared" si="12"/>
        <v>128251</v>
      </c>
      <c r="E86" s="243">
        <f t="shared" si="9"/>
        <v>0</v>
      </c>
      <c r="F86" s="243">
        <v>0</v>
      </c>
      <c r="G86" s="243">
        <v>0</v>
      </c>
      <c r="H86" s="243">
        <f t="shared" si="10"/>
        <v>115391</v>
      </c>
      <c r="I86" s="244">
        <v>0</v>
      </c>
      <c r="J86" s="243">
        <v>3000</v>
      </c>
      <c r="K86" s="243">
        <v>3603</v>
      </c>
      <c r="L86" s="243">
        <v>108788</v>
      </c>
      <c r="M86" s="243">
        <v>2050</v>
      </c>
      <c r="N86" s="243">
        <v>878</v>
      </c>
      <c r="O86" s="240">
        <f t="shared" si="11"/>
        <v>9932</v>
      </c>
      <c r="P86" s="243">
        <v>0</v>
      </c>
      <c r="Q86" s="243">
        <v>9932</v>
      </c>
      <c r="R86" s="243"/>
    </row>
    <row r="87" spans="1:18" x14ac:dyDescent="0.2">
      <c r="A87" s="170">
        <v>77</v>
      </c>
      <c r="B87" s="88" t="s">
        <v>192</v>
      </c>
      <c r="C87" s="31" t="s">
        <v>193</v>
      </c>
      <c r="D87" s="240">
        <f t="shared" si="12"/>
        <v>74809</v>
      </c>
      <c r="E87" s="243">
        <f t="shared" si="9"/>
        <v>0</v>
      </c>
      <c r="F87" s="243">
        <v>0</v>
      </c>
      <c r="G87" s="243">
        <v>0</v>
      </c>
      <c r="H87" s="243">
        <f t="shared" si="10"/>
        <v>74809</v>
      </c>
      <c r="I87" s="244">
        <v>0</v>
      </c>
      <c r="J87" s="243">
        <v>1920</v>
      </c>
      <c r="K87" s="243">
        <v>0</v>
      </c>
      <c r="L87" s="243">
        <v>72889</v>
      </c>
      <c r="M87" s="243">
        <v>0</v>
      </c>
      <c r="N87" s="243">
        <v>0</v>
      </c>
      <c r="O87" s="240">
        <f t="shared" si="11"/>
        <v>0</v>
      </c>
      <c r="P87" s="243">
        <v>0</v>
      </c>
      <c r="Q87" s="243">
        <v>0</v>
      </c>
      <c r="R87" s="243"/>
    </row>
    <row r="88" spans="1:18" x14ac:dyDescent="0.2">
      <c r="A88" s="170">
        <v>78</v>
      </c>
      <c r="B88" s="88" t="s">
        <v>194</v>
      </c>
      <c r="C88" s="31" t="s">
        <v>195</v>
      </c>
      <c r="D88" s="240">
        <f t="shared" si="12"/>
        <v>54855</v>
      </c>
      <c r="E88" s="243">
        <f t="shared" si="9"/>
        <v>0</v>
      </c>
      <c r="F88" s="243">
        <v>0</v>
      </c>
      <c r="G88" s="243">
        <v>0</v>
      </c>
      <c r="H88" s="243">
        <f t="shared" si="10"/>
        <v>50391</v>
      </c>
      <c r="I88" s="244">
        <v>0</v>
      </c>
      <c r="J88" s="243">
        <v>17500</v>
      </c>
      <c r="K88" s="243">
        <v>6780</v>
      </c>
      <c r="L88" s="243">
        <v>26111</v>
      </c>
      <c r="M88" s="243">
        <v>1025</v>
      </c>
      <c r="N88" s="243">
        <v>439</v>
      </c>
      <c r="O88" s="240">
        <f t="shared" si="11"/>
        <v>3000</v>
      </c>
      <c r="P88" s="243">
        <v>0</v>
      </c>
      <c r="Q88" s="243">
        <v>3000</v>
      </c>
      <c r="R88" s="243"/>
    </row>
    <row r="89" spans="1:18" x14ac:dyDescent="0.2">
      <c r="A89" s="170">
        <v>79</v>
      </c>
      <c r="B89" s="88" t="s">
        <v>196</v>
      </c>
      <c r="C89" s="31" t="s">
        <v>197</v>
      </c>
      <c r="D89" s="240">
        <f t="shared" si="12"/>
        <v>27321</v>
      </c>
      <c r="E89" s="243">
        <f t="shared" si="9"/>
        <v>27321</v>
      </c>
      <c r="F89" s="243">
        <v>0</v>
      </c>
      <c r="G89" s="243">
        <v>27321</v>
      </c>
      <c r="H89" s="243">
        <f t="shared" si="10"/>
        <v>0</v>
      </c>
      <c r="I89" s="244">
        <v>0</v>
      </c>
      <c r="J89" s="243">
        <v>0</v>
      </c>
      <c r="K89" s="243">
        <v>0</v>
      </c>
      <c r="L89" s="243">
        <v>0</v>
      </c>
      <c r="M89" s="243">
        <v>0</v>
      </c>
      <c r="N89" s="243">
        <v>0</v>
      </c>
      <c r="O89" s="240">
        <f t="shared" si="11"/>
        <v>0</v>
      </c>
      <c r="P89" s="243">
        <v>0</v>
      </c>
      <c r="Q89" s="243">
        <v>0</v>
      </c>
      <c r="R89" s="243"/>
    </row>
    <row r="90" spans="1:18" x14ac:dyDescent="0.2">
      <c r="A90" s="170">
        <v>80</v>
      </c>
      <c r="B90" s="89" t="s">
        <v>30</v>
      </c>
      <c r="C90" s="31" t="s">
        <v>198</v>
      </c>
      <c r="D90" s="240">
        <f t="shared" si="12"/>
        <v>0</v>
      </c>
      <c r="E90" s="243">
        <f t="shared" si="9"/>
        <v>0</v>
      </c>
      <c r="F90" s="243">
        <v>0</v>
      </c>
      <c r="G90" s="243">
        <v>0</v>
      </c>
      <c r="H90" s="243">
        <f t="shared" si="10"/>
        <v>0</v>
      </c>
      <c r="I90" s="244">
        <v>0</v>
      </c>
      <c r="J90" s="243">
        <v>0</v>
      </c>
      <c r="K90" s="243">
        <v>0</v>
      </c>
      <c r="L90" s="243">
        <v>0</v>
      </c>
      <c r="M90" s="243">
        <v>0</v>
      </c>
      <c r="N90" s="243">
        <v>0</v>
      </c>
      <c r="O90" s="240">
        <v>0</v>
      </c>
      <c r="P90" s="243">
        <v>0</v>
      </c>
      <c r="Q90" s="243">
        <v>0</v>
      </c>
      <c r="R90" s="243"/>
    </row>
    <row r="91" spans="1:18" ht="24" x14ac:dyDescent="0.2">
      <c r="A91" s="936">
        <v>81</v>
      </c>
      <c r="B91" s="939" t="s">
        <v>199</v>
      </c>
      <c r="C91" s="245" t="s">
        <v>200</v>
      </c>
      <c r="D91" s="240">
        <f t="shared" si="12"/>
        <v>27136</v>
      </c>
      <c r="E91" s="243">
        <f t="shared" si="9"/>
        <v>5490</v>
      </c>
      <c r="F91" s="243">
        <v>5490</v>
      </c>
      <c r="G91" s="243">
        <v>0</v>
      </c>
      <c r="H91" s="243">
        <f t="shared" si="10"/>
        <v>3228</v>
      </c>
      <c r="I91" s="244">
        <v>0</v>
      </c>
      <c r="J91" s="243">
        <v>620</v>
      </c>
      <c r="K91" s="243">
        <v>0</v>
      </c>
      <c r="L91" s="243">
        <v>2608</v>
      </c>
      <c r="M91" s="243">
        <v>0</v>
      </c>
      <c r="N91" s="243">
        <v>0</v>
      </c>
      <c r="O91" s="240">
        <f t="shared" si="11"/>
        <v>18418</v>
      </c>
      <c r="P91" s="243">
        <v>0</v>
      </c>
      <c r="Q91" s="243">
        <v>18418</v>
      </c>
      <c r="R91" s="243"/>
    </row>
    <row r="92" spans="1:18" ht="36" x14ac:dyDescent="0.2">
      <c r="A92" s="937"/>
      <c r="B92" s="940"/>
      <c r="C92" s="31" t="s">
        <v>201</v>
      </c>
      <c r="D92" s="240">
        <f t="shared" si="12"/>
        <v>11709</v>
      </c>
      <c r="E92" s="243">
        <f t="shared" si="9"/>
        <v>0</v>
      </c>
      <c r="F92" s="243">
        <v>0</v>
      </c>
      <c r="G92" s="243">
        <v>0</v>
      </c>
      <c r="H92" s="243">
        <f t="shared" si="10"/>
        <v>3228</v>
      </c>
      <c r="I92" s="244">
        <v>0</v>
      </c>
      <c r="J92" s="243">
        <v>620</v>
      </c>
      <c r="K92" s="243">
        <v>0</v>
      </c>
      <c r="L92" s="243">
        <v>2608</v>
      </c>
      <c r="M92" s="243">
        <v>0</v>
      </c>
      <c r="N92" s="243">
        <v>0</v>
      </c>
      <c r="O92" s="240">
        <f t="shared" si="11"/>
        <v>8481</v>
      </c>
      <c r="P92" s="243">
        <v>0</v>
      </c>
      <c r="Q92" s="243">
        <v>8481</v>
      </c>
      <c r="R92" s="243"/>
    </row>
    <row r="93" spans="1:18" ht="24" x14ac:dyDescent="0.2">
      <c r="A93" s="937"/>
      <c r="B93" s="940"/>
      <c r="C93" s="31" t="s">
        <v>202</v>
      </c>
      <c r="D93" s="240">
        <f t="shared" si="12"/>
        <v>5490</v>
      </c>
      <c r="E93" s="243">
        <f t="shared" si="9"/>
        <v>5490</v>
      </c>
      <c r="F93" s="243">
        <v>5490</v>
      </c>
      <c r="G93" s="243">
        <v>0</v>
      </c>
      <c r="H93" s="243">
        <f t="shared" si="10"/>
        <v>0</v>
      </c>
      <c r="I93" s="244">
        <v>0</v>
      </c>
      <c r="J93" s="243">
        <v>0</v>
      </c>
      <c r="K93" s="243">
        <v>0</v>
      </c>
      <c r="L93" s="243">
        <v>0</v>
      </c>
      <c r="M93" s="243">
        <v>0</v>
      </c>
      <c r="N93" s="243">
        <v>0</v>
      </c>
      <c r="O93" s="240">
        <f t="shared" si="11"/>
        <v>0</v>
      </c>
      <c r="P93" s="243">
        <v>0</v>
      </c>
      <c r="Q93" s="243">
        <v>0</v>
      </c>
      <c r="R93" s="243"/>
    </row>
    <row r="94" spans="1:18" ht="36" x14ac:dyDescent="0.2">
      <c r="A94" s="938"/>
      <c r="B94" s="941"/>
      <c r="C94" s="174" t="s">
        <v>203</v>
      </c>
      <c r="D94" s="240">
        <f t="shared" si="12"/>
        <v>9937</v>
      </c>
      <c r="E94" s="243">
        <f t="shared" si="9"/>
        <v>0</v>
      </c>
      <c r="F94" s="243">
        <v>0</v>
      </c>
      <c r="G94" s="243">
        <v>0</v>
      </c>
      <c r="H94" s="243">
        <f t="shared" si="10"/>
        <v>0</v>
      </c>
      <c r="I94" s="244">
        <v>0</v>
      </c>
      <c r="J94" s="243">
        <v>0</v>
      </c>
      <c r="K94" s="243">
        <v>0</v>
      </c>
      <c r="L94" s="243">
        <v>0</v>
      </c>
      <c r="M94" s="243">
        <v>0</v>
      </c>
      <c r="N94" s="243">
        <v>0</v>
      </c>
      <c r="O94" s="240">
        <f t="shared" si="11"/>
        <v>9937</v>
      </c>
      <c r="P94" s="243">
        <v>0</v>
      </c>
      <c r="Q94" s="243">
        <v>9937</v>
      </c>
      <c r="R94" s="243"/>
    </row>
    <row r="95" spans="1:18" ht="24" x14ac:dyDescent="0.2">
      <c r="A95" s="170">
        <v>82</v>
      </c>
      <c r="B95" s="89" t="s">
        <v>204</v>
      </c>
      <c r="C95" s="31" t="s">
        <v>205</v>
      </c>
      <c r="D95" s="240">
        <f t="shared" si="12"/>
        <v>10547</v>
      </c>
      <c r="E95" s="243">
        <f t="shared" si="9"/>
        <v>10547</v>
      </c>
      <c r="F95" s="243">
        <v>1000</v>
      </c>
      <c r="G95" s="243">
        <v>9547</v>
      </c>
      <c r="H95" s="243">
        <f t="shared" si="10"/>
        <v>0</v>
      </c>
      <c r="I95" s="244">
        <v>0</v>
      </c>
      <c r="J95" s="243">
        <v>0</v>
      </c>
      <c r="K95" s="243">
        <v>0</v>
      </c>
      <c r="L95" s="243">
        <v>0</v>
      </c>
      <c r="M95" s="243">
        <v>0</v>
      </c>
      <c r="N95" s="243">
        <v>0</v>
      </c>
      <c r="O95" s="240">
        <f t="shared" si="11"/>
        <v>0</v>
      </c>
      <c r="P95" s="243">
        <v>0</v>
      </c>
      <c r="Q95" s="243">
        <v>0</v>
      </c>
      <c r="R95" s="243"/>
    </row>
    <row r="96" spans="1:18" x14ac:dyDescent="0.2">
      <c r="A96" s="170">
        <v>83</v>
      </c>
      <c r="B96" s="89" t="s">
        <v>206</v>
      </c>
      <c r="C96" s="31" t="s">
        <v>207</v>
      </c>
      <c r="D96" s="240">
        <f t="shared" si="12"/>
        <v>3434</v>
      </c>
      <c r="E96" s="243">
        <f t="shared" si="9"/>
        <v>0</v>
      </c>
      <c r="F96" s="243">
        <v>0</v>
      </c>
      <c r="G96" s="243">
        <v>0</v>
      </c>
      <c r="H96" s="243">
        <f t="shared" si="10"/>
        <v>3434</v>
      </c>
      <c r="I96" s="244">
        <v>0</v>
      </c>
      <c r="J96" s="243">
        <v>400</v>
      </c>
      <c r="K96" s="243">
        <v>400</v>
      </c>
      <c r="L96" s="243">
        <v>2634</v>
      </c>
      <c r="M96" s="243">
        <v>0</v>
      </c>
      <c r="N96" s="243">
        <v>0</v>
      </c>
      <c r="O96" s="240">
        <f t="shared" si="11"/>
        <v>0</v>
      </c>
      <c r="P96" s="243">
        <v>0</v>
      </c>
      <c r="Q96" s="243">
        <v>0</v>
      </c>
      <c r="R96" s="243"/>
    </row>
    <row r="97" spans="1:18" x14ac:dyDescent="0.2">
      <c r="A97" s="170">
        <v>84</v>
      </c>
      <c r="B97" s="87" t="s">
        <v>208</v>
      </c>
      <c r="C97" s="31" t="s">
        <v>209</v>
      </c>
      <c r="D97" s="240">
        <f t="shared" si="12"/>
        <v>38376</v>
      </c>
      <c r="E97" s="243">
        <f t="shared" si="9"/>
        <v>0</v>
      </c>
      <c r="F97" s="243">
        <v>0</v>
      </c>
      <c r="G97" s="243">
        <v>0</v>
      </c>
      <c r="H97" s="243">
        <f t="shared" si="10"/>
        <v>36912</v>
      </c>
      <c r="I97" s="244">
        <v>0</v>
      </c>
      <c r="J97" s="243">
        <v>8294</v>
      </c>
      <c r="K97" s="243">
        <v>3368</v>
      </c>
      <c r="L97" s="243">
        <v>25250</v>
      </c>
      <c r="M97" s="243">
        <v>1025</v>
      </c>
      <c r="N97" s="243">
        <v>439</v>
      </c>
      <c r="O97" s="240">
        <f t="shared" si="11"/>
        <v>0</v>
      </c>
      <c r="P97" s="243">
        <v>0</v>
      </c>
      <c r="Q97" s="243">
        <v>0</v>
      </c>
      <c r="R97" s="243"/>
    </row>
    <row r="98" spans="1:18" x14ac:dyDescent="0.2">
      <c r="A98" s="170">
        <v>85</v>
      </c>
      <c r="B98" s="89" t="s">
        <v>210</v>
      </c>
      <c r="C98" s="31" t="s">
        <v>211</v>
      </c>
      <c r="D98" s="240">
        <f t="shared" si="12"/>
        <v>18198</v>
      </c>
      <c r="E98" s="243">
        <f t="shared" si="9"/>
        <v>0</v>
      </c>
      <c r="F98" s="243">
        <v>0</v>
      </c>
      <c r="G98" s="243">
        <v>0</v>
      </c>
      <c r="H98" s="243">
        <f t="shared" si="10"/>
        <v>18198</v>
      </c>
      <c r="I98" s="244">
        <v>0</v>
      </c>
      <c r="J98" s="243">
        <v>800</v>
      </c>
      <c r="K98" s="243">
        <v>2090</v>
      </c>
      <c r="L98" s="243">
        <v>15308</v>
      </c>
      <c r="M98" s="243">
        <v>0</v>
      </c>
      <c r="N98" s="243">
        <v>0</v>
      </c>
      <c r="O98" s="240">
        <f t="shared" si="11"/>
        <v>0</v>
      </c>
      <c r="P98" s="243">
        <v>0</v>
      </c>
      <c r="Q98" s="243">
        <v>0</v>
      </c>
      <c r="R98" s="243"/>
    </row>
    <row r="99" spans="1:18" x14ac:dyDescent="0.2">
      <c r="A99" s="170">
        <v>86</v>
      </c>
      <c r="B99" s="87" t="s">
        <v>212</v>
      </c>
      <c r="C99" s="31" t="s">
        <v>213</v>
      </c>
      <c r="D99" s="240">
        <f t="shared" si="12"/>
        <v>16966</v>
      </c>
      <c r="E99" s="243">
        <f t="shared" si="9"/>
        <v>0</v>
      </c>
      <c r="F99" s="243">
        <v>0</v>
      </c>
      <c r="G99" s="243">
        <v>0</v>
      </c>
      <c r="H99" s="243">
        <f t="shared" si="10"/>
        <v>16966</v>
      </c>
      <c r="I99" s="244">
        <v>0</v>
      </c>
      <c r="J99" s="243">
        <v>1000</v>
      </c>
      <c r="K99" s="243">
        <v>1133</v>
      </c>
      <c r="L99" s="243">
        <v>14833</v>
      </c>
      <c r="M99" s="243">
        <v>0</v>
      </c>
      <c r="N99" s="243">
        <v>0</v>
      </c>
      <c r="O99" s="240">
        <f t="shared" si="11"/>
        <v>0</v>
      </c>
      <c r="P99" s="243">
        <v>0</v>
      </c>
      <c r="Q99" s="243">
        <v>0</v>
      </c>
      <c r="R99" s="243"/>
    </row>
    <row r="100" spans="1:18" x14ac:dyDescent="0.2">
      <c r="A100" s="170">
        <v>87</v>
      </c>
      <c r="B100" s="87" t="s">
        <v>214</v>
      </c>
      <c r="C100" s="31" t="s">
        <v>215</v>
      </c>
      <c r="D100" s="240">
        <f t="shared" si="12"/>
        <v>43537</v>
      </c>
      <c r="E100" s="243">
        <f t="shared" si="9"/>
        <v>0</v>
      </c>
      <c r="F100" s="243">
        <v>0</v>
      </c>
      <c r="G100" s="243">
        <v>0</v>
      </c>
      <c r="H100" s="243">
        <f t="shared" si="10"/>
        <v>43537</v>
      </c>
      <c r="I100" s="244">
        <v>0</v>
      </c>
      <c r="J100" s="243">
        <v>3097</v>
      </c>
      <c r="K100" s="243">
        <v>5634</v>
      </c>
      <c r="L100" s="243">
        <v>34806</v>
      </c>
      <c r="M100" s="243">
        <v>0</v>
      </c>
      <c r="N100" s="243">
        <v>0</v>
      </c>
      <c r="O100" s="240">
        <f t="shared" si="11"/>
        <v>0</v>
      </c>
      <c r="P100" s="243">
        <v>0</v>
      </c>
      <c r="Q100" s="243">
        <v>0</v>
      </c>
      <c r="R100" s="243"/>
    </row>
    <row r="101" spans="1:18" x14ac:dyDescent="0.2">
      <c r="A101" s="170">
        <v>88</v>
      </c>
      <c r="B101" s="89" t="s">
        <v>216</v>
      </c>
      <c r="C101" s="31" t="s">
        <v>217</v>
      </c>
      <c r="D101" s="240">
        <f t="shared" si="12"/>
        <v>16749</v>
      </c>
      <c r="E101" s="243">
        <f t="shared" si="9"/>
        <v>0</v>
      </c>
      <c r="F101" s="243">
        <v>0</v>
      </c>
      <c r="G101" s="243">
        <v>0</v>
      </c>
      <c r="H101" s="243">
        <f t="shared" si="10"/>
        <v>15285</v>
      </c>
      <c r="I101" s="244">
        <v>0</v>
      </c>
      <c r="J101" s="243">
        <v>1793</v>
      </c>
      <c r="K101" s="243">
        <v>2660</v>
      </c>
      <c r="L101" s="243">
        <v>10832</v>
      </c>
      <c r="M101" s="243">
        <v>1025</v>
      </c>
      <c r="N101" s="243">
        <v>439</v>
      </c>
      <c r="O101" s="240">
        <f t="shared" si="11"/>
        <v>0</v>
      </c>
      <c r="P101" s="243">
        <v>0</v>
      </c>
      <c r="Q101" s="243">
        <v>0</v>
      </c>
      <c r="R101" s="243"/>
    </row>
    <row r="102" spans="1:18" x14ac:dyDescent="0.2">
      <c r="A102" s="170">
        <v>89</v>
      </c>
      <c r="B102" s="88" t="s">
        <v>218</v>
      </c>
      <c r="C102" s="31" t="s">
        <v>219</v>
      </c>
      <c r="D102" s="240">
        <f t="shared" si="12"/>
        <v>47157</v>
      </c>
      <c r="E102" s="243">
        <f t="shared" si="9"/>
        <v>0</v>
      </c>
      <c r="F102" s="243">
        <v>0</v>
      </c>
      <c r="G102" s="243">
        <v>0</v>
      </c>
      <c r="H102" s="243">
        <f t="shared" si="10"/>
        <v>47157</v>
      </c>
      <c r="I102" s="244">
        <v>220</v>
      </c>
      <c r="J102" s="243">
        <v>6023</v>
      </c>
      <c r="K102" s="243">
        <v>3316</v>
      </c>
      <c r="L102" s="243">
        <v>37598</v>
      </c>
      <c r="M102" s="243">
        <v>0</v>
      </c>
      <c r="N102" s="243">
        <v>0</v>
      </c>
      <c r="O102" s="240">
        <f t="shared" si="11"/>
        <v>0</v>
      </c>
      <c r="P102" s="243">
        <v>0</v>
      </c>
      <c r="Q102" s="243">
        <v>0</v>
      </c>
      <c r="R102" s="243"/>
    </row>
    <row r="103" spans="1:18" x14ac:dyDescent="0.2">
      <c r="A103" s="170">
        <v>90</v>
      </c>
      <c r="B103" s="88" t="s">
        <v>220</v>
      </c>
      <c r="C103" s="31" t="s">
        <v>221</v>
      </c>
      <c r="D103" s="240">
        <f t="shared" si="12"/>
        <v>43128</v>
      </c>
      <c r="E103" s="243">
        <f t="shared" si="9"/>
        <v>0</v>
      </c>
      <c r="F103" s="243">
        <v>0</v>
      </c>
      <c r="G103" s="243">
        <v>0</v>
      </c>
      <c r="H103" s="243">
        <f t="shared" si="10"/>
        <v>41664</v>
      </c>
      <c r="I103" s="244">
        <v>231</v>
      </c>
      <c r="J103" s="243">
        <v>3561</v>
      </c>
      <c r="K103" s="243">
        <v>6032</v>
      </c>
      <c r="L103" s="243">
        <v>31840</v>
      </c>
      <c r="M103" s="243">
        <v>1025</v>
      </c>
      <c r="N103" s="243">
        <v>439</v>
      </c>
      <c r="O103" s="240">
        <f t="shared" si="11"/>
        <v>0</v>
      </c>
      <c r="P103" s="243">
        <v>0</v>
      </c>
      <c r="Q103" s="243">
        <v>0</v>
      </c>
      <c r="R103" s="243"/>
    </row>
    <row r="104" spans="1:18" x14ac:dyDescent="0.2">
      <c r="A104" s="170">
        <v>91</v>
      </c>
      <c r="B104" s="87" t="s">
        <v>222</v>
      </c>
      <c r="C104" s="31" t="s">
        <v>223</v>
      </c>
      <c r="D104" s="240">
        <f t="shared" si="12"/>
        <v>14930</v>
      </c>
      <c r="E104" s="243">
        <f t="shared" si="9"/>
        <v>0</v>
      </c>
      <c r="F104" s="243">
        <v>0</v>
      </c>
      <c r="G104" s="243">
        <v>0</v>
      </c>
      <c r="H104" s="243">
        <f t="shared" si="10"/>
        <v>14930</v>
      </c>
      <c r="I104" s="244">
        <v>0</v>
      </c>
      <c r="J104" s="243">
        <v>754</v>
      </c>
      <c r="K104" s="243">
        <v>658</v>
      </c>
      <c r="L104" s="243">
        <v>13518</v>
      </c>
      <c r="M104" s="243">
        <v>0</v>
      </c>
      <c r="N104" s="243">
        <v>0</v>
      </c>
      <c r="O104" s="240">
        <f t="shared" si="11"/>
        <v>0</v>
      </c>
      <c r="P104" s="243">
        <v>0</v>
      </c>
      <c r="Q104" s="243">
        <v>0</v>
      </c>
      <c r="R104" s="243"/>
    </row>
    <row r="105" spans="1:18" x14ac:dyDescent="0.2">
      <c r="A105" s="170">
        <v>92</v>
      </c>
      <c r="B105" s="88" t="s">
        <v>224</v>
      </c>
      <c r="C105" s="31" t="s">
        <v>225</v>
      </c>
      <c r="D105" s="240">
        <f t="shared" si="12"/>
        <v>16236</v>
      </c>
      <c r="E105" s="243">
        <f t="shared" si="9"/>
        <v>0</v>
      </c>
      <c r="F105" s="243">
        <v>0</v>
      </c>
      <c r="G105" s="243">
        <v>0</v>
      </c>
      <c r="H105" s="243">
        <f t="shared" si="10"/>
        <v>16236</v>
      </c>
      <c r="I105" s="244">
        <v>0</v>
      </c>
      <c r="J105" s="243">
        <v>2510</v>
      </c>
      <c r="K105" s="243">
        <v>2902</v>
      </c>
      <c r="L105" s="243">
        <v>10824</v>
      </c>
      <c r="M105" s="243">
        <v>0</v>
      </c>
      <c r="N105" s="243">
        <v>0</v>
      </c>
      <c r="O105" s="240">
        <f t="shared" si="11"/>
        <v>0</v>
      </c>
      <c r="P105" s="243">
        <v>0</v>
      </c>
      <c r="Q105" s="243">
        <v>0</v>
      </c>
      <c r="R105" s="243"/>
    </row>
    <row r="106" spans="1:18" x14ac:dyDescent="0.2">
      <c r="A106" s="170">
        <v>93</v>
      </c>
      <c r="B106" s="88" t="s">
        <v>226</v>
      </c>
      <c r="C106" s="31" t="s">
        <v>227</v>
      </c>
      <c r="D106" s="240">
        <f t="shared" si="12"/>
        <v>20096</v>
      </c>
      <c r="E106" s="243">
        <f t="shared" si="9"/>
        <v>0</v>
      </c>
      <c r="F106" s="243">
        <v>0</v>
      </c>
      <c r="G106" s="243">
        <v>0</v>
      </c>
      <c r="H106" s="243">
        <f t="shared" si="10"/>
        <v>20096</v>
      </c>
      <c r="I106" s="244">
        <v>0</v>
      </c>
      <c r="J106" s="243">
        <v>2144</v>
      </c>
      <c r="K106" s="243">
        <v>2339</v>
      </c>
      <c r="L106" s="243">
        <v>15613</v>
      </c>
      <c r="M106" s="243">
        <v>0</v>
      </c>
      <c r="N106" s="243">
        <v>0</v>
      </c>
      <c r="O106" s="240">
        <f t="shared" si="11"/>
        <v>0</v>
      </c>
      <c r="P106" s="243">
        <v>0</v>
      </c>
      <c r="Q106" s="243">
        <v>0</v>
      </c>
      <c r="R106" s="243"/>
    </row>
    <row r="107" spans="1:18" x14ac:dyDescent="0.2">
      <c r="A107" s="170">
        <v>94</v>
      </c>
      <c r="B107" s="89" t="s">
        <v>32</v>
      </c>
      <c r="C107" s="31" t="s">
        <v>33</v>
      </c>
      <c r="D107" s="240">
        <f t="shared" si="12"/>
        <v>27139</v>
      </c>
      <c r="E107" s="243">
        <f t="shared" si="9"/>
        <v>0</v>
      </c>
      <c r="F107" s="243">
        <v>0</v>
      </c>
      <c r="G107" s="243">
        <v>0</v>
      </c>
      <c r="H107" s="243">
        <f t="shared" si="10"/>
        <v>25201</v>
      </c>
      <c r="I107" s="244">
        <v>0</v>
      </c>
      <c r="J107" s="243">
        <v>3700</v>
      </c>
      <c r="K107" s="243">
        <v>3440</v>
      </c>
      <c r="L107" s="243">
        <v>18061</v>
      </c>
      <c r="M107" s="243">
        <v>1025</v>
      </c>
      <c r="N107" s="243">
        <v>439</v>
      </c>
      <c r="O107" s="240">
        <f t="shared" si="11"/>
        <v>474</v>
      </c>
      <c r="P107" s="243">
        <v>0</v>
      </c>
      <c r="Q107" s="243">
        <v>474</v>
      </c>
      <c r="R107" s="243"/>
    </row>
    <row r="108" spans="1:18" x14ac:dyDescent="0.2">
      <c r="A108" s="170">
        <v>95</v>
      </c>
      <c r="B108" s="87" t="s">
        <v>228</v>
      </c>
      <c r="C108" s="31" t="s">
        <v>229</v>
      </c>
      <c r="D108" s="240">
        <f t="shared" si="12"/>
        <v>13824</v>
      </c>
      <c r="E108" s="243">
        <f t="shared" si="9"/>
        <v>0</v>
      </c>
      <c r="F108" s="243">
        <v>0</v>
      </c>
      <c r="G108" s="243">
        <v>0</v>
      </c>
      <c r="H108" s="243">
        <f t="shared" si="10"/>
        <v>13824</v>
      </c>
      <c r="I108" s="244">
        <v>0</v>
      </c>
      <c r="J108" s="243">
        <v>2220</v>
      </c>
      <c r="K108" s="243">
        <v>3444</v>
      </c>
      <c r="L108" s="243">
        <v>8160</v>
      </c>
      <c r="M108" s="243">
        <v>0</v>
      </c>
      <c r="N108" s="243">
        <v>0</v>
      </c>
      <c r="O108" s="240">
        <f t="shared" si="11"/>
        <v>0</v>
      </c>
      <c r="P108" s="243">
        <v>0</v>
      </c>
      <c r="Q108" s="243">
        <v>0</v>
      </c>
      <c r="R108" s="243"/>
    </row>
    <row r="109" spans="1:18" x14ac:dyDescent="0.2">
      <c r="A109" s="170">
        <v>96</v>
      </c>
      <c r="B109" s="88" t="s">
        <v>230</v>
      </c>
      <c r="C109" s="31" t="s">
        <v>231</v>
      </c>
      <c r="D109" s="240">
        <f t="shared" si="12"/>
        <v>38821</v>
      </c>
      <c r="E109" s="243">
        <f t="shared" si="9"/>
        <v>0</v>
      </c>
      <c r="F109" s="243">
        <v>0</v>
      </c>
      <c r="G109" s="243">
        <v>0</v>
      </c>
      <c r="H109" s="243">
        <f t="shared" si="10"/>
        <v>38821</v>
      </c>
      <c r="I109" s="244">
        <v>0</v>
      </c>
      <c r="J109" s="243">
        <v>3350</v>
      </c>
      <c r="K109" s="243">
        <v>3370</v>
      </c>
      <c r="L109" s="243">
        <v>32101</v>
      </c>
      <c r="M109" s="243">
        <v>0</v>
      </c>
      <c r="N109" s="243">
        <v>0</v>
      </c>
      <c r="O109" s="240">
        <f t="shared" si="11"/>
        <v>0</v>
      </c>
      <c r="P109" s="243">
        <v>0</v>
      </c>
      <c r="Q109" s="243">
        <v>0</v>
      </c>
      <c r="R109" s="243"/>
    </row>
    <row r="110" spans="1:18" x14ac:dyDescent="0.2">
      <c r="A110" s="170">
        <v>97</v>
      </c>
      <c r="B110" s="88" t="s">
        <v>232</v>
      </c>
      <c r="C110" s="31" t="s">
        <v>233</v>
      </c>
      <c r="D110" s="240">
        <f t="shared" si="12"/>
        <v>7704</v>
      </c>
      <c r="E110" s="243">
        <f t="shared" si="9"/>
        <v>7704</v>
      </c>
      <c r="F110" s="243">
        <v>0</v>
      </c>
      <c r="G110" s="243">
        <v>7704</v>
      </c>
      <c r="H110" s="243">
        <f t="shared" si="10"/>
        <v>0</v>
      </c>
      <c r="I110" s="244">
        <v>0</v>
      </c>
      <c r="J110" s="243">
        <v>0</v>
      </c>
      <c r="K110" s="243">
        <v>0</v>
      </c>
      <c r="L110" s="243">
        <v>0</v>
      </c>
      <c r="M110" s="243">
        <v>0</v>
      </c>
      <c r="N110" s="243">
        <v>0</v>
      </c>
      <c r="O110" s="240">
        <f t="shared" si="11"/>
        <v>0</v>
      </c>
      <c r="P110" s="243">
        <v>0</v>
      </c>
      <c r="Q110" s="243">
        <v>0</v>
      </c>
      <c r="R110" s="243"/>
    </row>
    <row r="111" spans="1:18" x14ac:dyDescent="0.2">
      <c r="A111" s="170">
        <v>98</v>
      </c>
      <c r="B111" s="88" t="s">
        <v>234</v>
      </c>
      <c r="C111" s="31" t="s">
        <v>235</v>
      </c>
      <c r="D111" s="240">
        <f t="shared" si="12"/>
        <v>0</v>
      </c>
      <c r="E111" s="243">
        <f t="shared" si="9"/>
        <v>0</v>
      </c>
      <c r="F111" s="243">
        <v>0</v>
      </c>
      <c r="G111" s="243">
        <v>0</v>
      </c>
      <c r="H111" s="243">
        <f t="shared" si="10"/>
        <v>0</v>
      </c>
      <c r="I111" s="244">
        <v>0</v>
      </c>
      <c r="J111" s="243">
        <v>0</v>
      </c>
      <c r="K111" s="243">
        <v>0</v>
      </c>
      <c r="L111" s="243">
        <v>0</v>
      </c>
      <c r="M111" s="243">
        <v>0</v>
      </c>
      <c r="N111" s="243">
        <v>0</v>
      </c>
      <c r="O111" s="240">
        <f t="shared" si="11"/>
        <v>0</v>
      </c>
      <c r="P111" s="243">
        <v>0</v>
      </c>
      <c r="Q111" s="243">
        <v>0</v>
      </c>
      <c r="R111" s="243"/>
    </row>
    <row r="112" spans="1:18" x14ac:dyDescent="0.2">
      <c r="A112" s="170">
        <v>99</v>
      </c>
      <c r="B112" s="87" t="s">
        <v>236</v>
      </c>
      <c r="C112" s="31" t="s">
        <v>237</v>
      </c>
      <c r="D112" s="240">
        <f t="shared" si="12"/>
        <v>0</v>
      </c>
      <c r="E112" s="243">
        <f t="shared" si="9"/>
        <v>0</v>
      </c>
      <c r="F112" s="243">
        <v>0</v>
      </c>
      <c r="G112" s="243">
        <v>0</v>
      </c>
      <c r="H112" s="243">
        <f t="shared" si="10"/>
        <v>0</v>
      </c>
      <c r="I112" s="244">
        <v>0</v>
      </c>
      <c r="J112" s="243">
        <v>0</v>
      </c>
      <c r="K112" s="243">
        <v>0</v>
      </c>
      <c r="L112" s="243">
        <v>0</v>
      </c>
      <c r="M112" s="243">
        <v>0</v>
      </c>
      <c r="N112" s="243">
        <v>0</v>
      </c>
      <c r="O112" s="240">
        <f t="shared" si="11"/>
        <v>0</v>
      </c>
      <c r="P112" s="243">
        <v>0</v>
      </c>
      <c r="Q112" s="243">
        <v>0</v>
      </c>
      <c r="R112" s="243"/>
    </row>
    <row r="113" spans="1:18" x14ac:dyDescent="0.2">
      <c r="A113" s="170">
        <v>100</v>
      </c>
      <c r="B113" s="87" t="s">
        <v>238</v>
      </c>
      <c r="C113" s="31" t="s">
        <v>239</v>
      </c>
      <c r="D113" s="240">
        <f t="shared" si="12"/>
        <v>0</v>
      </c>
      <c r="E113" s="243">
        <f t="shared" si="9"/>
        <v>0</v>
      </c>
      <c r="F113" s="243">
        <v>0</v>
      </c>
      <c r="G113" s="243">
        <v>0</v>
      </c>
      <c r="H113" s="243">
        <f t="shared" si="10"/>
        <v>0</v>
      </c>
      <c r="I113" s="244">
        <v>0</v>
      </c>
      <c r="J113" s="243">
        <v>0</v>
      </c>
      <c r="K113" s="243">
        <v>0</v>
      </c>
      <c r="L113" s="243">
        <v>0</v>
      </c>
      <c r="M113" s="243">
        <v>0</v>
      </c>
      <c r="N113" s="243">
        <v>0</v>
      </c>
      <c r="O113" s="240">
        <f t="shared" si="11"/>
        <v>0</v>
      </c>
      <c r="P113" s="243">
        <v>0</v>
      </c>
      <c r="Q113" s="243">
        <v>0</v>
      </c>
      <c r="R113" s="243"/>
    </row>
    <row r="114" spans="1:18" x14ac:dyDescent="0.2">
      <c r="A114" s="170">
        <v>101</v>
      </c>
      <c r="B114" s="87" t="s">
        <v>240</v>
      </c>
      <c r="C114" s="31" t="s">
        <v>241</v>
      </c>
      <c r="D114" s="240">
        <f t="shared" si="12"/>
        <v>0</v>
      </c>
      <c r="E114" s="243">
        <f t="shared" si="9"/>
        <v>0</v>
      </c>
      <c r="F114" s="243">
        <v>0</v>
      </c>
      <c r="G114" s="243">
        <v>0</v>
      </c>
      <c r="H114" s="243">
        <f t="shared" si="10"/>
        <v>0</v>
      </c>
      <c r="I114" s="244">
        <v>0</v>
      </c>
      <c r="J114" s="243">
        <v>0</v>
      </c>
      <c r="K114" s="243">
        <v>0</v>
      </c>
      <c r="L114" s="243">
        <v>0</v>
      </c>
      <c r="M114" s="243">
        <v>0</v>
      </c>
      <c r="N114" s="243">
        <v>0</v>
      </c>
      <c r="O114" s="240">
        <f t="shared" si="11"/>
        <v>0</v>
      </c>
      <c r="P114" s="243">
        <v>0</v>
      </c>
      <c r="Q114" s="243">
        <v>0</v>
      </c>
      <c r="R114" s="243"/>
    </row>
    <row r="115" spans="1:18" x14ac:dyDescent="0.2">
      <c r="A115" s="170">
        <v>102</v>
      </c>
      <c r="B115" s="87" t="s">
        <v>242</v>
      </c>
      <c r="C115" s="31" t="s">
        <v>243</v>
      </c>
      <c r="D115" s="240">
        <f t="shared" si="12"/>
        <v>0</v>
      </c>
      <c r="E115" s="243">
        <f t="shared" si="9"/>
        <v>0</v>
      </c>
      <c r="F115" s="243">
        <v>0</v>
      </c>
      <c r="G115" s="243">
        <v>0</v>
      </c>
      <c r="H115" s="243">
        <f t="shared" si="10"/>
        <v>0</v>
      </c>
      <c r="I115" s="244">
        <v>0</v>
      </c>
      <c r="J115" s="243">
        <v>0</v>
      </c>
      <c r="K115" s="243">
        <v>0</v>
      </c>
      <c r="L115" s="243">
        <v>0</v>
      </c>
      <c r="M115" s="243">
        <v>0</v>
      </c>
      <c r="N115" s="243">
        <v>0</v>
      </c>
      <c r="O115" s="240">
        <f t="shared" si="11"/>
        <v>0</v>
      </c>
      <c r="P115" s="243">
        <v>0</v>
      </c>
      <c r="Q115" s="243">
        <v>0</v>
      </c>
      <c r="R115" s="243"/>
    </row>
    <row r="116" spans="1:18" x14ac:dyDescent="0.2">
      <c r="A116" s="170">
        <v>103</v>
      </c>
      <c r="B116" s="87" t="s">
        <v>244</v>
      </c>
      <c r="C116" s="31" t="s">
        <v>245</v>
      </c>
      <c r="D116" s="240">
        <f t="shared" si="12"/>
        <v>33084</v>
      </c>
      <c r="E116" s="243">
        <f t="shared" si="9"/>
        <v>33084</v>
      </c>
      <c r="F116" s="243">
        <v>0</v>
      </c>
      <c r="G116" s="243">
        <v>33084</v>
      </c>
      <c r="H116" s="243">
        <f t="shared" si="10"/>
        <v>0</v>
      </c>
      <c r="I116" s="244">
        <v>0</v>
      </c>
      <c r="J116" s="243">
        <v>0</v>
      </c>
      <c r="K116" s="243">
        <v>0</v>
      </c>
      <c r="L116" s="243">
        <v>0</v>
      </c>
      <c r="M116" s="243">
        <v>0</v>
      </c>
      <c r="N116" s="243">
        <v>0</v>
      </c>
      <c r="O116" s="240">
        <f t="shared" si="11"/>
        <v>0</v>
      </c>
      <c r="P116" s="243">
        <v>0</v>
      </c>
      <c r="Q116" s="243">
        <v>0</v>
      </c>
      <c r="R116" s="243"/>
    </row>
    <row r="117" spans="1:18" x14ac:dyDescent="0.2">
      <c r="A117" s="170">
        <v>104</v>
      </c>
      <c r="B117" s="175" t="s">
        <v>246</v>
      </c>
      <c r="C117" s="173" t="s">
        <v>247</v>
      </c>
      <c r="D117" s="240">
        <f t="shared" si="12"/>
        <v>0</v>
      </c>
      <c r="E117" s="243">
        <f t="shared" si="9"/>
        <v>0</v>
      </c>
      <c r="F117" s="243">
        <v>0</v>
      </c>
      <c r="G117" s="243">
        <v>0</v>
      </c>
      <c r="H117" s="243">
        <f t="shared" si="10"/>
        <v>0</v>
      </c>
      <c r="I117" s="244">
        <v>0</v>
      </c>
      <c r="J117" s="243">
        <v>0</v>
      </c>
      <c r="K117" s="243">
        <v>0</v>
      </c>
      <c r="L117" s="243">
        <v>0</v>
      </c>
      <c r="M117" s="243">
        <v>0</v>
      </c>
      <c r="N117" s="243">
        <v>0</v>
      </c>
      <c r="O117" s="240">
        <f t="shared" si="11"/>
        <v>0</v>
      </c>
      <c r="P117" s="243">
        <v>0</v>
      </c>
      <c r="Q117" s="243">
        <v>0</v>
      </c>
      <c r="R117" s="243"/>
    </row>
    <row r="118" spans="1:18" x14ac:dyDescent="0.2">
      <c r="A118" s="170">
        <v>105</v>
      </c>
      <c r="B118" s="89" t="s">
        <v>248</v>
      </c>
      <c r="C118" s="31" t="s">
        <v>249</v>
      </c>
      <c r="D118" s="240">
        <f t="shared" si="12"/>
        <v>0</v>
      </c>
      <c r="E118" s="243">
        <f t="shared" si="9"/>
        <v>0</v>
      </c>
      <c r="F118" s="243">
        <v>0</v>
      </c>
      <c r="G118" s="243">
        <v>0</v>
      </c>
      <c r="H118" s="243">
        <f t="shared" si="10"/>
        <v>0</v>
      </c>
      <c r="I118" s="244">
        <v>0</v>
      </c>
      <c r="J118" s="243">
        <v>0</v>
      </c>
      <c r="K118" s="243">
        <v>0</v>
      </c>
      <c r="L118" s="243">
        <v>0</v>
      </c>
      <c r="M118" s="243">
        <v>0</v>
      </c>
      <c r="N118" s="243">
        <v>0</v>
      </c>
      <c r="O118" s="240">
        <f t="shared" si="11"/>
        <v>0</v>
      </c>
      <c r="P118" s="243">
        <v>0</v>
      </c>
      <c r="Q118" s="243">
        <v>0</v>
      </c>
      <c r="R118" s="243"/>
    </row>
    <row r="119" spans="1:18" x14ac:dyDescent="0.2">
      <c r="A119" s="170">
        <v>106</v>
      </c>
      <c r="B119" s="87" t="s">
        <v>250</v>
      </c>
      <c r="C119" s="31" t="s">
        <v>251</v>
      </c>
      <c r="D119" s="240">
        <f t="shared" si="12"/>
        <v>0</v>
      </c>
      <c r="E119" s="243">
        <f t="shared" si="9"/>
        <v>0</v>
      </c>
      <c r="F119" s="243">
        <v>0</v>
      </c>
      <c r="G119" s="243">
        <v>0</v>
      </c>
      <c r="H119" s="243">
        <f t="shared" si="10"/>
        <v>0</v>
      </c>
      <c r="I119" s="244">
        <v>0</v>
      </c>
      <c r="J119" s="243">
        <v>0</v>
      </c>
      <c r="K119" s="243">
        <v>0</v>
      </c>
      <c r="L119" s="243">
        <v>0</v>
      </c>
      <c r="M119" s="243">
        <v>0</v>
      </c>
      <c r="N119" s="243">
        <v>0</v>
      </c>
      <c r="O119" s="240">
        <f t="shared" si="11"/>
        <v>0</v>
      </c>
      <c r="P119" s="243">
        <v>0</v>
      </c>
      <c r="Q119" s="243">
        <v>0</v>
      </c>
      <c r="R119" s="243"/>
    </row>
    <row r="120" spans="1:18" x14ac:dyDescent="0.2">
      <c r="A120" s="170">
        <v>107</v>
      </c>
      <c r="B120" s="88" t="s">
        <v>252</v>
      </c>
      <c r="C120" s="176" t="s">
        <v>253</v>
      </c>
      <c r="D120" s="240">
        <f t="shared" si="12"/>
        <v>0</v>
      </c>
      <c r="E120" s="243">
        <f t="shared" si="9"/>
        <v>0</v>
      </c>
      <c r="F120" s="243">
        <v>0</v>
      </c>
      <c r="G120" s="243">
        <v>0</v>
      </c>
      <c r="H120" s="243">
        <f t="shared" si="10"/>
        <v>0</v>
      </c>
      <c r="I120" s="244">
        <v>0</v>
      </c>
      <c r="J120" s="243">
        <v>0</v>
      </c>
      <c r="K120" s="243">
        <v>0</v>
      </c>
      <c r="L120" s="243">
        <v>0</v>
      </c>
      <c r="M120" s="243">
        <v>0</v>
      </c>
      <c r="N120" s="243">
        <v>0</v>
      </c>
      <c r="O120" s="240">
        <f t="shared" si="11"/>
        <v>0</v>
      </c>
      <c r="P120" s="243">
        <v>0</v>
      </c>
      <c r="Q120" s="243">
        <v>0</v>
      </c>
      <c r="R120" s="243"/>
    </row>
    <row r="121" spans="1:18" x14ac:dyDescent="0.2">
      <c r="A121" s="170">
        <v>108</v>
      </c>
      <c r="B121" s="87" t="s">
        <v>254</v>
      </c>
      <c r="C121" s="31" t="s">
        <v>255</v>
      </c>
      <c r="D121" s="240">
        <f t="shared" si="12"/>
        <v>0</v>
      </c>
      <c r="E121" s="243">
        <f t="shared" si="9"/>
        <v>0</v>
      </c>
      <c r="F121" s="243">
        <v>0</v>
      </c>
      <c r="G121" s="243">
        <v>0</v>
      </c>
      <c r="H121" s="243">
        <f t="shared" si="10"/>
        <v>0</v>
      </c>
      <c r="I121" s="244">
        <v>0</v>
      </c>
      <c r="J121" s="243">
        <v>0</v>
      </c>
      <c r="K121" s="243">
        <v>0</v>
      </c>
      <c r="L121" s="243">
        <v>0</v>
      </c>
      <c r="M121" s="243">
        <v>0</v>
      </c>
      <c r="N121" s="243">
        <v>0</v>
      </c>
      <c r="O121" s="240">
        <f t="shared" si="11"/>
        <v>0</v>
      </c>
      <c r="P121" s="243">
        <v>0</v>
      </c>
      <c r="Q121" s="243">
        <v>0</v>
      </c>
      <c r="R121" s="243"/>
    </row>
    <row r="122" spans="1:18" x14ac:dyDescent="0.2">
      <c r="A122" s="170">
        <v>109</v>
      </c>
      <c r="B122" s="89" t="s">
        <v>256</v>
      </c>
      <c r="C122" s="31" t="s">
        <v>257</v>
      </c>
      <c r="D122" s="240">
        <f t="shared" si="12"/>
        <v>0</v>
      </c>
      <c r="E122" s="243">
        <f t="shared" si="9"/>
        <v>0</v>
      </c>
      <c r="F122" s="243">
        <v>0</v>
      </c>
      <c r="G122" s="243">
        <v>0</v>
      </c>
      <c r="H122" s="243">
        <f t="shared" si="10"/>
        <v>0</v>
      </c>
      <c r="I122" s="244">
        <v>0</v>
      </c>
      <c r="J122" s="243">
        <v>0</v>
      </c>
      <c r="K122" s="243">
        <v>0</v>
      </c>
      <c r="L122" s="243">
        <v>0</v>
      </c>
      <c r="M122" s="243">
        <v>0</v>
      </c>
      <c r="N122" s="243">
        <v>0</v>
      </c>
      <c r="O122" s="240">
        <f t="shared" si="11"/>
        <v>0</v>
      </c>
      <c r="P122" s="243">
        <v>0</v>
      </c>
      <c r="Q122" s="243">
        <v>0</v>
      </c>
      <c r="R122" s="243"/>
    </row>
    <row r="123" spans="1:18" x14ac:dyDescent="0.2">
      <c r="A123" s="170">
        <v>110</v>
      </c>
      <c r="B123" s="88" t="s">
        <v>258</v>
      </c>
      <c r="C123" s="31" t="s">
        <v>259</v>
      </c>
      <c r="D123" s="240">
        <f t="shared" si="12"/>
        <v>0</v>
      </c>
      <c r="E123" s="243">
        <f t="shared" si="9"/>
        <v>0</v>
      </c>
      <c r="F123" s="243">
        <v>0</v>
      </c>
      <c r="G123" s="243">
        <v>0</v>
      </c>
      <c r="H123" s="243">
        <f t="shared" si="10"/>
        <v>0</v>
      </c>
      <c r="I123" s="244">
        <v>0</v>
      </c>
      <c r="J123" s="243">
        <v>0</v>
      </c>
      <c r="K123" s="243">
        <v>0</v>
      </c>
      <c r="L123" s="243">
        <v>0</v>
      </c>
      <c r="M123" s="243">
        <v>0</v>
      </c>
      <c r="N123" s="243">
        <v>0</v>
      </c>
      <c r="O123" s="240">
        <f t="shared" si="11"/>
        <v>0</v>
      </c>
      <c r="P123" s="243">
        <v>0</v>
      </c>
      <c r="Q123" s="243">
        <v>0</v>
      </c>
      <c r="R123" s="243"/>
    </row>
    <row r="124" spans="1:18" x14ac:dyDescent="0.2">
      <c r="A124" s="170">
        <v>111</v>
      </c>
      <c r="B124" s="343" t="s">
        <v>560</v>
      </c>
      <c r="C124" s="342" t="s">
        <v>561</v>
      </c>
      <c r="D124" s="240">
        <f t="shared" si="12"/>
        <v>0</v>
      </c>
      <c r="E124" s="243">
        <f t="shared" si="9"/>
        <v>0</v>
      </c>
      <c r="F124" s="243">
        <v>0</v>
      </c>
      <c r="G124" s="243">
        <v>0</v>
      </c>
      <c r="H124" s="243">
        <f t="shared" si="10"/>
        <v>0</v>
      </c>
      <c r="I124" s="244">
        <v>0</v>
      </c>
      <c r="J124" s="243">
        <v>0</v>
      </c>
      <c r="K124" s="243">
        <v>0</v>
      </c>
      <c r="L124" s="243">
        <v>0</v>
      </c>
      <c r="M124" s="243">
        <v>0</v>
      </c>
      <c r="N124" s="243">
        <v>0</v>
      </c>
      <c r="O124" s="240">
        <f t="shared" si="11"/>
        <v>0</v>
      </c>
      <c r="P124" s="243">
        <v>0</v>
      </c>
      <c r="Q124" s="243">
        <v>0</v>
      </c>
      <c r="R124" s="243"/>
    </row>
    <row r="125" spans="1:18" x14ac:dyDescent="0.2">
      <c r="A125" s="170">
        <v>112</v>
      </c>
      <c r="B125" s="89" t="s">
        <v>260</v>
      </c>
      <c r="C125" s="31" t="s">
        <v>261</v>
      </c>
      <c r="D125" s="240">
        <f t="shared" si="12"/>
        <v>0</v>
      </c>
      <c r="E125" s="243">
        <f t="shared" si="9"/>
        <v>0</v>
      </c>
      <c r="F125" s="243">
        <v>0</v>
      </c>
      <c r="G125" s="243">
        <v>0</v>
      </c>
      <c r="H125" s="243">
        <f t="shared" si="10"/>
        <v>0</v>
      </c>
      <c r="I125" s="244">
        <v>0</v>
      </c>
      <c r="J125" s="243">
        <v>0</v>
      </c>
      <c r="K125" s="243">
        <v>0</v>
      </c>
      <c r="L125" s="243">
        <v>0</v>
      </c>
      <c r="M125" s="246">
        <v>0</v>
      </c>
      <c r="N125" s="246">
        <v>0</v>
      </c>
      <c r="O125" s="240">
        <f t="shared" si="11"/>
        <v>0</v>
      </c>
      <c r="P125" s="243">
        <v>0</v>
      </c>
      <c r="Q125" s="243">
        <v>0</v>
      </c>
      <c r="R125" s="243"/>
    </row>
    <row r="126" spans="1:18" x14ac:dyDescent="0.2">
      <c r="A126" s="170">
        <v>113</v>
      </c>
      <c r="B126" s="87" t="s">
        <v>262</v>
      </c>
      <c r="C126" s="31" t="s">
        <v>263</v>
      </c>
      <c r="D126" s="240">
        <f t="shared" si="12"/>
        <v>9144</v>
      </c>
      <c r="E126" s="243">
        <f t="shared" si="9"/>
        <v>9144</v>
      </c>
      <c r="F126" s="243">
        <v>0</v>
      </c>
      <c r="G126" s="243">
        <v>9144</v>
      </c>
      <c r="H126" s="243">
        <f t="shared" si="10"/>
        <v>0</v>
      </c>
      <c r="I126" s="244">
        <v>0</v>
      </c>
      <c r="J126" s="243">
        <v>0</v>
      </c>
      <c r="K126" s="243">
        <v>0</v>
      </c>
      <c r="L126" s="243">
        <v>0</v>
      </c>
      <c r="M126" s="246">
        <v>0</v>
      </c>
      <c r="N126" s="246">
        <v>0</v>
      </c>
      <c r="O126" s="240">
        <f t="shared" si="11"/>
        <v>0</v>
      </c>
      <c r="P126" s="243">
        <v>0</v>
      </c>
      <c r="Q126" s="243">
        <v>0</v>
      </c>
      <c r="R126" s="243"/>
    </row>
    <row r="127" spans="1:18" ht="24" x14ac:dyDescent="0.2">
      <c r="A127" s="170">
        <v>114</v>
      </c>
      <c r="B127" s="87" t="s">
        <v>264</v>
      </c>
      <c r="C127" s="177" t="s">
        <v>265</v>
      </c>
      <c r="D127" s="240">
        <f t="shared" si="12"/>
        <v>0</v>
      </c>
      <c r="E127" s="243">
        <f t="shared" si="9"/>
        <v>0</v>
      </c>
      <c r="F127" s="243">
        <v>0</v>
      </c>
      <c r="G127" s="243">
        <v>0</v>
      </c>
      <c r="H127" s="243">
        <f t="shared" si="10"/>
        <v>0</v>
      </c>
      <c r="I127" s="244">
        <v>0</v>
      </c>
      <c r="J127" s="243">
        <v>0</v>
      </c>
      <c r="K127" s="243">
        <v>0</v>
      </c>
      <c r="L127" s="243">
        <v>0</v>
      </c>
      <c r="M127" s="246">
        <v>0</v>
      </c>
      <c r="N127" s="246">
        <v>0</v>
      </c>
      <c r="O127" s="240">
        <v>0</v>
      </c>
      <c r="P127" s="243">
        <v>0</v>
      </c>
      <c r="Q127" s="243">
        <v>0</v>
      </c>
      <c r="R127" s="243"/>
    </row>
    <row r="128" spans="1:18" x14ac:dyDescent="0.2">
      <c r="A128" s="170">
        <v>115</v>
      </c>
      <c r="B128" s="87" t="s">
        <v>266</v>
      </c>
      <c r="C128" s="31" t="s">
        <v>267</v>
      </c>
      <c r="D128" s="240">
        <f t="shared" si="12"/>
        <v>231713</v>
      </c>
      <c r="E128" s="243">
        <f t="shared" si="9"/>
        <v>0</v>
      </c>
      <c r="F128" s="243">
        <v>0</v>
      </c>
      <c r="G128" s="243">
        <v>0</v>
      </c>
      <c r="H128" s="243">
        <f t="shared" si="10"/>
        <v>0</v>
      </c>
      <c r="I128" s="244">
        <v>0</v>
      </c>
      <c r="J128" s="243">
        <v>0</v>
      </c>
      <c r="K128" s="243">
        <v>0</v>
      </c>
      <c r="L128" s="243">
        <v>0</v>
      </c>
      <c r="M128" s="246">
        <v>0</v>
      </c>
      <c r="N128" s="246">
        <v>0</v>
      </c>
      <c r="O128" s="240">
        <f t="shared" si="11"/>
        <v>231713</v>
      </c>
      <c r="P128" s="243">
        <v>0</v>
      </c>
      <c r="Q128" s="243">
        <v>231713</v>
      </c>
      <c r="R128" s="243"/>
    </row>
    <row r="129" spans="1:18" x14ac:dyDescent="0.2">
      <c r="A129" s="170">
        <v>116</v>
      </c>
      <c r="B129" s="87" t="s">
        <v>268</v>
      </c>
      <c r="C129" s="31" t="s">
        <v>269</v>
      </c>
      <c r="D129" s="240">
        <f t="shared" si="12"/>
        <v>150000</v>
      </c>
      <c r="E129" s="243">
        <f t="shared" si="9"/>
        <v>0</v>
      </c>
      <c r="F129" s="243">
        <v>0</v>
      </c>
      <c r="G129" s="243">
        <v>0</v>
      </c>
      <c r="H129" s="243">
        <f t="shared" si="10"/>
        <v>0</v>
      </c>
      <c r="I129" s="244">
        <v>0</v>
      </c>
      <c r="J129" s="243">
        <v>0</v>
      </c>
      <c r="K129" s="243">
        <v>0</v>
      </c>
      <c r="L129" s="243">
        <v>0</v>
      </c>
      <c r="M129" s="246">
        <v>0</v>
      </c>
      <c r="N129" s="246">
        <v>0</v>
      </c>
      <c r="O129" s="240">
        <f t="shared" si="11"/>
        <v>150000</v>
      </c>
      <c r="P129" s="243">
        <v>0</v>
      </c>
      <c r="Q129" s="243">
        <v>150000</v>
      </c>
      <c r="R129" s="243"/>
    </row>
    <row r="130" spans="1:18" x14ac:dyDescent="0.2">
      <c r="A130" s="170">
        <v>117</v>
      </c>
      <c r="B130" s="87" t="s">
        <v>270</v>
      </c>
      <c r="C130" s="31" t="s">
        <v>271</v>
      </c>
      <c r="D130" s="240">
        <f t="shared" si="12"/>
        <v>116425</v>
      </c>
      <c r="E130" s="243">
        <f t="shared" si="9"/>
        <v>0</v>
      </c>
      <c r="F130" s="243">
        <v>0</v>
      </c>
      <c r="G130" s="243">
        <v>0</v>
      </c>
      <c r="H130" s="243">
        <f t="shared" si="10"/>
        <v>0</v>
      </c>
      <c r="I130" s="244">
        <v>0</v>
      </c>
      <c r="J130" s="243">
        <v>0</v>
      </c>
      <c r="K130" s="243">
        <v>0</v>
      </c>
      <c r="L130" s="243">
        <v>0</v>
      </c>
      <c r="M130" s="246">
        <v>0</v>
      </c>
      <c r="N130" s="246">
        <v>0</v>
      </c>
      <c r="O130" s="240">
        <f t="shared" si="11"/>
        <v>116425</v>
      </c>
      <c r="P130" s="243">
        <v>0</v>
      </c>
      <c r="Q130" s="243">
        <v>116425</v>
      </c>
      <c r="R130" s="243">
        <v>330</v>
      </c>
    </row>
    <row r="131" spans="1:18" x14ac:dyDescent="0.2">
      <c r="A131" s="170">
        <v>118</v>
      </c>
      <c r="B131" s="88" t="s">
        <v>272</v>
      </c>
      <c r="C131" s="31" t="s">
        <v>273</v>
      </c>
      <c r="D131" s="240">
        <f t="shared" si="12"/>
        <v>116660</v>
      </c>
      <c r="E131" s="243">
        <f t="shared" si="9"/>
        <v>0</v>
      </c>
      <c r="F131" s="243">
        <v>0</v>
      </c>
      <c r="G131" s="243">
        <v>0</v>
      </c>
      <c r="H131" s="243">
        <f t="shared" si="10"/>
        <v>0</v>
      </c>
      <c r="I131" s="244">
        <v>0</v>
      </c>
      <c r="J131" s="240">
        <v>0</v>
      </c>
      <c r="K131" s="243">
        <v>0</v>
      </c>
      <c r="L131" s="243">
        <v>0</v>
      </c>
      <c r="M131" s="246">
        <v>0</v>
      </c>
      <c r="N131" s="246">
        <v>0</v>
      </c>
      <c r="O131" s="240">
        <f t="shared" si="11"/>
        <v>116660</v>
      </c>
      <c r="P131" s="243">
        <v>2200</v>
      </c>
      <c r="Q131" s="243">
        <v>114460</v>
      </c>
      <c r="R131" s="243"/>
    </row>
    <row r="132" spans="1:18" x14ac:dyDescent="0.2">
      <c r="A132" s="170">
        <v>119</v>
      </c>
      <c r="B132" s="88" t="s">
        <v>274</v>
      </c>
      <c r="C132" s="31" t="s">
        <v>275</v>
      </c>
      <c r="D132" s="240">
        <f t="shared" si="12"/>
        <v>97492</v>
      </c>
      <c r="E132" s="243">
        <f t="shared" si="9"/>
        <v>10366</v>
      </c>
      <c r="F132" s="243">
        <v>0</v>
      </c>
      <c r="G132" s="243">
        <v>10366</v>
      </c>
      <c r="H132" s="243">
        <f t="shared" si="10"/>
        <v>0</v>
      </c>
      <c r="I132" s="244">
        <v>0</v>
      </c>
      <c r="J132" s="243">
        <v>0</v>
      </c>
      <c r="K132" s="243">
        <v>0</v>
      </c>
      <c r="L132" s="243">
        <v>0</v>
      </c>
      <c r="M132" s="246">
        <v>0</v>
      </c>
      <c r="N132" s="246">
        <v>0</v>
      </c>
      <c r="O132" s="240">
        <f t="shared" si="11"/>
        <v>87126</v>
      </c>
      <c r="P132" s="243">
        <v>0</v>
      </c>
      <c r="Q132" s="243">
        <v>87126</v>
      </c>
      <c r="R132" s="243"/>
    </row>
    <row r="133" spans="1:18" x14ac:dyDescent="0.2">
      <c r="A133" s="170">
        <v>120</v>
      </c>
      <c r="B133" s="88" t="s">
        <v>276</v>
      </c>
      <c r="C133" s="31" t="s">
        <v>277</v>
      </c>
      <c r="D133" s="240">
        <f t="shared" si="12"/>
        <v>59180</v>
      </c>
      <c r="E133" s="243">
        <f t="shared" si="9"/>
        <v>47180</v>
      </c>
      <c r="F133" s="243">
        <v>0</v>
      </c>
      <c r="G133" s="243">
        <v>47180</v>
      </c>
      <c r="H133" s="243">
        <f t="shared" si="10"/>
        <v>0</v>
      </c>
      <c r="I133" s="244">
        <v>0</v>
      </c>
      <c r="J133" s="243">
        <v>0</v>
      </c>
      <c r="K133" s="243">
        <v>0</v>
      </c>
      <c r="L133" s="243">
        <v>0</v>
      </c>
      <c r="M133" s="246">
        <v>0</v>
      </c>
      <c r="N133" s="246">
        <v>0</v>
      </c>
      <c r="O133" s="240">
        <f t="shared" si="11"/>
        <v>12000</v>
      </c>
      <c r="P133" s="243">
        <v>0</v>
      </c>
      <c r="Q133" s="243">
        <v>12000</v>
      </c>
      <c r="R133" s="243"/>
    </row>
    <row r="134" spans="1:18" x14ac:dyDescent="0.2">
      <c r="A134" s="170">
        <v>121</v>
      </c>
      <c r="B134" s="87" t="s">
        <v>278</v>
      </c>
      <c r="C134" s="31" t="s">
        <v>279</v>
      </c>
      <c r="D134" s="240">
        <f t="shared" si="12"/>
        <v>90176</v>
      </c>
      <c r="E134" s="243">
        <f t="shared" si="9"/>
        <v>0</v>
      </c>
      <c r="F134" s="243">
        <v>0</v>
      </c>
      <c r="G134" s="243">
        <v>0</v>
      </c>
      <c r="H134" s="243">
        <f t="shared" si="10"/>
        <v>0</v>
      </c>
      <c r="I134" s="244">
        <v>0</v>
      </c>
      <c r="J134" s="243">
        <v>0</v>
      </c>
      <c r="K134" s="243">
        <v>0</v>
      </c>
      <c r="L134" s="243">
        <v>0</v>
      </c>
      <c r="M134" s="246">
        <v>0</v>
      </c>
      <c r="N134" s="246">
        <v>0</v>
      </c>
      <c r="O134" s="240">
        <f t="shared" si="11"/>
        <v>90176</v>
      </c>
      <c r="P134" s="243">
        <v>0</v>
      </c>
      <c r="Q134" s="243">
        <v>90176</v>
      </c>
      <c r="R134" s="243"/>
    </row>
    <row r="135" spans="1:18" x14ac:dyDescent="0.2">
      <c r="A135" s="170">
        <v>122</v>
      </c>
      <c r="B135" s="87" t="s">
        <v>280</v>
      </c>
      <c r="C135" s="31" t="s">
        <v>281</v>
      </c>
      <c r="D135" s="240">
        <f t="shared" si="12"/>
        <v>0</v>
      </c>
      <c r="E135" s="243">
        <f t="shared" si="9"/>
        <v>0</v>
      </c>
      <c r="F135" s="243">
        <v>0</v>
      </c>
      <c r="G135" s="243">
        <v>0</v>
      </c>
      <c r="H135" s="243">
        <f t="shared" si="10"/>
        <v>0</v>
      </c>
      <c r="I135" s="244">
        <v>0</v>
      </c>
      <c r="J135" s="243">
        <v>0</v>
      </c>
      <c r="K135" s="243">
        <v>0</v>
      </c>
      <c r="L135" s="243">
        <v>0</v>
      </c>
      <c r="M135" s="246">
        <v>0</v>
      </c>
      <c r="N135" s="246">
        <v>0</v>
      </c>
      <c r="O135" s="240">
        <f t="shared" si="11"/>
        <v>0</v>
      </c>
      <c r="P135" s="243">
        <v>0</v>
      </c>
      <c r="Q135" s="243">
        <v>0</v>
      </c>
      <c r="R135" s="243"/>
    </row>
    <row r="136" spans="1:18" x14ac:dyDescent="0.2">
      <c r="A136" s="170">
        <v>123</v>
      </c>
      <c r="B136" s="87" t="s">
        <v>282</v>
      </c>
      <c r="C136" s="31" t="s">
        <v>283</v>
      </c>
      <c r="D136" s="240">
        <f t="shared" si="12"/>
        <v>60218</v>
      </c>
      <c r="E136" s="243">
        <f t="shared" si="9"/>
        <v>0</v>
      </c>
      <c r="F136" s="243">
        <v>0</v>
      </c>
      <c r="G136" s="243">
        <v>0</v>
      </c>
      <c r="H136" s="243">
        <f t="shared" si="10"/>
        <v>0</v>
      </c>
      <c r="I136" s="244">
        <v>0</v>
      </c>
      <c r="J136" s="243">
        <v>0</v>
      </c>
      <c r="K136" s="243">
        <v>0</v>
      </c>
      <c r="L136" s="243">
        <v>0</v>
      </c>
      <c r="M136" s="246">
        <v>3075</v>
      </c>
      <c r="N136" s="246">
        <v>1317</v>
      </c>
      <c r="O136" s="240">
        <f t="shared" si="11"/>
        <v>55826</v>
      </c>
      <c r="P136" s="243">
        <v>0</v>
      </c>
      <c r="Q136" s="243">
        <v>55826</v>
      </c>
      <c r="R136" s="243"/>
    </row>
    <row r="137" spans="1:18" x14ac:dyDescent="0.2">
      <c r="A137" s="170">
        <v>124</v>
      </c>
      <c r="B137" s="88" t="s">
        <v>284</v>
      </c>
      <c r="C137" s="31" t="s">
        <v>285</v>
      </c>
      <c r="D137" s="240">
        <f t="shared" si="12"/>
        <v>23521</v>
      </c>
      <c r="E137" s="243">
        <f t="shared" si="9"/>
        <v>0</v>
      </c>
      <c r="F137" s="243">
        <v>0</v>
      </c>
      <c r="G137" s="243">
        <v>0</v>
      </c>
      <c r="H137" s="243">
        <f t="shared" si="10"/>
        <v>20640</v>
      </c>
      <c r="I137" s="244">
        <v>0</v>
      </c>
      <c r="J137" s="243">
        <v>2270</v>
      </c>
      <c r="K137" s="243">
        <v>0</v>
      </c>
      <c r="L137" s="243">
        <v>18370</v>
      </c>
      <c r="M137" s="246">
        <v>1025</v>
      </c>
      <c r="N137" s="246">
        <v>439</v>
      </c>
      <c r="O137" s="240">
        <f t="shared" si="11"/>
        <v>1417</v>
      </c>
      <c r="P137" s="243">
        <v>0</v>
      </c>
      <c r="Q137" s="243">
        <v>1417</v>
      </c>
      <c r="R137" s="243"/>
    </row>
    <row r="138" spans="1:18" x14ac:dyDescent="0.2">
      <c r="A138" s="170">
        <v>125</v>
      </c>
      <c r="B138" s="89" t="s">
        <v>286</v>
      </c>
      <c r="C138" s="31" t="s">
        <v>287</v>
      </c>
      <c r="D138" s="240">
        <f t="shared" si="12"/>
        <v>104231</v>
      </c>
      <c r="E138" s="243">
        <f t="shared" si="9"/>
        <v>0</v>
      </c>
      <c r="F138" s="243">
        <v>0</v>
      </c>
      <c r="G138" s="243">
        <v>0</v>
      </c>
      <c r="H138" s="243">
        <f t="shared" si="10"/>
        <v>96271</v>
      </c>
      <c r="I138" s="244">
        <v>0</v>
      </c>
      <c r="J138" s="243">
        <v>7989</v>
      </c>
      <c r="K138" s="243">
        <v>2992</v>
      </c>
      <c r="L138" s="243">
        <v>85290</v>
      </c>
      <c r="M138" s="246">
        <v>1025</v>
      </c>
      <c r="N138" s="246">
        <v>439</v>
      </c>
      <c r="O138" s="240">
        <f t="shared" si="11"/>
        <v>6496</v>
      </c>
      <c r="P138" s="243">
        <v>0</v>
      </c>
      <c r="Q138" s="243">
        <v>6496</v>
      </c>
      <c r="R138" s="243"/>
    </row>
    <row r="139" spans="1:18" x14ac:dyDescent="0.2">
      <c r="A139" s="170">
        <v>126</v>
      </c>
      <c r="B139" s="87" t="s">
        <v>288</v>
      </c>
      <c r="C139" s="31" t="s">
        <v>289</v>
      </c>
      <c r="D139" s="240">
        <f t="shared" si="12"/>
        <v>5638</v>
      </c>
      <c r="E139" s="243">
        <f t="shared" si="9"/>
        <v>0</v>
      </c>
      <c r="F139" s="243">
        <v>0</v>
      </c>
      <c r="G139" s="243">
        <v>0</v>
      </c>
      <c r="H139" s="243">
        <f t="shared" si="10"/>
        <v>0</v>
      </c>
      <c r="I139" s="244">
        <v>0</v>
      </c>
      <c r="J139" s="243">
        <v>0</v>
      </c>
      <c r="K139" s="243">
        <v>0</v>
      </c>
      <c r="L139" s="243">
        <v>0</v>
      </c>
      <c r="M139" s="246">
        <v>0</v>
      </c>
      <c r="N139" s="246">
        <v>0</v>
      </c>
      <c r="O139" s="240">
        <f t="shared" si="11"/>
        <v>5638</v>
      </c>
      <c r="P139" s="243">
        <v>0</v>
      </c>
      <c r="Q139" s="243">
        <v>5638</v>
      </c>
      <c r="R139" s="243"/>
    </row>
    <row r="140" spans="1:18" x14ac:dyDescent="0.2">
      <c r="A140" s="170">
        <v>127</v>
      </c>
      <c r="B140" s="88" t="s">
        <v>290</v>
      </c>
      <c r="C140" s="31" t="s">
        <v>291</v>
      </c>
      <c r="D140" s="240">
        <f t="shared" si="12"/>
        <v>26015</v>
      </c>
      <c r="E140" s="243">
        <f t="shared" si="9"/>
        <v>0</v>
      </c>
      <c r="F140" s="243">
        <v>0</v>
      </c>
      <c r="G140" s="243">
        <v>0</v>
      </c>
      <c r="H140" s="243">
        <f t="shared" si="10"/>
        <v>0</v>
      </c>
      <c r="I140" s="244">
        <v>0</v>
      </c>
      <c r="J140" s="243">
        <v>0</v>
      </c>
      <c r="K140" s="243">
        <v>0</v>
      </c>
      <c r="L140" s="243">
        <v>0</v>
      </c>
      <c r="M140" s="246">
        <v>0</v>
      </c>
      <c r="N140" s="246">
        <v>0</v>
      </c>
      <c r="O140" s="240">
        <f t="shared" si="11"/>
        <v>26015</v>
      </c>
      <c r="P140" s="243">
        <v>4646</v>
      </c>
      <c r="Q140" s="243">
        <v>21369</v>
      </c>
      <c r="R140" s="243"/>
    </row>
    <row r="141" spans="1:18" ht="12.75" x14ac:dyDescent="0.2">
      <c r="A141" s="170">
        <v>128</v>
      </c>
      <c r="B141" s="178" t="s">
        <v>292</v>
      </c>
      <c r="C141" s="179" t="s">
        <v>293</v>
      </c>
      <c r="D141" s="240">
        <f t="shared" si="12"/>
        <v>0</v>
      </c>
      <c r="E141" s="243">
        <f t="shared" si="9"/>
        <v>0</v>
      </c>
      <c r="F141" s="243">
        <v>0</v>
      </c>
      <c r="G141" s="243">
        <v>0</v>
      </c>
      <c r="H141" s="243">
        <f t="shared" si="10"/>
        <v>0</v>
      </c>
      <c r="I141" s="244">
        <v>0</v>
      </c>
      <c r="J141" s="243">
        <v>0</v>
      </c>
      <c r="K141" s="243">
        <v>0</v>
      </c>
      <c r="L141" s="243">
        <v>0</v>
      </c>
      <c r="M141" s="246">
        <v>0</v>
      </c>
      <c r="N141" s="246">
        <v>0</v>
      </c>
      <c r="O141" s="240">
        <v>0</v>
      </c>
      <c r="P141" s="243">
        <v>0</v>
      </c>
      <c r="Q141" s="243">
        <v>0</v>
      </c>
      <c r="R141" s="243"/>
    </row>
    <row r="142" spans="1:18" ht="12.75" x14ac:dyDescent="0.2">
      <c r="A142" s="170">
        <v>129</v>
      </c>
      <c r="B142" s="180" t="s">
        <v>294</v>
      </c>
      <c r="C142" s="181" t="s">
        <v>295</v>
      </c>
      <c r="D142" s="240">
        <f t="shared" si="12"/>
        <v>0</v>
      </c>
      <c r="E142" s="243">
        <f t="shared" ref="E142:E148" si="13">F142+G142</f>
        <v>0</v>
      </c>
      <c r="F142" s="243">
        <v>0</v>
      </c>
      <c r="G142" s="243">
        <v>0</v>
      </c>
      <c r="H142" s="243">
        <f t="shared" ref="H142:H148" si="14">SUM(I142:L142)</f>
        <v>0</v>
      </c>
      <c r="I142" s="244">
        <v>0</v>
      </c>
      <c r="J142" s="243">
        <v>0</v>
      </c>
      <c r="K142" s="243">
        <v>0</v>
      </c>
      <c r="L142" s="243">
        <v>0</v>
      </c>
      <c r="M142" s="246">
        <v>0</v>
      </c>
      <c r="N142" s="246">
        <v>0</v>
      </c>
      <c r="O142" s="240">
        <v>0</v>
      </c>
      <c r="P142" s="243">
        <v>0</v>
      </c>
      <c r="Q142" s="243">
        <v>0</v>
      </c>
      <c r="R142" s="243"/>
    </row>
    <row r="143" spans="1:18" ht="12.75" x14ac:dyDescent="0.2">
      <c r="A143" s="170">
        <v>130</v>
      </c>
      <c r="B143" s="182" t="s">
        <v>296</v>
      </c>
      <c r="C143" s="183" t="s">
        <v>297</v>
      </c>
      <c r="D143" s="240">
        <f t="shared" ref="D143:D148" si="15">E143+H143+M143+N143+O143</f>
        <v>0</v>
      </c>
      <c r="E143" s="243">
        <f t="shared" si="13"/>
        <v>0</v>
      </c>
      <c r="F143" s="243">
        <v>0</v>
      </c>
      <c r="G143" s="243">
        <v>0</v>
      </c>
      <c r="H143" s="243">
        <f t="shared" si="14"/>
        <v>0</v>
      </c>
      <c r="I143" s="244">
        <v>0</v>
      </c>
      <c r="J143" s="243">
        <v>0</v>
      </c>
      <c r="K143" s="243">
        <v>0</v>
      </c>
      <c r="L143" s="243">
        <v>0</v>
      </c>
      <c r="M143" s="247">
        <v>0</v>
      </c>
      <c r="N143" s="247">
        <v>0</v>
      </c>
      <c r="O143" s="240">
        <v>0</v>
      </c>
      <c r="P143" s="247">
        <v>0</v>
      </c>
      <c r="Q143" s="247">
        <v>0</v>
      </c>
      <c r="R143" s="247"/>
    </row>
    <row r="144" spans="1:18" ht="12.75" x14ac:dyDescent="0.2">
      <c r="A144" s="170">
        <v>131</v>
      </c>
      <c r="B144" s="184" t="s">
        <v>298</v>
      </c>
      <c r="C144" s="248" t="s">
        <v>469</v>
      </c>
      <c r="D144" s="240">
        <f t="shared" si="15"/>
        <v>0</v>
      </c>
      <c r="E144" s="243">
        <f t="shared" si="13"/>
        <v>0</v>
      </c>
      <c r="F144" s="243">
        <v>0</v>
      </c>
      <c r="G144" s="243">
        <v>0</v>
      </c>
      <c r="H144" s="243">
        <f t="shared" si="14"/>
        <v>0</v>
      </c>
      <c r="I144" s="244">
        <v>0</v>
      </c>
      <c r="J144" s="243">
        <v>0</v>
      </c>
      <c r="K144" s="243">
        <v>0</v>
      </c>
      <c r="L144" s="243">
        <v>0</v>
      </c>
      <c r="M144" s="249">
        <v>0</v>
      </c>
      <c r="N144" s="249">
        <v>0</v>
      </c>
      <c r="O144" s="240">
        <v>0</v>
      </c>
      <c r="P144" s="247">
        <v>0</v>
      </c>
      <c r="Q144" s="247">
        <v>0</v>
      </c>
      <c r="R144" s="247"/>
    </row>
    <row r="145" spans="1:18" x14ac:dyDescent="0.2">
      <c r="A145" s="170">
        <v>132</v>
      </c>
      <c r="B145" s="170" t="s">
        <v>300</v>
      </c>
      <c r="C145" s="186" t="s">
        <v>301</v>
      </c>
      <c r="D145" s="240">
        <f t="shared" si="15"/>
        <v>0</v>
      </c>
      <c r="E145" s="243">
        <f t="shared" si="13"/>
        <v>0</v>
      </c>
      <c r="F145" s="243">
        <v>0</v>
      </c>
      <c r="G145" s="243">
        <v>0</v>
      </c>
      <c r="H145" s="243">
        <f t="shared" si="14"/>
        <v>0</v>
      </c>
      <c r="I145" s="244">
        <v>0</v>
      </c>
      <c r="J145" s="243">
        <v>0</v>
      </c>
      <c r="K145" s="243">
        <v>0</v>
      </c>
      <c r="L145" s="243">
        <v>0</v>
      </c>
      <c r="M145" s="247">
        <v>0</v>
      </c>
      <c r="N145" s="247">
        <v>0</v>
      </c>
      <c r="O145" s="240">
        <v>0</v>
      </c>
      <c r="P145" s="247">
        <v>0</v>
      </c>
      <c r="Q145" s="247">
        <v>0</v>
      </c>
      <c r="R145" s="247"/>
    </row>
    <row r="146" spans="1:18" x14ac:dyDescent="0.2">
      <c r="A146" s="170">
        <v>133</v>
      </c>
      <c r="B146" s="187" t="s">
        <v>302</v>
      </c>
      <c r="C146" s="186" t="s">
        <v>303</v>
      </c>
      <c r="D146" s="240">
        <f t="shared" si="15"/>
        <v>0</v>
      </c>
      <c r="E146" s="243">
        <f t="shared" si="13"/>
        <v>0</v>
      </c>
      <c r="F146" s="243">
        <v>0</v>
      </c>
      <c r="G146" s="243">
        <v>0</v>
      </c>
      <c r="H146" s="243">
        <f t="shared" si="14"/>
        <v>0</v>
      </c>
      <c r="I146" s="244">
        <v>0</v>
      </c>
      <c r="J146" s="243">
        <v>0</v>
      </c>
      <c r="K146" s="243">
        <v>0</v>
      </c>
      <c r="L146" s="243">
        <v>0</v>
      </c>
      <c r="M146" s="247">
        <v>0</v>
      </c>
      <c r="N146" s="247">
        <v>0</v>
      </c>
      <c r="O146" s="240">
        <v>0</v>
      </c>
      <c r="P146" s="247">
        <v>0</v>
      </c>
      <c r="Q146" s="247">
        <v>0</v>
      </c>
      <c r="R146" s="247"/>
    </row>
    <row r="147" spans="1:18" x14ac:dyDescent="0.2">
      <c r="A147" s="170">
        <v>134</v>
      </c>
      <c r="B147" s="250" t="s">
        <v>304</v>
      </c>
      <c r="C147" s="251" t="s">
        <v>305</v>
      </c>
      <c r="D147" s="240">
        <f t="shared" si="15"/>
        <v>0</v>
      </c>
      <c r="E147" s="243">
        <f t="shared" si="13"/>
        <v>0</v>
      </c>
      <c r="F147" s="243">
        <v>0</v>
      </c>
      <c r="G147" s="243">
        <v>0</v>
      </c>
      <c r="H147" s="243">
        <f t="shared" si="14"/>
        <v>0</v>
      </c>
      <c r="I147" s="244">
        <v>0</v>
      </c>
      <c r="J147" s="243">
        <v>0</v>
      </c>
      <c r="K147" s="243">
        <v>0</v>
      </c>
      <c r="L147" s="243">
        <v>0</v>
      </c>
      <c r="M147" s="247">
        <v>0</v>
      </c>
      <c r="N147" s="247">
        <v>0</v>
      </c>
      <c r="O147" s="240">
        <v>0</v>
      </c>
      <c r="P147" s="247">
        <v>0</v>
      </c>
      <c r="Q147" s="247">
        <v>0</v>
      </c>
      <c r="R147" s="247"/>
    </row>
    <row r="148" spans="1:18" x14ac:dyDescent="0.2">
      <c r="A148" s="170">
        <v>135</v>
      </c>
      <c r="B148" s="187" t="s">
        <v>306</v>
      </c>
      <c r="C148" s="186" t="s">
        <v>307</v>
      </c>
      <c r="D148" s="240">
        <f t="shared" si="15"/>
        <v>0</v>
      </c>
      <c r="E148" s="243">
        <f t="shared" si="13"/>
        <v>0</v>
      </c>
      <c r="F148" s="243">
        <v>0</v>
      </c>
      <c r="G148" s="243">
        <v>0</v>
      </c>
      <c r="H148" s="243">
        <f t="shared" si="14"/>
        <v>0</v>
      </c>
      <c r="I148" s="244">
        <v>0</v>
      </c>
      <c r="J148" s="243">
        <v>0</v>
      </c>
      <c r="K148" s="243">
        <v>0</v>
      </c>
      <c r="L148" s="243">
        <v>0</v>
      </c>
      <c r="M148" s="247">
        <v>0</v>
      </c>
      <c r="N148" s="247">
        <v>0</v>
      </c>
      <c r="O148" s="240">
        <v>0</v>
      </c>
      <c r="P148" s="247">
        <v>0</v>
      </c>
      <c r="Q148" s="247">
        <v>0</v>
      </c>
      <c r="R148" s="247"/>
    </row>
    <row r="151" spans="1:18" x14ac:dyDescent="0.2">
      <c r="D151" s="252"/>
      <c r="E151" s="252"/>
      <c r="F151" s="252"/>
      <c r="G151" s="252"/>
      <c r="H151" s="252"/>
      <c r="I151" s="252"/>
      <c r="J151" s="252"/>
      <c r="K151" s="252"/>
      <c r="L151" s="252"/>
      <c r="M151" s="252"/>
      <c r="N151" s="252"/>
      <c r="O151" s="252"/>
      <c r="P151" s="252"/>
      <c r="Q151" s="252"/>
      <c r="R151" s="252"/>
    </row>
    <row r="152" spans="1:18" x14ac:dyDescent="0.2">
      <c r="J152" s="252"/>
    </row>
    <row r="153" spans="1:18" x14ac:dyDescent="0.2">
      <c r="D153" s="253"/>
      <c r="E153" s="253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</row>
  </sheetData>
  <mergeCells count="27">
    <mergeCell ref="A10:C10"/>
    <mergeCell ref="A91:A94"/>
    <mergeCell ref="B91:B94"/>
    <mergeCell ref="O4:R4"/>
    <mergeCell ref="E5:E6"/>
    <mergeCell ref="F5:G5"/>
    <mergeCell ref="H5:H6"/>
    <mergeCell ref="I5:J5"/>
    <mergeCell ref="K5:L5"/>
    <mergeCell ref="M5:M6"/>
    <mergeCell ref="N5:N6"/>
    <mergeCell ref="O5:O6"/>
    <mergeCell ref="P5:P6"/>
    <mergeCell ref="Q5:Q6"/>
    <mergeCell ref="R5:R6"/>
    <mergeCell ref="A8:C8"/>
    <mergeCell ref="A9:C9"/>
    <mergeCell ref="B1:R1"/>
    <mergeCell ref="A2:A6"/>
    <mergeCell ref="B2:B6"/>
    <mergeCell ref="C2:C6"/>
    <mergeCell ref="D2:R2"/>
    <mergeCell ref="D3:D6"/>
    <mergeCell ref="E3:R3"/>
    <mergeCell ref="E4:G4"/>
    <mergeCell ref="H4:L4"/>
    <mergeCell ref="M4:N4"/>
  </mergeCells>
  <pageMargins left="0.59055118110236227" right="0.39370078740157483" top="0.39370078740157483" bottom="0.39370078740157483" header="0.31496062992125984" footer="0.31496062992125984"/>
  <pageSetup paperSize="9" scale="61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56"/>
  <sheetViews>
    <sheetView zoomScaleNormal="100" workbookViewId="0">
      <pane xSplit="4" ySplit="9" topLeftCell="E124" activePane="bottomRight" state="frozen"/>
      <selection pane="topRight" activeCell="E1" sqref="E1"/>
      <selection pane="bottomLeft" activeCell="A10" sqref="A10"/>
      <selection pane="bottomRight" activeCell="B123" sqref="B123"/>
    </sheetView>
  </sheetViews>
  <sheetFormatPr defaultRowHeight="12" x14ac:dyDescent="0.2"/>
  <cols>
    <col min="1" max="1" width="6.28515625" style="233" customWidth="1"/>
    <col min="2" max="2" width="8.7109375" style="233" customWidth="1"/>
    <col min="3" max="3" width="41.28515625" style="233" customWidth="1"/>
    <col min="4" max="4" width="11.42578125" style="233" customWidth="1"/>
    <col min="5" max="5" width="9.28515625" style="233" customWidth="1"/>
    <col min="6" max="7" width="10.28515625" style="233" customWidth="1"/>
    <col min="8" max="8" width="10.140625" style="233" customWidth="1"/>
    <col min="9" max="9" width="14.85546875" style="233" customWidth="1"/>
    <col min="10" max="11" width="11.85546875" style="233" customWidth="1"/>
    <col min="12" max="12" width="11.42578125" style="233" customWidth="1"/>
    <col min="13" max="14" width="12.140625" style="233" customWidth="1"/>
    <col min="15" max="15" width="9.140625" style="233"/>
    <col min="16" max="17" width="11.42578125" style="233" customWidth="1"/>
    <col min="18" max="16384" width="9.140625" style="233"/>
  </cols>
  <sheetData>
    <row r="1" spans="1:19" ht="45.75" customHeight="1" x14ac:dyDescent="0.2">
      <c r="A1" s="1008" t="s">
        <v>503</v>
      </c>
      <c r="B1" s="1008"/>
      <c r="C1" s="1008"/>
      <c r="D1" s="1008"/>
      <c r="E1" s="1008"/>
      <c r="F1" s="1008"/>
      <c r="G1" s="1008"/>
      <c r="H1" s="1008"/>
      <c r="I1" s="1008"/>
      <c r="J1" s="1008"/>
      <c r="K1" s="1008"/>
      <c r="L1" s="1008"/>
      <c r="M1" s="1008"/>
      <c r="N1" s="1008"/>
    </row>
    <row r="2" spans="1:19" ht="21.75" customHeight="1" x14ac:dyDescent="0.2">
      <c r="A2" s="1007" t="s">
        <v>0</v>
      </c>
      <c r="B2" s="993" t="s">
        <v>330</v>
      </c>
      <c r="C2" s="1007" t="s">
        <v>313</v>
      </c>
      <c r="D2" s="992" t="s">
        <v>504</v>
      </c>
      <c r="E2" s="992"/>
      <c r="F2" s="992"/>
      <c r="G2" s="992"/>
      <c r="H2" s="992"/>
      <c r="I2" s="992"/>
      <c r="J2" s="992"/>
      <c r="K2" s="992"/>
      <c r="L2" s="992"/>
      <c r="M2" s="992"/>
      <c r="N2" s="992"/>
    </row>
    <row r="3" spans="1:19" ht="24" customHeight="1" x14ac:dyDescent="0.2">
      <c r="A3" s="997"/>
      <c r="B3" s="994"/>
      <c r="C3" s="997"/>
      <c r="D3" s="1007" t="s">
        <v>450</v>
      </c>
      <c r="E3" s="999" t="s">
        <v>474</v>
      </c>
      <c r="F3" s="999"/>
      <c r="G3" s="999"/>
      <c r="H3" s="999" t="s">
        <v>475</v>
      </c>
      <c r="I3" s="999"/>
      <c r="J3" s="999"/>
      <c r="K3" s="999"/>
      <c r="L3" s="1009" t="s">
        <v>505</v>
      </c>
      <c r="M3" s="1012" t="s">
        <v>6</v>
      </c>
      <c r="N3" s="1012"/>
    </row>
    <row r="4" spans="1:19" ht="42" customHeight="1" x14ac:dyDescent="0.2">
      <c r="A4" s="997"/>
      <c r="B4" s="994"/>
      <c r="C4" s="997"/>
      <c r="D4" s="997"/>
      <c r="E4" s="1003" t="s">
        <v>46</v>
      </c>
      <c r="F4" s="1000" t="s">
        <v>456</v>
      </c>
      <c r="G4" s="1002"/>
      <c r="H4" s="1003" t="s">
        <v>46</v>
      </c>
      <c r="I4" s="1007" t="s">
        <v>476</v>
      </c>
      <c r="J4" s="999" t="s">
        <v>49</v>
      </c>
      <c r="K4" s="999"/>
      <c r="L4" s="1010"/>
      <c r="M4" s="1013" t="s">
        <v>506</v>
      </c>
      <c r="N4" s="1013" t="s">
        <v>507</v>
      </c>
    </row>
    <row r="5" spans="1:19" ht="24" customHeight="1" x14ac:dyDescent="0.2">
      <c r="A5" s="998"/>
      <c r="B5" s="995"/>
      <c r="C5" s="998"/>
      <c r="D5" s="998"/>
      <c r="E5" s="1004"/>
      <c r="F5" s="234" t="s">
        <v>51</v>
      </c>
      <c r="G5" s="235" t="s">
        <v>50</v>
      </c>
      <c r="H5" s="1004"/>
      <c r="I5" s="998"/>
      <c r="J5" s="237" t="s">
        <v>51</v>
      </c>
      <c r="K5" s="235" t="s">
        <v>50</v>
      </c>
      <c r="L5" s="1011"/>
      <c r="M5" s="1013"/>
      <c r="N5" s="1013"/>
    </row>
    <row r="6" spans="1:19" s="241" customFormat="1" ht="10.5" customHeight="1" x14ac:dyDescent="0.2">
      <c r="A6" s="238">
        <v>1</v>
      </c>
      <c r="B6" s="238">
        <v>2</v>
      </c>
      <c r="C6" s="238">
        <v>3</v>
      </c>
      <c r="D6" s="239">
        <v>4</v>
      </c>
      <c r="E6" s="239">
        <v>5</v>
      </c>
      <c r="F6" s="239">
        <v>6</v>
      </c>
      <c r="G6" s="239">
        <v>7</v>
      </c>
      <c r="H6" s="239">
        <v>8</v>
      </c>
      <c r="I6" s="240">
        <v>9</v>
      </c>
      <c r="J6" s="240">
        <v>10</v>
      </c>
      <c r="K6" s="240">
        <v>11</v>
      </c>
      <c r="L6" s="254">
        <v>12</v>
      </c>
      <c r="M6" s="254">
        <v>13</v>
      </c>
      <c r="N6" s="254">
        <v>14</v>
      </c>
    </row>
    <row r="7" spans="1:19" s="241" customFormat="1" x14ac:dyDescent="0.2">
      <c r="A7" s="925" t="s">
        <v>44</v>
      </c>
      <c r="B7" s="925"/>
      <c r="C7" s="925"/>
      <c r="D7" s="242">
        <f>D9+D8</f>
        <v>2174844</v>
      </c>
      <c r="E7" s="242">
        <f>F7+G7</f>
        <v>67678</v>
      </c>
      <c r="F7" s="242">
        <f>F8+F9</f>
        <v>2300</v>
      </c>
      <c r="G7" s="242">
        <f>G8+G9</f>
        <v>65378</v>
      </c>
      <c r="H7" s="242">
        <f>I7+K7+J7</f>
        <v>2054092</v>
      </c>
      <c r="I7" s="242">
        <f t="shared" ref="I7:N7" si="0">I9+I8</f>
        <v>160668</v>
      </c>
      <c r="J7" s="242">
        <f t="shared" si="0"/>
        <v>148199</v>
      </c>
      <c r="K7" s="242">
        <f t="shared" si="0"/>
        <v>1745225</v>
      </c>
      <c r="L7" s="242">
        <f t="shared" si="0"/>
        <v>53074</v>
      </c>
      <c r="M7" s="242">
        <f t="shared" si="0"/>
        <v>42459</v>
      </c>
      <c r="N7" s="242">
        <f t="shared" si="0"/>
        <v>10615</v>
      </c>
    </row>
    <row r="8" spans="1:19" s="241" customFormat="1" ht="12" customHeight="1" x14ac:dyDescent="0.2">
      <c r="A8" s="933" t="s">
        <v>14</v>
      </c>
      <c r="B8" s="934"/>
      <c r="C8" s="935"/>
      <c r="D8" s="240">
        <f>E8+H8</f>
        <v>0</v>
      </c>
      <c r="E8" s="240">
        <f>F8+G8</f>
        <v>0</v>
      </c>
      <c r="F8" s="240">
        <v>0</v>
      </c>
      <c r="G8" s="240">
        <v>0</v>
      </c>
      <c r="H8" s="240">
        <f>I8+J8+K8</f>
        <v>0</v>
      </c>
      <c r="I8" s="240">
        <v>0</v>
      </c>
      <c r="J8" s="240">
        <v>0</v>
      </c>
      <c r="K8" s="240">
        <v>0</v>
      </c>
      <c r="L8" s="254">
        <v>0</v>
      </c>
      <c r="M8" s="254">
        <v>0</v>
      </c>
      <c r="N8" s="254">
        <v>0</v>
      </c>
    </row>
    <row r="9" spans="1:19" s="241" customFormat="1" ht="12" customHeight="1" x14ac:dyDescent="0.2">
      <c r="A9" s="933" t="s">
        <v>15</v>
      </c>
      <c r="B9" s="934"/>
      <c r="C9" s="935"/>
      <c r="D9" s="242">
        <f t="shared" ref="D9:N9" si="1">SUM(D10:D144)-D90</f>
        <v>2174844</v>
      </c>
      <c r="E9" s="242">
        <f t="shared" si="1"/>
        <v>67678</v>
      </c>
      <c r="F9" s="242">
        <f t="shared" si="1"/>
        <v>2300</v>
      </c>
      <c r="G9" s="242">
        <f t="shared" si="1"/>
        <v>65378</v>
      </c>
      <c r="H9" s="242">
        <f t="shared" si="1"/>
        <v>2054092</v>
      </c>
      <c r="I9" s="242">
        <f t="shared" si="1"/>
        <v>160668</v>
      </c>
      <c r="J9" s="242">
        <f t="shared" si="1"/>
        <v>148199</v>
      </c>
      <c r="K9" s="242">
        <f t="shared" si="1"/>
        <v>1745225</v>
      </c>
      <c r="L9" s="242">
        <f t="shared" si="1"/>
        <v>53074</v>
      </c>
      <c r="M9" s="242">
        <f t="shared" si="1"/>
        <v>42459</v>
      </c>
      <c r="N9" s="242">
        <f t="shared" si="1"/>
        <v>10615</v>
      </c>
      <c r="Q9" s="255"/>
    </row>
    <row r="10" spans="1:19" x14ac:dyDescent="0.2">
      <c r="A10" s="170">
        <v>1</v>
      </c>
      <c r="B10" s="88" t="s">
        <v>54</v>
      </c>
      <c r="C10" s="31" t="s">
        <v>55</v>
      </c>
      <c r="D10" s="240">
        <f>E10+H10+L10</f>
        <v>4470</v>
      </c>
      <c r="E10" s="240">
        <f>F10+G10</f>
        <v>0</v>
      </c>
      <c r="F10" s="240">
        <v>0</v>
      </c>
      <c r="G10" s="240">
        <v>0</v>
      </c>
      <c r="H10" s="240">
        <f>I10+J10+K10</f>
        <v>4470</v>
      </c>
      <c r="I10" s="243">
        <v>67</v>
      </c>
      <c r="J10" s="243">
        <v>211</v>
      </c>
      <c r="K10" s="243">
        <v>4192</v>
      </c>
      <c r="L10" s="246">
        <f>M10+N10</f>
        <v>0</v>
      </c>
      <c r="M10" s="246">
        <v>0</v>
      </c>
      <c r="N10" s="246">
        <v>0</v>
      </c>
      <c r="Q10" s="256"/>
      <c r="R10" s="252"/>
      <c r="S10" s="252"/>
    </row>
    <row r="11" spans="1:19" x14ac:dyDescent="0.2">
      <c r="A11" s="170">
        <v>2</v>
      </c>
      <c r="B11" s="89" t="s">
        <v>56</v>
      </c>
      <c r="C11" s="31" t="s">
        <v>57</v>
      </c>
      <c r="D11" s="240">
        <f t="shared" ref="D11:D74" si="2">E11+H11+L11</f>
        <v>4251</v>
      </c>
      <c r="E11" s="240">
        <f t="shared" ref="E11:E76" si="3">F11+G11</f>
        <v>0</v>
      </c>
      <c r="F11" s="240">
        <v>0</v>
      </c>
      <c r="G11" s="240">
        <v>0</v>
      </c>
      <c r="H11" s="240">
        <f t="shared" ref="H11:H73" si="4">I11+J11+K11</f>
        <v>4251</v>
      </c>
      <c r="I11" s="243">
        <v>305</v>
      </c>
      <c r="J11" s="243">
        <v>302</v>
      </c>
      <c r="K11" s="243">
        <v>3644</v>
      </c>
      <c r="L11" s="246">
        <f t="shared" ref="L11:L74" si="5">M11+N11</f>
        <v>0</v>
      </c>
      <c r="M11" s="246">
        <v>0</v>
      </c>
      <c r="N11" s="246">
        <v>0</v>
      </c>
      <c r="Q11" s="256"/>
    </row>
    <row r="12" spans="1:19" x14ac:dyDescent="0.2">
      <c r="A12" s="170">
        <v>3</v>
      </c>
      <c r="B12" s="87" t="s">
        <v>16</v>
      </c>
      <c r="C12" s="31" t="s">
        <v>17</v>
      </c>
      <c r="D12" s="240">
        <f t="shared" si="2"/>
        <v>30000</v>
      </c>
      <c r="E12" s="240">
        <f t="shared" si="3"/>
        <v>0</v>
      </c>
      <c r="F12" s="240">
        <v>0</v>
      </c>
      <c r="G12" s="240">
        <v>0</v>
      </c>
      <c r="H12" s="240">
        <f t="shared" si="4"/>
        <v>28104</v>
      </c>
      <c r="I12" s="243">
        <v>675</v>
      </c>
      <c r="J12" s="243">
        <v>0</v>
      </c>
      <c r="K12" s="243">
        <v>27429</v>
      </c>
      <c r="L12" s="246">
        <f t="shared" si="5"/>
        <v>1896</v>
      </c>
      <c r="M12" s="246">
        <v>1517</v>
      </c>
      <c r="N12" s="246">
        <v>379</v>
      </c>
      <c r="Q12" s="256"/>
    </row>
    <row r="13" spans="1:19" x14ac:dyDescent="0.2">
      <c r="A13" s="170">
        <v>4</v>
      </c>
      <c r="B13" s="88" t="s">
        <v>58</v>
      </c>
      <c r="C13" s="31" t="s">
        <v>59</v>
      </c>
      <c r="D13" s="240">
        <f t="shared" si="2"/>
        <v>10700</v>
      </c>
      <c r="E13" s="240">
        <f t="shared" si="3"/>
        <v>0</v>
      </c>
      <c r="F13" s="240">
        <v>0</v>
      </c>
      <c r="G13" s="240">
        <v>0</v>
      </c>
      <c r="H13" s="240">
        <f t="shared" si="4"/>
        <v>10700</v>
      </c>
      <c r="I13" s="243">
        <v>1700</v>
      </c>
      <c r="J13" s="243">
        <v>1853</v>
      </c>
      <c r="K13" s="243">
        <v>7147</v>
      </c>
      <c r="L13" s="246">
        <f t="shared" si="5"/>
        <v>0</v>
      </c>
      <c r="M13" s="246">
        <v>0</v>
      </c>
      <c r="N13" s="246">
        <v>0</v>
      </c>
      <c r="Q13" s="256"/>
    </row>
    <row r="14" spans="1:19" x14ac:dyDescent="0.2">
      <c r="A14" s="170">
        <v>5</v>
      </c>
      <c r="B14" s="88" t="s">
        <v>60</v>
      </c>
      <c r="C14" s="31" t="s">
        <v>61</v>
      </c>
      <c r="D14" s="240">
        <f t="shared" si="2"/>
        <v>8500</v>
      </c>
      <c r="E14" s="240">
        <f t="shared" si="3"/>
        <v>0</v>
      </c>
      <c r="F14" s="240">
        <v>0</v>
      </c>
      <c r="G14" s="240">
        <v>0</v>
      </c>
      <c r="H14" s="240">
        <f t="shared" si="4"/>
        <v>8500</v>
      </c>
      <c r="I14" s="243">
        <v>1350</v>
      </c>
      <c r="J14" s="243">
        <v>148</v>
      </c>
      <c r="K14" s="243">
        <v>7002</v>
      </c>
      <c r="L14" s="246">
        <f t="shared" si="5"/>
        <v>0</v>
      </c>
      <c r="M14" s="246">
        <v>0</v>
      </c>
      <c r="N14" s="246">
        <v>0</v>
      </c>
      <c r="Q14" s="256"/>
    </row>
    <row r="15" spans="1:19" x14ac:dyDescent="0.2">
      <c r="A15" s="170">
        <v>6</v>
      </c>
      <c r="B15" s="87" t="s">
        <v>18</v>
      </c>
      <c r="C15" s="31" t="s">
        <v>19</v>
      </c>
      <c r="D15" s="240">
        <f t="shared" si="2"/>
        <v>170000</v>
      </c>
      <c r="E15" s="240">
        <f t="shared" si="3"/>
        <v>0</v>
      </c>
      <c r="F15" s="240">
        <v>0</v>
      </c>
      <c r="G15" s="240">
        <v>0</v>
      </c>
      <c r="H15" s="240">
        <f t="shared" si="4"/>
        <v>166325</v>
      </c>
      <c r="I15" s="243">
        <v>6356</v>
      </c>
      <c r="J15" s="243">
        <v>19008</v>
      </c>
      <c r="K15" s="243">
        <v>140961</v>
      </c>
      <c r="L15" s="246">
        <f t="shared" si="5"/>
        <v>3675</v>
      </c>
      <c r="M15" s="246">
        <v>2940</v>
      </c>
      <c r="N15" s="246">
        <v>735</v>
      </c>
      <c r="Q15" s="256"/>
    </row>
    <row r="16" spans="1:19" x14ac:dyDescent="0.2">
      <c r="A16" s="170">
        <v>7</v>
      </c>
      <c r="B16" s="88" t="s">
        <v>62</v>
      </c>
      <c r="C16" s="31" t="s">
        <v>63</v>
      </c>
      <c r="D16" s="240">
        <f t="shared" si="2"/>
        <v>23363</v>
      </c>
      <c r="E16" s="240">
        <f t="shared" si="3"/>
        <v>0</v>
      </c>
      <c r="F16" s="240">
        <v>0</v>
      </c>
      <c r="G16" s="240">
        <v>0</v>
      </c>
      <c r="H16" s="240">
        <f t="shared" si="4"/>
        <v>21686</v>
      </c>
      <c r="I16" s="243">
        <v>1779</v>
      </c>
      <c r="J16" s="243">
        <v>7164</v>
      </c>
      <c r="K16" s="243">
        <v>12743</v>
      </c>
      <c r="L16" s="246">
        <f t="shared" si="5"/>
        <v>1677</v>
      </c>
      <c r="M16" s="246">
        <v>1342</v>
      </c>
      <c r="N16" s="246">
        <v>335</v>
      </c>
      <c r="Q16" s="256"/>
    </row>
    <row r="17" spans="1:17" x14ac:dyDescent="0.2">
      <c r="A17" s="170">
        <v>8</v>
      </c>
      <c r="B17" s="87" t="s">
        <v>64</v>
      </c>
      <c r="C17" s="31" t="s">
        <v>65</v>
      </c>
      <c r="D17" s="240">
        <f t="shared" si="2"/>
        <v>13743</v>
      </c>
      <c r="E17" s="240">
        <f t="shared" si="3"/>
        <v>0</v>
      </c>
      <c r="F17" s="240">
        <v>0</v>
      </c>
      <c r="G17" s="240">
        <v>0</v>
      </c>
      <c r="H17" s="240">
        <f t="shared" si="4"/>
        <v>13743</v>
      </c>
      <c r="I17" s="243">
        <v>2430</v>
      </c>
      <c r="J17" s="243">
        <v>1876</v>
      </c>
      <c r="K17" s="243">
        <v>9437</v>
      </c>
      <c r="L17" s="246">
        <f t="shared" si="5"/>
        <v>0</v>
      </c>
      <c r="M17" s="246">
        <v>0</v>
      </c>
      <c r="N17" s="246">
        <v>0</v>
      </c>
      <c r="Q17" s="256"/>
    </row>
    <row r="18" spans="1:17" x14ac:dyDescent="0.2">
      <c r="A18" s="170">
        <v>9</v>
      </c>
      <c r="B18" s="87" t="s">
        <v>66</v>
      </c>
      <c r="C18" s="31" t="s">
        <v>67</v>
      </c>
      <c r="D18" s="240">
        <f t="shared" si="2"/>
        <v>5000</v>
      </c>
      <c r="E18" s="240">
        <f t="shared" si="3"/>
        <v>0</v>
      </c>
      <c r="F18" s="240">
        <v>0</v>
      </c>
      <c r="G18" s="240">
        <v>0</v>
      </c>
      <c r="H18" s="240">
        <f t="shared" si="4"/>
        <v>5000</v>
      </c>
      <c r="I18" s="243">
        <v>0</v>
      </c>
      <c r="J18" s="243">
        <v>0</v>
      </c>
      <c r="K18" s="243">
        <v>5000</v>
      </c>
      <c r="L18" s="246">
        <f t="shared" si="5"/>
        <v>0</v>
      </c>
      <c r="M18" s="246">
        <v>0</v>
      </c>
      <c r="N18" s="246">
        <v>0</v>
      </c>
      <c r="Q18" s="256"/>
    </row>
    <row r="19" spans="1:17" x14ac:dyDescent="0.2">
      <c r="A19" s="170">
        <v>10</v>
      </c>
      <c r="B19" s="87" t="s">
        <v>68</v>
      </c>
      <c r="C19" s="31" t="s">
        <v>69</v>
      </c>
      <c r="D19" s="240">
        <f t="shared" si="2"/>
        <v>7150</v>
      </c>
      <c r="E19" s="240">
        <f t="shared" si="3"/>
        <v>0</v>
      </c>
      <c r="F19" s="240">
        <v>0</v>
      </c>
      <c r="G19" s="240">
        <v>0</v>
      </c>
      <c r="H19" s="240">
        <f t="shared" si="4"/>
        <v>7150</v>
      </c>
      <c r="I19" s="243">
        <v>57</v>
      </c>
      <c r="J19" s="243">
        <v>2041</v>
      </c>
      <c r="K19" s="243">
        <v>5052</v>
      </c>
      <c r="L19" s="246">
        <f t="shared" si="5"/>
        <v>0</v>
      </c>
      <c r="M19" s="246">
        <v>0</v>
      </c>
      <c r="N19" s="246">
        <v>0</v>
      </c>
      <c r="Q19" s="256"/>
    </row>
    <row r="20" spans="1:17" x14ac:dyDescent="0.2">
      <c r="A20" s="170">
        <v>11</v>
      </c>
      <c r="B20" s="87" t="s">
        <v>70</v>
      </c>
      <c r="C20" s="31" t="s">
        <v>71</v>
      </c>
      <c r="D20" s="240">
        <f t="shared" si="2"/>
        <v>7926</v>
      </c>
      <c r="E20" s="240">
        <f t="shared" si="3"/>
        <v>0</v>
      </c>
      <c r="F20" s="240">
        <v>0</v>
      </c>
      <c r="G20" s="240">
        <v>0</v>
      </c>
      <c r="H20" s="240">
        <f t="shared" si="4"/>
        <v>7926</v>
      </c>
      <c r="I20" s="243">
        <v>1185</v>
      </c>
      <c r="J20" s="243">
        <v>1055</v>
      </c>
      <c r="K20" s="243">
        <v>5686</v>
      </c>
      <c r="L20" s="246">
        <f t="shared" si="5"/>
        <v>0</v>
      </c>
      <c r="M20" s="246">
        <v>0</v>
      </c>
      <c r="N20" s="246">
        <v>0</v>
      </c>
      <c r="Q20" s="256"/>
    </row>
    <row r="21" spans="1:17" x14ac:dyDescent="0.2">
      <c r="A21" s="170">
        <v>12</v>
      </c>
      <c r="B21" s="87" t="s">
        <v>72</v>
      </c>
      <c r="C21" s="31" t="s">
        <v>73</v>
      </c>
      <c r="D21" s="240">
        <f t="shared" si="2"/>
        <v>22510</v>
      </c>
      <c r="E21" s="240">
        <f t="shared" si="3"/>
        <v>0</v>
      </c>
      <c r="F21" s="240">
        <v>0</v>
      </c>
      <c r="G21" s="240">
        <v>0</v>
      </c>
      <c r="H21" s="240">
        <f t="shared" si="4"/>
        <v>22510</v>
      </c>
      <c r="I21" s="243">
        <v>150</v>
      </c>
      <c r="J21" s="243">
        <v>3995</v>
      </c>
      <c r="K21" s="243">
        <v>18365</v>
      </c>
      <c r="L21" s="246">
        <f t="shared" si="5"/>
        <v>0</v>
      </c>
      <c r="M21" s="246">
        <v>0</v>
      </c>
      <c r="N21" s="246">
        <v>0</v>
      </c>
      <c r="Q21" s="256"/>
    </row>
    <row r="22" spans="1:17" x14ac:dyDescent="0.2">
      <c r="A22" s="170">
        <v>13</v>
      </c>
      <c r="B22" s="87" t="s">
        <v>74</v>
      </c>
      <c r="C22" s="31" t="s">
        <v>75</v>
      </c>
      <c r="D22" s="240">
        <f t="shared" si="2"/>
        <v>0</v>
      </c>
      <c r="E22" s="240">
        <f t="shared" si="3"/>
        <v>0</v>
      </c>
      <c r="F22" s="240">
        <v>0</v>
      </c>
      <c r="G22" s="240">
        <v>0</v>
      </c>
      <c r="H22" s="240">
        <f t="shared" si="4"/>
        <v>0</v>
      </c>
      <c r="I22" s="243">
        <v>0</v>
      </c>
      <c r="J22" s="243">
        <v>0</v>
      </c>
      <c r="K22" s="243">
        <v>0</v>
      </c>
      <c r="L22" s="246">
        <f t="shared" si="5"/>
        <v>0</v>
      </c>
      <c r="M22" s="246">
        <v>0</v>
      </c>
      <c r="N22" s="246">
        <v>0</v>
      </c>
      <c r="Q22" s="256"/>
    </row>
    <row r="23" spans="1:17" x14ac:dyDescent="0.2">
      <c r="A23" s="170">
        <v>14</v>
      </c>
      <c r="B23" s="87" t="s">
        <v>76</v>
      </c>
      <c r="C23" s="31" t="s">
        <v>77</v>
      </c>
      <c r="D23" s="240">
        <f t="shared" si="2"/>
        <v>7023</v>
      </c>
      <c r="E23" s="240">
        <f t="shared" si="3"/>
        <v>0</v>
      </c>
      <c r="F23" s="240">
        <v>0</v>
      </c>
      <c r="G23" s="240">
        <v>0</v>
      </c>
      <c r="H23" s="240">
        <f t="shared" si="4"/>
        <v>7023</v>
      </c>
      <c r="I23" s="243">
        <v>118</v>
      </c>
      <c r="J23" s="243">
        <v>1179</v>
      </c>
      <c r="K23" s="243">
        <v>5726</v>
      </c>
      <c r="L23" s="246">
        <f t="shared" si="5"/>
        <v>0</v>
      </c>
      <c r="M23" s="246">
        <v>0</v>
      </c>
      <c r="N23" s="246">
        <v>0</v>
      </c>
      <c r="Q23" s="256"/>
    </row>
    <row r="24" spans="1:17" x14ac:dyDescent="0.2">
      <c r="A24" s="170">
        <v>15</v>
      </c>
      <c r="B24" s="87" t="s">
        <v>78</v>
      </c>
      <c r="C24" s="31" t="s">
        <v>79</v>
      </c>
      <c r="D24" s="240">
        <f t="shared" si="2"/>
        <v>29000</v>
      </c>
      <c r="E24" s="240">
        <f t="shared" si="3"/>
        <v>0</v>
      </c>
      <c r="F24" s="240">
        <v>0</v>
      </c>
      <c r="G24" s="240">
        <v>0</v>
      </c>
      <c r="H24" s="240">
        <f t="shared" si="4"/>
        <v>29000</v>
      </c>
      <c r="I24" s="243">
        <v>1328</v>
      </c>
      <c r="J24" s="243">
        <v>0</v>
      </c>
      <c r="K24" s="243">
        <v>27672</v>
      </c>
      <c r="L24" s="246">
        <f t="shared" si="5"/>
        <v>0</v>
      </c>
      <c r="M24" s="246">
        <v>0</v>
      </c>
      <c r="N24" s="246">
        <v>0</v>
      </c>
      <c r="Q24" s="256"/>
    </row>
    <row r="25" spans="1:17" x14ac:dyDescent="0.2">
      <c r="A25" s="170">
        <v>16</v>
      </c>
      <c r="B25" s="87" t="s">
        <v>80</v>
      </c>
      <c r="C25" s="31" t="s">
        <v>81</v>
      </c>
      <c r="D25" s="240">
        <f t="shared" si="2"/>
        <v>27000</v>
      </c>
      <c r="E25" s="240">
        <f t="shared" si="3"/>
        <v>0</v>
      </c>
      <c r="F25" s="240">
        <v>0</v>
      </c>
      <c r="G25" s="240">
        <v>0</v>
      </c>
      <c r="H25" s="240">
        <f t="shared" si="4"/>
        <v>27000</v>
      </c>
      <c r="I25" s="243">
        <v>2000</v>
      </c>
      <c r="J25" s="243">
        <v>6449</v>
      </c>
      <c r="K25" s="243">
        <v>18551</v>
      </c>
      <c r="L25" s="246">
        <f t="shared" si="5"/>
        <v>0</v>
      </c>
      <c r="M25" s="246">
        <v>0</v>
      </c>
      <c r="N25" s="246">
        <v>0</v>
      </c>
      <c r="Q25" s="256"/>
    </row>
    <row r="26" spans="1:17" x14ac:dyDescent="0.2">
      <c r="A26" s="170">
        <v>17</v>
      </c>
      <c r="B26" s="87" t="s">
        <v>20</v>
      </c>
      <c r="C26" s="31" t="s">
        <v>21</v>
      </c>
      <c r="D26" s="240">
        <f t="shared" si="2"/>
        <v>44000</v>
      </c>
      <c r="E26" s="240">
        <f t="shared" si="3"/>
        <v>0</v>
      </c>
      <c r="F26" s="240">
        <v>0</v>
      </c>
      <c r="G26" s="240">
        <v>0</v>
      </c>
      <c r="H26" s="240">
        <f t="shared" si="4"/>
        <v>40609</v>
      </c>
      <c r="I26" s="243">
        <v>4600</v>
      </c>
      <c r="J26" s="243">
        <v>3560</v>
      </c>
      <c r="K26" s="243">
        <v>32449</v>
      </c>
      <c r="L26" s="246">
        <f t="shared" si="5"/>
        <v>3391</v>
      </c>
      <c r="M26" s="246">
        <v>2713</v>
      </c>
      <c r="N26" s="246">
        <v>678</v>
      </c>
      <c r="Q26" s="256"/>
    </row>
    <row r="27" spans="1:17" x14ac:dyDescent="0.2">
      <c r="A27" s="170">
        <v>18</v>
      </c>
      <c r="B27" s="88" t="s">
        <v>82</v>
      </c>
      <c r="C27" s="31" t="s">
        <v>83</v>
      </c>
      <c r="D27" s="240">
        <f t="shared" si="2"/>
        <v>6000</v>
      </c>
      <c r="E27" s="240">
        <f t="shared" si="3"/>
        <v>0</v>
      </c>
      <c r="F27" s="240">
        <v>0</v>
      </c>
      <c r="G27" s="240">
        <v>0</v>
      </c>
      <c r="H27" s="240">
        <f t="shared" si="4"/>
        <v>6000</v>
      </c>
      <c r="I27" s="243">
        <v>600</v>
      </c>
      <c r="J27" s="243">
        <v>0</v>
      </c>
      <c r="K27" s="243">
        <v>5400</v>
      </c>
      <c r="L27" s="246">
        <f t="shared" si="5"/>
        <v>0</v>
      </c>
      <c r="M27" s="246">
        <v>0</v>
      </c>
      <c r="N27" s="246">
        <v>0</v>
      </c>
      <c r="Q27" s="256"/>
    </row>
    <row r="28" spans="1:17" x14ac:dyDescent="0.2">
      <c r="A28" s="170">
        <v>19</v>
      </c>
      <c r="B28" s="88" t="s">
        <v>84</v>
      </c>
      <c r="C28" s="31" t="s">
        <v>85</v>
      </c>
      <c r="D28" s="240">
        <f t="shared" si="2"/>
        <v>7300</v>
      </c>
      <c r="E28" s="240">
        <f t="shared" si="3"/>
        <v>0</v>
      </c>
      <c r="F28" s="240">
        <v>0</v>
      </c>
      <c r="G28" s="240">
        <v>0</v>
      </c>
      <c r="H28" s="240">
        <f t="shared" si="4"/>
        <v>7300</v>
      </c>
      <c r="I28" s="243">
        <v>704</v>
      </c>
      <c r="J28" s="243">
        <v>461</v>
      </c>
      <c r="K28" s="243">
        <v>6135</v>
      </c>
      <c r="L28" s="246">
        <f t="shared" si="5"/>
        <v>0</v>
      </c>
      <c r="M28" s="246">
        <v>0</v>
      </c>
      <c r="N28" s="246">
        <v>0</v>
      </c>
      <c r="Q28" s="256"/>
    </row>
    <row r="29" spans="1:17" x14ac:dyDescent="0.2">
      <c r="A29" s="170">
        <v>20</v>
      </c>
      <c r="B29" s="88" t="s">
        <v>86</v>
      </c>
      <c r="C29" s="31" t="s">
        <v>87</v>
      </c>
      <c r="D29" s="240">
        <f t="shared" si="2"/>
        <v>38800</v>
      </c>
      <c r="E29" s="240">
        <f t="shared" si="3"/>
        <v>0</v>
      </c>
      <c r="F29" s="240">
        <v>0</v>
      </c>
      <c r="G29" s="240">
        <v>0</v>
      </c>
      <c r="H29" s="240">
        <f t="shared" si="4"/>
        <v>38800</v>
      </c>
      <c r="I29" s="243">
        <v>3407</v>
      </c>
      <c r="J29" s="243">
        <v>6080</v>
      </c>
      <c r="K29" s="243">
        <v>29313</v>
      </c>
      <c r="L29" s="246">
        <f t="shared" si="5"/>
        <v>0</v>
      </c>
      <c r="M29" s="246">
        <v>0</v>
      </c>
      <c r="N29" s="246">
        <v>0</v>
      </c>
      <c r="Q29" s="256"/>
    </row>
    <row r="30" spans="1:17" x14ac:dyDescent="0.2">
      <c r="A30" s="170">
        <v>21</v>
      </c>
      <c r="B30" s="88" t="s">
        <v>22</v>
      </c>
      <c r="C30" s="31" t="s">
        <v>23</v>
      </c>
      <c r="D30" s="240">
        <f t="shared" si="2"/>
        <v>37000</v>
      </c>
      <c r="E30" s="240">
        <f t="shared" si="3"/>
        <v>0</v>
      </c>
      <c r="F30" s="240">
        <v>0</v>
      </c>
      <c r="G30" s="240">
        <v>0</v>
      </c>
      <c r="H30" s="240">
        <f t="shared" si="4"/>
        <v>34792</v>
      </c>
      <c r="I30" s="243">
        <v>3741</v>
      </c>
      <c r="J30" s="243">
        <v>3055</v>
      </c>
      <c r="K30" s="243">
        <v>27996</v>
      </c>
      <c r="L30" s="246">
        <f t="shared" si="5"/>
        <v>2208</v>
      </c>
      <c r="M30" s="246">
        <v>1766</v>
      </c>
      <c r="N30" s="246">
        <v>442</v>
      </c>
      <c r="Q30" s="256"/>
    </row>
    <row r="31" spans="1:17" x14ac:dyDescent="0.2">
      <c r="A31" s="170">
        <v>22</v>
      </c>
      <c r="B31" s="87" t="s">
        <v>24</v>
      </c>
      <c r="C31" s="31" t="s">
        <v>25</v>
      </c>
      <c r="D31" s="240">
        <f t="shared" si="2"/>
        <v>9000</v>
      </c>
      <c r="E31" s="240">
        <f t="shared" si="3"/>
        <v>0</v>
      </c>
      <c r="F31" s="240">
        <v>0</v>
      </c>
      <c r="G31" s="240">
        <v>0</v>
      </c>
      <c r="H31" s="240">
        <f t="shared" si="4"/>
        <v>9000</v>
      </c>
      <c r="I31" s="243">
        <v>701</v>
      </c>
      <c r="J31" s="243">
        <v>1153</v>
      </c>
      <c r="K31" s="243">
        <v>7146</v>
      </c>
      <c r="L31" s="246">
        <f t="shared" si="5"/>
        <v>0</v>
      </c>
      <c r="M31" s="246">
        <v>0</v>
      </c>
      <c r="N31" s="246">
        <v>0</v>
      </c>
      <c r="Q31" s="256"/>
    </row>
    <row r="32" spans="1:17" x14ac:dyDescent="0.2">
      <c r="A32" s="170">
        <v>23</v>
      </c>
      <c r="B32" s="87" t="s">
        <v>88</v>
      </c>
      <c r="C32" s="31" t="s">
        <v>89</v>
      </c>
      <c r="D32" s="240">
        <f t="shared" si="2"/>
        <v>0</v>
      </c>
      <c r="E32" s="240">
        <f t="shared" si="3"/>
        <v>0</v>
      </c>
      <c r="F32" s="240">
        <v>0</v>
      </c>
      <c r="G32" s="240">
        <v>0</v>
      </c>
      <c r="H32" s="240">
        <v>0</v>
      </c>
      <c r="I32" s="243">
        <v>0</v>
      </c>
      <c r="J32" s="243">
        <v>0</v>
      </c>
      <c r="K32" s="243">
        <v>0</v>
      </c>
      <c r="L32" s="246">
        <f t="shared" si="5"/>
        <v>0</v>
      </c>
      <c r="M32" s="246">
        <v>0</v>
      </c>
      <c r="N32" s="246">
        <v>0</v>
      </c>
      <c r="Q32" s="256"/>
    </row>
    <row r="33" spans="1:17" x14ac:dyDescent="0.2">
      <c r="A33" s="170">
        <v>24</v>
      </c>
      <c r="B33" s="87" t="s">
        <v>90</v>
      </c>
      <c r="C33" s="31" t="s">
        <v>91</v>
      </c>
      <c r="D33" s="240">
        <f t="shared" si="2"/>
        <v>0</v>
      </c>
      <c r="E33" s="240">
        <f t="shared" si="3"/>
        <v>0</v>
      </c>
      <c r="F33" s="240">
        <v>0</v>
      </c>
      <c r="G33" s="240">
        <v>0</v>
      </c>
      <c r="H33" s="240">
        <v>0</v>
      </c>
      <c r="I33" s="243">
        <v>0</v>
      </c>
      <c r="J33" s="243">
        <v>0</v>
      </c>
      <c r="K33" s="243">
        <v>0</v>
      </c>
      <c r="L33" s="246">
        <f t="shared" si="5"/>
        <v>0</v>
      </c>
      <c r="M33" s="246">
        <v>0</v>
      </c>
      <c r="N33" s="246">
        <v>0</v>
      </c>
      <c r="Q33" s="256"/>
    </row>
    <row r="34" spans="1:17" x14ac:dyDescent="0.2">
      <c r="A34" s="170">
        <v>25</v>
      </c>
      <c r="B34" s="88" t="s">
        <v>92</v>
      </c>
      <c r="C34" s="31" t="s">
        <v>93</v>
      </c>
      <c r="D34" s="240">
        <f t="shared" si="2"/>
        <v>62652</v>
      </c>
      <c r="E34" s="240">
        <f t="shared" si="3"/>
        <v>0</v>
      </c>
      <c r="F34" s="240">
        <v>0</v>
      </c>
      <c r="G34" s="240">
        <v>0</v>
      </c>
      <c r="H34" s="240">
        <f t="shared" si="4"/>
        <v>62652</v>
      </c>
      <c r="I34" s="243">
        <v>11851</v>
      </c>
      <c r="J34" s="243">
        <v>1391</v>
      </c>
      <c r="K34" s="243">
        <v>49410</v>
      </c>
      <c r="L34" s="246">
        <f t="shared" si="5"/>
        <v>0</v>
      </c>
      <c r="M34" s="246">
        <v>0</v>
      </c>
      <c r="N34" s="246">
        <v>0</v>
      </c>
      <c r="Q34" s="256"/>
    </row>
    <row r="35" spans="1:17" x14ac:dyDescent="0.2">
      <c r="A35" s="170">
        <v>26</v>
      </c>
      <c r="B35" s="87" t="s">
        <v>94</v>
      </c>
      <c r="C35" s="31" t="s">
        <v>95</v>
      </c>
      <c r="D35" s="240">
        <f t="shared" si="2"/>
        <v>81500</v>
      </c>
      <c r="E35" s="240">
        <f t="shared" si="3"/>
        <v>0</v>
      </c>
      <c r="F35" s="240">
        <v>0</v>
      </c>
      <c r="G35" s="240">
        <v>0</v>
      </c>
      <c r="H35" s="240">
        <f t="shared" si="4"/>
        <v>75574</v>
      </c>
      <c r="I35" s="243">
        <v>500</v>
      </c>
      <c r="J35" s="243">
        <v>0</v>
      </c>
      <c r="K35" s="243">
        <v>75074</v>
      </c>
      <c r="L35" s="246">
        <f t="shared" si="5"/>
        <v>5926</v>
      </c>
      <c r="M35" s="246">
        <v>4741</v>
      </c>
      <c r="N35" s="246">
        <v>1185</v>
      </c>
      <c r="Q35" s="256"/>
    </row>
    <row r="36" spans="1:17" x14ac:dyDescent="0.2">
      <c r="A36" s="170">
        <v>27</v>
      </c>
      <c r="B36" s="89" t="s">
        <v>96</v>
      </c>
      <c r="C36" s="31" t="s">
        <v>97</v>
      </c>
      <c r="D36" s="240">
        <f t="shared" si="2"/>
        <v>0</v>
      </c>
      <c r="E36" s="240">
        <f t="shared" si="3"/>
        <v>0</v>
      </c>
      <c r="F36" s="240">
        <v>0</v>
      </c>
      <c r="G36" s="240">
        <v>0</v>
      </c>
      <c r="H36" s="240">
        <f t="shared" si="4"/>
        <v>0</v>
      </c>
      <c r="I36" s="243">
        <v>0</v>
      </c>
      <c r="J36" s="243">
        <v>0</v>
      </c>
      <c r="K36" s="243">
        <v>0</v>
      </c>
      <c r="L36" s="246">
        <f t="shared" si="5"/>
        <v>0</v>
      </c>
      <c r="M36" s="246">
        <v>0</v>
      </c>
      <c r="N36" s="246">
        <v>0</v>
      </c>
      <c r="Q36" s="256"/>
    </row>
    <row r="37" spans="1:17" x14ac:dyDescent="0.2">
      <c r="A37" s="170">
        <v>28</v>
      </c>
      <c r="B37" s="89" t="s">
        <v>26</v>
      </c>
      <c r="C37" s="31" t="s">
        <v>27</v>
      </c>
      <c r="D37" s="240">
        <f t="shared" si="2"/>
        <v>41000</v>
      </c>
      <c r="E37" s="240">
        <f t="shared" si="3"/>
        <v>0</v>
      </c>
      <c r="F37" s="240">
        <v>0</v>
      </c>
      <c r="G37" s="240">
        <v>0</v>
      </c>
      <c r="H37" s="240">
        <f t="shared" si="4"/>
        <v>39391</v>
      </c>
      <c r="I37" s="243">
        <v>3200</v>
      </c>
      <c r="J37" s="243">
        <v>788</v>
      </c>
      <c r="K37" s="243">
        <v>35403</v>
      </c>
      <c r="L37" s="246">
        <f t="shared" si="5"/>
        <v>1609</v>
      </c>
      <c r="M37" s="246">
        <v>1287</v>
      </c>
      <c r="N37" s="246">
        <v>322</v>
      </c>
      <c r="Q37" s="256"/>
    </row>
    <row r="38" spans="1:17" x14ac:dyDescent="0.2">
      <c r="A38" s="170">
        <v>29</v>
      </c>
      <c r="B38" s="88" t="s">
        <v>98</v>
      </c>
      <c r="C38" s="31" t="s">
        <v>99</v>
      </c>
      <c r="D38" s="240">
        <f t="shared" si="2"/>
        <v>49287</v>
      </c>
      <c r="E38" s="240">
        <f t="shared" si="3"/>
        <v>0</v>
      </c>
      <c r="F38" s="240">
        <v>0</v>
      </c>
      <c r="G38" s="240">
        <v>0</v>
      </c>
      <c r="H38" s="240">
        <f t="shared" si="4"/>
        <v>46506</v>
      </c>
      <c r="I38" s="243">
        <v>4300</v>
      </c>
      <c r="J38" s="243">
        <v>6117</v>
      </c>
      <c r="K38" s="243">
        <v>36089</v>
      </c>
      <c r="L38" s="246">
        <f t="shared" si="5"/>
        <v>2781</v>
      </c>
      <c r="M38" s="246">
        <v>2225</v>
      </c>
      <c r="N38" s="246">
        <v>556</v>
      </c>
      <c r="Q38" s="256"/>
    </row>
    <row r="39" spans="1:17" x14ac:dyDescent="0.2">
      <c r="A39" s="170">
        <v>30</v>
      </c>
      <c r="B39" s="89" t="s">
        <v>100</v>
      </c>
      <c r="C39" s="31" t="s">
        <v>101</v>
      </c>
      <c r="D39" s="240">
        <f t="shared" si="2"/>
        <v>18015</v>
      </c>
      <c r="E39" s="240">
        <f t="shared" si="3"/>
        <v>0</v>
      </c>
      <c r="F39" s="240">
        <v>0</v>
      </c>
      <c r="G39" s="240">
        <v>0</v>
      </c>
      <c r="H39" s="240">
        <f t="shared" si="4"/>
        <v>18015</v>
      </c>
      <c r="I39" s="243">
        <v>1062</v>
      </c>
      <c r="J39" s="243">
        <v>3655</v>
      </c>
      <c r="K39" s="243">
        <v>13298</v>
      </c>
      <c r="L39" s="246">
        <f t="shared" si="5"/>
        <v>0</v>
      </c>
      <c r="M39" s="246">
        <v>0</v>
      </c>
      <c r="N39" s="246">
        <v>0</v>
      </c>
      <c r="Q39" s="256"/>
    </row>
    <row r="40" spans="1:17" x14ac:dyDescent="0.2">
      <c r="A40" s="170">
        <v>31</v>
      </c>
      <c r="B40" s="87" t="s">
        <v>102</v>
      </c>
      <c r="C40" s="31" t="s">
        <v>103</v>
      </c>
      <c r="D40" s="240">
        <f t="shared" si="2"/>
        <v>35000</v>
      </c>
      <c r="E40" s="240">
        <f t="shared" si="3"/>
        <v>0</v>
      </c>
      <c r="F40" s="240">
        <v>0</v>
      </c>
      <c r="G40" s="240">
        <v>0</v>
      </c>
      <c r="H40" s="240">
        <f t="shared" si="4"/>
        <v>33929</v>
      </c>
      <c r="I40" s="243">
        <v>3600</v>
      </c>
      <c r="J40" s="243">
        <v>3953</v>
      </c>
      <c r="K40" s="243">
        <v>26376</v>
      </c>
      <c r="L40" s="246">
        <f t="shared" si="5"/>
        <v>1071</v>
      </c>
      <c r="M40" s="246">
        <v>857</v>
      </c>
      <c r="N40" s="246">
        <v>214</v>
      </c>
      <c r="Q40" s="256"/>
    </row>
    <row r="41" spans="1:17" x14ac:dyDescent="0.2">
      <c r="A41" s="170">
        <v>32</v>
      </c>
      <c r="B41" s="89" t="s">
        <v>104</v>
      </c>
      <c r="C41" s="31" t="s">
        <v>105</v>
      </c>
      <c r="D41" s="240">
        <f t="shared" si="2"/>
        <v>18050</v>
      </c>
      <c r="E41" s="240">
        <f t="shared" si="3"/>
        <v>0</v>
      </c>
      <c r="F41" s="240">
        <v>0</v>
      </c>
      <c r="G41" s="240">
        <v>0</v>
      </c>
      <c r="H41" s="240">
        <f t="shared" si="4"/>
        <v>18050</v>
      </c>
      <c r="I41" s="243">
        <v>1703</v>
      </c>
      <c r="J41" s="243">
        <v>1514</v>
      </c>
      <c r="K41" s="243">
        <v>14833</v>
      </c>
      <c r="L41" s="246">
        <f t="shared" si="5"/>
        <v>0</v>
      </c>
      <c r="M41" s="246">
        <v>0</v>
      </c>
      <c r="N41" s="246">
        <v>0</v>
      </c>
      <c r="Q41" s="256"/>
    </row>
    <row r="42" spans="1:17" x14ac:dyDescent="0.2">
      <c r="A42" s="170">
        <v>33</v>
      </c>
      <c r="B42" s="88" t="s">
        <v>106</v>
      </c>
      <c r="C42" s="31" t="s">
        <v>107</v>
      </c>
      <c r="D42" s="240">
        <f t="shared" si="2"/>
        <v>31400</v>
      </c>
      <c r="E42" s="240">
        <f t="shared" si="3"/>
        <v>0</v>
      </c>
      <c r="F42" s="240">
        <v>0</v>
      </c>
      <c r="G42" s="240">
        <v>0</v>
      </c>
      <c r="H42" s="240">
        <f t="shared" si="4"/>
        <v>31400</v>
      </c>
      <c r="I42" s="243">
        <v>300</v>
      </c>
      <c r="J42" s="243">
        <v>169</v>
      </c>
      <c r="K42" s="243">
        <v>30931</v>
      </c>
      <c r="L42" s="246">
        <f t="shared" si="5"/>
        <v>0</v>
      </c>
      <c r="M42" s="246">
        <v>0</v>
      </c>
      <c r="N42" s="246">
        <v>0</v>
      </c>
      <c r="Q42" s="256"/>
    </row>
    <row r="43" spans="1:17" x14ac:dyDescent="0.2">
      <c r="A43" s="170">
        <v>34</v>
      </c>
      <c r="B43" s="172" t="s">
        <v>108</v>
      </c>
      <c r="C43" s="173" t="s">
        <v>109</v>
      </c>
      <c r="D43" s="240">
        <f t="shared" si="2"/>
        <v>15092</v>
      </c>
      <c r="E43" s="240">
        <f t="shared" si="3"/>
        <v>0</v>
      </c>
      <c r="F43" s="240">
        <v>0</v>
      </c>
      <c r="G43" s="240">
        <v>0</v>
      </c>
      <c r="H43" s="240">
        <f t="shared" si="4"/>
        <v>15092</v>
      </c>
      <c r="I43" s="243">
        <v>510</v>
      </c>
      <c r="J43" s="243">
        <v>2890</v>
      </c>
      <c r="K43" s="243">
        <v>11692</v>
      </c>
      <c r="L43" s="246">
        <f t="shared" si="5"/>
        <v>0</v>
      </c>
      <c r="M43" s="246">
        <v>0</v>
      </c>
      <c r="N43" s="246">
        <v>0</v>
      </c>
      <c r="Q43" s="256"/>
    </row>
    <row r="44" spans="1:17" x14ac:dyDescent="0.2">
      <c r="A44" s="170">
        <v>35</v>
      </c>
      <c r="B44" s="88" t="s">
        <v>110</v>
      </c>
      <c r="C44" s="31" t="s">
        <v>111</v>
      </c>
      <c r="D44" s="240">
        <f t="shared" si="2"/>
        <v>7985</v>
      </c>
      <c r="E44" s="240">
        <f t="shared" si="3"/>
        <v>0</v>
      </c>
      <c r="F44" s="240">
        <v>0</v>
      </c>
      <c r="G44" s="240">
        <v>0</v>
      </c>
      <c r="H44" s="240">
        <f t="shared" si="4"/>
        <v>7985</v>
      </c>
      <c r="I44" s="243">
        <v>300</v>
      </c>
      <c r="J44" s="243">
        <v>7</v>
      </c>
      <c r="K44" s="243">
        <v>7678</v>
      </c>
      <c r="L44" s="246">
        <f t="shared" si="5"/>
        <v>0</v>
      </c>
      <c r="M44" s="246">
        <v>0</v>
      </c>
      <c r="N44" s="246">
        <v>0</v>
      </c>
      <c r="Q44" s="256"/>
    </row>
    <row r="45" spans="1:17" x14ac:dyDescent="0.2">
      <c r="A45" s="170">
        <v>36</v>
      </c>
      <c r="B45" s="88" t="s">
        <v>112</v>
      </c>
      <c r="C45" s="31" t="s">
        <v>113</v>
      </c>
      <c r="D45" s="240">
        <f t="shared" si="2"/>
        <v>11000</v>
      </c>
      <c r="E45" s="240">
        <f t="shared" si="3"/>
        <v>0</v>
      </c>
      <c r="F45" s="240">
        <v>0</v>
      </c>
      <c r="G45" s="240">
        <v>0</v>
      </c>
      <c r="H45" s="240">
        <f t="shared" si="4"/>
        <v>11000</v>
      </c>
      <c r="I45" s="243">
        <v>580</v>
      </c>
      <c r="J45" s="243">
        <v>640</v>
      </c>
      <c r="K45" s="243">
        <v>9780</v>
      </c>
      <c r="L45" s="246">
        <f t="shared" si="5"/>
        <v>0</v>
      </c>
      <c r="M45" s="246">
        <v>0</v>
      </c>
      <c r="N45" s="246">
        <v>0</v>
      </c>
      <c r="Q45" s="256"/>
    </row>
    <row r="46" spans="1:17" x14ac:dyDescent="0.2">
      <c r="A46" s="170">
        <v>37</v>
      </c>
      <c r="B46" s="87" t="s">
        <v>114</v>
      </c>
      <c r="C46" s="31" t="s">
        <v>115</v>
      </c>
      <c r="D46" s="240">
        <f t="shared" si="2"/>
        <v>4000</v>
      </c>
      <c r="E46" s="240">
        <f t="shared" si="3"/>
        <v>0</v>
      </c>
      <c r="F46" s="240">
        <v>0</v>
      </c>
      <c r="G46" s="240">
        <v>0</v>
      </c>
      <c r="H46" s="240">
        <f t="shared" si="4"/>
        <v>4000</v>
      </c>
      <c r="I46" s="243">
        <v>72</v>
      </c>
      <c r="J46" s="243">
        <v>249</v>
      </c>
      <c r="K46" s="243">
        <v>3679</v>
      </c>
      <c r="L46" s="246">
        <f t="shared" si="5"/>
        <v>0</v>
      </c>
      <c r="M46" s="246">
        <v>0</v>
      </c>
      <c r="N46" s="246">
        <v>0</v>
      </c>
      <c r="Q46" s="256"/>
    </row>
    <row r="47" spans="1:17" x14ac:dyDescent="0.2">
      <c r="A47" s="170">
        <v>38</v>
      </c>
      <c r="B47" s="89" t="s">
        <v>116</v>
      </c>
      <c r="C47" s="31" t="s">
        <v>117</v>
      </c>
      <c r="D47" s="240">
        <f t="shared" si="2"/>
        <v>110</v>
      </c>
      <c r="E47" s="240">
        <f t="shared" si="3"/>
        <v>0</v>
      </c>
      <c r="F47" s="240">
        <v>0</v>
      </c>
      <c r="G47" s="240">
        <v>0</v>
      </c>
      <c r="H47" s="240">
        <f t="shared" si="4"/>
        <v>110</v>
      </c>
      <c r="I47" s="243">
        <v>0</v>
      </c>
      <c r="J47" s="243">
        <v>0</v>
      </c>
      <c r="K47" s="243">
        <v>110</v>
      </c>
      <c r="L47" s="246">
        <f t="shared" si="5"/>
        <v>0</v>
      </c>
      <c r="M47" s="246">
        <v>0</v>
      </c>
      <c r="N47" s="246">
        <v>0</v>
      </c>
      <c r="Q47" s="256"/>
    </row>
    <row r="48" spans="1:17" x14ac:dyDescent="0.2">
      <c r="A48" s="170">
        <v>39</v>
      </c>
      <c r="B48" s="87" t="s">
        <v>28</v>
      </c>
      <c r="C48" s="31" t="s">
        <v>29</v>
      </c>
      <c r="D48" s="240">
        <f t="shared" si="2"/>
        <v>75000</v>
      </c>
      <c r="E48" s="240">
        <f t="shared" si="3"/>
        <v>0</v>
      </c>
      <c r="F48" s="240">
        <v>0</v>
      </c>
      <c r="G48" s="240">
        <v>0</v>
      </c>
      <c r="H48" s="240">
        <f t="shared" si="4"/>
        <v>72462</v>
      </c>
      <c r="I48" s="243">
        <v>3823</v>
      </c>
      <c r="J48" s="243">
        <v>1070</v>
      </c>
      <c r="K48" s="243">
        <v>67569</v>
      </c>
      <c r="L48" s="246">
        <f t="shared" si="5"/>
        <v>2538</v>
      </c>
      <c r="M48" s="246">
        <v>2030</v>
      </c>
      <c r="N48" s="246">
        <v>508</v>
      </c>
      <c r="Q48" s="256"/>
    </row>
    <row r="49" spans="1:17" x14ac:dyDescent="0.2">
      <c r="A49" s="170">
        <v>40</v>
      </c>
      <c r="B49" s="88" t="s">
        <v>118</v>
      </c>
      <c r="C49" s="31" t="s">
        <v>119</v>
      </c>
      <c r="D49" s="240">
        <f t="shared" si="2"/>
        <v>9000</v>
      </c>
      <c r="E49" s="240">
        <f t="shared" si="3"/>
        <v>0</v>
      </c>
      <c r="F49" s="240">
        <v>0</v>
      </c>
      <c r="G49" s="240">
        <v>0</v>
      </c>
      <c r="H49" s="240">
        <f t="shared" si="4"/>
        <v>9000</v>
      </c>
      <c r="I49" s="243">
        <v>2050</v>
      </c>
      <c r="J49" s="243">
        <v>877</v>
      </c>
      <c r="K49" s="243">
        <v>6073</v>
      </c>
      <c r="L49" s="246">
        <f t="shared" si="5"/>
        <v>0</v>
      </c>
      <c r="M49" s="246">
        <v>0</v>
      </c>
      <c r="N49" s="246">
        <v>0</v>
      </c>
      <c r="Q49" s="256"/>
    </row>
    <row r="50" spans="1:17" x14ac:dyDescent="0.2">
      <c r="A50" s="170">
        <v>41</v>
      </c>
      <c r="B50" s="88" t="s">
        <v>120</v>
      </c>
      <c r="C50" s="31" t="s">
        <v>121</v>
      </c>
      <c r="D50" s="240">
        <f t="shared" si="2"/>
        <v>44000</v>
      </c>
      <c r="E50" s="240">
        <f t="shared" si="3"/>
        <v>0</v>
      </c>
      <c r="F50" s="240">
        <v>0</v>
      </c>
      <c r="G50" s="240">
        <v>0</v>
      </c>
      <c r="H50" s="240">
        <f t="shared" si="4"/>
        <v>44000</v>
      </c>
      <c r="I50" s="243">
        <v>225</v>
      </c>
      <c r="J50" s="243">
        <v>662</v>
      </c>
      <c r="K50" s="243">
        <v>43113</v>
      </c>
      <c r="L50" s="246">
        <f t="shared" si="5"/>
        <v>0</v>
      </c>
      <c r="M50" s="246">
        <v>0</v>
      </c>
      <c r="N50" s="246">
        <v>0</v>
      </c>
      <c r="Q50" s="256"/>
    </row>
    <row r="51" spans="1:17" x14ac:dyDescent="0.2">
      <c r="A51" s="170">
        <v>42</v>
      </c>
      <c r="B51" s="87" t="s">
        <v>122</v>
      </c>
      <c r="C51" s="31" t="s">
        <v>123</v>
      </c>
      <c r="D51" s="240">
        <f t="shared" si="2"/>
        <v>9000</v>
      </c>
      <c r="E51" s="240">
        <f t="shared" si="3"/>
        <v>0</v>
      </c>
      <c r="F51" s="240">
        <v>0</v>
      </c>
      <c r="G51" s="240">
        <v>0</v>
      </c>
      <c r="H51" s="240">
        <f t="shared" si="4"/>
        <v>9000</v>
      </c>
      <c r="I51" s="243">
        <v>550</v>
      </c>
      <c r="J51" s="243">
        <v>1364</v>
      </c>
      <c r="K51" s="243">
        <v>7086</v>
      </c>
      <c r="L51" s="246">
        <f t="shared" si="5"/>
        <v>0</v>
      </c>
      <c r="M51" s="246">
        <v>0</v>
      </c>
      <c r="N51" s="246">
        <v>0</v>
      </c>
      <c r="Q51" s="256"/>
    </row>
    <row r="52" spans="1:17" x14ac:dyDescent="0.2">
      <c r="A52" s="170">
        <v>43</v>
      </c>
      <c r="B52" s="89" t="s">
        <v>124</v>
      </c>
      <c r="C52" s="31" t="s">
        <v>125</v>
      </c>
      <c r="D52" s="240">
        <f t="shared" si="2"/>
        <v>9500</v>
      </c>
      <c r="E52" s="240">
        <f t="shared" si="3"/>
        <v>0</v>
      </c>
      <c r="F52" s="240">
        <v>0</v>
      </c>
      <c r="G52" s="240">
        <v>0</v>
      </c>
      <c r="H52" s="240">
        <f t="shared" si="4"/>
        <v>9500</v>
      </c>
      <c r="I52" s="243">
        <v>1533</v>
      </c>
      <c r="J52" s="243">
        <v>1942</v>
      </c>
      <c r="K52" s="243">
        <v>6025</v>
      </c>
      <c r="L52" s="246">
        <f t="shared" si="5"/>
        <v>0</v>
      </c>
      <c r="M52" s="246">
        <v>0</v>
      </c>
      <c r="N52" s="246">
        <v>0</v>
      </c>
      <c r="Q52" s="256"/>
    </row>
    <row r="53" spans="1:17" x14ac:dyDescent="0.2">
      <c r="A53" s="170">
        <v>44</v>
      </c>
      <c r="B53" s="87" t="s">
        <v>126</v>
      </c>
      <c r="C53" s="31" t="s">
        <v>127</v>
      </c>
      <c r="D53" s="240">
        <f t="shared" si="2"/>
        <v>13000</v>
      </c>
      <c r="E53" s="240">
        <f t="shared" si="3"/>
        <v>0</v>
      </c>
      <c r="F53" s="240">
        <v>0</v>
      </c>
      <c r="G53" s="240">
        <v>0</v>
      </c>
      <c r="H53" s="240">
        <f t="shared" si="4"/>
        <v>13000</v>
      </c>
      <c r="I53" s="243">
        <v>305</v>
      </c>
      <c r="J53" s="243">
        <v>3765</v>
      </c>
      <c r="K53" s="243">
        <v>8930</v>
      </c>
      <c r="L53" s="246">
        <f t="shared" si="5"/>
        <v>0</v>
      </c>
      <c r="M53" s="246">
        <v>0</v>
      </c>
      <c r="N53" s="246">
        <v>0</v>
      </c>
      <c r="Q53" s="256"/>
    </row>
    <row r="54" spans="1:17" x14ac:dyDescent="0.2">
      <c r="A54" s="170">
        <v>45</v>
      </c>
      <c r="B54" s="89" t="s">
        <v>128</v>
      </c>
      <c r="C54" s="31" t="s">
        <v>129</v>
      </c>
      <c r="D54" s="240">
        <f t="shared" si="2"/>
        <v>25000</v>
      </c>
      <c r="E54" s="240">
        <f t="shared" si="3"/>
        <v>0</v>
      </c>
      <c r="F54" s="240">
        <v>0</v>
      </c>
      <c r="G54" s="240">
        <v>0</v>
      </c>
      <c r="H54" s="240">
        <f t="shared" si="4"/>
        <v>25000</v>
      </c>
      <c r="I54" s="243">
        <v>1249</v>
      </c>
      <c r="J54" s="243">
        <v>4455</v>
      </c>
      <c r="K54" s="243">
        <v>19296</v>
      </c>
      <c r="L54" s="246">
        <f t="shared" si="5"/>
        <v>0</v>
      </c>
      <c r="M54" s="246">
        <v>0</v>
      </c>
      <c r="N54" s="246">
        <v>0</v>
      </c>
      <c r="Q54" s="256"/>
    </row>
    <row r="55" spans="1:17" x14ac:dyDescent="0.2">
      <c r="A55" s="170">
        <v>46</v>
      </c>
      <c r="B55" s="87" t="s">
        <v>130</v>
      </c>
      <c r="C55" s="31" t="s">
        <v>131</v>
      </c>
      <c r="D55" s="240">
        <f t="shared" si="2"/>
        <v>4000</v>
      </c>
      <c r="E55" s="240">
        <f t="shared" si="3"/>
        <v>0</v>
      </c>
      <c r="F55" s="240">
        <v>0</v>
      </c>
      <c r="G55" s="240">
        <v>0</v>
      </c>
      <c r="H55" s="240">
        <f t="shared" si="4"/>
        <v>4000</v>
      </c>
      <c r="I55" s="243">
        <v>322</v>
      </c>
      <c r="J55" s="243">
        <v>0</v>
      </c>
      <c r="K55" s="243">
        <v>3678</v>
      </c>
      <c r="L55" s="246">
        <f t="shared" si="5"/>
        <v>0</v>
      </c>
      <c r="M55" s="246">
        <v>0</v>
      </c>
      <c r="N55" s="246">
        <v>0</v>
      </c>
      <c r="Q55" s="256"/>
    </row>
    <row r="56" spans="1:17" x14ac:dyDescent="0.2">
      <c r="A56" s="170">
        <v>47</v>
      </c>
      <c r="B56" s="89" t="s">
        <v>132</v>
      </c>
      <c r="C56" s="31" t="s">
        <v>133</v>
      </c>
      <c r="D56" s="240">
        <f t="shared" si="2"/>
        <v>11300</v>
      </c>
      <c r="E56" s="240">
        <f t="shared" si="3"/>
        <v>0</v>
      </c>
      <c r="F56" s="240">
        <v>0</v>
      </c>
      <c r="G56" s="240">
        <v>0</v>
      </c>
      <c r="H56" s="240">
        <f t="shared" si="4"/>
        <v>11300</v>
      </c>
      <c r="I56" s="243">
        <v>1037</v>
      </c>
      <c r="J56" s="243">
        <v>250</v>
      </c>
      <c r="K56" s="243">
        <v>10013</v>
      </c>
      <c r="L56" s="246">
        <f t="shared" si="5"/>
        <v>0</v>
      </c>
      <c r="M56" s="246">
        <v>0</v>
      </c>
      <c r="N56" s="246">
        <v>0</v>
      </c>
      <c r="Q56" s="256"/>
    </row>
    <row r="57" spans="1:17" x14ac:dyDescent="0.2">
      <c r="A57" s="170">
        <v>48</v>
      </c>
      <c r="B57" s="87" t="s">
        <v>134</v>
      </c>
      <c r="C57" s="31" t="s">
        <v>135</v>
      </c>
      <c r="D57" s="240">
        <f t="shared" si="2"/>
        <v>14000</v>
      </c>
      <c r="E57" s="240">
        <f t="shared" si="3"/>
        <v>0</v>
      </c>
      <c r="F57" s="240">
        <v>0</v>
      </c>
      <c r="G57" s="240">
        <v>0</v>
      </c>
      <c r="H57" s="240">
        <f t="shared" si="4"/>
        <v>14000</v>
      </c>
      <c r="I57" s="243">
        <v>150</v>
      </c>
      <c r="J57" s="243">
        <v>668</v>
      </c>
      <c r="K57" s="243">
        <v>13182</v>
      </c>
      <c r="L57" s="246">
        <f t="shared" si="5"/>
        <v>0</v>
      </c>
      <c r="M57" s="246">
        <v>0</v>
      </c>
      <c r="N57" s="246">
        <v>0</v>
      </c>
      <c r="Q57" s="256"/>
    </row>
    <row r="58" spans="1:17" x14ac:dyDescent="0.2">
      <c r="A58" s="170">
        <v>49</v>
      </c>
      <c r="B58" s="87" t="s">
        <v>136</v>
      </c>
      <c r="C58" s="31" t="s">
        <v>137</v>
      </c>
      <c r="D58" s="240">
        <f t="shared" si="2"/>
        <v>75000</v>
      </c>
      <c r="E58" s="240">
        <f t="shared" si="3"/>
        <v>0</v>
      </c>
      <c r="F58" s="240">
        <v>0</v>
      </c>
      <c r="G58" s="240">
        <v>0</v>
      </c>
      <c r="H58" s="240">
        <f t="shared" si="4"/>
        <v>72068</v>
      </c>
      <c r="I58" s="243">
        <v>6185</v>
      </c>
      <c r="J58" s="243">
        <v>5775</v>
      </c>
      <c r="K58" s="243">
        <v>60108</v>
      </c>
      <c r="L58" s="246">
        <f t="shared" si="5"/>
        <v>2932</v>
      </c>
      <c r="M58" s="246">
        <v>2346</v>
      </c>
      <c r="N58" s="246">
        <v>586</v>
      </c>
      <c r="Q58" s="256"/>
    </row>
    <row r="59" spans="1:17" x14ac:dyDescent="0.2">
      <c r="A59" s="170">
        <v>50</v>
      </c>
      <c r="B59" s="87" t="s">
        <v>138</v>
      </c>
      <c r="C59" s="31" t="s">
        <v>139</v>
      </c>
      <c r="D59" s="240">
        <f t="shared" si="2"/>
        <v>10000</v>
      </c>
      <c r="E59" s="240">
        <f t="shared" si="3"/>
        <v>0</v>
      </c>
      <c r="F59" s="240">
        <v>0</v>
      </c>
      <c r="G59" s="240">
        <v>0</v>
      </c>
      <c r="H59" s="240">
        <f t="shared" si="4"/>
        <v>10000</v>
      </c>
      <c r="I59" s="243">
        <v>0</v>
      </c>
      <c r="J59" s="243">
        <v>1835</v>
      </c>
      <c r="K59" s="243">
        <v>8165</v>
      </c>
      <c r="L59" s="246">
        <f t="shared" si="5"/>
        <v>0</v>
      </c>
      <c r="M59" s="246">
        <v>0</v>
      </c>
      <c r="N59" s="246">
        <v>0</v>
      </c>
      <c r="Q59" s="256"/>
    </row>
    <row r="60" spans="1:17" x14ac:dyDescent="0.2">
      <c r="A60" s="170">
        <v>51</v>
      </c>
      <c r="B60" s="87" t="s">
        <v>140</v>
      </c>
      <c r="C60" s="31" t="s">
        <v>141</v>
      </c>
      <c r="D60" s="240">
        <f t="shared" si="2"/>
        <v>8000</v>
      </c>
      <c r="E60" s="240">
        <f t="shared" si="3"/>
        <v>0</v>
      </c>
      <c r="F60" s="240">
        <v>0</v>
      </c>
      <c r="G60" s="240">
        <v>0</v>
      </c>
      <c r="H60" s="240">
        <f t="shared" si="4"/>
        <v>8000</v>
      </c>
      <c r="I60" s="243">
        <v>420</v>
      </c>
      <c r="J60" s="243">
        <v>935</v>
      </c>
      <c r="K60" s="243">
        <v>6645</v>
      </c>
      <c r="L60" s="246">
        <f t="shared" si="5"/>
        <v>0</v>
      </c>
      <c r="M60" s="246">
        <v>0</v>
      </c>
      <c r="N60" s="246">
        <v>0</v>
      </c>
      <c r="Q60" s="256"/>
    </row>
    <row r="61" spans="1:17" x14ac:dyDescent="0.2">
      <c r="A61" s="170">
        <v>52</v>
      </c>
      <c r="B61" s="89" t="s">
        <v>142</v>
      </c>
      <c r="C61" s="31" t="s">
        <v>143</v>
      </c>
      <c r="D61" s="240">
        <f t="shared" si="2"/>
        <v>5360</v>
      </c>
      <c r="E61" s="240">
        <f t="shared" si="3"/>
        <v>0</v>
      </c>
      <c r="F61" s="240">
        <v>0</v>
      </c>
      <c r="G61" s="240">
        <v>0</v>
      </c>
      <c r="H61" s="240">
        <f t="shared" si="4"/>
        <v>5360</v>
      </c>
      <c r="I61" s="243">
        <v>605</v>
      </c>
      <c r="J61" s="243">
        <v>1254</v>
      </c>
      <c r="K61" s="243">
        <v>3501</v>
      </c>
      <c r="L61" s="246">
        <f t="shared" si="5"/>
        <v>0</v>
      </c>
      <c r="M61" s="246">
        <v>0</v>
      </c>
      <c r="N61" s="246">
        <v>0</v>
      </c>
      <c r="Q61" s="256"/>
    </row>
    <row r="62" spans="1:17" x14ac:dyDescent="0.2">
      <c r="A62" s="170">
        <v>53</v>
      </c>
      <c r="B62" s="87" t="s">
        <v>144</v>
      </c>
      <c r="C62" s="31" t="s">
        <v>145</v>
      </c>
      <c r="D62" s="240">
        <f t="shared" si="2"/>
        <v>0</v>
      </c>
      <c r="E62" s="240">
        <f t="shared" si="3"/>
        <v>0</v>
      </c>
      <c r="F62" s="240">
        <v>0</v>
      </c>
      <c r="G62" s="240">
        <v>0</v>
      </c>
      <c r="H62" s="240">
        <v>0</v>
      </c>
      <c r="I62" s="243">
        <v>0</v>
      </c>
      <c r="J62" s="243">
        <v>0</v>
      </c>
      <c r="K62" s="243">
        <v>0</v>
      </c>
      <c r="L62" s="246">
        <f t="shared" si="5"/>
        <v>0</v>
      </c>
      <c r="M62" s="246">
        <v>0</v>
      </c>
      <c r="N62" s="246">
        <v>0</v>
      </c>
      <c r="Q62" s="256"/>
    </row>
    <row r="63" spans="1:17" x14ac:dyDescent="0.2">
      <c r="A63" s="170">
        <v>54</v>
      </c>
      <c r="B63" s="87" t="s">
        <v>146</v>
      </c>
      <c r="C63" s="31" t="s">
        <v>147</v>
      </c>
      <c r="D63" s="240">
        <f t="shared" si="2"/>
        <v>0</v>
      </c>
      <c r="E63" s="240">
        <f t="shared" si="3"/>
        <v>0</v>
      </c>
      <c r="F63" s="240">
        <v>0</v>
      </c>
      <c r="G63" s="240">
        <v>0</v>
      </c>
      <c r="H63" s="240">
        <v>0</v>
      </c>
      <c r="I63" s="243">
        <v>0</v>
      </c>
      <c r="J63" s="243">
        <v>0</v>
      </c>
      <c r="K63" s="243">
        <v>0</v>
      </c>
      <c r="L63" s="246">
        <f t="shared" si="5"/>
        <v>0</v>
      </c>
      <c r="M63" s="246">
        <v>0</v>
      </c>
      <c r="N63" s="246">
        <v>0</v>
      </c>
      <c r="Q63" s="256"/>
    </row>
    <row r="64" spans="1:17" x14ac:dyDescent="0.2">
      <c r="A64" s="170">
        <v>55</v>
      </c>
      <c r="B64" s="87" t="s">
        <v>148</v>
      </c>
      <c r="C64" s="31" t="s">
        <v>149</v>
      </c>
      <c r="D64" s="240">
        <f t="shared" si="2"/>
        <v>73400</v>
      </c>
      <c r="E64" s="240">
        <f t="shared" si="3"/>
        <v>0</v>
      </c>
      <c r="F64" s="240">
        <v>0</v>
      </c>
      <c r="G64" s="240">
        <v>0</v>
      </c>
      <c r="H64" s="240">
        <f t="shared" si="4"/>
        <v>73400</v>
      </c>
      <c r="I64" s="243">
        <v>800</v>
      </c>
      <c r="J64" s="243">
        <v>0</v>
      </c>
      <c r="K64" s="243">
        <v>72600</v>
      </c>
      <c r="L64" s="246">
        <f t="shared" si="5"/>
        <v>0</v>
      </c>
      <c r="M64" s="246">
        <v>0</v>
      </c>
      <c r="N64" s="246">
        <v>0</v>
      </c>
      <c r="Q64" s="256"/>
    </row>
    <row r="65" spans="1:17" x14ac:dyDescent="0.2">
      <c r="A65" s="170">
        <v>56</v>
      </c>
      <c r="B65" s="89" t="s">
        <v>150</v>
      </c>
      <c r="C65" s="31" t="s">
        <v>151</v>
      </c>
      <c r="D65" s="240">
        <f t="shared" si="2"/>
        <v>60000</v>
      </c>
      <c r="E65" s="240">
        <f t="shared" si="3"/>
        <v>0</v>
      </c>
      <c r="F65" s="240">
        <v>0</v>
      </c>
      <c r="G65" s="240">
        <v>0</v>
      </c>
      <c r="H65" s="240">
        <f t="shared" si="4"/>
        <v>60000</v>
      </c>
      <c r="I65" s="243">
        <v>400</v>
      </c>
      <c r="J65" s="243">
        <v>0</v>
      </c>
      <c r="K65" s="243">
        <v>59600</v>
      </c>
      <c r="L65" s="246">
        <f t="shared" si="5"/>
        <v>0</v>
      </c>
      <c r="M65" s="246">
        <v>0</v>
      </c>
      <c r="N65" s="246">
        <v>0</v>
      </c>
      <c r="Q65" s="256"/>
    </row>
    <row r="66" spans="1:17" x14ac:dyDescent="0.2">
      <c r="A66" s="170">
        <v>57</v>
      </c>
      <c r="B66" s="88" t="s">
        <v>152</v>
      </c>
      <c r="C66" s="31" t="s">
        <v>153</v>
      </c>
      <c r="D66" s="240">
        <f t="shared" si="2"/>
        <v>66840</v>
      </c>
      <c r="E66" s="240">
        <f t="shared" si="3"/>
        <v>0</v>
      </c>
      <c r="F66" s="240">
        <v>0</v>
      </c>
      <c r="G66" s="240">
        <v>0</v>
      </c>
      <c r="H66" s="240">
        <f t="shared" si="4"/>
        <v>66840</v>
      </c>
      <c r="I66" s="243">
        <v>600</v>
      </c>
      <c r="J66" s="243">
        <v>237</v>
      </c>
      <c r="K66" s="243">
        <v>66003</v>
      </c>
      <c r="L66" s="246">
        <f t="shared" si="5"/>
        <v>0</v>
      </c>
      <c r="M66" s="246">
        <v>0</v>
      </c>
      <c r="N66" s="246">
        <v>0</v>
      </c>
      <c r="Q66" s="256"/>
    </row>
    <row r="67" spans="1:17" x14ac:dyDescent="0.2">
      <c r="A67" s="170">
        <v>58</v>
      </c>
      <c r="B67" s="89" t="s">
        <v>154</v>
      </c>
      <c r="C67" s="31" t="s">
        <v>155</v>
      </c>
      <c r="D67" s="240">
        <f t="shared" si="2"/>
        <v>115000</v>
      </c>
      <c r="E67" s="240">
        <f t="shared" si="3"/>
        <v>0</v>
      </c>
      <c r="F67" s="240">
        <v>0</v>
      </c>
      <c r="G67" s="240">
        <v>0</v>
      </c>
      <c r="H67" s="240">
        <f t="shared" si="4"/>
        <v>105652</v>
      </c>
      <c r="I67" s="243">
        <v>2111</v>
      </c>
      <c r="J67" s="243">
        <v>0</v>
      </c>
      <c r="K67" s="243">
        <v>103541</v>
      </c>
      <c r="L67" s="246">
        <f t="shared" si="5"/>
        <v>9348</v>
      </c>
      <c r="M67" s="246">
        <v>7478</v>
      </c>
      <c r="N67" s="246">
        <v>1870</v>
      </c>
      <c r="Q67" s="256"/>
    </row>
    <row r="68" spans="1:17" x14ac:dyDescent="0.2">
      <c r="A68" s="170">
        <v>59</v>
      </c>
      <c r="B68" s="87" t="s">
        <v>156</v>
      </c>
      <c r="C68" s="31" t="s">
        <v>508</v>
      </c>
      <c r="D68" s="240">
        <f t="shared" si="2"/>
        <v>50000</v>
      </c>
      <c r="E68" s="240">
        <f t="shared" si="3"/>
        <v>0</v>
      </c>
      <c r="F68" s="240">
        <v>0</v>
      </c>
      <c r="G68" s="240">
        <v>0</v>
      </c>
      <c r="H68" s="240">
        <f t="shared" si="4"/>
        <v>44101</v>
      </c>
      <c r="I68" s="243">
        <v>1340</v>
      </c>
      <c r="J68" s="243">
        <v>2591</v>
      </c>
      <c r="K68" s="243">
        <v>40170</v>
      </c>
      <c r="L68" s="246">
        <f t="shared" si="5"/>
        <v>5899</v>
      </c>
      <c r="M68" s="246">
        <v>4719</v>
      </c>
      <c r="N68" s="246">
        <v>1180</v>
      </c>
      <c r="Q68" s="256"/>
    </row>
    <row r="69" spans="1:17" ht="24" x14ac:dyDescent="0.2">
      <c r="A69" s="170">
        <v>60</v>
      </c>
      <c r="B69" s="88" t="s">
        <v>158</v>
      </c>
      <c r="C69" s="31" t="s">
        <v>159</v>
      </c>
      <c r="D69" s="240">
        <f t="shared" si="2"/>
        <v>0</v>
      </c>
      <c r="E69" s="240">
        <f t="shared" si="3"/>
        <v>0</v>
      </c>
      <c r="F69" s="240">
        <v>0</v>
      </c>
      <c r="G69" s="240">
        <v>0</v>
      </c>
      <c r="H69" s="240">
        <f t="shared" si="4"/>
        <v>0</v>
      </c>
      <c r="I69" s="243">
        <v>0</v>
      </c>
      <c r="J69" s="243">
        <v>0</v>
      </c>
      <c r="K69" s="243">
        <v>0</v>
      </c>
      <c r="L69" s="246">
        <f t="shared" si="5"/>
        <v>0</v>
      </c>
      <c r="M69" s="246">
        <v>0</v>
      </c>
      <c r="N69" s="246">
        <v>0</v>
      </c>
      <c r="Q69" s="256"/>
    </row>
    <row r="70" spans="1:17" ht="24" x14ac:dyDescent="0.2">
      <c r="A70" s="170">
        <v>61</v>
      </c>
      <c r="B70" s="88" t="s">
        <v>160</v>
      </c>
      <c r="C70" s="31" t="s">
        <v>161</v>
      </c>
      <c r="D70" s="240">
        <f t="shared" si="2"/>
        <v>0</v>
      </c>
      <c r="E70" s="240">
        <f t="shared" si="3"/>
        <v>0</v>
      </c>
      <c r="F70" s="240">
        <v>0</v>
      </c>
      <c r="G70" s="240">
        <v>0</v>
      </c>
      <c r="H70" s="240">
        <f t="shared" si="4"/>
        <v>0</v>
      </c>
      <c r="I70" s="243">
        <v>0</v>
      </c>
      <c r="J70" s="243">
        <v>0</v>
      </c>
      <c r="K70" s="243">
        <v>0</v>
      </c>
      <c r="L70" s="246">
        <f t="shared" si="5"/>
        <v>0</v>
      </c>
      <c r="M70" s="246">
        <v>0</v>
      </c>
      <c r="N70" s="246">
        <v>0</v>
      </c>
      <c r="Q70" s="256"/>
    </row>
    <row r="71" spans="1:17" x14ac:dyDescent="0.2">
      <c r="A71" s="170">
        <v>62</v>
      </c>
      <c r="B71" s="89" t="s">
        <v>162</v>
      </c>
      <c r="C71" s="31" t="s">
        <v>163</v>
      </c>
      <c r="D71" s="240">
        <f t="shared" si="2"/>
        <v>16000</v>
      </c>
      <c r="E71" s="240">
        <f t="shared" si="3"/>
        <v>0</v>
      </c>
      <c r="F71" s="240">
        <v>0</v>
      </c>
      <c r="G71" s="240">
        <v>0</v>
      </c>
      <c r="H71" s="240">
        <f t="shared" si="4"/>
        <v>16000</v>
      </c>
      <c r="I71" s="243">
        <v>2250</v>
      </c>
      <c r="J71" s="243">
        <v>0</v>
      </c>
      <c r="K71" s="243">
        <v>13750</v>
      </c>
      <c r="L71" s="246">
        <f t="shared" si="5"/>
        <v>0</v>
      </c>
      <c r="M71" s="246">
        <v>0</v>
      </c>
      <c r="N71" s="246">
        <v>0</v>
      </c>
      <c r="Q71" s="256"/>
    </row>
    <row r="72" spans="1:17" x14ac:dyDescent="0.2">
      <c r="A72" s="170">
        <v>63</v>
      </c>
      <c r="B72" s="89" t="s">
        <v>164</v>
      </c>
      <c r="C72" s="31" t="s">
        <v>165</v>
      </c>
      <c r="D72" s="240">
        <f t="shared" si="2"/>
        <v>8000</v>
      </c>
      <c r="E72" s="240">
        <f t="shared" si="3"/>
        <v>0</v>
      </c>
      <c r="F72" s="240">
        <v>0</v>
      </c>
      <c r="G72" s="240">
        <v>0</v>
      </c>
      <c r="H72" s="240">
        <f t="shared" si="4"/>
        <v>8000</v>
      </c>
      <c r="I72" s="243">
        <v>1000</v>
      </c>
      <c r="J72" s="243">
        <v>0</v>
      </c>
      <c r="K72" s="243">
        <v>7000</v>
      </c>
      <c r="L72" s="246">
        <f t="shared" si="5"/>
        <v>0</v>
      </c>
      <c r="M72" s="246">
        <v>0</v>
      </c>
      <c r="N72" s="246">
        <v>0</v>
      </c>
      <c r="Q72" s="256"/>
    </row>
    <row r="73" spans="1:17" x14ac:dyDescent="0.2">
      <c r="A73" s="170">
        <v>64</v>
      </c>
      <c r="B73" s="89" t="s">
        <v>166</v>
      </c>
      <c r="C73" s="31" t="s">
        <v>167</v>
      </c>
      <c r="D73" s="240">
        <f t="shared" si="2"/>
        <v>13930</v>
      </c>
      <c r="E73" s="240">
        <f t="shared" si="3"/>
        <v>0</v>
      </c>
      <c r="F73" s="240">
        <v>0</v>
      </c>
      <c r="G73" s="240">
        <v>0</v>
      </c>
      <c r="H73" s="240">
        <f t="shared" si="4"/>
        <v>13930</v>
      </c>
      <c r="I73" s="243">
        <v>8259</v>
      </c>
      <c r="J73" s="243">
        <v>0</v>
      </c>
      <c r="K73" s="243">
        <v>5671</v>
      </c>
      <c r="L73" s="246">
        <f t="shared" si="5"/>
        <v>0</v>
      </c>
      <c r="M73" s="246">
        <v>0</v>
      </c>
      <c r="N73" s="246">
        <v>0</v>
      </c>
      <c r="Q73" s="256"/>
    </row>
    <row r="74" spans="1:17" x14ac:dyDescent="0.2">
      <c r="A74" s="170">
        <v>65</v>
      </c>
      <c r="B74" s="89" t="s">
        <v>168</v>
      </c>
      <c r="C74" s="31" t="s">
        <v>169</v>
      </c>
      <c r="D74" s="240">
        <f t="shared" si="2"/>
        <v>300</v>
      </c>
      <c r="E74" s="240">
        <f t="shared" si="3"/>
        <v>0</v>
      </c>
      <c r="F74" s="240">
        <v>0</v>
      </c>
      <c r="G74" s="240">
        <v>0</v>
      </c>
      <c r="H74" s="240">
        <f>I74+J74+K74</f>
        <v>300</v>
      </c>
      <c r="I74" s="243">
        <v>0</v>
      </c>
      <c r="J74" s="243">
        <v>300</v>
      </c>
      <c r="K74" s="243">
        <v>0</v>
      </c>
      <c r="L74" s="246">
        <f t="shared" si="5"/>
        <v>0</v>
      </c>
      <c r="M74" s="246">
        <v>0</v>
      </c>
      <c r="N74" s="246">
        <v>0</v>
      </c>
      <c r="Q74" s="256"/>
    </row>
    <row r="75" spans="1:17" x14ac:dyDescent="0.2">
      <c r="A75" s="170">
        <v>66</v>
      </c>
      <c r="B75" s="88" t="s">
        <v>170</v>
      </c>
      <c r="C75" s="31" t="s">
        <v>171</v>
      </c>
      <c r="D75" s="240">
        <f t="shared" ref="D75:D138" si="6">E75+H75+L75</f>
        <v>0</v>
      </c>
      <c r="E75" s="240">
        <f t="shared" si="3"/>
        <v>0</v>
      </c>
      <c r="F75" s="240">
        <v>0</v>
      </c>
      <c r="G75" s="240">
        <v>0</v>
      </c>
      <c r="H75" s="240">
        <f t="shared" ref="H75:H138" si="7">I75+J75+K75</f>
        <v>0</v>
      </c>
      <c r="I75" s="243">
        <v>0</v>
      </c>
      <c r="J75" s="243">
        <v>0</v>
      </c>
      <c r="K75" s="243">
        <v>0</v>
      </c>
      <c r="L75" s="246">
        <f t="shared" ref="L75:L138" si="8">M75+N75</f>
        <v>0</v>
      </c>
      <c r="M75" s="246">
        <v>0</v>
      </c>
      <c r="N75" s="246">
        <v>0</v>
      </c>
      <c r="Q75" s="256"/>
    </row>
    <row r="76" spans="1:17" x14ac:dyDescent="0.2">
      <c r="A76" s="170">
        <v>67</v>
      </c>
      <c r="B76" s="89" t="s">
        <v>172</v>
      </c>
      <c r="C76" s="31" t="s">
        <v>173</v>
      </c>
      <c r="D76" s="240">
        <f t="shared" si="6"/>
        <v>100</v>
      </c>
      <c r="E76" s="240">
        <f t="shared" si="3"/>
        <v>0</v>
      </c>
      <c r="F76" s="240">
        <v>0</v>
      </c>
      <c r="G76" s="240">
        <v>0</v>
      </c>
      <c r="H76" s="240">
        <f t="shared" si="7"/>
        <v>100</v>
      </c>
      <c r="I76" s="243">
        <v>0</v>
      </c>
      <c r="J76" s="243">
        <v>100</v>
      </c>
      <c r="K76" s="243">
        <v>0</v>
      </c>
      <c r="L76" s="246">
        <f t="shared" si="8"/>
        <v>0</v>
      </c>
      <c r="M76" s="246">
        <v>0</v>
      </c>
      <c r="N76" s="246">
        <v>0</v>
      </c>
      <c r="Q76" s="256"/>
    </row>
    <row r="77" spans="1:17" x14ac:dyDescent="0.2">
      <c r="A77" s="170">
        <v>68</v>
      </c>
      <c r="B77" s="89" t="s">
        <v>174</v>
      </c>
      <c r="C77" s="31" t="s">
        <v>175</v>
      </c>
      <c r="D77" s="240">
        <f t="shared" si="6"/>
        <v>300</v>
      </c>
      <c r="E77" s="240">
        <f t="shared" ref="E77:E140" si="9">F77+G77</f>
        <v>0</v>
      </c>
      <c r="F77" s="240">
        <v>0</v>
      </c>
      <c r="G77" s="240">
        <v>0</v>
      </c>
      <c r="H77" s="240">
        <f t="shared" si="7"/>
        <v>300</v>
      </c>
      <c r="I77" s="243">
        <v>0</v>
      </c>
      <c r="J77" s="243">
        <v>300</v>
      </c>
      <c r="K77" s="243">
        <v>0</v>
      </c>
      <c r="L77" s="246">
        <f t="shared" si="8"/>
        <v>0</v>
      </c>
      <c r="M77" s="246">
        <v>0</v>
      </c>
      <c r="N77" s="246">
        <v>0</v>
      </c>
      <c r="Q77" s="256"/>
    </row>
    <row r="78" spans="1:17" x14ac:dyDescent="0.2">
      <c r="A78" s="170">
        <v>69</v>
      </c>
      <c r="B78" s="88" t="s">
        <v>176</v>
      </c>
      <c r="C78" s="31" t="s">
        <v>177</v>
      </c>
      <c r="D78" s="240">
        <f t="shared" si="6"/>
        <v>1920</v>
      </c>
      <c r="E78" s="240">
        <f t="shared" si="9"/>
        <v>0</v>
      </c>
      <c r="F78" s="240">
        <v>0</v>
      </c>
      <c r="G78" s="240">
        <v>0</v>
      </c>
      <c r="H78" s="240">
        <f t="shared" si="7"/>
        <v>1920</v>
      </c>
      <c r="I78" s="243">
        <v>0</v>
      </c>
      <c r="J78" s="243">
        <v>1920</v>
      </c>
      <c r="K78" s="243">
        <v>0</v>
      </c>
      <c r="L78" s="246">
        <f t="shared" si="8"/>
        <v>0</v>
      </c>
      <c r="M78" s="246">
        <v>0</v>
      </c>
      <c r="N78" s="246">
        <v>0</v>
      </c>
      <c r="Q78" s="256"/>
    </row>
    <row r="79" spans="1:17" x14ac:dyDescent="0.2">
      <c r="A79" s="170">
        <v>70</v>
      </c>
      <c r="B79" s="88" t="s">
        <v>178</v>
      </c>
      <c r="C79" s="31" t="s">
        <v>179</v>
      </c>
      <c r="D79" s="240">
        <f t="shared" si="6"/>
        <v>175</v>
      </c>
      <c r="E79" s="240">
        <f t="shared" si="9"/>
        <v>0</v>
      </c>
      <c r="F79" s="240">
        <v>0</v>
      </c>
      <c r="G79" s="240">
        <v>0</v>
      </c>
      <c r="H79" s="240">
        <f t="shared" si="7"/>
        <v>175</v>
      </c>
      <c r="I79" s="243">
        <v>0</v>
      </c>
      <c r="J79" s="243">
        <v>175</v>
      </c>
      <c r="K79" s="243">
        <v>0</v>
      </c>
      <c r="L79" s="246">
        <f t="shared" si="8"/>
        <v>0</v>
      </c>
      <c r="M79" s="246">
        <v>0</v>
      </c>
      <c r="N79" s="246">
        <v>0</v>
      </c>
      <c r="Q79" s="256"/>
    </row>
    <row r="80" spans="1:17" x14ac:dyDescent="0.2">
      <c r="A80" s="170">
        <v>71</v>
      </c>
      <c r="B80" s="88" t="s">
        <v>180</v>
      </c>
      <c r="C80" s="31" t="s">
        <v>181</v>
      </c>
      <c r="D80" s="240">
        <f t="shared" si="6"/>
        <v>1000</v>
      </c>
      <c r="E80" s="240">
        <f t="shared" si="9"/>
        <v>0</v>
      </c>
      <c r="F80" s="240">
        <v>0</v>
      </c>
      <c r="G80" s="240">
        <v>0</v>
      </c>
      <c r="H80" s="240">
        <f t="shared" si="7"/>
        <v>1000</v>
      </c>
      <c r="I80" s="243">
        <v>0</v>
      </c>
      <c r="J80" s="243">
        <v>1000</v>
      </c>
      <c r="K80" s="243">
        <v>0</v>
      </c>
      <c r="L80" s="246">
        <f t="shared" si="8"/>
        <v>0</v>
      </c>
      <c r="M80" s="246">
        <v>0</v>
      </c>
      <c r="N80" s="246">
        <v>0</v>
      </c>
      <c r="Q80" s="256"/>
    </row>
    <row r="81" spans="1:17" x14ac:dyDescent="0.2">
      <c r="A81" s="170">
        <v>72</v>
      </c>
      <c r="B81" s="87" t="s">
        <v>182</v>
      </c>
      <c r="C81" s="31" t="s">
        <v>183</v>
      </c>
      <c r="D81" s="240">
        <f t="shared" si="6"/>
        <v>65000</v>
      </c>
      <c r="E81" s="240">
        <f t="shared" si="9"/>
        <v>0</v>
      </c>
      <c r="F81" s="240">
        <v>0</v>
      </c>
      <c r="G81" s="240">
        <v>0</v>
      </c>
      <c r="H81" s="240">
        <f t="shared" si="7"/>
        <v>65000</v>
      </c>
      <c r="I81" s="243">
        <v>8500</v>
      </c>
      <c r="J81" s="243">
        <v>14249</v>
      </c>
      <c r="K81" s="243">
        <v>42251</v>
      </c>
      <c r="L81" s="246">
        <f t="shared" si="8"/>
        <v>0</v>
      </c>
      <c r="M81" s="246">
        <v>0</v>
      </c>
      <c r="N81" s="246">
        <v>0</v>
      </c>
      <c r="Q81" s="256"/>
    </row>
    <row r="82" spans="1:17" x14ac:dyDescent="0.2">
      <c r="A82" s="170">
        <v>73</v>
      </c>
      <c r="B82" s="88" t="s">
        <v>184</v>
      </c>
      <c r="C82" s="31" t="s">
        <v>185</v>
      </c>
      <c r="D82" s="240">
        <f t="shared" si="6"/>
        <v>31000</v>
      </c>
      <c r="E82" s="240">
        <f t="shared" si="9"/>
        <v>0</v>
      </c>
      <c r="F82" s="240">
        <v>0</v>
      </c>
      <c r="G82" s="240">
        <v>0</v>
      </c>
      <c r="H82" s="240">
        <f t="shared" si="7"/>
        <v>31000</v>
      </c>
      <c r="I82" s="243">
        <v>8780</v>
      </c>
      <c r="J82" s="243">
        <v>0</v>
      </c>
      <c r="K82" s="243">
        <v>22220</v>
      </c>
      <c r="L82" s="246">
        <f t="shared" si="8"/>
        <v>0</v>
      </c>
      <c r="M82" s="246">
        <v>0</v>
      </c>
      <c r="N82" s="246">
        <v>0</v>
      </c>
      <c r="Q82" s="256"/>
    </row>
    <row r="83" spans="1:17" x14ac:dyDescent="0.2">
      <c r="A83" s="170">
        <v>74</v>
      </c>
      <c r="B83" s="87" t="s">
        <v>186</v>
      </c>
      <c r="C83" s="31" t="s">
        <v>509</v>
      </c>
      <c r="D83" s="240">
        <f t="shared" si="6"/>
        <v>13200</v>
      </c>
      <c r="E83" s="240">
        <f t="shared" si="9"/>
        <v>0</v>
      </c>
      <c r="F83" s="240">
        <v>0</v>
      </c>
      <c r="G83" s="240">
        <v>0</v>
      </c>
      <c r="H83" s="240">
        <f t="shared" si="7"/>
        <v>13200</v>
      </c>
      <c r="I83" s="243">
        <v>1000</v>
      </c>
      <c r="J83" s="243">
        <v>2109</v>
      </c>
      <c r="K83" s="243">
        <v>10091</v>
      </c>
      <c r="L83" s="246">
        <f t="shared" si="8"/>
        <v>0</v>
      </c>
      <c r="M83" s="246">
        <v>0</v>
      </c>
      <c r="N83" s="246">
        <v>0</v>
      </c>
      <c r="Q83" s="256"/>
    </row>
    <row r="84" spans="1:17" x14ac:dyDescent="0.2">
      <c r="A84" s="170">
        <v>75</v>
      </c>
      <c r="B84" s="88" t="s">
        <v>188</v>
      </c>
      <c r="C84" s="31" t="s">
        <v>189</v>
      </c>
      <c r="D84" s="240">
        <f t="shared" si="6"/>
        <v>7000</v>
      </c>
      <c r="E84" s="240">
        <f t="shared" si="9"/>
        <v>0</v>
      </c>
      <c r="F84" s="240">
        <v>0</v>
      </c>
      <c r="G84" s="240">
        <v>0</v>
      </c>
      <c r="H84" s="240">
        <f t="shared" si="7"/>
        <v>7000</v>
      </c>
      <c r="I84" s="243">
        <v>672</v>
      </c>
      <c r="J84" s="243">
        <v>1187</v>
      </c>
      <c r="K84" s="243">
        <v>5141</v>
      </c>
      <c r="L84" s="246">
        <f t="shared" si="8"/>
        <v>0</v>
      </c>
      <c r="M84" s="246">
        <v>0</v>
      </c>
      <c r="N84" s="246">
        <v>0</v>
      </c>
      <c r="Q84" s="256"/>
    </row>
    <row r="85" spans="1:17" x14ac:dyDescent="0.2">
      <c r="A85" s="170">
        <v>76</v>
      </c>
      <c r="B85" s="88" t="s">
        <v>190</v>
      </c>
      <c r="C85" s="31" t="s">
        <v>191</v>
      </c>
      <c r="D85" s="240">
        <f t="shared" si="6"/>
        <v>43400</v>
      </c>
      <c r="E85" s="240">
        <f t="shared" si="9"/>
        <v>0</v>
      </c>
      <c r="F85" s="240">
        <v>0</v>
      </c>
      <c r="G85" s="240">
        <v>0</v>
      </c>
      <c r="H85" s="240">
        <f t="shared" si="7"/>
        <v>43400</v>
      </c>
      <c r="I85" s="243">
        <v>20000</v>
      </c>
      <c r="J85" s="243">
        <v>0</v>
      </c>
      <c r="K85" s="243">
        <v>23400</v>
      </c>
      <c r="L85" s="246">
        <f t="shared" si="8"/>
        <v>0</v>
      </c>
      <c r="M85" s="246">
        <v>0</v>
      </c>
      <c r="N85" s="246">
        <v>0</v>
      </c>
      <c r="Q85" s="256"/>
    </row>
    <row r="86" spans="1:17" x14ac:dyDescent="0.2">
      <c r="A86" s="170">
        <v>77</v>
      </c>
      <c r="B86" s="88" t="s">
        <v>192</v>
      </c>
      <c r="C86" s="31" t="s">
        <v>193</v>
      </c>
      <c r="D86" s="240">
        <f t="shared" si="6"/>
        <v>62000</v>
      </c>
      <c r="E86" s="240">
        <f t="shared" si="9"/>
        <v>0</v>
      </c>
      <c r="F86" s="240">
        <v>0</v>
      </c>
      <c r="G86" s="240">
        <v>0</v>
      </c>
      <c r="H86" s="240">
        <f t="shared" si="7"/>
        <v>55285</v>
      </c>
      <c r="I86" s="243">
        <v>1460</v>
      </c>
      <c r="J86" s="243">
        <v>0</v>
      </c>
      <c r="K86" s="243">
        <v>53825</v>
      </c>
      <c r="L86" s="246">
        <f t="shared" si="8"/>
        <v>6715</v>
      </c>
      <c r="M86" s="246">
        <v>5372</v>
      </c>
      <c r="N86" s="246">
        <v>1343</v>
      </c>
      <c r="Q86" s="256"/>
    </row>
    <row r="87" spans="1:17" x14ac:dyDescent="0.2">
      <c r="A87" s="170">
        <v>78</v>
      </c>
      <c r="B87" s="88" t="s">
        <v>194</v>
      </c>
      <c r="C87" s="31" t="s">
        <v>195</v>
      </c>
      <c r="D87" s="240">
        <f t="shared" si="6"/>
        <v>25000</v>
      </c>
      <c r="E87" s="240">
        <f t="shared" si="9"/>
        <v>0</v>
      </c>
      <c r="F87" s="240">
        <v>0</v>
      </c>
      <c r="G87" s="240">
        <v>0</v>
      </c>
      <c r="H87" s="240">
        <f t="shared" si="7"/>
        <v>25000</v>
      </c>
      <c r="I87" s="243">
        <v>6427</v>
      </c>
      <c r="J87" s="243">
        <v>1649</v>
      </c>
      <c r="K87" s="243">
        <v>16924</v>
      </c>
      <c r="L87" s="246">
        <f t="shared" si="8"/>
        <v>0</v>
      </c>
      <c r="M87" s="246">
        <v>0</v>
      </c>
      <c r="N87" s="246">
        <v>0</v>
      </c>
      <c r="Q87" s="256"/>
    </row>
    <row r="88" spans="1:17" x14ac:dyDescent="0.2">
      <c r="A88" s="170">
        <v>79</v>
      </c>
      <c r="B88" s="88" t="s">
        <v>196</v>
      </c>
      <c r="C88" s="31" t="s">
        <v>197</v>
      </c>
      <c r="D88" s="240">
        <f t="shared" si="6"/>
        <v>32748</v>
      </c>
      <c r="E88" s="240">
        <f t="shared" si="9"/>
        <v>32748</v>
      </c>
      <c r="F88" s="240">
        <v>2300</v>
      </c>
      <c r="G88" s="240">
        <v>30448</v>
      </c>
      <c r="H88" s="240">
        <f t="shared" si="7"/>
        <v>0</v>
      </c>
      <c r="I88" s="243">
        <v>0</v>
      </c>
      <c r="J88" s="243">
        <v>0</v>
      </c>
      <c r="K88" s="243">
        <v>0</v>
      </c>
      <c r="L88" s="246">
        <f t="shared" si="8"/>
        <v>0</v>
      </c>
      <c r="M88" s="246">
        <v>0</v>
      </c>
      <c r="N88" s="246">
        <v>0</v>
      </c>
      <c r="Q88" s="256"/>
    </row>
    <row r="89" spans="1:17" x14ac:dyDescent="0.2">
      <c r="A89" s="170">
        <v>80</v>
      </c>
      <c r="B89" s="89" t="s">
        <v>30</v>
      </c>
      <c r="C89" s="31" t="s">
        <v>198</v>
      </c>
      <c r="D89" s="240">
        <f t="shared" si="6"/>
        <v>0</v>
      </c>
      <c r="E89" s="240">
        <f t="shared" si="9"/>
        <v>0</v>
      </c>
      <c r="F89" s="240">
        <v>0</v>
      </c>
      <c r="G89" s="240">
        <v>0</v>
      </c>
      <c r="H89" s="240">
        <f t="shared" si="7"/>
        <v>0</v>
      </c>
      <c r="I89" s="243">
        <v>0</v>
      </c>
      <c r="J89" s="243">
        <v>0</v>
      </c>
      <c r="K89" s="243">
        <v>0</v>
      </c>
      <c r="L89" s="246">
        <f t="shared" si="8"/>
        <v>0</v>
      </c>
      <c r="M89" s="246">
        <v>0</v>
      </c>
      <c r="N89" s="246">
        <v>0</v>
      </c>
      <c r="Q89" s="256"/>
    </row>
    <row r="90" spans="1:17" ht="16.5" customHeight="1" x14ac:dyDescent="0.2">
      <c r="A90" s="936">
        <v>81</v>
      </c>
      <c r="B90" s="939" t="s">
        <v>199</v>
      </c>
      <c r="C90" s="245" t="s">
        <v>200</v>
      </c>
      <c r="D90" s="240">
        <f t="shared" si="6"/>
        <v>905</v>
      </c>
      <c r="E90" s="240">
        <f t="shared" si="9"/>
        <v>0</v>
      </c>
      <c r="F90" s="240">
        <v>0</v>
      </c>
      <c r="G90" s="240">
        <v>0</v>
      </c>
      <c r="H90" s="240">
        <f t="shared" si="7"/>
        <v>905</v>
      </c>
      <c r="I90" s="243">
        <v>0</v>
      </c>
      <c r="J90" s="243">
        <v>0</v>
      </c>
      <c r="K90" s="243">
        <v>905</v>
      </c>
      <c r="L90" s="246">
        <f t="shared" si="8"/>
        <v>0</v>
      </c>
      <c r="M90" s="246">
        <v>0</v>
      </c>
      <c r="N90" s="246">
        <v>0</v>
      </c>
      <c r="Q90" s="256"/>
    </row>
    <row r="91" spans="1:17" ht="25.5" customHeight="1" x14ac:dyDescent="0.2">
      <c r="A91" s="937"/>
      <c r="B91" s="940"/>
      <c r="C91" s="31" t="s">
        <v>201</v>
      </c>
      <c r="D91" s="240">
        <f t="shared" si="6"/>
        <v>905</v>
      </c>
      <c r="E91" s="240">
        <f t="shared" si="9"/>
        <v>0</v>
      </c>
      <c r="F91" s="240">
        <v>0</v>
      </c>
      <c r="G91" s="240">
        <v>0</v>
      </c>
      <c r="H91" s="240">
        <f t="shared" si="7"/>
        <v>905</v>
      </c>
      <c r="I91" s="243">
        <v>0</v>
      </c>
      <c r="J91" s="243">
        <v>0</v>
      </c>
      <c r="K91" s="243">
        <v>905</v>
      </c>
      <c r="L91" s="246">
        <f t="shared" si="8"/>
        <v>0</v>
      </c>
      <c r="M91" s="246">
        <v>0</v>
      </c>
      <c r="N91" s="246">
        <v>0</v>
      </c>
      <c r="Q91" s="256"/>
    </row>
    <row r="92" spans="1:17" ht="24" x14ac:dyDescent="0.2">
      <c r="A92" s="937"/>
      <c r="B92" s="940"/>
      <c r="C92" s="31" t="s">
        <v>202</v>
      </c>
      <c r="D92" s="240">
        <f t="shared" si="6"/>
        <v>0</v>
      </c>
      <c r="E92" s="240">
        <f t="shared" si="9"/>
        <v>0</v>
      </c>
      <c r="F92" s="240">
        <v>0</v>
      </c>
      <c r="G92" s="240">
        <v>0</v>
      </c>
      <c r="H92" s="240">
        <f t="shared" si="7"/>
        <v>0</v>
      </c>
      <c r="I92" s="243">
        <v>0</v>
      </c>
      <c r="J92" s="243">
        <v>0</v>
      </c>
      <c r="K92" s="243">
        <v>0</v>
      </c>
      <c r="L92" s="246">
        <f t="shared" si="8"/>
        <v>0</v>
      </c>
      <c r="M92" s="246">
        <v>0</v>
      </c>
      <c r="N92" s="246">
        <v>0</v>
      </c>
      <c r="Q92" s="256"/>
    </row>
    <row r="93" spans="1:17" ht="36" x14ac:dyDescent="0.2">
      <c r="A93" s="938"/>
      <c r="B93" s="941"/>
      <c r="C93" s="174" t="s">
        <v>203</v>
      </c>
      <c r="D93" s="240">
        <f t="shared" si="6"/>
        <v>0</v>
      </c>
      <c r="E93" s="240">
        <f t="shared" si="9"/>
        <v>0</v>
      </c>
      <c r="F93" s="240">
        <v>0</v>
      </c>
      <c r="G93" s="240">
        <v>0</v>
      </c>
      <c r="H93" s="240">
        <v>0</v>
      </c>
      <c r="I93" s="243">
        <v>0</v>
      </c>
      <c r="J93" s="243">
        <v>0</v>
      </c>
      <c r="K93" s="243">
        <v>0</v>
      </c>
      <c r="L93" s="246">
        <f t="shared" si="8"/>
        <v>0</v>
      </c>
      <c r="M93" s="246">
        <v>0</v>
      </c>
      <c r="N93" s="246">
        <v>0</v>
      </c>
      <c r="Q93" s="256"/>
    </row>
    <row r="94" spans="1:17" ht="24" x14ac:dyDescent="0.2">
      <c r="A94" s="170">
        <v>82</v>
      </c>
      <c r="B94" s="89" t="s">
        <v>204</v>
      </c>
      <c r="C94" s="31" t="s">
        <v>205</v>
      </c>
      <c r="D94" s="240">
        <f t="shared" si="6"/>
        <v>0</v>
      </c>
      <c r="E94" s="240">
        <f t="shared" si="9"/>
        <v>0</v>
      </c>
      <c r="F94" s="240">
        <v>0</v>
      </c>
      <c r="G94" s="240">
        <v>0</v>
      </c>
      <c r="H94" s="240">
        <f t="shared" si="7"/>
        <v>0</v>
      </c>
      <c r="I94" s="243">
        <v>0</v>
      </c>
      <c r="J94" s="243">
        <v>0</v>
      </c>
      <c r="K94" s="243">
        <v>0</v>
      </c>
      <c r="L94" s="246">
        <f t="shared" si="8"/>
        <v>0</v>
      </c>
      <c r="M94" s="246">
        <v>0</v>
      </c>
      <c r="N94" s="246">
        <v>0</v>
      </c>
      <c r="Q94" s="256"/>
    </row>
    <row r="95" spans="1:17" x14ac:dyDescent="0.2">
      <c r="A95" s="170">
        <v>83</v>
      </c>
      <c r="B95" s="89" t="s">
        <v>206</v>
      </c>
      <c r="C95" s="31" t="s">
        <v>207</v>
      </c>
      <c r="D95" s="240">
        <f t="shared" si="6"/>
        <v>2000</v>
      </c>
      <c r="E95" s="240">
        <f t="shared" si="9"/>
        <v>0</v>
      </c>
      <c r="F95" s="240">
        <v>0</v>
      </c>
      <c r="G95" s="240">
        <v>0</v>
      </c>
      <c r="H95" s="240">
        <f t="shared" si="7"/>
        <v>2000</v>
      </c>
      <c r="I95" s="243">
        <v>100</v>
      </c>
      <c r="J95" s="243">
        <v>246</v>
      </c>
      <c r="K95" s="243">
        <v>1654</v>
      </c>
      <c r="L95" s="246">
        <f t="shared" si="8"/>
        <v>0</v>
      </c>
      <c r="M95" s="246">
        <v>0</v>
      </c>
      <c r="N95" s="246">
        <v>0</v>
      </c>
      <c r="Q95" s="256"/>
    </row>
    <row r="96" spans="1:17" x14ac:dyDescent="0.2">
      <c r="A96" s="170">
        <v>84</v>
      </c>
      <c r="B96" s="87" t="s">
        <v>208</v>
      </c>
      <c r="C96" s="31" t="s">
        <v>209</v>
      </c>
      <c r="D96" s="240">
        <f t="shared" si="6"/>
        <v>4135</v>
      </c>
      <c r="E96" s="240">
        <f t="shared" si="9"/>
        <v>0</v>
      </c>
      <c r="F96" s="240">
        <v>0</v>
      </c>
      <c r="G96" s="240">
        <v>0</v>
      </c>
      <c r="H96" s="240">
        <f t="shared" si="7"/>
        <v>4135</v>
      </c>
      <c r="I96" s="243">
        <v>460</v>
      </c>
      <c r="J96" s="243">
        <v>1295</v>
      </c>
      <c r="K96" s="243">
        <v>2380</v>
      </c>
      <c r="L96" s="246">
        <f t="shared" si="8"/>
        <v>0</v>
      </c>
      <c r="M96" s="246">
        <v>0</v>
      </c>
      <c r="N96" s="246">
        <v>0</v>
      </c>
      <c r="Q96" s="256"/>
    </row>
    <row r="97" spans="1:17" x14ac:dyDescent="0.2">
      <c r="A97" s="170">
        <v>85</v>
      </c>
      <c r="B97" s="89" t="s">
        <v>210</v>
      </c>
      <c r="C97" s="31" t="s">
        <v>211</v>
      </c>
      <c r="D97" s="240">
        <f t="shared" si="6"/>
        <v>7000</v>
      </c>
      <c r="E97" s="240">
        <f t="shared" si="9"/>
        <v>0</v>
      </c>
      <c r="F97" s="240">
        <v>0</v>
      </c>
      <c r="G97" s="240">
        <v>0</v>
      </c>
      <c r="H97" s="240">
        <f t="shared" si="7"/>
        <v>7000</v>
      </c>
      <c r="I97" s="243">
        <v>150</v>
      </c>
      <c r="J97" s="243">
        <v>2090</v>
      </c>
      <c r="K97" s="243">
        <v>4760</v>
      </c>
      <c r="L97" s="246">
        <f t="shared" si="8"/>
        <v>0</v>
      </c>
      <c r="M97" s="246">
        <v>0</v>
      </c>
      <c r="N97" s="246">
        <v>0</v>
      </c>
      <c r="Q97" s="256"/>
    </row>
    <row r="98" spans="1:17" x14ac:dyDescent="0.2">
      <c r="A98" s="170">
        <v>86</v>
      </c>
      <c r="B98" s="87" t="s">
        <v>212</v>
      </c>
      <c r="C98" s="31" t="s">
        <v>213</v>
      </c>
      <c r="D98" s="240">
        <f t="shared" si="6"/>
        <v>8304</v>
      </c>
      <c r="E98" s="240">
        <f t="shared" si="9"/>
        <v>0</v>
      </c>
      <c r="F98" s="240">
        <v>0</v>
      </c>
      <c r="G98" s="240">
        <v>0</v>
      </c>
      <c r="H98" s="240">
        <f t="shared" si="7"/>
        <v>8304</v>
      </c>
      <c r="I98" s="243">
        <v>0</v>
      </c>
      <c r="J98" s="243">
        <v>204</v>
      </c>
      <c r="K98" s="243">
        <v>8100</v>
      </c>
      <c r="L98" s="246">
        <f t="shared" si="8"/>
        <v>0</v>
      </c>
      <c r="M98" s="246">
        <v>0</v>
      </c>
      <c r="N98" s="246">
        <v>0</v>
      </c>
      <c r="Q98" s="256"/>
    </row>
    <row r="99" spans="1:17" x14ac:dyDescent="0.2">
      <c r="A99" s="170">
        <v>87</v>
      </c>
      <c r="B99" s="87" t="s">
        <v>214</v>
      </c>
      <c r="C99" s="31" t="s">
        <v>215</v>
      </c>
      <c r="D99" s="240">
        <f t="shared" si="6"/>
        <v>29520</v>
      </c>
      <c r="E99" s="240">
        <f t="shared" si="9"/>
        <v>0</v>
      </c>
      <c r="F99" s="240">
        <v>0</v>
      </c>
      <c r="G99" s="240">
        <v>0</v>
      </c>
      <c r="H99" s="240">
        <f t="shared" si="7"/>
        <v>29520</v>
      </c>
      <c r="I99" s="243">
        <v>2000</v>
      </c>
      <c r="J99" s="243">
        <v>1945</v>
      </c>
      <c r="K99" s="243">
        <v>25575</v>
      </c>
      <c r="L99" s="246">
        <f t="shared" si="8"/>
        <v>0</v>
      </c>
      <c r="M99" s="246">
        <v>0</v>
      </c>
      <c r="N99" s="246">
        <v>0</v>
      </c>
      <c r="Q99" s="256"/>
    </row>
    <row r="100" spans="1:17" x14ac:dyDescent="0.2">
      <c r="A100" s="170">
        <v>88</v>
      </c>
      <c r="B100" s="89" t="s">
        <v>216</v>
      </c>
      <c r="C100" s="31" t="s">
        <v>217</v>
      </c>
      <c r="D100" s="240">
        <f t="shared" si="6"/>
        <v>8435</v>
      </c>
      <c r="E100" s="240">
        <f t="shared" si="9"/>
        <v>0</v>
      </c>
      <c r="F100" s="240">
        <v>0</v>
      </c>
      <c r="G100" s="240">
        <v>0</v>
      </c>
      <c r="H100" s="240">
        <f t="shared" si="7"/>
        <v>8435</v>
      </c>
      <c r="I100" s="243">
        <v>1333</v>
      </c>
      <c r="J100" s="243">
        <v>1552</v>
      </c>
      <c r="K100" s="243">
        <v>5550</v>
      </c>
      <c r="L100" s="246">
        <f t="shared" si="8"/>
        <v>0</v>
      </c>
      <c r="M100" s="246">
        <v>0</v>
      </c>
      <c r="N100" s="246">
        <v>0</v>
      </c>
      <c r="Q100" s="256"/>
    </row>
    <row r="101" spans="1:17" x14ac:dyDescent="0.2">
      <c r="A101" s="170">
        <v>89</v>
      </c>
      <c r="B101" s="88" t="s">
        <v>218</v>
      </c>
      <c r="C101" s="31" t="s">
        <v>219</v>
      </c>
      <c r="D101" s="240">
        <f t="shared" si="6"/>
        <v>40000</v>
      </c>
      <c r="E101" s="240">
        <f t="shared" si="9"/>
        <v>0</v>
      </c>
      <c r="F101" s="240">
        <v>0</v>
      </c>
      <c r="G101" s="240">
        <v>0</v>
      </c>
      <c r="H101" s="240">
        <f t="shared" si="7"/>
        <v>40000</v>
      </c>
      <c r="I101" s="243">
        <v>721</v>
      </c>
      <c r="J101" s="243">
        <v>2606</v>
      </c>
      <c r="K101" s="243">
        <v>36673</v>
      </c>
      <c r="L101" s="246">
        <f t="shared" si="8"/>
        <v>0</v>
      </c>
      <c r="M101" s="246">
        <v>0</v>
      </c>
      <c r="N101" s="246">
        <v>0</v>
      </c>
      <c r="Q101" s="256"/>
    </row>
    <row r="102" spans="1:17" x14ac:dyDescent="0.2">
      <c r="A102" s="170">
        <v>90</v>
      </c>
      <c r="B102" s="88" t="s">
        <v>220</v>
      </c>
      <c r="C102" s="31" t="s">
        <v>221</v>
      </c>
      <c r="D102" s="240">
        <f t="shared" si="6"/>
        <v>20450</v>
      </c>
      <c r="E102" s="240">
        <f t="shared" si="9"/>
        <v>0</v>
      </c>
      <c r="F102" s="240">
        <v>0</v>
      </c>
      <c r="G102" s="240">
        <v>0</v>
      </c>
      <c r="H102" s="240">
        <f t="shared" si="7"/>
        <v>20450</v>
      </c>
      <c r="I102" s="243">
        <v>2540</v>
      </c>
      <c r="J102" s="243">
        <v>1737</v>
      </c>
      <c r="K102" s="243">
        <v>16173</v>
      </c>
      <c r="L102" s="246">
        <f t="shared" si="8"/>
        <v>0</v>
      </c>
      <c r="M102" s="246">
        <v>0</v>
      </c>
      <c r="N102" s="246">
        <v>0</v>
      </c>
      <c r="Q102" s="256"/>
    </row>
    <row r="103" spans="1:17" x14ac:dyDescent="0.2">
      <c r="A103" s="170">
        <v>91</v>
      </c>
      <c r="B103" s="87" t="s">
        <v>222</v>
      </c>
      <c r="C103" s="31" t="s">
        <v>223</v>
      </c>
      <c r="D103" s="240">
        <f t="shared" si="6"/>
        <v>5200</v>
      </c>
      <c r="E103" s="240">
        <f t="shared" si="9"/>
        <v>0</v>
      </c>
      <c r="F103" s="240">
        <v>0</v>
      </c>
      <c r="G103" s="240">
        <v>0</v>
      </c>
      <c r="H103" s="240">
        <f t="shared" si="7"/>
        <v>5200</v>
      </c>
      <c r="I103" s="243">
        <v>800</v>
      </c>
      <c r="J103" s="243">
        <v>212</v>
      </c>
      <c r="K103" s="243">
        <v>4188</v>
      </c>
      <c r="L103" s="246">
        <f t="shared" si="8"/>
        <v>0</v>
      </c>
      <c r="M103" s="246">
        <v>0</v>
      </c>
      <c r="N103" s="246">
        <v>0</v>
      </c>
      <c r="Q103" s="256"/>
    </row>
    <row r="104" spans="1:17" x14ac:dyDescent="0.2">
      <c r="A104" s="170">
        <v>92</v>
      </c>
      <c r="B104" s="88" t="s">
        <v>224</v>
      </c>
      <c r="C104" s="31" t="s">
        <v>225</v>
      </c>
      <c r="D104" s="240">
        <f t="shared" si="6"/>
        <v>10700</v>
      </c>
      <c r="E104" s="240">
        <f t="shared" si="9"/>
        <v>0</v>
      </c>
      <c r="F104" s="240">
        <v>0</v>
      </c>
      <c r="G104" s="240">
        <v>0</v>
      </c>
      <c r="H104" s="240">
        <f t="shared" si="7"/>
        <v>10700</v>
      </c>
      <c r="I104" s="243">
        <v>840</v>
      </c>
      <c r="J104" s="243">
        <v>867</v>
      </c>
      <c r="K104" s="243">
        <v>8993</v>
      </c>
      <c r="L104" s="246">
        <f t="shared" si="8"/>
        <v>0</v>
      </c>
      <c r="M104" s="246">
        <v>0</v>
      </c>
      <c r="N104" s="246">
        <v>0</v>
      </c>
      <c r="Q104" s="256"/>
    </row>
    <row r="105" spans="1:17" x14ac:dyDescent="0.2">
      <c r="A105" s="170">
        <v>93</v>
      </c>
      <c r="B105" s="88" t="s">
        <v>226</v>
      </c>
      <c r="C105" s="31" t="s">
        <v>227</v>
      </c>
      <c r="D105" s="240">
        <f t="shared" si="6"/>
        <v>8822</v>
      </c>
      <c r="E105" s="240">
        <f t="shared" si="9"/>
        <v>0</v>
      </c>
      <c r="F105" s="240">
        <v>0</v>
      </c>
      <c r="G105" s="240">
        <v>0</v>
      </c>
      <c r="H105" s="240">
        <f t="shared" si="7"/>
        <v>8822</v>
      </c>
      <c r="I105" s="243">
        <v>720</v>
      </c>
      <c r="J105" s="243">
        <v>700</v>
      </c>
      <c r="K105" s="243">
        <v>7402</v>
      </c>
      <c r="L105" s="246">
        <f t="shared" si="8"/>
        <v>0</v>
      </c>
      <c r="M105" s="246">
        <v>0</v>
      </c>
      <c r="N105" s="246">
        <v>0</v>
      </c>
      <c r="Q105" s="256"/>
    </row>
    <row r="106" spans="1:17" x14ac:dyDescent="0.2">
      <c r="A106" s="170">
        <v>94</v>
      </c>
      <c r="B106" s="89" t="s">
        <v>32</v>
      </c>
      <c r="C106" s="31" t="s">
        <v>33</v>
      </c>
      <c r="D106" s="240">
        <f t="shared" si="6"/>
        <v>20000</v>
      </c>
      <c r="E106" s="240">
        <f t="shared" si="9"/>
        <v>0</v>
      </c>
      <c r="F106" s="240">
        <v>0</v>
      </c>
      <c r="G106" s="240">
        <v>0</v>
      </c>
      <c r="H106" s="240">
        <f t="shared" si="7"/>
        <v>18592</v>
      </c>
      <c r="I106" s="243">
        <v>2345</v>
      </c>
      <c r="J106" s="243">
        <v>281</v>
      </c>
      <c r="K106" s="243">
        <v>15966</v>
      </c>
      <c r="L106" s="246">
        <f t="shared" si="8"/>
        <v>1408</v>
      </c>
      <c r="M106" s="246">
        <v>1126</v>
      </c>
      <c r="N106" s="246">
        <v>282</v>
      </c>
      <c r="Q106" s="256"/>
    </row>
    <row r="107" spans="1:17" x14ac:dyDescent="0.2">
      <c r="A107" s="170">
        <v>95</v>
      </c>
      <c r="B107" s="87" t="s">
        <v>228</v>
      </c>
      <c r="C107" s="31" t="s">
        <v>229</v>
      </c>
      <c r="D107" s="240">
        <f t="shared" si="6"/>
        <v>9988</v>
      </c>
      <c r="E107" s="240">
        <f t="shared" si="9"/>
        <v>0</v>
      </c>
      <c r="F107" s="240">
        <v>0</v>
      </c>
      <c r="G107" s="240">
        <v>0</v>
      </c>
      <c r="H107" s="240">
        <f t="shared" si="7"/>
        <v>9988</v>
      </c>
      <c r="I107" s="243">
        <v>1110</v>
      </c>
      <c r="J107" s="243">
        <v>623</v>
      </c>
      <c r="K107" s="243">
        <v>8255</v>
      </c>
      <c r="L107" s="246">
        <f t="shared" si="8"/>
        <v>0</v>
      </c>
      <c r="M107" s="246">
        <v>0</v>
      </c>
      <c r="N107" s="246">
        <v>0</v>
      </c>
      <c r="Q107" s="256"/>
    </row>
    <row r="108" spans="1:17" x14ac:dyDescent="0.2">
      <c r="A108" s="170">
        <v>96</v>
      </c>
      <c r="B108" s="88" t="s">
        <v>230</v>
      </c>
      <c r="C108" s="31" t="s">
        <v>231</v>
      </c>
      <c r="D108" s="240">
        <f t="shared" si="6"/>
        <v>25000</v>
      </c>
      <c r="E108" s="240">
        <f t="shared" si="9"/>
        <v>0</v>
      </c>
      <c r="F108" s="240">
        <v>0</v>
      </c>
      <c r="G108" s="240">
        <v>0</v>
      </c>
      <c r="H108" s="240">
        <f t="shared" si="7"/>
        <v>25000</v>
      </c>
      <c r="I108" s="243">
        <v>620</v>
      </c>
      <c r="J108" s="243">
        <v>1153</v>
      </c>
      <c r="K108" s="243">
        <v>23227</v>
      </c>
      <c r="L108" s="246">
        <f t="shared" si="8"/>
        <v>0</v>
      </c>
      <c r="M108" s="246">
        <v>0</v>
      </c>
      <c r="N108" s="246">
        <v>0</v>
      </c>
      <c r="Q108" s="256"/>
    </row>
    <row r="109" spans="1:17" x14ac:dyDescent="0.2">
      <c r="A109" s="170">
        <v>97</v>
      </c>
      <c r="B109" s="88" t="s">
        <v>232</v>
      </c>
      <c r="C109" s="31" t="s">
        <v>233</v>
      </c>
      <c r="D109" s="240">
        <f t="shared" si="6"/>
        <v>0</v>
      </c>
      <c r="E109" s="240">
        <f t="shared" si="9"/>
        <v>0</v>
      </c>
      <c r="F109" s="240">
        <v>0</v>
      </c>
      <c r="G109" s="240">
        <v>0</v>
      </c>
      <c r="H109" s="240">
        <f t="shared" si="7"/>
        <v>0</v>
      </c>
      <c r="I109" s="243">
        <v>0</v>
      </c>
      <c r="J109" s="243">
        <v>0</v>
      </c>
      <c r="K109" s="243">
        <v>0</v>
      </c>
      <c r="L109" s="246">
        <f t="shared" si="8"/>
        <v>0</v>
      </c>
      <c r="M109" s="246">
        <v>0</v>
      </c>
      <c r="N109" s="246">
        <v>0</v>
      </c>
      <c r="Q109" s="256"/>
    </row>
    <row r="110" spans="1:17" x14ac:dyDescent="0.2">
      <c r="A110" s="170">
        <v>98</v>
      </c>
      <c r="B110" s="88" t="s">
        <v>234</v>
      </c>
      <c r="C110" s="31" t="s">
        <v>235</v>
      </c>
      <c r="D110" s="240">
        <f t="shared" si="6"/>
        <v>0</v>
      </c>
      <c r="E110" s="240">
        <f t="shared" si="9"/>
        <v>0</v>
      </c>
      <c r="F110" s="240">
        <v>0</v>
      </c>
      <c r="G110" s="240">
        <v>0</v>
      </c>
      <c r="H110" s="240">
        <v>0</v>
      </c>
      <c r="I110" s="243">
        <v>0</v>
      </c>
      <c r="J110" s="243">
        <v>0</v>
      </c>
      <c r="K110" s="243">
        <v>0</v>
      </c>
      <c r="L110" s="246">
        <f t="shared" si="8"/>
        <v>0</v>
      </c>
      <c r="M110" s="246">
        <v>0</v>
      </c>
      <c r="N110" s="246">
        <v>0</v>
      </c>
      <c r="Q110" s="256"/>
    </row>
    <row r="111" spans="1:17" x14ac:dyDescent="0.2">
      <c r="A111" s="170">
        <v>99</v>
      </c>
      <c r="B111" s="87" t="s">
        <v>236</v>
      </c>
      <c r="C111" s="31" t="s">
        <v>237</v>
      </c>
      <c r="D111" s="240">
        <f t="shared" si="6"/>
        <v>0</v>
      </c>
      <c r="E111" s="240">
        <f t="shared" si="9"/>
        <v>0</v>
      </c>
      <c r="F111" s="240">
        <v>0</v>
      </c>
      <c r="G111" s="240">
        <v>0</v>
      </c>
      <c r="H111" s="240">
        <v>0</v>
      </c>
      <c r="I111" s="243">
        <v>0</v>
      </c>
      <c r="J111" s="243">
        <v>0</v>
      </c>
      <c r="K111" s="243">
        <v>0</v>
      </c>
      <c r="L111" s="246">
        <f t="shared" si="8"/>
        <v>0</v>
      </c>
      <c r="M111" s="246">
        <v>0</v>
      </c>
      <c r="N111" s="246">
        <v>0</v>
      </c>
      <c r="Q111" s="256"/>
    </row>
    <row r="112" spans="1:17" x14ac:dyDescent="0.2">
      <c r="A112" s="170">
        <v>100</v>
      </c>
      <c r="B112" s="87" t="s">
        <v>238</v>
      </c>
      <c r="C112" s="31" t="s">
        <v>239</v>
      </c>
      <c r="D112" s="240">
        <f t="shared" si="6"/>
        <v>0</v>
      </c>
      <c r="E112" s="240">
        <f t="shared" si="9"/>
        <v>0</v>
      </c>
      <c r="F112" s="240">
        <v>0</v>
      </c>
      <c r="G112" s="240">
        <v>0</v>
      </c>
      <c r="H112" s="240">
        <v>0</v>
      </c>
      <c r="I112" s="243">
        <v>0</v>
      </c>
      <c r="J112" s="243">
        <v>0</v>
      </c>
      <c r="K112" s="243">
        <v>0</v>
      </c>
      <c r="L112" s="246">
        <f t="shared" si="8"/>
        <v>0</v>
      </c>
      <c r="M112" s="246">
        <v>0</v>
      </c>
      <c r="N112" s="246">
        <v>0</v>
      </c>
      <c r="Q112" s="256"/>
    </row>
    <row r="113" spans="1:17" x14ac:dyDescent="0.2">
      <c r="A113" s="170">
        <v>101</v>
      </c>
      <c r="B113" s="87" t="s">
        <v>240</v>
      </c>
      <c r="C113" s="31" t="s">
        <v>241</v>
      </c>
      <c r="D113" s="240">
        <f t="shared" si="6"/>
        <v>0</v>
      </c>
      <c r="E113" s="240">
        <f t="shared" si="9"/>
        <v>0</v>
      </c>
      <c r="F113" s="240">
        <v>0</v>
      </c>
      <c r="G113" s="240">
        <v>0</v>
      </c>
      <c r="H113" s="240">
        <v>0</v>
      </c>
      <c r="I113" s="243">
        <v>0</v>
      </c>
      <c r="J113" s="243">
        <v>0</v>
      </c>
      <c r="K113" s="243">
        <v>0</v>
      </c>
      <c r="L113" s="246">
        <f t="shared" si="8"/>
        <v>0</v>
      </c>
      <c r="M113" s="246">
        <v>0</v>
      </c>
      <c r="N113" s="246">
        <v>0</v>
      </c>
      <c r="Q113" s="256"/>
    </row>
    <row r="114" spans="1:17" x14ac:dyDescent="0.2">
      <c r="A114" s="170">
        <v>102</v>
      </c>
      <c r="B114" s="87" t="s">
        <v>242</v>
      </c>
      <c r="C114" s="31" t="s">
        <v>243</v>
      </c>
      <c r="D114" s="240">
        <f t="shared" si="6"/>
        <v>0</v>
      </c>
      <c r="E114" s="240">
        <f t="shared" si="9"/>
        <v>0</v>
      </c>
      <c r="F114" s="240">
        <v>0</v>
      </c>
      <c r="G114" s="240">
        <v>0</v>
      </c>
      <c r="H114" s="240">
        <v>0</v>
      </c>
      <c r="I114" s="243">
        <v>0</v>
      </c>
      <c r="J114" s="243">
        <v>0</v>
      </c>
      <c r="K114" s="243">
        <v>0</v>
      </c>
      <c r="L114" s="246">
        <f t="shared" si="8"/>
        <v>0</v>
      </c>
      <c r="M114" s="246">
        <v>0</v>
      </c>
      <c r="N114" s="246">
        <v>0</v>
      </c>
      <c r="Q114" s="256"/>
    </row>
    <row r="115" spans="1:17" x14ac:dyDescent="0.2">
      <c r="A115" s="170">
        <v>103</v>
      </c>
      <c r="B115" s="87" t="s">
        <v>244</v>
      </c>
      <c r="C115" s="31" t="s">
        <v>245</v>
      </c>
      <c r="D115" s="240">
        <f t="shared" si="6"/>
        <v>0</v>
      </c>
      <c r="E115" s="240">
        <f t="shared" si="9"/>
        <v>0</v>
      </c>
      <c r="F115" s="240">
        <v>0</v>
      </c>
      <c r="G115" s="240">
        <v>0</v>
      </c>
      <c r="H115" s="240">
        <f t="shared" si="7"/>
        <v>0</v>
      </c>
      <c r="I115" s="243">
        <v>0</v>
      </c>
      <c r="J115" s="243">
        <v>0</v>
      </c>
      <c r="K115" s="243">
        <v>0</v>
      </c>
      <c r="L115" s="246">
        <f t="shared" si="8"/>
        <v>0</v>
      </c>
      <c r="M115" s="246">
        <v>0</v>
      </c>
      <c r="N115" s="246">
        <v>0</v>
      </c>
      <c r="Q115" s="256"/>
    </row>
    <row r="116" spans="1:17" x14ac:dyDescent="0.2">
      <c r="A116" s="170">
        <v>104</v>
      </c>
      <c r="B116" s="175" t="s">
        <v>246</v>
      </c>
      <c r="C116" s="173" t="s">
        <v>247</v>
      </c>
      <c r="D116" s="240">
        <f t="shared" si="6"/>
        <v>0</v>
      </c>
      <c r="E116" s="240">
        <f t="shared" si="9"/>
        <v>0</v>
      </c>
      <c r="F116" s="240">
        <v>0</v>
      </c>
      <c r="G116" s="240">
        <v>0</v>
      </c>
      <c r="H116" s="240">
        <v>0</v>
      </c>
      <c r="I116" s="243">
        <v>0</v>
      </c>
      <c r="J116" s="243">
        <v>0</v>
      </c>
      <c r="K116" s="243">
        <v>0</v>
      </c>
      <c r="L116" s="246">
        <f t="shared" si="8"/>
        <v>0</v>
      </c>
      <c r="M116" s="246">
        <v>0</v>
      </c>
      <c r="N116" s="246">
        <v>0</v>
      </c>
      <c r="Q116" s="256"/>
    </row>
    <row r="117" spans="1:17" x14ac:dyDescent="0.2">
      <c r="A117" s="170">
        <v>105</v>
      </c>
      <c r="B117" s="89" t="s">
        <v>248</v>
      </c>
      <c r="C117" s="31" t="s">
        <v>249</v>
      </c>
      <c r="D117" s="240">
        <f t="shared" si="6"/>
        <v>0</v>
      </c>
      <c r="E117" s="240">
        <f t="shared" si="9"/>
        <v>0</v>
      </c>
      <c r="F117" s="240">
        <v>0</v>
      </c>
      <c r="G117" s="240">
        <v>0</v>
      </c>
      <c r="H117" s="240">
        <v>0</v>
      </c>
      <c r="I117" s="243">
        <v>0</v>
      </c>
      <c r="J117" s="243">
        <v>0</v>
      </c>
      <c r="K117" s="243">
        <v>0</v>
      </c>
      <c r="L117" s="246">
        <f t="shared" si="8"/>
        <v>0</v>
      </c>
      <c r="M117" s="246">
        <v>0</v>
      </c>
      <c r="N117" s="246">
        <v>0</v>
      </c>
      <c r="Q117" s="256"/>
    </row>
    <row r="118" spans="1:17" x14ac:dyDescent="0.2">
      <c r="A118" s="170">
        <v>106</v>
      </c>
      <c r="B118" s="87" t="s">
        <v>250</v>
      </c>
      <c r="C118" s="31" t="s">
        <v>251</v>
      </c>
      <c r="D118" s="240">
        <f t="shared" si="6"/>
        <v>0</v>
      </c>
      <c r="E118" s="240">
        <f t="shared" si="9"/>
        <v>0</v>
      </c>
      <c r="F118" s="240">
        <v>0</v>
      </c>
      <c r="G118" s="240">
        <v>0</v>
      </c>
      <c r="H118" s="240">
        <v>0</v>
      </c>
      <c r="I118" s="243">
        <v>0</v>
      </c>
      <c r="J118" s="243">
        <v>0</v>
      </c>
      <c r="K118" s="243">
        <v>0</v>
      </c>
      <c r="L118" s="246">
        <f t="shared" si="8"/>
        <v>0</v>
      </c>
      <c r="M118" s="246">
        <v>0</v>
      </c>
      <c r="N118" s="246">
        <v>0</v>
      </c>
      <c r="Q118" s="256"/>
    </row>
    <row r="119" spans="1:17" x14ac:dyDescent="0.2">
      <c r="A119" s="170">
        <v>107</v>
      </c>
      <c r="B119" s="88" t="s">
        <v>252</v>
      </c>
      <c r="C119" s="176" t="s">
        <v>253</v>
      </c>
      <c r="D119" s="240">
        <f t="shared" si="6"/>
        <v>0</v>
      </c>
      <c r="E119" s="240">
        <f t="shared" si="9"/>
        <v>0</v>
      </c>
      <c r="F119" s="240">
        <v>0</v>
      </c>
      <c r="G119" s="240">
        <v>0</v>
      </c>
      <c r="H119" s="240">
        <v>0</v>
      </c>
      <c r="I119" s="243">
        <v>0</v>
      </c>
      <c r="J119" s="243">
        <v>0</v>
      </c>
      <c r="K119" s="243">
        <v>0</v>
      </c>
      <c r="L119" s="246">
        <f t="shared" si="8"/>
        <v>0</v>
      </c>
      <c r="M119" s="246">
        <v>0</v>
      </c>
      <c r="N119" s="246">
        <v>0</v>
      </c>
      <c r="Q119" s="256"/>
    </row>
    <row r="120" spans="1:17" x14ac:dyDescent="0.2">
      <c r="A120" s="170">
        <v>108</v>
      </c>
      <c r="B120" s="87" t="s">
        <v>254</v>
      </c>
      <c r="C120" s="31" t="s">
        <v>255</v>
      </c>
      <c r="D120" s="240">
        <f t="shared" si="6"/>
        <v>0</v>
      </c>
      <c r="E120" s="240">
        <f t="shared" si="9"/>
        <v>0</v>
      </c>
      <c r="F120" s="240">
        <v>0</v>
      </c>
      <c r="G120" s="240">
        <v>0</v>
      </c>
      <c r="H120" s="240">
        <v>0</v>
      </c>
      <c r="I120" s="243">
        <v>0</v>
      </c>
      <c r="J120" s="243">
        <v>0</v>
      </c>
      <c r="K120" s="243">
        <v>0</v>
      </c>
      <c r="L120" s="246">
        <f t="shared" si="8"/>
        <v>0</v>
      </c>
      <c r="M120" s="246">
        <v>0</v>
      </c>
      <c r="N120" s="246">
        <v>0</v>
      </c>
      <c r="Q120" s="256"/>
    </row>
    <row r="121" spans="1:17" x14ac:dyDescent="0.2">
      <c r="A121" s="170">
        <v>109</v>
      </c>
      <c r="B121" s="89" t="s">
        <v>256</v>
      </c>
      <c r="C121" s="31" t="s">
        <v>257</v>
      </c>
      <c r="D121" s="240">
        <f t="shared" si="6"/>
        <v>0</v>
      </c>
      <c r="E121" s="240">
        <f t="shared" si="9"/>
        <v>0</v>
      </c>
      <c r="F121" s="240">
        <v>0</v>
      </c>
      <c r="G121" s="240">
        <v>0</v>
      </c>
      <c r="H121" s="240">
        <v>0</v>
      </c>
      <c r="I121" s="243">
        <v>0</v>
      </c>
      <c r="J121" s="243">
        <v>0</v>
      </c>
      <c r="K121" s="243">
        <v>0</v>
      </c>
      <c r="L121" s="246">
        <f t="shared" si="8"/>
        <v>0</v>
      </c>
      <c r="M121" s="246">
        <v>0</v>
      </c>
      <c r="N121" s="246">
        <v>0</v>
      </c>
      <c r="Q121" s="256"/>
    </row>
    <row r="122" spans="1:17" x14ac:dyDescent="0.2">
      <c r="A122" s="170">
        <v>110</v>
      </c>
      <c r="B122" s="88" t="s">
        <v>258</v>
      </c>
      <c r="C122" s="31" t="s">
        <v>259</v>
      </c>
      <c r="D122" s="240">
        <f t="shared" si="6"/>
        <v>0</v>
      </c>
      <c r="E122" s="240">
        <f t="shared" si="9"/>
        <v>0</v>
      </c>
      <c r="F122" s="240">
        <v>0</v>
      </c>
      <c r="G122" s="240">
        <v>0</v>
      </c>
      <c r="H122" s="240">
        <v>0</v>
      </c>
      <c r="I122" s="243">
        <v>0</v>
      </c>
      <c r="J122" s="243">
        <v>0</v>
      </c>
      <c r="K122" s="243">
        <v>0</v>
      </c>
      <c r="L122" s="246">
        <f t="shared" si="8"/>
        <v>0</v>
      </c>
      <c r="M122" s="246">
        <v>0</v>
      </c>
      <c r="N122" s="246">
        <v>0</v>
      </c>
      <c r="Q122" s="256"/>
    </row>
    <row r="123" spans="1:17" x14ac:dyDescent="0.2">
      <c r="A123" s="170">
        <v>111</v>
      </c>
      <c r="B123" s="343" t="s">
        <v>560</v>
      </c>
      <c r="C123" s="342" t="s">
        <v>561</v>
      </c>
      <c r="D123" s="240">
        <f t="shared" si="6"/>
        <v>0</v>
      </c>
      <c r="E123" s="240">
        <f t="shared" si="9"/>
        <v>0</v>
      </c>
      <c r="F123" s="240">
        <v>0</v>
      </c>
      <c r="G123" s="240">
        <v>0</v>
      </c>
      <c r="H123" s="240">
        <v>0</v>
      </c>
      <c r="I123" s="243">
        <v>0</v>
      </c>
      <c r="J123" s="243">
        <v>0</v>
      </c>
      <c r="K123" s="243">
        <v>0</v>
      </c>
      <c r="L123" s="246">
        <f t="shared" si="8"/>
        <v>0</v>
      </c>
      <c r="M123" s="246">
        <v>0</v>
      </c>
      <c r="N123" s="246">
        <v>0</v>
      </c>
      <c r="Q123" s="256"/>
    </row>
    <row r="124" spans="1:17" x14ac:dyDescent="0.2">
      <c r="A124" s="170">
        <v>112</v>
      </c>
      <c r="B124" s="89" t="s">
        <v>260</v>
      </c>
      <c r="C124" s="31" t="s">
        <v>261</v>
      </c>
      <c r="D124" s="240">
        <f t="shared" si="6"/>
        <v>0</v>
      </c>
      <c r="E124" s="240">
        <f t="shared" si="9"/>
        <v>0</v>
      </c>
      <c r="F124" s="240">
        <v>0</v>
      </c>
      <c r="G124" s="240">
        <v>0</v>
      </c>
      <c r="H124" s="240">
        <v>0</v>
      </c>
      <c r="I124" s="243">
        <v>0</v>
      </c>
      <c r="J124" s="243">
        <v>0</v>
      </c>
      <c r="K124" s="243">
        <v>0</v>
      </c>
      <c r="L124" s="246">
        <f t="shared" si="8"/>
        <v>0</v>
      </c>
      <c r="M124" s="246">
        <v>0</v>
      </c>
      <c r="N124" s="246">
        <v>0</v>
      </c>
      <c r="Q124" s="256"/>
    </row>
    <row r="125" spans="1:17" x14ac:dyDescent="0.2">
      <c r="A125" s="170">
        <v>113</v>
      </c>
      <c r="B125" s="87" t="s">
        <v>262</v>
      </c>
      <c r="C125" s="31" t="s">
        <v>263</v>
      </c>
      <c r="D125" s="240">
        <f t="shared" si="6"/>
        <v>0</v>
      </c>
      <c r="E125" s="240">
        <f t="shared" si="9"/>
        <v>0</v>
      </c>
      <c r="F125" s="240">
        <v>0</v>
      </c>
      <c r="G125" s="240">
        <v>0</v>
      </c>
      <c r="H125" s="240">
        <f t="shared" si="7"/>
        <v>0</v>
      </c>
      <c r="I125" s="243">
        <v>0</v>
      </c>
      <c r="J125" s="243">
        <v>0</v>
      </c>
      <c r="K125" s="243">
        <v>0</v>
      </c>
      <c r="L125" s="246">
        <f t="shared" si="8"/>
        <v>0</v>
      </c>
      <c r="M125" s="246">
        <v>0</v>
      </c>
      <c r="N125" s="246">
        <v>0</v>
      </c>
      <c r="Q125" s="256"/>
    </row>
    <row r="126" spans="1:17" x14ac:dyDescent="0.2">
      <c r="A126" s="170">
        <v>114</v>
      </c>
      <c r="B126" s="87" t="s">
        <v>264</v>
      </c>
      <c r="C126" s="177" t="s">
        <v>265</v>
      </c>
      <c r="D126" s="240">
        <f t="shared" si="6"/>
        <v>0</v>
      </c>
      <c r="E126" s="240">
        <f t="shared" si="9"/>
        <v>0</v>
      </c>
      <c r="F126" s="240">
        <v>0</v>
      </c>
      <c r="G126" s="240">
        <v>0</v>
      </c>
      <c r="H126" s="240">
        <f t="shared" si="7"/>
        <v>0</v>
      </c>
      <c r="I126" s="243">
        <v>0</v>
      </c>
      <c r="J126" s="243">
        <v>0</v>
      </c>
      <c r="K126" s="243">
        <v>0</v>
      </c>
      <c r="L126" s="246">
        <f t="shared" si="8"/>
        <v>0</v>
      </c>
      <c r="M126" s="246">
        <v>0</v>
      </c>
      <c r="N126" s="246">
        <v>0</v>
      </c>
      <c r="Q126" s="256"/>
    </row>
    <row r="127" spans="1:17" x14ac:dyDescent="0.2">
      <c r="A127" s="170">
        <v>115</v>
      </c>
      <c r="B127" s="87" t="s">
        <v>266</v>
      </c>
      <c r="C127" s="31" t="s">
        <v>267</v>
      </c>
      <c r="D127" s="240">
        <f t="shared" si="6"/>
        <v>0</v>
      </c>
      <c r="E127" s="240">
        <f t="shared" si="9"/>
        <v>0</v>
      </c>
      <c r="F127" s="240">
        <v>0</v>
      </c>
      <c r="G127" s="240">
        <v>0</v>
      </c>
      <c r="H127" s="240">
        <f t="shared" si="7"/>
        <v>0</v>
      </c>
      <c r="I127" s="243">
        <v>0</v>
      </c>
      <c r="J127" s="243">
        <v>0</v>
      </c>
      <c r="K127" s="243">
        <v>0</v>
      </c>
      <c r="L127" s="246">
        <f t="shared" si="8"/>
        <v>0</v>
      </c>
      <c r="M127" s="246">
        <v>0</v>
      </c>
      <c r="N127" s="246">
        <v>0</v>
      </c>
      <c r="Q127" s="256"/>
    </row>
    <row r="128" spans="1:17" x14ac:dyDescent="0.2">
      <c r="A128" s="170">
        <v>116</v>
      </c>
      <c r="B128" s="87" t="s">
        <v>268</v>
      </c>
      <c r="C128" s="31" t="s">
        <v>269</v>
      </c>
      <c r="D128" s="240">
        <f t="shared" si="6"/>
        <v>0</v>
      </c>
      <c r="E128" s="240">
        <f t="shared" si="9"/>
        <v>0</v>
      </c>
      <c r="F128" s="240">
        <v>0</v>
      </c>
      <c r="G128" s="240">
        <v>0</v>
      </c>
      <c r="H128" s="240">
        <f t="shared" si="7"/>
        <v>0</v>
      </c>
      <c r="I128" s="243">
        <v>0</v>
      </c>
      <c r="J128" s="243">
        <v>0</v>
      </c>
      <c r="K128" s="243">
        <v>0</v>
      </c>
      <c r="L128" s="246">
        <f t="shared" si="8"/>
        <v>0</v>
      </c>
      <c r="M128" s="246">
        <v>0</v>
      </c>
      <c r="N128" s="246">
        <v>0</v>
      </c>
      <c r="Q128" s="256"/>
    </row>
    <row r="129" spans="1:17" x14ac:dyDescent="0.2">
      <c r="A129" s="170">
        <v>117</v>
      </c>
      <c r="B129" s="87" t="s">
        <v>270</v>
      </c>
      <c r="C129" s="31" t="s">
        <v>271</v>
      </c>
      <c r="D129" s="240">
        <f t="shared" si="6"/>
        <v>0</v>
      </c>
      <c r="E129" s="240">
        <f t="shared" si="9"/>
        <v>0</v>
      </c>
      <c r="F129" s="240">
        <v>0</v>
      </c>
      <c r="G129" s="240">
        <v>0</v>
      </c>
      <c r="H129" s="240">
        <f t="shared" si="7"/>
        <v>0</v>
      </c>
      <c r="I129" s="243">
        <v>0</v>
      </c>
      <c r="J129" s="243">
        <v>0</v>
      </c>
      <c r="K129" s="243">
        <v>0</v>
      </c>
      <c r="L129" s="246">
        <f t="shared" si="8"/>
        <v>0</v>
      </c>
      <c r="M129" s="246">
        <v>0</v>
      </c>
      <c r="N129" s="246">
        <v>0</v>
      </c>
      <c r="Q129" s="256"/>
    </row>
    <row r="130" spans="1:17" x14ac:dyDescent="0.2">
      <c r="A130" s="170">
        <v>118</v>
      </c>
      <c r="B130" s="88" t="s">
        <v>272</v>
      </c>
      <c r="C130" s="31" t="s">
        <v>273</v>
      </c>
      <c r="D130" s="240">
        <f t="shared" si="6"/>
        <v>0</v>
      </c>
      <c r="E130" s="240">
        <f t="shared" si="9"/>
        <v>0</v>
      </c>
      <c r="F130" s="240">
        <v>0</v>
      </c>
      <c r="G130" s="240">
        <v>0</v>
      </c>
      <c r="H130" s="240">
        <f t="shared" si="7"/>
        <v>0</v>
      </c>
      <c r="I130" s="243">
        <v>0</v>
      </c>
      <c r="J130" s="243">
        <v>0</v>
      </c>
      <c r="K130" s="243">
        <v>0</v>
      </c>
      <c r="L130" s="246">
        <f t="shared" si="8"/>
        <v>0</v>
      </c>
      <c r="M130" s="246">
        <v>0</v>
      </c>
      <c r="N130" s="246">
        <v>0</v>
      </c>
      <c r="Q130" s="256"/>
    </row>
    <row r="131" spans="1:17" x14ac:dyDescent="0.2">
      <c r="A131" s="170">
        <v>119</v>
      </c>
      <c r="B131" s="88" t="s">
        <v>274</v>
      </c>
      <c r="C131" s="31" t="s">
        <v>275</v>
      </c>
      <c r="D131" s="240">
        <f t="shared" si="6"/>
        <v>11800</v>
      </c>
      <c r="E131" s="240">
        <f t="shared" si="9"/>
        <v>11800</v>
      </c>
      <c r="F131" s="240">
        <v>0</v>
      </c>
      <c r="G131" s="240">
        <v>11800</v>
      </c>
      <c r="H131" s="240">
        <f t="shared" si="7"/>
        <v>0</v>
      </c>
      <c r="I131" s="243">
        <v>0</v>
      </c>
      <c r="J131" s="243">
        <v>0</v>
      </c>
      <c r="K131" s="243">
        <v>0</v>
      </c>
      <c r="L131" s="246">
        <f t="shared" si="8"/>
        <v>0</v>
      </c>
      <c r="M131" s="246">
        <v>0</v>
      </c>
      <c r="N131" s="246">
        <v>0</v>
      </c>
      <c r="Q131" s="256"/>
    </row>
    <row r="132" spans="1:17" x14ac:dyDescent="0.2">
      <c r="A132" s="170">
        <v>120</v>
      </c>
      <c r="B132" s="88" t="s">
        <v>276</v>
      </c>
      <c r="C132" s="31" t="s">
        <v>277</v>
      </c>
      <c r="D132" s="240">
        <f t="shared" si="6"/>
        <v>23130</v>
      </c>
      <c r="E132" s="240">
        <f t="shared" si="9"/>
        <v>23130</v>
      </c>
      <c r="F132" s="240">
        <v>0</v>
      </c>
      <c r="G132" s="240">
        <v>23130</v>
      </c>
      <c r="H132" s="240">
        <f t="shared" si="7"/>
        <v>0</v>
      </c>
      <c r="I132" s="243">
        <v>0</v>
      </c>
      <c r="J132" s="243">
        <v>0</v>
      </c>
      <c r="K132" s="243">
        <v>0</v>
      </c>
      <c r="L132" s="246">
        <f t="shared" si="8"/>
        <v>0</v>
      </c>
      <c r="M132" s="246">
        <v>0</v>
      </c>
      <c r="N132" s="246">
        <v>0</v>
      </c>
      <c r="Q132" s="256"/>
    </row>
    <row r="133" spans="1:17" x14ac:dyDescent="0.2">
      <c r="A133" s="170">
        <v>121</v>
      </c>
      <c r="B133" s="87" t="s">
        <v>278</v>
      </c>
      <c r="C133" s="31" t="s">
        <v>279</v>
      </c>
      <c r="D133" s="240">
        <f t="shared" si="6"/>
        <v>0</v>
      </c>
      <c r="E133" s="240">
        <f t="shared" si="9"/>
        <v>0</v>
      </c>
      <c r="F133" s="240">
        <v>0</v>
      </c>
      <c r="G133" s="240">
        <v>0</v>
      </c>
      <c r="H133" s="240">
        <f t="shared" si="7"/>
        <v>0</v>
      </c>
      <c r="I133" s="243">
        <v>0</v>
      </c>
      <c r="J133" s="243">
        <v>0</v>
      </c>
      <c r="K133" s="243">
        <v>0</v>
      </c>
      <c r="L133" s="246">
        <f t="shared" si="8"/>
        <v>0</v>
      </c>
      <c r="M133" s="246">
        <v>0</v>
      </c>
      <c r="N133" s="246">
        <v>0</v>
      </c>
      <c r="Q133" s="256"/>
    </row>
    <row r="134" spans="1:17" x14ac:dyDescent="0.2">
      <c r="A134" s="170">
        <v>122</v>
      </c>
      <c r="B134" s="87" t="s">
        <v>280</v>
      </c>
      <c r="C134" s="31" t="s">
        <v>510</v>
      </c>
      <c r="D134" s="240">
        <f t="shared" si="6"/>
        <v>0</v>
      </c>
      <c r="E134" s="240">
        <f t="shared" si="9"/>
        <v>0</v>
      </c>
      <c r="F134" s="240">
        <v>0</v>
      </c>
      <c r="G134" s="240">
        <v>0</v>
      </c>
      <c r="H134" s="240">
        <f t="shared" si="7"/>
        <v>0</v>
      </c>
      <c r="I134" s="243">
        <v>0</v>
      </c>
      <c r="J134" s="243">
        <v>0</v>
      </c>
      <c r="K134" s="243">
        <v>0</v>
      </c>
      <c r="L134" s="246">
        <f t="shared" si="8"/>
        <v>0</v>
      </c>
      <c r="M134" s="246">
        <v>0</v>
      </c>
      <c r="N134" s="246">
        <v>0</v>
      </c>
      <c r="Q134" s="256"/>
    </row>
    <row r="135" spans="1:17" x14ac:dyDescent="0.2">
      <c r="A135" s="170">
        <v>123</v>
      </c>
      <c r="B135" s="87" t="s">
        <v>282</v>
      </c>
      <c r="C135" s="31" t="s">
        <v>283</v>
      </c>
      <c r="D135" s="240">
        <f t="shared" si="6"/>
        <v>0</v>
      </c>
      <c r="E135" s="240">
        <f t="shared" si="9"/>
        <v>0</v>
      </c>
      <c r="F135" s="240">
        <v>0</v>
      </c>
      <c r="G135" s="240">
        <v>0</v>
      </c>
      <c r="H135" s="240">
        <f t="shared" si="7"/>
        <v>0</v>
      </c>
      <c r="I135" s="243">
        <v>0</v>
      </c>
      <c r="J135" s="243">
        <v>0</v>
      </c>
      <c r="K135" s="243">
        <v>0</v>
      </c>
      <c r="L135" s="246">
        <f t="shared" si="8"/>
        <v>0</v>
      </c>
      <c r="M135" s="246">
        <v>0</v>
      </c>
      <c r="N135" s="246">
        <v>0</v>
      </c>
      <c r="Q135" s="256"/>
    </row>
    <row r="136" spans="1:17" x14ac:dyDescent="0.2">
      <c r="A136" s="170">
        <v>124</v>
      </c>
      <c r="B136" s="88" t="s">
        <v>284</v>
      </c>
      <c r="C136" s="31" t="s">
        <v>285</v>
      </c>
      <c r="D136" s="240">
        <f t="shared" si="6"/>
        <v>7000</v>
      </c>
      <c r="E136" s="240">
        <f t="shared" si="9"/>
        <v>0</v>
      </c>
      <c r="F136" s="240">
        <v>0</v>
      </c>
      <c r="G136" s="240">
        <v>0</v>
      </c>
      <c r="H136" s="240">
        <f t="shared" si="7"/>
        <v>7000</v>
      </c>
      <c r="I136" s="243">
        <v>1320</v>
      </c>
      <c r="J136" s="243">
        <v>0</v>
      </c>
      <c r="K136" s="243">
        <v>5680</v>
      </c>
      <c r="L136" s="246">
        <f t="shared" si="8"/>
        <v>0</v>
      </c>
      <c r="M136" s="246">
        <v>0</v>
      </c>
      <c r="N136" s="246">
        <v>0</v>
      </c>
      <c r="Q136" s="256"/>
    </row>
    <row r="137" spans="1:17" x14ac:dyDescent="0.2">
      <c r="A137" s="170">
        <v>125</v>
      </c>
      <c r="B137" s="89" t="s">
        <v>286</v>
      </c>
      <c r="C137" s="31" t="s">
        <v>287</v>
      </c>
      <c r="D137" s="240">
        <f t="shared" si="6"/>
        <v>46155</v>
      </c>
      <c r="E137" s="240">
        <f t="shared" si="9"/>
        <v>0</v>
      </c>
      <c r="F137" s="240">
        <v>0</v>
      </c>
      <c r="G137" s="240">
        <v>0</v>
      </c>
      <c r="H137" s="240">
        <f t="shared" si="7"/>
        <v>46155</v>
      </c>
      <c r="I137" s="243">
        <v>2325</v>
      </c>
      <c r="J137" s="243">
        <v>1056</v>
      </c>
      <c r="K137" s="243">
        <v>42774</v>
      </c>
      <c r="L137" s="246">
        <f t="shared" si="8"/>
        <v>0</v>
      </c>
      <c r="M137" s="246">
        <v>0</v>
      </c>
      <c r="N137" s="246">
        <v>0</v>
      </c>
      <c r="Q137" s="256"/>
    </row>
    <row r="138" spans="1:17" x14ac:dyDescent="0.2">
      <c r="A138" s="170">
        <v>126</v>
      </c>
      <c r="B138" s="87" t="s">
        <v>288</v>
      </c>
      <c r="C138" s="31" t="s">
        <v>289</v>
      </c>
      <c r="D138" s="240">
        <f t="shared" si="6"/>
        <v>0</v>
      </c>
      <c r="E138" s="240">
        <f t="shared" si="9"/>
        <v>0</v>
      </c>
      <c r="F138" s="240">
        <v>0</v>
      </c>
      <c r="G138" s="240">
        <v>0</v>
      </c>
      <c r="H138" s="240">
        <f t="shared" si="7"/>
        <v>0</v>
      </c>
      <c r="I138" s="243">
        <v>0</v>
      </c>
      <c r="J138" s="243">
        <v>0</v>
      </c>
      <c r="K138" s="243">
        <v>0</v>
      </c>
      <c r="L138" s="246">
        <f t="shared" si="8"/>
        <v>0</v>
      </c>
      <c r="M138" s="246">
        <v>0</v>
      </c>
      <c r="N138" s="246">
        <v>0</v>
      </c>
      <c r="Q138" s="256"/>
    </row>
    <row r="139" spans="1:17" x14ac:dyDescent="0.2">
      <c r="A139" s="170">
        <v>127</v>
      </c>
      <c r="B139" s="88" t="s">
        <v>290</v>
      </c>
      <c r="C139" s="31" t="s">
        <v>291</v>
      </c>
      <c r="D139" s="240">
        <f t="shared" ref="D139:D147" si="10">E139+H139+L139</f>
        <v>0</v>
      </c>
      <c r="E139" s="240">
        <f t="shared" si="9"/>
        <v>0</v>
      </c>
      <c r="F139" s="240">
        <v>0</v>
      </c>
      <c r="G139" s="240">
        <v>0</v>
      </c>
      <c r="H139" s="240">
        <f t="shared" ref="H139" si="11">I139+J139+K139</f>
        <v>0</v>
      </c>
      <c r="I139" s="243">
        <v>0</v>
      </c>
      <c r="J139" s="243">
        <v>0</v>
      </c>
      <c r="K139" s="243">
        <v>0</v>
      </c>
      <c r="L139" s="246">
        <f t="shared" ref="L139:L147" si="12">M139+N139</f>
        <v>0</v>
      </c>
      <c r="M139" s="246">
        <v>0</v>
      </c>
      <c r="N139" s="246">
        <v>0</v>
      </c>
      <c r="Q139" s="256"/>
    </row>
    <row r="140" spans="1:17" ht="12.75" x14ac:dyDescent="0.2">
      <c r="A140" s="170">
        <v>128</v>
      </c>
      <c r="B140" s="178" t="s">
        <v>292</v>
      </c>
      <c r="C140" s="179" t="s">
        <v>293</v>
      </c>
      <c r="D140" s="240">
        <f t="shared" si="10"/>
        <v>0</v>
      </c>
      <c r="E140" s="240">
        <f t="shared" si="9"/>
        <v>0</v>
      </c>
      <c r="F140" s="240">
        <v>0</v>
      </c>
      <c r="G140" s="240">
        <v>0</v>
      </c>
      <c r="H140" s="240">
        <v>0</v>
      </c>
      <c r="I140" s="243">
        <v>0</v>
      </c>
      <c r="J140" s="243">
        <v>0</v>
      </c>
      <c r="K140" s="243">
        <v>0</v>
      </c>
      <c r="L140" s="246">
        <f t="shared" si="12"/>
        <v>0</v>
      </c>
      <c r="M140" s="246">
        <v>0</v>
      </c>
      <c r="N140" s="246">
        <v>0</v>
      </c>
      <c r="Q140" s="256"/>
    </row>
    <row r="141" spans="1:17" ht="12.75" x14ac:dyDescent="0.2">
      <c r="A141" s="170">
        <v>129</v>
      </c>
      <c r="B141" s="180" t="s">
        <v>294</v>
      </c>
      <c r="C141" s="181" t="s">
        <v>295</v>
      </c>
      <c r="D141" s="240">
        <f t="shared" si="10"/>
        <v>0</v>
      </c>
      <c r="E141" s="240">
        <f t="shared" ref="E141:E145" si="13">F141+G141</f>
        <v>0</v>
      </c>
      <c r="F141" s="240">
        <v>0</v>
      </c>
      <c r="G141" s="240">
        <v>0</v>
      </c>
      <c r="H141" s="240">
        <v>0</v>
      </c>
      <c r="I141" s="243">
        <v>0</v>
      </c>
      <c r="J141" s="243">
        <v>0</v>
      </c>
      <c r="K141" s="243">
        <v>0</v>
      </c>
      <c r="L141" s="246">
        <f t="shared" si="12"/>
        <v>0</v>
      </c>
      <c r="M141" s="246">
        <v>0</v>
      </c>
      <c r="N141" s="246">
        <v>0</v>
      </c>
      <c r="Q141" s="256"/>
    </row>
    <row r="142" spans="1:17" ht="12.75" x14ac:dyDescent="0.2">
      <c r="A142" s="170">
        <v>130</v>
      </c>
      <c r="B142" s="182" t="s">
        <v>296</v>
      </c>
      <c r="C142" s="183" t="s">
        <v>297</v>
      </c>
      <c r="D142" s="240">
        <f t="shared" si="10"/>
        <v>0</v>
      </c>
      <c r="E142" s="240">
        <f t="shared" si="13"/>
        <v>0</v>
      </c>
      <c r="F142" s="240">
        <v>0</v>
      </c>
      <c r="G142" s="240">
        <v>0</v>
      </c>
      <c r="H142" s="240">
        <v>0</v>
      </c>
      <c r="I142" s="243">
        <v>0</v>
      </c>
      <c r="J142" s="243">
        <v>0</v>
      </c>
      <c r="K142" s="243">
        <v>0</v>
      </c>
      <c r="L142" s="246">
        <f t="shared" si="12"/>
        <v>0</v>
      </c>
      <c r="M142" s="246">
        <v>0</v>
      </c>
      <c r="N142" s="246">
        <v>0</v>
      </c>
      <c r="Q142" s="256"/>
    </row>
    <row r="143" spans="1:17" ht="12.75" x14ac:dyDescent="0.2">
      <c r="A143" s="170">
        <v>131</v>
      </c>
      <c r="B143" s="184" t="s">
        <v>298</v>
      </c>
      <c r="C143" s="248" t="s">
        <v>469</v>
      </c>
      <c r="D143" s="240">
        <f t="shared" si="10"/>
        <v>0</v>
      </c>
      <c r="E143" s="240">
        <f t="shared" si="13"/>
        <v>0</v>
      </c>
      <c r="F143" s="240">
        <v>0</v>
      </c>
      <c r="G143" s="240">
        <v>0</v>
      </c>
      <c r="H143" s="240">
        <v>0</v>
      </c>
      <c r="I143" s="243">
        <v>0</v>
      </c>
      <c r="J143" s="243">
        <v>0</v>
      </c>
      <c r="K143" s="243">
        <v>0</v>
      </c>
      <c r="L143" s="246">
        <f t="shared" si="12"/>
        <v>0</v>
      </c>
      <c r="M143" s="246">
        <v>0</v>
      </c>
      <c r="N143" s="246">
        <v>0</v>
      </c>
      <c r="Q143" s="256"/>
    </row>
    <row r="144" spans="1:17" x14ac:dyDescent="0.2">
      <c r="A144" s="170">
        <v>132</v>
      </c>
      <c r="B144" s="170" t="s">
        <v>300</v>
      </c>
      <c r="C144" s="186" t="s">
        <v>301</v>
      </c>
      <c r="D144" s="240">
        <f t="shared" si="10"/>
        <v>0</v>
      </c>
      <c r="E144" s="240">
        <f t="shared" si="13"/>
        <v>0</v>
      </c>
      <c r="F144" s="240">
        <v>0</v>
      </c>
      <c r="G144" s="240">
        <v>0</v>
      </c>
      <c r="H144" s="240">
        <v>0</v>
      </c>
      <c r="I144" s="243">
        <v>0</v>
      </c>
      <c r="J144" s="243">
        <v>0</v>
      </c>
      <c r="K144" s="243">
        <v>0</v>
      </c>
      <c r="L144" s="246">
        <f t="shared" si="12"/>
        <v>0</v>
      </c>
      <c r="M144" s="246">
        <v>0</v>
      </c>
      <c r="N144" s="246">
        <v>0</v>
      </c>
      <c r="Q144" s="256"/>
    </row>
    <row r="145" spans="1:17" x14ac:dyDescent="0.2">
      <c r="A145" s="170">
        <v>133</v>
      </c>
      <c r="B145" s="187" t="s">
        <v>302</v>
      </c>
      <c r="C145" s="186" t="s">
        <v>303</v>
      </c>
      <c r="D145" s="240">
        <f t="shared" si="10"/>
        <v>0</v>
      </c>
      <c r="E145" s="247">
        <f t="shared" si="13"/>
        <v>0</v>
      </c>
      <c r="F145" s="247">
        <v>0</v>
      </c>
      <c r="G145" s="247">
        <v>0</v>
      </c>
      <c r="H145" s="240">
        <v>0</v>
      </c>
      <c r="I145" s="243">
        <v>0</v>
      </c>
      <c r="J145" s="247">
        <v>0</v>
      </c>
      <c r="K145" s="247">
        <v>0</v>
      </c>
      <c r="L145" s="246">
        <f t="shared" si="12"/>
        <v>0</v>
      </c>
      <c r="M145" s="246">
        <v>0</v>
      </c>
      <c r="N145" s="246">
        <v>0</v>
      </c>
      <c r="Q145" s="256"/>
    </row>
    <row r="146" spans="1:17" x14ac:dyDescent="0.2">
      <c r="A146" s="170">
        <v>134</v>
      </c>
      <c r="B146" s="250" t="s">
        <v>304</v>
      </c>
      <c r="C146" s="251" t="s">
        <v>305</v>
      </c>
      <c r="D146" s="240">
        <f t="shared" si="10"/>
        <v>0</v>
      </c>
      <c r="E146" s="247">
        <v>0</v>
      </c>
      <c r="F146" s="247">
        <v>0</v>
      </c>
      <c r="G146" s="247">
        <v>0</v>
      </c>
      <c r="H146" s="247">
        <v>0</v>
      </c>
      <c r="I146" s="243">
        <v>0</v>
      </c>
      <c r="J146" s="247">
        <v>0</v>
      </c>
      <c r="K146" s="247">
        <v>0</v>
      </c>
      <c r="L146" s="246">
        <f t="shared" si="12"/>
        <v>0</v>
      </c>
      <c r="M146" s="246">
        <v>0</v>
      </c>
      <c r="N146" s="246">
        <v>0</v>
      </c>
      <c r="Q146" s="256"/>
    </row>
    <row r="147" spans="1:17" x14ac:dyDescent="0.2">
      <c r="A147" s="170">
        <v>135</v>
      </c>
      <c r="B147" s="187" t="s">
        <v>306</v>
      </c>
      <c r="C147" s="186" t="s">
        <v>307</v>
      </c>
      <c r="D147" s="240">
        <f t="shared" si="10"/>
        <v>0</v>
      </c>
      <c r="E147" s="247">
        <v>0</v>
      </c>
      <c r="F147" s="247">
        <v>0</v>
      </c>
      <c r="G147" s="247">
        <v>0</v>
      </c>
      <c r="H147" s="247">
        <v>0</v>
      </c>
      <c r="I147" s="243">
        <v>0</v>
      </c>
      <c r="J147" s="247">
        <v>0</v>
      </c>
      <c r="K147" s="247">
        <v>0</v>
      </c>
      <c r="L147" s="246">
        <f t="shared" si="12"/>
        <v>0</v>
      </c>
      <c r="M147" s="246">
        <v>0</v>
      </c>
      <c r="N147" s="246">
        <v>0</v>
      </c>
      <c r="Q147" s="256"/>
    </row>
    <row r="148" spans="1:17" x14ac:dyDescent="0.2">
      <c r="A148" s="257"/>
      <c r="B148" s="258"/>
      <c r="C148" s="259"/>
      <c r="D148" s="260"/>
      <c r="E148" s="261"/>
      <c r="F148" s="261"/>
      <c r="G148" s="261"/>
      <c r="H148" s="261"/>
      <c r="I148" s="261"/>
      <c r="J148" s="261"/>
      <c r="K148" s="261"/>
      <c r="L148" s="262"/>
      <c r="M148" s="262"/>
      <c r="N148" s="262"/>
      <c r="Q148" s="252"/>
    </row>
    <row r="149" spans="1:17" ht="12.75" customHeight="1" x14ac:dyDescent="0.2">
      <c r="A149" s="263"/>
      <c r="B149" s="263"/>
      <c r="C149" s="263"/>
      <c r="D149" s="263"/>
      <c r="E149" s="263"/>
      <c r="F149" s="263"/>
      <c r="G149" s="263"/>
      <c r="H149" s="263"/>
      <c r="I149" s="264"/>
    </row>
    <row r="150" spans="1:17" x14ac:dyDescent="0.2">
      <c r="A150" s="265"/>
      <c r="B150" s="265"/>
      <c r="C150" s="265"/>
      <c r="D150" s="266"/>
      <c r="E150" s="266"/>
      <c r="F150" s="266"/>
      <c r="G150" s="266"/>
      <c r="H150" s="266"/>
    </row>
    <row r="152" spans="1:17" x14ac:dyDescent="0.2">
      <c r="D152" s="267"/>
      <c r="E152" s="267"/>
      <c r="F152" s="267"/>
      <c r="G152" s="267"/>
      <c r="H152" s="267"/>
      <c r="I152" s="267"/>
      <c r="J152" s="267"/>
      <c r="K152" s="267"/>
      <c r="L152" s="267"/>
      <c r="M152" s="267"/>
      <c r="N152" s="267"/>
    </row>
    <row r="156" spans="1:17" x14ac:dyDescent="0.2">
      <c r="J156" s="252"/>
    </row>
  </sheetData>
  <mergeCells count="22">
    <mergeCell ref="M4:M5"/>
    <mergeCell ref="A7:C7"/>
    <mergeCell ref="A8:C8"/>
    <mergeCell ref="A9:C9"/>
    <mergeCell ref="A90:A93"/>
    <mergeCell ref="B90:B93"/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E4:E5"/>
    <mergeCell ref="F4:G4"/>
    <mergeCell ref="H4:H5"/>
    <mergeCell ref="I4:I5"/>
    <mergeCell ref="J4:K4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50"/>
  <sheetViews>
    <sheetView workbookViewId="0">
      <pane xSplit="3" ySplit="9" topLeftCell="D138" activePane="bottomRight" state="frozen"/>
      <selection pane="topRight" activeCell="E1" sqref="E1"/>
      <selection pane="bottomLeft" activeCell="A10" sqref="A10"/>
      <selection pane="bottomRight" activeCell="I152" sqref="I152"/>
    </sheetView>
  </sheetViews>
  <sheetFormatPr defaultRowHeight="15" x14ac:dyDescent="0.25"/>
  <cols>
    <col min="1" max="1" width="4.85546875" style="269" customWidth="1"/>
    <col min="2" max="2" width="8.7109375" style="269" customWidth="1"/>
    <col min="3" max="3" width="50" style="269" customWidth="1"/>
    <col min="4" max="7" width="17.85546875" style="269" customWidth="1"/>
    <col min="8" max="8" width="9.140625" style="268"/>
    <col min="9" max="9" width="9.140625" style="269"/>
    <col min="10" max="10" width="10.28515625" style="269" customWidth="1"/>
    <col min="11" max="16384" width="9.140625" style="269"/>
  </cols>
  <sheetData>
    <row r="1" spans="1:11" ht="49.5" customHeight="1" x14ac:dyDescent="0.25">
      <c r="A1" s="1014" t="s">
        <v>511</v>
      </c>
      <c r="B1" s="1014"/>
      <c r="C1" s="1014"/>
      <c r="D1" s="1014"/>
      <c r="E1" s="1014"/>
      <c r="F1" s="1014"/>
      <c r="G1" s="1014"/>
    </row>
    <row r="2" spans="1:11" ht="27" customHeight="1" x14ac:dyDescent="0.25">
      <c r="A2" s="1015" t="s">
        <v>0</v>
      </c>
      <c r="B2" s="1016" t="s">
        <v>330</v>
      </c>
      <c r="C2" s="1015" t="s">
        <v>313</v>
      </c>
      <c r="D2" s="1018" t="s">
        <v>512</v>
      </c>
      <c r="E2" s="1019"/>
      <c r="F2" s="1019"/>
      <c r="G2" s="1020"/>
    </row>
    <row r="3" spans="1:11" ht="16.5" customHeight="1" x14ac:dyDescent="0.25">
      <c r="A3" s="1015"/>
      <c r="B3" s="1017"/>
      <c r="C3" s="1015"/>
      <c r="D3" s="1021" t="s">
        <v>475</v>
      </c>
      <c r="E3" s="1022"/>
      <c r="F3" s="1022"/>
      <c r="G3" s="1023"/>
    </row>
    <row r="4" spans="1:11" ht="37.5" customHeight="1" x14ac:dyDescent="0.25">
      <c r="A4" s="1015"/>
      <c r="B4" s="1017"/>
      <c r="C4" s="1015"/>
      <c r="D4" s="1024" t="s">
        <v>44</v>
      </c>
      <c r="E4" s="1024" t="s">
        <v>476</v>
      </c>
      <c r="F4" s="1026" t="s">
        <v>49</v>
      </c>
      <c r="G4" s="1026"/>
    </row>
    <row r="5" spans="1:11" ht="27.75" customHeight="1" x14ac:dyDescent="0.25">
      <c r="A5" s="1015"/>
      <c r="B5" s="1017"/>
      <c r="C5" s="1015"/>
      <c r="D5" s="1025"/>
      <c r="E5" s="1025"/>
      <c r="F5" s="270" t="s">
        <v>51</v>
      </c>
      <c r="G5" s="271" t="s">
        <v>50</v>
      </c>
    </row>
    <row r="6" spans="1:11" ht="10.5" customHeight="1" x14ac:dyDescent="0.25">
      <c r="A6" s="272">
        <v>1</v>
      </c>
      <c r="B6" s="272">
        <v>2</v>
      </c>
      <c r="C6" s="272">
        <v>3</v>
      </c>
      <c r="D6" s="273">
        <v>4</v>
      </c>
      <c r="E6" s="273">
        <v>5</v>
      </c>
      <c r="F6" s="273">
        <v>6</v>
      </c>
      <c r="G6" s="273">
        <v>7</v>
      </c>
      <c r="H6" s="274"/>
    </row>
    <row r="7" spans="1:11" x14ac:dyDescent="0.25">
      <c r="A7" s="925" t="s">
        <v>44</v>
      </c>
      <c r="B7" s="925"/>
      <c r="C7" s="925"/>
      <c r="D7" s="275">
        <f>D8+D9</f>
        <v>990202</v>
      </c>
      <c r="E7" s="275">
        <f>E8+E9</f>
        <v>19192</v>
      </c>
      <c r="F7" s="275">
        <f>F8+F9</f>
        <v>156213</v>
      </c>
      <c r="G7" s="275">
        <f t="shared" ref="G7" si="0">G8+G9</f>
        <v>814797</v>
      </c>
      <c r="H7" s="276"/>
    </row>
    <row r="8" spans="1:11" x14ac:dyDescent="0.25">
      <c r="A8" s="933" t="s">
        <v>14</v>
      </c>
      <c r="B8" s="934"/>
      <c r="C8" s="935"/>
      <c r="D8" s="273">
        <f>E8+F8+G8</f>
        <v>0</v>
      </c>
      <c r="E8" s="273">
        <v>0</v>
      </c>
      <c r="F8" s="273">
        <v>0</v>
      </c>
      <c r="G8" s="273">
        <v>0</v>
      </c>
      <c r="H8" s="276"/>
    </row>
    <row r="9" spans="1:11" x14ac:dyDescent="0.25">
      <c r="A9" s="933" t="s">
        <v>15</v>
      </c>
      <c r="B9" s="934"/>
      <c r="C9" s="935"/>
      <c r="D9" s="275">
        <f>SUM(D10:D139)-D90</f>
        <v>990202</v>
      </c>
      <c r="E9" s="275">
        <f>SUM(E10:E139)-E90</f>
        <v>19192</v>
      </c>
      <c r="F9" s="275">
        <f>SUM(F10:F139)-F90</f>
        <v>156213</v>
      </c>
      <c r="G9" s="275">
        <f>SUM(G10:G139)-G90</f>
        <v>814797</v>
      </c>
      <c r="H9" s="276"/>
      <c r="K9" s="277"/>
    </row>
    <row r="10" spans="1:11" x14ac:dyDescent="0.25">
      <c r="A10" s="278">
        <v>1</v>
      </c>
      <c r="B10" s="279" t="s">
        <v>54</v>
      </c>
      <c r="C10" s="280" t="s">
        <v>55</v>
      </c>
      <c r="D10" s="273">
        <f>E10+F10+G10</f>
        <v>600</v>
      </c>
      <c r="E10" s="273">
        <v>0</v>
      </c>
      <c r="F10" s="273">
        <v>0</v>
      </c>
      <c r="G10" s="273">
        <v>600</v>
      </c>
      <c r="H10" s="276"/>
      <c r="K10" s="281"/>
    </row>
    <row r="11" spans="1:11" x14ac:dyDescent="0.25">
      <c r="A11" s="278">
        <v>2</v>
      </c>
      <c r="B11" s="282" t="s">
        <v>56</v>
      </c>
      <c r="C11" s="280" t="s">
        <v>57</v>
      </c>
      <c r="D11" s="273">
        <f t="shared" ref="D11:D76" si="1">E11+F11+G11</f>
        <v>7000</v>
      </c>
      <c r="E11" s="273">
        <v>0</v>
      </c>
      <c r="F11" s="273">
        <v>0</v>
      </c>
      <c r="G11" s="273">
        <v>7000</v>
      </c>
      <c r="H11" s="276"/>
      <c r="K11" s="281"/>
    </row>
    <row r="12" spans="1:11" x14ac:dyDescent="0.25">
      <c r="A12" s="278">
        <v>3</v>
      </c>
      <c r="B12" s="283" t="s">
        <v>16</v>
      </c>
      <c r="C12" s="280" t="s">
        <v>17</v>
      </c>
      <c r="D12" s="273">
        <f t="shared" si="1"/>
        <v>25000</v>
      </c>
      <c r="E12" s="273">
        <v>0</v>
      </c>
      <c r="F12" s="273">
        <v>0</v>
      </c>
      <c r="G12" s="273">
        <v>25000</v>
      </c>
      <c r="H12" s="276"/>
      <c r="K12" s="281"/>
    </row>
    <row r="13" spans="1:11" x14ac:dyDescent="0.25">
      <c r="A13" s="278">
        <v>4</v>
      </c>
      <c r="B13" s="279" t="s">
        <v>58</v>
      </c>
      <c r="C13" s="280" t="s">
        <v>59</v>
      </c>
      <c r="D13" s="273">
        <f t="shared" si="1"/>
        <v>6000</v>
      </c>
      <c r="E13" s="273">
        <v>0</v>
      </c>
      <c r="F13" s="273">
        <v>0</v>
      </c>
      <c r="G13" s="273">
        <v>6000</v>
      </c>
      <c r="H13" s="276"/>
      <c r="K13" s="281"/>
    </row>
    <row r="14" spans="1:11" x14ac:dyDescent="0.25">
      <c r="A14" s="278">
        <v>5</v>
      </c>
      <c r="B14" s="279" t="s">
        <v>60</v>
      </c>
      <c r="C14" s="280" t="s">
        <v>61</v>
      </c>
      <c r="D14" s="273">
        <f t="shared" si="1"/>
        <v>6500</v>
      </c>
      <c r="E14" s="273">
        <v>0</v>
      </c>
      <c r="F14" s="273">
        <v>2156</v>
      </c>
      <c r="G14" s="273">
        <v>4344</v>
      </c>
      <c r="H14" s="276"/>
      <c r="K14" s="281"/>
    </row>
    <row r="15" spans="1:11" x14ac:dyDescent="0.25">
      <c r="A15" s="278">
        <v>6</v>
      </c>
      <c r="B15" s="283" t="s">
        <v>18</v>
      </c>
      <c r="C15" s="280" t="s">
        <v>19</v>
      </c>
      <c r="D15" s="273">
        <f t="shared" si="1"/>
        <v>13781</v>
      </c>
      <c r="E15" s="273">
        <v>0</v>
      </c>
      <c r="F15" s="273">
        <v>2291</v>
      </c>
      <c r="G15" s="273">
        <v>11490</v>
      </c>
      <c r="H15" s="276"/>
      <c r="K15" s="281"/>
    </row>
    <row r="16" spans="1:11" x14ac:dyDescent="0.25">
      <c r="A16" s="278">
        <v>7</v>
      </c>
      <c r="B16" s="279" t="s">
        <v>62</v>
      </c>
      <c r="C16" s="280" t="s">
        <v>63</v>
      </c>
      <c r="D16" s="273">
        <f t="shared" si="1"/>
        <v>14155</v>
      </c>
      <c r="E16" s="273">
        <v>0</v>
      </c>
      <c r="F16" s="273">
        <v>2582</v>
      </c>
      <c r="G16" s="273">
        <v>11573</v>
      </c>
      <c r="H16" s="276"/>
      <c r="K16" s="281"/>
    </row>
    <row r="17" spans="1:11" x14ac:dyDescent="0.25">
      <c r="A17" s="278">
        <v>8</v>
      </c>
      <c r="B17" s="283" t="s">
        <v>64</v>
      </c>
      <c r="C17" s="280" t="s">
        <v>65</v>
      </c>
      <c r="D17" s="273">
        <f t="shared" si="1"/>
        <v>10000</v>
      </c>
      <c r="E17" s="273">
        <v>0</v>
      </c>
      <c r="F17" s="273">
        <v>0</v>
      </c>
      <c r="G17" s="273">
        <v>10000</v>
      </c>
      <c r="H17" s="276"/>
      <c r="K17" s="281"/>
    </row>
    <row r="18" spans="1:11" x14ac:dyDescent="0.25">
      <c r="A18" s="278">
        <v>9</v>
      </c>
      <c r="B18" s="283" t="s">
        <v>66</v>
      </c>
      <c r="C18" s="280" t="s">
        <v>67</v>
      </c>
      <c r="D18" s="273">
        <f t="shared" si="1"/>
        <v>6870</v>
      </c>
      <c r="E18" s="273">
        <v>0</v>
      </c>
      <c r="F18" s="273">
        <v>0</v>
      </c>
      <c r="G18" s="273">
        <v>6870</v>
      </c>
      <c r="H18" s="276"/>
      <c r="K18" s="281"/>
    </row>
    <row r="19" spans="1:11" x14ac:dyDescent="0.25">
      <c r="A19" s="278">
        <v>10</v>
      </c>
      <c r="B19" s="283" t="s">
        <v>68</v>
      </c>
      <c r="C19" s="280" t="s">
        <v>69</v>
      </c>
      <c r="D19" s="273">
        <f t="shared" si="1"/>
        <v>14000</v>
      </c>
      <c r="E19" s="273">
        <v>1500</v>
      </c>
      <c r="F19" s="273">
        <v>0</v>
      </c>
      <c r="G19" s="273">
        <v>12500</v>
      </c>
      <c r="H19" s="276"/>
      <c r="K19" s="281"/>
    </row>
    <row r="20" spans="1:11" x14ac:dyDescent="0.25">
      <c r="A20" s="278">
        <v>11</v>
      </c>
      <c r="B20" s="283" t="s">
        <v>70</v>
      </c>
      <c r="C20" s="280" t="s">
        <v>71</v>
      </c>
      <c r="D20" s="273">
        <f t="shared" si="1"/>
        <v>8280</v>
      </c>
      <c r="E20" s="273">
        <v>0</v>
      </c>
      <c r="F20" s="273">
        <v>2529</v>
      </c>
      <c r="G20" s="273">
        <v>5751</v>
      </c>
      <c r="H20" s="276"/>
      <c r="K20" s="281"/>
    </row>
    <row r="21" spans="1:11" x14ac:dyDescent="0.25">
      <c r="A21" s="278">
        <v>12</v>
      </c>
      <c r="B21" s="283" t="s">
        <v>72</v>
      </c>
      <c r="C21" s="280" t="s">
        <v>73</v>
      </c>
      <c r="D21" s="273">
        <f t="shared" si="1"/>
        <v>4700</v>
      </c>
      <c r="E21" s="273">
        <v>0</v>
      </c>
      <c r="F21" s="273">
        <v>3700</v>
      </c>
      <c r="G21" s="273">
        <v>1000</v>
      </c>
      <c r="H21" s="276"/>
      <c r="K21" s="281"/>
    </row>
    <row r="22" spans="1:11" x14ac:dyDescent="0.25">
      <c r="A22" s="278">
        <v>13</v>
      </c>
      <c r="B22" s="283" t="s">
        <v>74</v>
      </c>
      <c r="C22" s="280" t="s">
        <v>75</v>
      </c>
      <c r="D22" s="273">
        <f t="shared" si="1"/>
        <v>0</v>
      </c>
      <c r="E22" s="273">
        <v>0</v>
      </c>
      <c r="F22" s="273">
        <v>0</v>
      </c>
      <c r="G22" s="273">
        <v>0</v>
      </c>
      <c r="H22" s="276"/>
      <c r="K22" s="281"/>
    </row>
    <row r="23" spans="1:11" x14ac:dyDescent="0.25">
      <c r="A23" s="278">
        <v>14</v>
      </c>
      <c r="B23" s="283" t="s">
        <v>76</v>
      </c>
      <c r="C23" s="280" t="s">
        <v>77</v>
      </c>
      <c r="D23" s="273">
        <f t="shared" si="1"/>
        <v>13200</v>
      </c>
      <c r="E23" s="273">
        <v>53</v>
      </c>
      <c r="F23" s="273">
        <v>1497</v>
      </c>
      <c r="G23" s="273">
        <v>11650</v>
      </c>
      <c r="H23" s="276"/>
      <c r="K23" s="281"/>
    </row>
    <row r="24" spans="1:11" x14ac:dyDescent="0.25">
      <c r="A24" s="278">
        <v>15</v>
      </c>
      <c r="B24" s="283" t="s">
        <v>78</v>
      </c>
      <c r="C24" s="280" t="s">
        <v>79</v>
      </c>
      <c r="D24" s="273">
        <f t="shared" si="1"/>
        <v>12800</v>
      </c>
      <c r="E24" s="273">
        <v>0</v>
      </c>
      <c r="F24" s="273">
        <v>0</v>
      </c>
      <c r="G24" s="273">
        <v>12800</v>
      </c>
      <c r="H24" s="276"/>
      <c r="K24" s="281"/>
    </row>
    <row r="25" spans="1:11" x14ac:dyDescent="0.25">
      <c r="A25" s="278">
        <v>16</v>
      </c>
      <c r="B25" s="283" t="s">
        <v>80</v>
      </c>
      <c r="C25" s="280" t="s">
        <v>81</v>
      </c>
      <c r="D25" s="273">
        <f t="shared" si="1"/>
        <v>12000</v>
      </c>
      <c r="E25" s="273">
        <v>0</v>
      </c>
      <c r="F25" s="273">
        <v>2201</v>
      </c>
      <c r="G25" s="273">
        <v>9799</v>
      </c>
      <c r="H25" s="276"/>
      <c r="K25" s="281"/>
    </row>
    <row r="26" spans="1:11" x14ac:dyDescent="0.25">
      <c r="A26" s="278">
        <v>17</v>
      </c>
      <c r="B26" s="283" t="s">
        <v>20</v>
      </c>
      <c r="C26" s="280" t="s">
        <v>21</v>
      </c>
      <c r="D26" s="273">
        <f t="shared" si="1"/>
        <v>65150</v>
      </c>
      <c r="E26" s="273">
        <v>100</v>
      </c>
      <c r="F26" s="273">
        <v>1110</v>
      </c>
      <c r="G26" s="273">
        <v>63940</v>
      </c>
      <c r="H26" s="276"/>
      <c r="K26" s="281"/>
    </row>
    <row r="27" spans="1:11" x14ac:dyDescent="0.25">
      <c r="A27" s="278">
        <v>18</v>
      </c>
      <c r="B27" s="279" t="s">
        <v>82</v>
      </c>
      <c r="C27" s="280" t="s">
        <v>83</v>
      </c>
      <c r="D27" s="273">
        <f t="shared" si="1"/>
        <v>4000</v>
      </c>
      <c r="E27" s="273">
        <v>0</v>
      </c>
      <c r="F27" s="273">
        <v>50</v>
      </c>
      <c r="G27" s="273">
        <v>3950</v>
      </c>
      <c r="H27" s="276"/>
      <c r="K27" s="281"/>
    </row>
    <row r="28" spans="1:11" x14ac:dyDescent="0.25">
      <c r="A28" s="278">
        <v>19</v>
      </c>
      <c r="B28" s="279" t="s">
        <v>84</v>
      </c>
      <c r="C28" s="280" t="s">
        <v>85</v>
      </c>
      <c r="D28" s="273">
        <f t="shared" si="1"/>
        <v>500</v>
      </c>
      <c r="E28" s="273">
        <v>37</v>
      </c>
      <c r="F28" s="273">
        <v>0</v>
      </c>
      <c r="G28" s="273">
        <v>463</v>
      </c>
      <c r="H28" s="276"/>
      <c r="K28" s="281"/>
    </row>
    <row r="29" spans="1:11" x14ac:dyDescent="0.25">
      <c r="A29" s="278">
        <v>20</v>
      </c>
      <c r="B29" s="279" t="s">
        <v>86</v>
      </c>
      <c r="C29" s="280" t="s">
        <v>87</v>
      </c>
      <c r="D29" s="273">
        <f t="shared" si="1"/>
        <v>25000</v>
      </c>
      <c r="E29" s="273">
        <v>0</v>
      </c>
      <c r="F29" s="273">
        <v>2485</v>
      </c>
      <c r="G29" s="273">
        <v>22515</v>
      </c>
      <c r="H29" s="276"/>
      <c r="K29" s="281"/>
    </row>
    <row r="30" spans="1:11" x14ac:dyDescent="0.25">
      <c r="A30" s="278">
        <v>21</v>
      </c>
      <c r="B30" s="279" t="s">
        <v>22</v>
      </c>
      <c r="C30" s="280" t="s">
        <v>23</v>
      </c>
      <c r="D30" s="273">
        <f t="shared" si="1"/>
        <v>6000</v>
      </c>
      <c r="E30" s="273">
        <v>0</v>
      </c>
      <c r="F30" s="273">
        <v>1133</v>
      </c>
      <c r="G30" s="273">
        <v>4867</v>
      </c>
      <c r="H30" s="276"/>
      <c r="K30" s="281"/>
    </row>
    <row r="31" spans="1:11" x14ac:dyDescent="0.25">
      <c r="A31" s="278">
        <v>22</v>
      </c>
      <c r="B31" s="283" t="s">
        <v>24</v>
      </c>
      <c r="C31" s="280" t="s">
        <v>25</v>
      </c>
      <c r="D31" s="273">
        <f t="shared" si="1"/>
        <v>2200</v>
      </c>
      <c r="E31" s="273">
        <v>0</v>
      </c>
      <c r="F31" s="273">
        <v>1263</v>
      </c>
      <c r="G31" s="273">
        <v>937</v>
      </c>
      <c r="H31" s="276"/>
      <c r="K31" s="281"/>
    </row>
    <row r="32" spans="1:11" x14ac:dyDescent="0.25">
      <c r="A32" s="278">
        <v>23</v>
      </c>
      <c r="B32" s="283" t="s">
        <v>88</v>
      </c>
      <c r="C32" s="280" t="s">
        <v>89</v>
      </c>
      <c r="D32" s="273">
        <f t="shared" si="1"/>
        <v>0</v>
      </c>
      <c r="E32" s="273">
        <v>0</v>
      </c>
      <c r="F32" s="273">
        <v>0</v>
      </c>
      <c r="G32" s="273">
        <v>0</v>
      </c>
      <c r="H32" s="276"/>
      <c r="K32" s="281"/>
    </row>
    <row r="33" spans="1:11" x14ac:dyDescent="0.25">
      <c r="A33" s="278">
        <v>24</v>
      </c>
      <c r="B33" s="283" t="s">
        <v>90</v>
      </c>
      <c r="C33" s="280" t="s">
        <v>91</v>
      </c>
      <c r="D33" s="273">
        <f t="shared" si="1"/>
        <v>0</v>
      </c>
      <c r="E33" s="273">
        <v>0</v>
      </c>
      <c r="F33" s="273">
        <v>0</v>
      </c>
      <c r="G33" s="273">
        <v>0</v>
      </c>
      <c r="H33" s="276"/>
      <c r="K33" s="281"/>
    </row>
    <row r="34" spans="1:11" x14ac:dyDescent="0.25">
      <c r="A34" s="278">
        <v>25</v>
      </c>
      <c r="B34" s="279" t="s">
        <v>92</v>
      </c>
      <c r="C34" s="280" t="s">
        <v>93</v>
      </c>
      <c r="D34" s="273">
        <f t="shared" si="1"/>
        <v>100000</v>
      </c>
      <c r="E34" s="273">
        <v>5479</v>
      </c>
      <c r="F34" s="273">
        <v>9509</v>
      </c>
      <c r="G34" s="273">
        <v>85012</v>
      </c>
      <c r="H34" s="276"/>
      <c r="K34" s="281"/>
    </row>
    <row r="35" spans="1:11" x14ac:dyDescent="0.25">
      <c r="A35" s="278">
        <v>26</v>
      </c>
      <c r="B35" s="283" t="s">
        <v>94</v>
      </c>
      <c r="C35" s="280" t="s">
        <v>95</v>
      </c>
      <c r="D35" s="273">
        <f t="shared" si="1"/>
        <v>62000</v>
      </c>
      <c r="E35" s="273">
        <v>0</v>
      </c>
      <c r="F35" s="273">
        <v>0</v>
      </c>
      <c r="G35" s="273">
        <v>62000</v>
      </c>
      <c r="H35" s="276"/>
      <c r="K35" s="281"/>
    </row>
    <row r="36" spans="1:11" x14ac:dyDescent="0.25">
      <c r="A36" s="278">
        <v>27</v>
      </c>
      <c r="B36" s="282" t="s">
        <v>96</v>
      </c>
      <c r="C36" s="280" t="s">
        <v>97</v>
      </c>
      <c r="D36" s="273">
        <f t="shared" si="1"/>
        <v>3800</v>
      </c>
      <c r="E36" s="273">
        <v>0</v>
      </c>
      <c r="F36" s="273">
        <v>3800</v>
      </c>
      <c r="G36" s="273">
        <v>0</v>
      </c>
      <c r="H36" s="276"/>
      <c r="K36" s="281"/>
    </row>
    <row r="37" spans="1:11" x14ac:dyDescent="0.25">
      <c r="A37" s="278">
        <v>28</v>
      </c>
      <c r="B37" s="282" t="s">
        <v>26</v>
      </c>
      <c r="C37" s="280" t="s">
        <v>27</v>
      </c>
      <c r="D37" s="273">
        <f t="shared" si="1"/>
        <v>37500</v>
      </c>
      <c r="E37" s="273">
        <v>0</v>
      </c>
      <c r="F37" s="273">
        <v>1777</v>
      </c>
      <c r="G37" s="273">
        <v>35723</v>
      </c>
      <c r="H37" s="276"/>
      <c r="K37" s="281"/>
    </row>
    <row r="38" spans="1:11" x14ac:dyDescent="0.25">
      <c r="A38" s="278">
        <v>29</v>
      </c>
      <c r="B38" s="279" t="s">
        <v>98</v>
      </c>
      <c r="C38" s="280" t="s">
        <v>99</v>
      </c>
      <c r="D38" s="273">
        <f t="shared" si="1"/>
        <v>50000</v>
      </c>
      <c r="E38" s="273">
        <v>6500</v>
      </c>
      <c r="F38" s="273">
        <v>5074</v>
      </c>
      <c r="G38" s="273">
        <v>38426</v>
      </c>
      <c r="H38" s="276"/>
      <c r="K38" s="281"/>
    </row>
    <row r="39" spans="1:11" x14ac:dyDescent="0.25">
      <c r="A39" s="278">
        <v>30</v>
      </c>
      <c r="B39" s="282" t="s">
        <v>100</v>
      </c>
      <c r="C39" s="280" t="s">
        <v>101</v>
      </c>
      <c r="D39" s="273">
        <f t="shared" si="1"/>
        <v>3000</v>
      </c>
      <c r="E39" s="273">
        <v>0</v>
      </c>
      <c r="F39" s="273">
        <v>1022</v>
      </c>
      <c r="G39" s="273">
        <v>1978</v>
      </c>
      <c r="H39" s="276"/>
      <c r="K39" s="281"/>
    </row>
    <row r="40" spans="1:11" x14ac:dyDescent="0.25">
      <c r="A40" s="278">
        <v>31</v>
      </c>
      <c r="B40" s="283" t="s">
        <v>102</v>
      </c>
      <c r="C40" s="280" t="s">
        <v>103</v>
      </c>
      <c r="D40" s="273">
        <f t="shared" si="1"/>
        <v>40000</v>
      </c>
      <c r="E40" s="273">
        <v>0</v>
      </c>
      <c r="F40" s="273">
        <v>3246</v>
      </c>
      <c r="G40" s="273">
        <v>36754</v>
      </c>
      <c r="H40" s="276"/>
      <c r="K40" s="281"/>
    </row>
    <row r="41" spans="1:11" x14ac:dyDescent="0.25">
      <c r="A41" s="278">
        <v>32</v>
      </c>
      <c r="B41" s="282" t="s">
        <v>104</v>
      </c>
      <c r="C41" s="280" t="s">
        <v>105</v>
      </c>
      <c r="D41" s="273">
        <f t="shared" si="1"/>
        <v>15000</v>
      </c>
      <c r="E41" s="273">
        <v>324</v>
      </c>
      <c r="F41" s="273">
        <v>727</v>
      </c>
      <c r="G41" s="273">
        <v>13949</v>
      </c>
      <c r="H41" s="276"/>
      <c r="K41" s="281"/>
    </row>
    <row r="42" spans="1:11" x14ac:dyDescent="0.25">
      <c r="A42" s="278">
        <v>33</v>
      </c>
      <c r="B42" s="279" t="s">
        <v>106</v>
      </c>
      <c r="C42" s="280" t="s">
        <v>107</v>
      </c>
      <c r="D42" s="273">
        <f t="shared" si="1"/>
        <v>32300</v>
      </c>
      <c r="E42" s="273">
        <v>0</v>
      </c>
      <c r="F42" s="273">
        <v>5286</v>
      </c>
      <c r="G42" s="273">
        <v>27014</v>
      </c>
      <c r="H42" s="276"/>
      <c r="K42" s="281"/>
    </row>
    <row r="43" spans="1:11" x14ac:dyDescent="0.25">
      <c r="A43" s="278">
        <v>34</v>
      </c>
      <c r="B43" s="284" t="s">
        <v>108</v>
      </c>
      <c r="C43" s="285" t="s">
        <v>109</v>
      </c>
      <c r="D43" s="273">
        <f t="shared" si="1"/>
        <v>11886</v>
      </c>
      <c r="E43" s="273">
        <v>0</v>
      </c>
      <c r="F43" s="273">
        <v>1953</v>
      </c>
      <c r="G43" s="273">
        <v>9933</v>
      </c>
      <c r="H43" s="276"/>
      <c r="K43" s="281"/>
    </row>
    <row r="44" spans="1:11" x14ac:dyDescent="0.25">
      <c r="A44" s="278">
        <v>35</v>
      </c>
      <c r="B44" s="279" t="s">
        <v>110</v>
      </c>
      <c r="C44" s="280" t="s">
        <v>111</v>
      </c>
      <c r="D44" s="273">
        <f t="shared" si="1"/>
        <v>3200</v>
      </c>
      <c r="E44" s="273">
        <v>350</v>
      </c>
      <c r="F44" s="273">
        <v>2630</v>
      </c>
      <c r="G44" s="273">
        <v>220</v>
      </c>
      <c r="H44" s="276"/>
      <c r="K44" s="281"/>
    </row>
    <row r="45" spans="1:11" x14ac:dyDescent="0.25">
      <c r="A45" s="278">
        <v>36</v>
      </c>
      <c r="B45" s="279" t="s">
        <v>112</v>
      </c>
      <c r="C45" s="280" t="s">
        <v>113</v>
      </c>
      <c r="D45" s="273">
        <f t="shared" si="1"/>
        <v>8000</v>
      </c>
      <c r="E45" s="273">
        <v>0</v>
      </c>
      <c r="F45" s="273">
        <v>138</v>
      </c>
      <c r="G45" s="273">
        <v>7862</v>
      </c>
      <c r="H45" s="276"/>
      <c r="K45" s="281"/>
    </row>
    <row r="46" spans="1:11" x14ac:dyDescent="0.25">
      <c r="A46" s="278">
        <v>37</v>
      </c>
      <c r="B46" s="283" t="s">
        <v>114</v>
      </c>
      <c r="C46" s="280" t="s">
        <v>115</v>
      </c>
      <c r="D46" s="273">
        <f t="shared" si="1"/>
        <v>7800</v>
      </c>
      <c r="E46" s="273">
        <v>0</v>
      </c>
      <c r="F46" s="273">
        <v>1069</v>
      </c>
      <c r="G46" s="273">
        <v>6731</v>
      </c>
      <c r="H46" s="276"/>
      <c r="K46" s="281"/>
    </row>
    <row r="47" spans="1:11" x14ac:dyDescent="0.25">
      <c r="A47" s="278">
        <v>38</v>
      </c>
      <c r="B47" s="282" t="s">
        <v>116</v>
      </c>
      <c r="C47" s="280" t="s">
        <v>117</v>
      </c>
      <c r="D47" s="273">
        <f t="shared" si="1"/>
        <v>0</v>
      </c>
      <c r="E47" s="273">
        <v>0</v>
      </c>
      <c r="F47" s="273">
        <v>0</v>
      </c>
      <c r="G47" s="273">
        <v>0</v>
      </c>
      <c r="H47" s="276"/>
      <c r="K47" s="281"/>
    </row>
    <row r="48" spans="1:11" x14ac:dyDescent="0.25">
      <c r="A48" s="278">
        <v>39</v>
      </c>
      <c r="B48" s="283" t="s">
        <v>28</v>
      </c>
      <c r="C48" s="280" t="s">
        <v>29</v>
      </c>
      <c r="D48" s="273">
        <f t="shared" si="1"/>
        <v>12180</v>
      </c>
      <c r="E48" s="273">
        <v>1765</v>
      </c>
      <c r="F48" s="273">
        <v>4345</v>
      </c>
      <c r="G48" s="273">
        <v>6070</v>
      </c>
      <c r="H48" s="276"/>
      <c r="K48" s="281"/>
    </row>
    <row r="49" spans="1:11" x14ac:dyDescent="0.25">
      <c r="A49" s="278">
        <v>40</v>
      </c>
      <c r="B49" s="279" t="s">
        <v>118</v>
      </c>
      <c r="C49" s="280" t="s">
        <v>119</v>
      </c>
      <c r="D49" s="273">
        <f t="shared" si="1"/>
        <v>7800</v>
      </c>
      <c r="E49" s="273">
        <v>188</v>
      </c>
      <c r="F49" s="273">
        <v>0</v>
      </c>
      <c r="G49" s="273">
        <v>7612</v>
      </c>
      <c r="H49" s="276"/>
      <c r="K49" s="281"/>
    </row>
    <row r="50" spans="1:11" x14ac:dyDescent="0.25">
      <c r="A50" s="278">
        <v>41</v>
      </c>
      <c r="B50" s="279" t="s">
        <v>120</v>
      </c>
      <c r="C50" s="280" t="s">
        <v>121</v>
      </c>
      <c r="D50" s="273">
        <f t="shared" si="1"/>
        <v>10661</v>
      </c>
      <c r="E50" s="273">
        <v>0</v>
      </c>
      <c r="F50" s="273">
        <v>0</v>
      </c>
      <c r="G50" s="273">
        <v>10661</v>
      </c>
      <c r="H50" s="276"/>
      <c r="K50" s="281"/>
    </row>
    <row r="51" spans="1:11" x14ac:dyDescent="0.25">
      <c r="A51" s="278">
        <v>42</v>
      </c>
      <c r="B51" s="283" t="s">
        <v>122</v>
      </c>
      <c r="C51" s="280" t="s">
        <v>123</v>
      </c>
      <c r="D51" s="273">
        <f t="shared" si="1"/>
        <v>4600</v>
      </c>
      <c r="E51" s="273">
        <v>0</v>
      </c>
      <c r="F51" s="273">
        <v>0</v>
      </c>
      <c r="G51" s="273">
        <v>4600</v>
      </c>
      <c r="H51" s="276"/>
      <c r="K51" s="281"/>
    </row>
    <row r="52" spans="1:11" x14ac:dyDescent="0.25">
      <c r="A52" s="278">
        <v>43</v>
      </c>
      <c r="B52" s="282" t="s">
        <v>124</v>
      </c>
      <c r="C52" s="280" t="s">
        <v>125</v>
      </c>
      <c r="D52" s="273">
        <f t="shared" si="1"/>
        <v>7000</v>
      </c>
      <c r="E52" s="273">
        <v>480</v>
      </c>
      <c r="F52" s="273">
        <v>0</v>
      </c>
      <c r="G52" s="273">
        <v>6520</v>
      </c>
      <c r="H52" s="276"/>
      <c r="K52" s="281"/>
    </row>
    <row r="53" spans="1:11" x14ac:dyDescent="0.25">
      <c r="A53" s="278">
        <v>44</v>
      </c>
      <c r="B53" s="283" t="s">
        <v>126</v>
      </c>
      <c r="C53" s="280" t="s">
        <v>127</v>
      </c>
      <c r="D53" s="273">
        <f t="shared" si="1"/>
        <v>14000</v>
      </c>
      <c r="E53" s="273">
        <v>0</v>
      </c>
      <c r="F53" s="273">
        <v>2434</v>
      </c>
      <c r="G53" s="273">
        <v>11566</v>
      </c>
      <c r="H53" s="276"/>
      <c r="K53" s="281"/>
    </row>
    <row r="54" spans="1:11" x14ac:dyDescent="0.25">
      <c r="A54" s="278">
        <v>45</v>
      </c>
      <c r="B54" s="282" t="s">
        <v>128</v>
      </c>
      <c r="C54" s="280" t="s">
        <v>129</v>
      </c>
      <c r="D54" s="273">
        <f t="shared" si="1"/>
        <v>800</v>
      </c>
      <c r="E54" s="273">
        <v>0</v>
      </c>
      <c r="F54" s="273">
        <v>0</v>
      </c>
      <c r="G54" s="273">
        <v>800</v>
      </c>
      <c r="H54" s="276"/>
      <c r="K54" s="281"/>
    </row>
    <row r="55" spans="1:11" x14ac:dyDescent="0.25">
      <c r="A55" s="278">
        <v>46</v>
      </c>
      <c r="B55" s="283" t="s">
        <v>130</v>
      </c>
      <c r="C55" s="280" t="s">
        <v>131</v>
      </c>
      <c r="D55" s="273">
        <f t="shared" si="1"/>
        <v>2000</v>
      </c>
      <c r="E55" s="273">
        <v>0</v>
      </c>
      <c r="F55" s="273">
        <v>0</v>
      </c>
      <c r="G55" s="273">
        <v>2000</v>
      </c>
      <c r="H55" s="276"/>
      <c r="K55" s="281"/>
    </row>
    <row r="56" spans="1:11" x14ac:dyDescent="0.25">
      <c r="A56" s="278">
        <v>47</v>
      </c>
      <c r="B56" s="282" t="s">
        <v>132</v>
      </c>
      <c r="C56" s="280" t="s">
        <v>133</v>
      </c>
      <c r="D56" s="273">
        <f t="shared" si="1"/>
        <v>11000</v>
      </c>
      <c r="E56" s="273">
        <v>0</v>
      </c>
      <c r="F56" s="273">
        <v>209</v>
      </c>
      <c r="G56" s="273">
        <v>10791</v>
      </c>
      <c r="H56" s="276"/>
      <c r="K56" s="281"/>
    </row>
    <row r="57" spans="1:11" x14ac:dyDescent="0.25">
      <c r="A57" s="278">
        <v>48</v>
      </c>
      <c r="B57" s="283" t="s">
        <v>134</v>
      </c>
      <c r="C57" s="280" t="s">
        <v>135</v>
      </c>
      <c r="D57" s="273">
        <f t="shared" si="1"/>
        <v>12000</v>
      </c>
      <c r="E57" s="273">
        <v>0</v>
      </c>
      <c r="F57" s="273">
        <v>169</v>
      </c>
      <c r="G57" s="273">
        <v>11831</v>
      </c>
      <c r="H57" s="276"/>
      <c r="K57" s="281"/>
    </row>
    <row r="58" spans="1:11" x14ac:dyDescent="0.25">
      <c r="A58" s="278">
        <v>49</v>
      </c>
      <c r="B58" s="283" t="s">
        <v>136</v>
      </c>
      <c r="C58" s="280" t="s">
        <v>137</v>
      </c>
      <c r="D58" s="273">
        <f t="shared" si="1"/>
        <v>34300</v>
      </c>
      <c r="E58" s="273">
        <v>0</v>
      </c>
      <c r="F58" s="273">
        <v>202</v>
      </c>
      <c r="G58" s="273">
        <v>34098</v>
      </c>
      <c r="H58" s="276"/>
      <c r="K58" s="281"/>
    </row>
    <row r="59" spans="1:11" x14ac:dyDescent="0.25">
      <c r="A59" s="278">
        <v>50</v>
      </c>
      <c r="B59" s="283" t="s">
        <v>138</v>
      </c>
      <c r="C59" s="280" t="s">
        <v>139</v>
      </c>
      <c r="D59" s="273">
        <f t="shared" si="1"/>
        <v>8000</v>
      </c>
      <c r="E59" s="273">
        <v>0</v>
      </c>
      <c r="F59" s="273">
        <v>2751</v>
      </c>
      <c r="G59" s="273">
        <v>5249</v>
      </c>
      <c r="H59" s="276"/>
      <c r="K59" s="281"/>
    </row>
    <row r="60" spans="1:11" x14ac:dyDescent="0.25">
      <c r="A60" s="278">
        <v>51</v>
      </c>
      <c r="B60" s="283" t="s">
        <v>140</v>
      </c>
      <c r="C60" s="280" t="s">
        <v>141</v>
      </c>
      <c r="D60" s="273">
        <f t="shared" si="1"/>
        <v>8600</v>
      </c>
      <c r="E60" s="273">
        <v>0</v>
      </c>
      <c r="F60" s="273">
        <v>1898</v>
      </c>
      <c r="G60" s="273">
        <v>6702</v>
      </c>
      <c r="H60" s="276"/>
      <c r="K60" s="281"/>
    </row>
    <row r="61" spans="1:11" x14ac:dyDescent="0.25">
      <c r="A61" s="278">
        <v>52</v>
      </c>
      <c r="B61" s="282" t="s">
        <v>142</v>
      </c>
      <c r="C61" s="280" t="s">
        <v>143</v>
      </c>
      <c r="D61" s="273">
        <f t="shared" si="1"/>
        <v>10000</v>
      </c>
      <c r="E61" s="273">
        <v>0</v>
      </c>
      <c r="F61" s="273">
        <v>2878</v>
      </c>
      <c r="G61" s="273">
        <v>7122</v>
      </c>
      <c r="H61" s="276"/>
      <c r="K61" s="281"/>
    </row>
    <row r="62" spans="1:11" x14ac:dyDescent="0.25">
      <c r="A62" s="278">
        <v>53</v>
      </c>
      <c r="B62" s="283" t="s">
        <v>144</v>
      </c>
      <c r="C62" s="280" t="s">
        <v>145</v>
      </c>
      <c r="D62" s="273">
        <f t="shared" si="1"/>
        <v>0</v>
      </c>
      <c r="E62" s="273">
        <v>0</v>
      </c>
      <c r="F62" s="273">
        <v>0</v>
      </c>
      <c r="G62" s="273">
        <v>0</v>
      </c>
      <c r="H62" s="276"/>
      <c r="K62" s="281"/>
    </row>
    <row r="63" spans="1:11" x14ac:dyDescent="0.25">
      <c r="A63" s="278">
        <v>54</v>
      </c>
      <c r="B63" s="283" t="s">
        <v>146</v>
      </c>
      <c r="C63" s="280" t="s">
        <v>147</v>
      </c>
      <c r="D63" s="273">
        <f t="shared" si="1"/>
        <v>0</v>
      </c>
      <c r="E63" s="273">
        <v>0</v>
      </c>
      <c r="F63" s="273">
        <v>0</v>
      </c>
      <c r="G63" s="273">
        <v>0</v>
      </c>
      <c r="H63" s="276"/>
      <c r="K63" s="281"/>
    </row>
    <row r="64" spans="1:11" x14ac:dyDescent="0.25">
      <c r="A64" s="278">
        <v>55</v>
      </c>
      <c r="B64" s="283" t="s">
        <v>148</v>
      </c>
      <c r="C64" s="280" t="s">
        <v>149</v>
      </c>
      <c r="D64" s="273">
        <f t="shared" si="1"/>
        <v>0</v>
      </c>
      <c r="E64" s="273">
        <v>0</v>
      </c>
      <c r="F64" s="273">
        <v>0</v>
      </c>
      <c r="G64" s="273">
        <v>0</v>
      </c>
      <c r="H64" s="276"/>
      <c r="K64" s="281"/>
    </row>
    <row r="65" spans="1:11" x14ac:dyDescent="0.25">
      <c r="A65" s="278">
        <v>56</v>
      </c>
      <c r="B65" s="282" t="s">
        <v>150</v>
      </c>
      <c r="C65" s="280" t="s">
        <v>151</v>
      </c>
      <c r="D65" s="273">
        <f t="shared" si="1"/>
        <v>0</v>
      </c>
      <c r="E65" s="273">
        <v>0</v>
      </c>
      <c r="F65" s="273">
        <v>0</v>
      </c>
      <c r="G65" s="273">
        <v>0</v>
      </c>
      <c r="H65" s="276"/>
      <c r="K65" s="281"/>
    </row>
    <row r="66" spans="1:11" x14ac:dyDescent="0.25">
      <c r="A66" s="278">
        <v>57</v>
      </c>
      <c r="B66" s="279" t="s">
        <v>152</v>
      </c>
      <c r="C66" s="280" t="s">
        <v>153</v>
      </c>
      <c r="D66" s="273">
        <f t="shared" si="1"/>
        <v>4000</v>
      </c>
      <c r="E66" s="273">
        <v>0</v>
      </c>
      <c r="F66" s="273">
        <v>1977</v>
      </c>
      <c r="G66" s="273">
        <v>2023</v>
      </c>
      <c r="H66" s="276"/>
      <c r="K66" s="281"/>
    </row>
    <row r="67" spans="1:11" x14ac:dyDescent="0.25">
      <c r="A67" s="278">
        <v>58</v>
      </c>
      <c r="B67" s="282" t="s">
        <v>154</v>
      </c>
      <c r="C67" s="280" t="s">
        <v>155</v>
      </c>
      <c r="D67" s="273">
        <f t="shared" si="1"/>
        <v>0</v>
      </c>
      <c r="E67" s="273">
        <v>0</v>
      </c>
      <c r="F67" s="273">
        <v>0</v>
      </c>
      <c r="G67" s="273">
        <v>0</v>
      </c>
      <c r="H67" s="276"/>
      <c r="K67" s="281"/>
    </row>
    <row r="68" spans="1:11" x14ac:dyDescent="0.25">
      <c r="A68" s="278">
        <v>59</v>
      </c>
      <c r="B68" s="283" t="s">
        <v>156</v>
      </c>
      <c r="C68" s="280" t="s">
        <v>157</v>
      </c>
      <c r="D68" s="273">
        <f t="shared" si="1"/>
        <v>5000</v>
      </c>
      <c r="E68" s="273">
        <v>0</v>
      </c>
      <c r="F68" s="273">
        <v>0</v>
      </c>
      <c r="G68" s="273">
        <v>5000</v>
      </c>
      <c r="H68" s="276"/>
      <c r="K68" s="281"/>
    </row>
    <row r="69" spans="1:11" x14ac:dyDescent="0.25">
      <c r="A69" s="278">
        <v>60</v>
      </c>
      <c r="B69" s="279" t="s">
        <v>158</v>
      </c>
      <c r="C69" s="280" t="s">
        <v>159</v>
      </c>
      <c r="D69" s="273">
        <f t="shared" si="1"/>
        <v>7000</v>
      </c>
      <c r="E69" s="273">
        <v>0</v>
      </c>
      <c r="F69" s="273">
        <v>7000</v>
      </c>
      <c r="G69" s="273">
        <v>0</v>
      </c>
      <c r="H69" s="276"/>
      <c r="K69" s="281"/>
    </row>
    <row r="70" spans="1:11" x14ac:dyDescent="0.25">
      <c r="A70" s="278">
        <v>61</v>
      </c>
      <c r="B70" s="279" t="s">
        <v>160</v>
      </c>
      <c r="C70" s="280" t="s">
        <v>161</v>
      </c>
      <c r="D70" s="273">
        <f t="shared" si="1"/>
        <v>20000</v>
      </c>
      <c r="E70" s="273">
        <v>0</v>
      </c>
      <c r="F70" s="273">
        <v>20000</v>
      </c>
      <c r="G70" s="273">
        <v>0</v>
      </c>
      <c r="H70" s="276"/>
      <c r="K70" s="281"/>
    </row>
    <row r="71" spans="1:11" x14ac:dyDescent="0.25">
      <c r="A71" s="278">
        <v>62</v>
      </c>
      <c r="B71" s="282" t="s">
        <v>162</v>
      </c>
      <c r="C71" s="280" t="s">
        <v>163</v>
      </c>
      <c r="D71" s="273">
        <f t="shared" si="1"/>
        <v>1000</v>
      </c>
      <c r="E71" s="273">
        <v>0</v>
      </c>
      <c r="F71" s="273">
        <v>0</v>
      </c>
      <c r="G71" s="273">
        <v>1000</v>
      </c>
      <c r="H71" s="276"/>
      <c r="K71" s="281"/>
    </row>
    <row r="72" spans="1:11" x14ac:dyDescent="0.25">
      <c r="A72" s="278">
        <v>63</v>
      </c>
      <c r="B72" s="282" t="s">
        <v>164</v>
      </c>
      <c r="C72" s="280" t="s">
        <v>165</v>
      </c>
      <c r="D72" s="273">
        <f t="shared" si="1"/>
        <v>0</v>
      </c>
      <c r="E72" s="273">
        <v>0</v>
      </c>
      <c r="F72" s="273">
        <v>0</v>
      </c>
      <c r="G72" s="273">
        <v>0</v>
      </c>
      <c r="H72" s="276"/>
      <c r="K72" s="281"/>
    </row>
    <row r="73" spans="1:11" x14ac:dyDescent="0.25">
      <c r="A73" s="278">
        <v>64</v>
      </c>
      <c r="B73" s="282" t="s">
        <v>166</v>
      </c>
      <c r="C73" s="280" t="s">
        <v>167</v>
      </c>
      <c r="D73" s="273">
        <f t="shared" si="1"/>
        <v>0</v>
      </c>
      <c r="E73" s="273">
        <v>0</v>
      </c>
      <c r="F73" s="273">
        <v>0</v>
      </c>
      <c r="G73" s="273">
        <v>0</v>
      </c>
      <c r="H73" s="276"/>
      <c r="K73" s="281"/>
    </row>
    <row r="74" spans="1:11" x14ac:dyDescent="0.25">
      <c r="A74" s="278">
        <v>65</v>
      </c>
      <c r="B74" s="282" t="s">
        <v>168</v>
      </c>
      <c r="C74" s="280" t="s">
        <v>169</v>
      </c>
      <c r="D74" s="273">
        <f t="shared" si="1"/>
        <v>0</v>
      </c>
      <c r="E74" s="273">
        <v>0</v>
      </c>
      <c r="F74" s="273">
        <v>0</v>
      </c>
      <c r="G74" s="273">
        <v>0</v>
      </c>
      <c r="H74" s="276"/>
      <c r="K74" s="281"/>
    </row>
    <row r="75" spans="1:11" x14ac:dyDescent="0.25">
      <c r="A75" s="278">
        <v>66</v>
      </c>
      <c r="B75" s="279" t="s">
        <v>170</v>
      </c>
      <c r="C75" s="280" t="s">
        <v>171</v>
      </c>
      <c r="D75" s="273">
        <f t="shared" si="1"/>
        <v>120</v>
      </c>
      <c r="E75" s="273">
        <v>0</v>
      </c>
      <c r="F75" s="273">
        <v>120</v>
      </c>
      <c r="G75" s="273">
        <v>0</v>
      </c>
      <c r="H75" s="276"/>
      <c r="K75" s="281"/>
    </row>
    <row r="76" spans="1:11" x14ac:dyDescent="0.25">
      <c r="A76" s="278">
        <v>67</v>
      </c>
      <c r="B76" s="282" t="s">
        <v>172</v>
      </c>
      <c r="C76" s="280" t="s">
        <v>173</v>
      </c>
      <c r="D76" s="273">
        <f t="shared" si="1"/>
        <v>50</v>
      </c>
      <c r="E76" s="273">
        <v>0</v>
      </c>
      <c r="F76" s="273">
        <v>50</v>
      </c>
      <c r="G76" s="273">
        <v>0</v>
      </c>
      <c r="H76" s="276"/>
      <c r="K76" s="281"/>
    </row>
    <row r="77" spans="1:11" x14ac:dyDescent="0.25">
      <c r="A77" s="278">
        <v>68</v>
      </c>
      <c r="B77" s="282" t="s">
        <v>174</v>
      </c>
      <c r="C77" s="280" t="s">
        <v>175</v>
      </c>
      <c r="D77" s="273">
        <f t="shared" ref="D77:D140" si="2">E77+F77+G77</f>
        <v>0</v>
      </c>
      <c r="E77" s="273">
        <v>0</v>
      </c>
      <c r="F77" s="273">
        <v>0</v>
      </c>
      <c r="G77" s="273">
        <v>0</v>
      </c>
      <c r="H77" s="276"/>
      <c r="K77" s="281"/>
    </row>
    <row r="78" spans="1:11" x14ac:dyDescent="0.25">
      <c r="A78" s="278">
        <v>69</v>
      </c>
      <c r="B78" s="279" t="s">
        <v>176</v>
      </c>
      <c r="C78" s="280" t="s">
        <v>177</v>
      </c>
      <c r="D78" s="273">
        <f t="shared" si="2"/>
        <v>3000</v>
      </c>
      <c r="E78" s="273">
        <v>0</v>
      </c>
      <c r="F78" s="273">
        <v>3000</v>
      </c>
      <c r="G78" s="273">
        <v>0</v>
      </c>
      <c r="H78" s="276"/>
      <c r="K78" s="281"/>
    </row>
    <row r="79" spans="1:11" x14ac:dyDescent="0.25">
      <c r="A79" s="278">
        <v>70</v>
      </c>
      <c r="B79" s="279" t="s">
        <v>178</v>
      </c>
      <c r="C79" s="280" t="s">
        <v>179</v>
      </c>
      <c r="D79" s="273">
        <f t="shared" si="2"/>
        <v>500</v>
      </c>
      <c r="E79" s="273">
        <v>0</v>
      </c>
      <c r="F79" s="273">
        <v>500</v>
      </c>
      <c r="G79" s="273">
        <v>0</v>
      </c>
      <c r="H79" s="276"/>
      <c r="K79" s="281"/>
    </row>
    <row r="80" spans="1:11" x14ac:dyDescent="0.25">
      <c r="A80" s="278">
        <v>71</v>
      </c>
      <c r="B80" s="279" t="s">
        <v>180</v>
      </c>
      <c r="C80" s="280" t="s">
        <v>181</v>
      </c>
      <c r="D80" s="273">
        <f t="shared" si="2"/>
        <v>229</v>
      </c>
      <c r="E80" s="273">
        <v>0</v>
      </c>
      <c r="F80" s="273">
        <v>229</v>
      </c>
      <c r="G80" s="273">
        <v>0</v>
      </c>
      <c r="H80" s="276"/>
      <c r="K80" s="281"/>
    </row>
    <row r="81" spans="1:11" x14ac:dyDescent="0.25">
      <c r="A81" s="278">
        <v>72</v>
      </c>
      <c r="B81" s="283" t="s">
        <v>182</v>
      </c>
      <c r="C81" s="280" t="s">
        <v>183</v>
      </c>
      <c r="D81" s="273">
        <f t="shared" si="2"/>
        <v>18300</v>
      </c>
      <c r="E81" s="273">
        <v>0</v>
      </c>
      <c r="F81" s="273">
        <v>11275</v>
      </c>
      <c r="G81" s="273">
        <v>7025</v>
      </c>
      <c r="H81" s="276"/>
      <c r="K81" s="281"/>
    </row>
    <row r="82" spans="1:11" x14ac:dyDescent="0.25">
      <c r="A82" s="278">
        <v>73</v>
      </c>
      <c r="B82" s="279" t="s">
        <v>184</v>
      </c>
      <c r="C82" s="280" t="s">
        <v>185</v>
      </c>
      <c r="D82" s="273">
        <f t="shared" si="2"/>
        <v>6000</v>
      </c>
      <c r="E82" s="273">
        <v>0</v>
      </c>
      <c r="F82" s="273">
        <v>0</v>
      </c>
      <c r="G82" s="273">
        <v>6000</v>
      </c>
      <c r="H82" s="276"/>
      <c r="K82" s="281"/>
    </row>
    <row r="83" spans="1:11" x14ac:dyDescent="0.25">
      <c r="A83" s="278">
        <v>74</v>
      </c>
      <c r="B83" s="283" t="s">
        <v>186</v>
      </c>
      <c r="C83" s="280" t="s">
        <v>187</v>
      </c>
      <c r="D83" s="273">
        <f t="shared" si="2"/>
        <v>5700</v>
      </c>
      <c r="E83" s="273">
        <v>0</v>
      </c>
      <c r="F83" s="273">
        <v>1054</v>
      </c>
      <c r="G83" s="273">
        <v>4646</v>
      </c>
      <c r="H83" s="276"/>
      <c r="K83" s="281"/>
    </row>
    <row r="84" spans="1:11" x14ac:dyDescent="0.25">
      <c r="A84" s="278">
        <v>75</v>
      </c>
      <c r="B84" s="279" t="s">
        <v>188</v>
      </c>
      <c r="C84" s="280" t="s">
        <v>189</v>
      </c>
      <c r="D84" s="273">
        <f t="shared" si="2"/>
        <v>2000</v>
      </c>
      <c r="E84" s="273">
        <v>0</v>
      </c>
      <c r="F84" s="273">
        <v>1000</v>
      </c>
      <c r="G84" s="273">
        <v>1000</v>
      </c>
      <c r="H84" s="276"/>
      <c r="K84" s="281"/>
    </row>
    <row r="85" spans="1:11" x14ac:dyDescent="0.25">
      <c r="A85" s="278">
        <v>76</v>
      </c>
      <c r="B85" s="279" t="s">
        <v>190</v>
      </c>
      <c r="C85" s="280" t="s">
        <v>191</v>
      </c>
      <c r="D85" s="273">
        <f t="shared" si="2"/>
        <v>18200</v>
      </c>
      <c r="E85" s="273">
        <v>0</v>
      </c>
      <c r="F85" s="273">
        <v>0</v>
      </c>
      <c r="G85" s="273">
        <v>18200</v>
      </c>
      <c r="H85" s="276"/>
      <c r="K85" s="281"/>
    </row>
    <row r="86" spans="1:11" x14ac:dyDescent="0.25">
      <c r="A86" s="278">
        <v>77</v>
      </c>
      <c r="B86" s="279" t="s">
        <v>192</v>
      </c>
      <c r="C86" s="280" t="s">
        <v>193</v>
      </c>
      <c r="D86" s="273">
        <f t="shared" si="2"/>
        <v>0</v>
      </c>
      <c r="E86" s="273">
        <v>0</v>
      </c>
      <c r="F86" s="273">
        <v>0</v>
      </c>
      <c r="G86" s="273">
        <v>0</v>
      </c>
      <c r="H86" s="276"/>
      <c r="K86" s="281"/>
    </row>
    <row r="87" spans="1:11" x14ac:dyDescent="0.25">
      <c r="A87" s="278">
        <v>78</v>
      </c>
      <c r="B87" s="279" t="s">
        <v>194</v>
      </c>
      <c r="C87" s="280" t="s">
        <v>195</v>
      </c>
      <c r="D87" s="273">
        <f t="shared" si="2"/>
        <v>1600</v>
      </c>
      <c r="E87" s="273">
        <v>0</v>
      </c>
      <c r="F87" s="273">
        <v>0</v>
      </c>
      <c r="G87" s="273">
        <v>1600</v>
      </c>
      <c r="H87" s="276"/>
      <c r="K87" s="281"/>
    </row>
    <row r="88" spans="1:11" x14ac:dyDescent="0.25">
      <c r="A88" s="278">
        <v>79</v>
      </c>
      <c r="B88" s="279" t="s">
        <v>196</v>
      </c>
      <c r="C88" s="280" t="s">
        <v>197</v>
      </c>
      <c r="D88" s="273">
        <f t="shared" si="2"/>
        <v>0</v>
      </c>
      <c r="E88" s="273">
        <v>0</v>
      </c>
      <c r="F88" s="273">
        <v>0</v>
      </c>
      <c r="G88" s="273">
        <v>0</v>
      </c>
      <c r="H88" s="276"/>
      <c r="K88" s="281"/>
    </row>
    <row r="89" spans="1:11" x14ac:dyDescent="0.25">
      <c r="A89" s="278">
        <v>80</v>
      </c>
      <c r="B89" s="282" t="s">
        <v>30</v>
      </c>
      <c r="C89" s="280" t="s">
        <v>198</v>
      </c>
      <c r="D89" s="273">
        <f t="shared" si="2"/>
        <v>0</v>
      </c>
      <c r="E89" s="273">
        <v>0</v>
      </c>
      <c r="F89" s="273">
        <v>0</v>
      </c>
      <c r="G89" s="273">
        <v>0</v>
      </c>
      <c r="H89" s="276"/>
      <c r="K89" s="281"/>
    </row>
    <row r="90" spans="1:11" x14ac:dyDescent="0.25">
      <c r="A90" s="1027">
        <v>81</v>
      </c>
      <c r="B90" s="1030" t="s">
        <v>199</v>
      </c>
      <c r="C90" s="286" t="s">
        <v>200</v>
      </c>
      <c r="D90" s="273">
        <f t="shared" si="2"/>
        <v>0</v>
      </c>
      <c r="E90" s="273">
        <v>0</v>
      </c>
      <c r="F90" s="273">
        <v>0</v>
      </c>
      <c r="G90" s="273">
        <v>0</v>
      </c>
      <c r="H90" s="276"/>
      <c r="K90" s="281"/>
    </row>
    <row r="91" spans="1:11" ht="22.5" x14ac:dyDescent="0.25">
      <c r="A91" s="1028"/>
      <c r="B91" s="1031"/>
      <c r="C91" s="280" t="s">
        <v>201</v>
      </c>
      <c r="D91" s="273">
        <f t="shared" si="2"/>
        <v>0</v>
      </c>
      <c r="E91" s="273">
        <v>0</v>
      </c>
      <c r="F91" s="273">
        <v>0</v>
      </c>
      <c r="G91" s="273">
        <v>0</v>
      </c>
      <c r="H91" s="276"/>
      <c r="K91" s="281"/>
    </row>
    <row r="92" spans="1:11" x14ac:dyDescent="0.25">
      <c r="A92" s="1028"/>
      <c r="B92" s="1031"/>
      <c r="C92" s="280" t="s">
        <v>202</v>
      </c>
      <c r="D92" s="273">
        <f t="shared" si="2"/>
        <v>0</v>
      </c>
      <c r="E92" s="273">
        <v>0</v>
      </c>
      <c r="F92" s="273">
        <v>0</v>
      </c>
      <c r="G92" s="273">
        <v>0</v>
      </c>
      <c r="H92" s="276"/>
      <c r="K92" s="281"/>
    </row>
    <row r="93" spans="1:11" ht="22.5" x14ac:dyDescent="0.25">
      <c r="A93" s="1029"/>
      <c r="B93" s="1032"/>
      <c r="C93" s="287" t="s">
        <v>203</v>
      </c>
      <c r="D93" s="273">
        <f t="shared" si="2"/>
        <v>0</v>
      </c>
      <c r="E93" s="273">
        <v>0</v>
      </c>
      <c r="F93" s="273">
        <v>0</v>
      </c>
      <c r="G93" s="273">
        <v>0</v>
      </c>
      <c r="H93" s="276"/>
      <c r="K93" s="281"/>
    </row>
    <row r="94" spans="1:11" x14ac:dyDescent="0.25">
      <c r="A94" s="278">
        <v>82</v>
      </c>
      <c r="B94" s="282" t="s">
        <v>204</v>
      </c>
      <c r="C94" s="280" t="s">
        <v>205</v>
      </c>
      <c r="D94" s="273">
        <f t="shared" si="2"/>
        <v>0</v>
      </c>
      <c r="E94" s="273">
        <v>0</v>
      </c>
      <c r="F94" s="273">
        <v>0</v>
      </c>
      <c r="G94" s="273">
        <v>0</v>
      </c>
      <c r="H94" s="276"/>
      <c r="K94" s="281"/>
    </row>
    <row r="95" spans="1:11" x14ac:dyDescent="0.25">
      <c r="A95" s="278">
        <v>83</v>
      </c>
      <c r="B95" s="282" t="s">
        <v>206</v>
      </c>
      <c r="C95" s="280" t="s">
        <v>207</v>
      </c>
      <c r="D95" s="273">
        <f t="shared" si="2"/>
        <v>0</v>
      </c>
      <c r="E95" s="273">
        <v>0</v>
      </c>
      <c r="F95" s="273">
        <v>0</v>
      </c>
      <c r="G95" s="273">
        <v>0</v>
      </c>
      <c r="H95" s="276"/>
      <c r="K95" s="281"/>
    </row>
    <row r="96" spans="1:11" x14ac:dyDescent="0.25">
      <c r="A96" s="278">
        <v>84</v>
      </c>
      <c r="B96" s="283" t="s">
        <v>208</v>
      </c>
      <c r="C96" s="280" t="s">
        <v>209</v>
      </c>
      <c r="D96" s="273">
        <f t="shared" si="2"/>
        <v>3850</v>
      </c>
      <c r="E96" s="273">
        <v>0</v>
      </c>
      <c r="F96" s="273">
        <v>0</v>
      </c>
      <c r="G96" s="273">
        <v>3850</v>
      </c>
      <c r="H96" s="276"/>
      <c r="K96" s="281"/>
    </row>
    <row r="97" spans="1:11" x14ac:dyDescent="0.25">
      <c r="A97" s="278">
        <v>85</v>
      </c>
      <c r="B97" s="282" t="s">
        <v>210</v>
      </c>
      <c r="C97" s="280" t="s">
        <v>211</v>
      </c>
      <c r="D97" s="273">
        <f t="shared" si="2"/>
        <v>1620</v>
      </c>
      <c r="E97" s="273">
        <v>0</v>
      </c>
      <c r="F97" s="273">
        <v>1461</v>
      </c>
      <c r="G97" s="273">
        <v>159</v>
      </c>
      <c r="H97" s="276"/>
      <c r="K97" s="281"/>
    </row>
    <row r="98" spans="1:11" x14ac:dyDescent="0.25">
      <c r="A98" s="278">
        <v>86</v>
      </c>
      <c r="B98" s="283" t="s">
        <v>212</v>
      </c>
      <c r="C98" s="280" t="s">
        <v>213</v>
      </c>
      <c r="D98" s="273">
        <f t="shared" si="2"/>
        <v>3956</v>
      </c>
      <c r="E98" s="273">
        <v>0</v>
      </c>
      <c r="F98" s="273">
        <v>650</v>
      </c>
      <c r="G98" s="273">
        <v>3306</v>
      </c>
      <c r="H98" s="276"/>
      <c r="K98" s="281"/>
    </row>
    <row r="99" spans="1:11" x14ac:dyDescent="0.25">
      <c r="A99" s="278">
        <v>87</v>
      </c>
      <c r="B99" s="283" t="s">
        <v>214</v>
      </c>
      <c r="C99" s="280" t="s">
        <v>215</v>
      </c>
      <c r="D99" s="273">
        <f t="shared" si="2"/>
        <v>10000</v>
      </c>
      <c r="E99" s="273">
        <v>0</v>
      </c>
      <c r="F99" s="273">
        <v>1398</v>
      </c>
      <c r="G99" s="273">
        <v>8602</v>
      </c>
      <c r="H99" s="276"/>
      <c r="K99" s="281"/>
    </row>
    <row r="100" spans="1:11" x14ac:dyDescent="0.25">
      <c r="A100" s="278">
        <v>88</v>
      </c>
      <c r="B100" s="282" t="s">
        <v>216</v>
      </c>
      <c r="C100" s="280" t="s">
        <v>217</v>
      </c>
      <c r="D100" s="273">
        <f t="shared" si="2"/>
        <v>8000</v>
      </c>
      <c r="E100" s="273">
        <v>0</v>
      </c>
      <c r="F100" s="273">
        <v>0</v>
      </c>
      <c r="G100" s="273">
        <v>8000</v>
      </c>
      <c r="H100" s="276"/>
      <c r="K100" s="281"/>
    </row>
    <row r="101" spans="1:11" x14ac:dyDescent="0.25">
      <c r="A101" s="278">
        <v>89</v>
      </c>
      <c r="B101" s="279" t="s">
        <v>218</v>
      </c>
      <c r="C101" s="280" t="s">
        <v>219</v>
      </c>
      <c r="D101" s="273">
        <f t="shared" si="2"/>
        <v>26850</v>
      </c>
      <c r="E101" s="273">
        <v>0</v>
      </c>
      <c r="F101" s="273">
        <v>5033</v>
      </c>
      <c r="G101" s="273">
        <v>21817</v>
      </c>
      <c r="H101" s="276"/>
      <c r="K101" s="281"/>
    </row>
    <row r="102" spans="1:11" x14ac:dyDescent="0.25">
      <c r="A102" s="278">
        <v>90</v>
      </c>
      <c r="B102" s="279" t="s">
        <v>220</v>
      </c>
      <c r="C102" s="280" t="s">
        <v>221</v>
      </c>
      <c r="D102" s="273">
        <f t="shared" si="2"/>
        <v>12000</v>
      </c>
      <c r="E102" s="273">
        <v>0</v>
      </c>
      <c r="F102" s="273">
        <v>11864</v>
      </c>
      <c r="G102" s="273">
        <v>136</v>
      </c>
      <c r="H102" s="276"/>
      <c r="K102" s="281"/>
    </row>
    <row r="103" spans="1:11" x14ac:dyDescent="0.25">
      <c r="A103" s="278">
        <v>91</v>
      </c>
      <c r="B103" s="283" t="s">
        <v>222</v>
      </c>
      <c r="C103" s="280" t="s">
        <v>223</v>
      </c>
      <c r="D103" s="273">
        <f t="shared" si="2"/>
        <v>5000</v>
      </c>
      <c r="E103" s="273">
        <v>0</v>
      </c>
      <c r="F103" s="273">
        <v>3929</v>
      </c>
      <c r="G103" s="273">
        <v>1071</v>
      </c>
      <c r="H103" s="276"/>
      <c r="K103" s="281"/>
    </row>
    <row r="104" spans="1:11" x14ac:dyDescent="0.25">
      <c r="A104" s="278">
        <v>92</v>
      </c>
      <c r="B104" s="279" t="s">
        <v>224</v>
      </c>
      <c r="C104" s="280" t="s">
        <v>225</v>
      </c>
      <c r="D104" s="273">
        <f t="shared" si="2"/>
        <v>4400</v>
      </c>
      <c r="E104" s="273">
        <v>550</v>
      </c>
      <c r="F104" s="273">
        <v>0</v>
      </c>
      <c r="G104" s="273">
        <v>3850</v>
      </c>
      <c r="H104" s="276"/>
      <c r="K104" s="281"/>
    </row>
    <row r="105" spans="1:11" x14ac:dyDescent="0.25">
      <c r="A105" s="278">
        <v>93</v>
      </c>
      <c r="B105" s="279" t="s">
        <v>226</v>
      </c>
      <c r="C105" s="280" t="s">
        <v>227</v>
      </c>
      <c r="D105" s="273">
        <f t="shared" si="2"/>
        <v>9720</v>
      </c>
      <c r="E105" s="273">
        <v>0</v>
      </c>
      <c r="F105" s="273">
        <v>1291</v>
      </c>
      <c r="G105" s="273">
        <v>8429</v>
      </c>
      <c r="H105" s="276"/>
      <c r="K105" s="281"/>
    </row>
    <row r="106" spans="1:11" x14ac:dyDescent="0.25">
      <c r="A106" s="278">
        <v>94</v>
      </c>
      <c r="B106" s="282" t="s">
        <v>32</v>
      </c>
      <c r="C106" s="280" t="s">
        <v>33</v>
      </c>
      <c r="D106" s="273">
        <f t="shared" si="2"/>
        <v>10000</v>
      </c>
      <c r="E106" s="273">
        <v>0</v>
      </c>
      <c r="F106" s="273">
        <v>3894</v>
      </c>
      <c r="G106" s="273">
        <v>6106</v>
      </c>
      <c r="H106" s="276"/>
      <c r="K106" s="281"/>
    </row>
    <row r="107" spans="1:11" x14ac:dyDescent="0.25">
      <c r="A107" s="278">
        <v>95</v>
      </c>
      <c r="B107" s="283" t="s">
        <v>228</v>
      </c>
      <c r="C107" s="280" t="s">
        <v>229</v>
      </c>
      <c r="D107" s="273">
        <f t="shared" si="2"/>
        <v>7812</v>
      </c>
      <c r="E107" s="273">
        <v>466</v>
      </c>
      <c r="F107" s="273">
        <v>2812</v>
      </c>
      <c r="G107" s="273">
        <v>4534</v>
      </c>
      <c r="H107" s="276"/>
      <c r="K107" s="281"/>
    </row>
    <row r="108" spans="1:11" x14ac:dyDescent="0.25">
      <c r="A108" s="278">
        <v>96</v>
      </c>
      <c r="B108" s="279" t="s">
        <v>230</v>
      </c>
      <c r="C108" s="280" t="s">
        <v>231</v>
      </c>
      <c r="D108" s="273">
        <f t="shared" si="2"/>
        <v>11700</v>
      </c>
      <c r="E108" s="273">
        <v>1400</v>
      </c>
      <c r="F108" s="273">
        <v>1615</v>
      </c>
      <c r="G108" s="273">
        <v>8685</v>
      </c>
      <c r="H108" s="276"/>
      <c r="K108" s="281"/>
    </row>
    <row r="109" spans="1:11" x14ac:dyDescent="0.25">
      <c r="A109" s="278">
        <v>97</v>
      </c>
      <c r="B109" s="279" t="s">
        <v>232</v>
      </c>
      <c r="C109" s="280" t="s">
        <v>233</v>
      </c>
      <c r="D109" s="273">
        <f t="shared" si="2"/>
        <v>0</v>
      </c>
      <c r="E109" s="273">
        <v>0</v>
      </c>
      <c r="F109" s="273">
        <v>0</v>
      </c>
      <c r="G109" s="273">
        <v>0</v>
      </c>
      <c r="H109" s="276"/>
      <c r="K109" s="281"/>
    </row>
    <row r="110" spans="1:11" x14ac:dyDescent="0.25">
      <c r="A110" s="278">
        <v>98</v>
      </c>
      <c r="B110" s="279" t="s">
        <v>234</v>
      </c>
      <c r="C110" s="280" t="s">
        <v>235</v>
      </c>
      <c r="D110" s="273">
        <f t="shared" si="2"/>
        <v>0</v>
      </c>
      <c r="E110" s="273">
        <v>0</v>
      </c>
      <c r="F110" s="273">
        <v>0</v>
      </c>
      <c r="G110" s="273">
        <v>0</v>
      </c>
      <c r="H110" s="276"/>
      <c r="K110" s="281"/>
    </row>
    <row r="111" spans="1:11" x14ac:dyDescent="0.25">
      <c r="A111" s="278">
        <v>99</v>
      </c>
      <c r="B111" s="283" t="s">
        <v>236</v>
      </c>
      <c r="C111" s="280" t="s">
        <v>237</v>
      </c>
      <c r="D111" s="273">
        <f t="shared" si="2"/>
        <v>0</v>
      </c>
      <c r="E111" s="273">
        <v>0</v>
      </c>
      <c r="F111" s="273">
        <v>0</v>
      </c>
      <c r="G111" s="273">
        <v>0</v>
      </c>
      <c r="H111" s="276"/>
      <c r="K111" s="281"/>
    </row>
    <row r="112" spans="1:11" x14ac:dyDescent="0.25">
      <c r="A112" s="278">
        <v>100</v>
      </c>
      <c r="B112" s="283" t="s">
        <v>238</v>
      </c>
      <c r="C112" s="280" t="s">
        <v>239</v>
      </c>
      <c r="D112" s="273">
        <f t="shared" si="2"/>
        <v>0</v>
      </c>
      <c r="E112" s="273">
        <v>0</v>
      </c>
      <c r="F112" s="273">
        <v>0</v>
      </c>
      <c r="G112" s="273">
        <v>0</v>
      </c>
      <c r="H112" s="276"/>
      <c r="K112" s="281"/>
    </row>
    <row r="113" spans="1:11" x14ac:dyDescent="0.25">
      <c r="A113" s="278">
        <v>101</v>
      </c>
      <c r="B113" s="283" t="s">
        <v>240</v>
      </c>
      <c r="C113" s="280" t="s">
        <v>241</v>
      </c>
      <c r="D113" s="273">
        <f t="shared" si="2"/>
        <v>0</v>
      </c>
      <c r="E113" s="273">
        <v>0</v>
      </c>
      <c r="F113" s="273">
        <v>0</v>
      </c>
      <c r="G113" s="273">
        <v>0</v>
      </c>
      <c r="H113" s="276"/>
      <c r="K113" s="281"/>
    </row>
    <row r="114" spans="1:11" x14ac:dyDescent="0.25">
      <c r="A114" s="278">
        <v>102</v>
      </c>
      <c r="B114" s="283" t="s">
        <v>242</v>
      </c>
      <c r="C114" s="280" t="s">
        <v>243</v>
      </c>
      <c r="D114" s="273">
        <f t="shared" si="2"/>
        <v>0</v>
      </c>
      <c r="E114" s="273">
        <v>0</v>
      </c>
      <c r="F114" s="273">
        <v>0</v>
      </c>
      <c r="G114" s="273">
        <v>0</v>
      </c>
      <c r="H114" s="276"/>
      <c r="K114" s="281"/>
    </row>
    <row r="115" spans="1:11" x14ac:dyDescent="0.25">
      <c r="A115" s="278">
        <v>103</v>
      </c>
      <c r="B115" s="283" t="s">
        <v>244</v>
      </c>
      <c r="C115" s="280" t="s">
        <v>245</v>
      </c>
      <c r="D115" s="273">
        <f t="shared" si="2"/>
        <v>0</v>
      </c>
      <c r="E115" s="273">
        <v>0</v>
      </c>
      <c r="F115" s="273">
        <v>0</v>
      </c>
      <c r="G115" s="273">
        <v>0</v>
      </c>
      <c r="H115" s="276"/>
      <c r="K115" s="281"/>
    </row>
    <row r="116" spans="1:11" x14ac:dyDescent="0.25">
      <c r="A116" s="278">
        <v>104</v>
      </c>
      <c r="B116" s="288" t="s">
        <v>246</v>
      </c>
      <c r="C116" s="285" t="s">
        <v>247</v>
      </c>
      <c r="D116" s="273">
        <f t="shared" si="2"/>
        <v>0</v>
      </c>
      <c r="E116" s="273">
        <v>0</v>
      </c>
      <c r="F116" s="273">
        <v>0</v>
      </c>
      <c r="G116" s="273">
        <v>0</v>
      </c>
      <c r="H116" s="276"/>
      <c r="K116" s="281"/>
    </row>
    <row r="117" spans="1:11" x14ac:dyDescent="0.25">
      <c r="A117" s="278">
        <v>105</v>
      </c>
      <c r="B117" s="282" t="s">
        <v>248</v>
      </c>
      <c r="C117" s="280" t="s">
        <v>249</v>
      </c>
      <c r="D117" s="273">
        <f t="shared" si="2"/>
        <v>0</v>
      </c>
      <c r="E117" s="273">
        <v>0</v>
      </c>
      <c r="F117" s="273">
        <v>0</v>
      </c>
      <c r="G117" s="273">
        <v>0</v>
      </c>
      <c r="H117" s="276"/>
      <c r="K117" s="281"/>
    </row>
    <row r="118" spans="1:11" x14ac:dyDescent="0.25">
      <c r="A118" s="278">
        <v>106</v>
      </c>
      <c r="B118" s="283" t="s">
        <v>250</v>
      </c>
      <c r="C118" s="280" t="s">
        <v>251</v>
      </c>
      <c r="D118" s="273">
        <f t="shared" si="2"/>
        <v>0</v>
      </c>
      <c r="E118" s="273">
        <v>0</v>
      </c>
      <c r="F118" s="273">
        <v>0</v>
      </c>
      <c r="G118" s="273">
        <v>0</v>
      </c>
      <c r="H118" s="276"/>
      <c r="K118" s="281"/>
    </row>
    <row r="119" spans="1:11" x14ac:dyDescent="0.25">
      <c r="A119" s="278">
        <v>107</v>
      </c>
      <c r="B119" s="279" t="s">
        <v>252</v>
      </c>
      <c r="C119" s="289" t="s">
        <v>253</v>
      </c>
      <c r="D119" s="273">
        <f t="shared" si="2"/>
        <v>0</v>
      </c>
      <c r="E119" s="273">
        <v>0</v>
      </c>
      <c r="F119" s="273">
        <v>0</v>
      </c>
      <c r="G119" s="273">
        <v>0</v>
      </c>
      <c r="H119" s="276"/>
      <c r="K119" s="281"/>
    </row>
    <row r="120" spans="1:11" x14ac:dyDescent="0.25">
      <c r="A120" s="278">
        <v>108</v>
      </c>
      <c r="B120" s="283" t="s">
        <v>254</v>
      </c>
      <c r="C120" s="280" t="s">
        <v>255</v>
      </c>
      <c r="D120" s="273">
        <f t="shared" si="2"/>
        <v>0</v>
      </c>
      <c r="E120" s="273">
        <v>0</v>
      </c>
      <c r="F120" s="273">
        <v>0</v>
      </c>
      <c r="G120" s="273">
        <v>0</v>
      </c>
      <c r="H120" s="276"/>
      <c r="K120" s="281"/>
    </row>
    <row r="121" spans="1:11" x14ac:dyDescent="0.25">
      <c r="A121" s="278">
        <v>109</v>
      </c>
      <c r="B121" s="282" t="s">
        <v>256</v>
      </c>
      <c r="C121" s="280" t="s">
        <v>257</v>
      </c>
      <c r="D121" s="273">
        <f t="shared" si="2"/>
        <v>0</v>
      </c>
      <c r="E121" s="273">
        <v>0</v>
      </c>
      <c r="F121" s="273">
        <v>0</v>
      </c>
      <c r="G121" s="273">
        <v>0</v>
      </c>
      <c r="H121" s="276"/>
      <c r="K121" s="281"/>
    </row>
    <row r="122" spans="1:11" x14ac:dyDescent="0.25">
      <c r="A122" s="278">
        <v>110</v>
      </c>
      <c r="B122" s="279" t="s">
        <v>258</v>
      </c>
      <c r="C122" s="280" t="s">
        <v>259</v>
      </c>
      <c r="D122" s="273">
        <f t="shared" si="2"/>
        <v>0</v>
      </c>
      <c r="E122" s="273">
        <v>0</v>
      </c>
      <c r="F122" s="273">
        <v>0</v>
      </c>
      <c r="G122" s="273">
        <v>0</v>
      </c>
      <c r="H122" s="276"/>
      <c r="K122" s="281"/>
    </row>
    <row r="123" spans="1:11" x14ac:dyDescent="0.25">
      <c r="A123" s="278">
        <v>111</v>
      </c>
      <c r="B123" s="343" t="s">
        <v>560</v>
      </c>
      <c r="C123" s="342" t="s">
        <v>561</v>
      </c>
      <c r="D123" s="273">
        <f t="shared" si="2"/>
        <v>0</v>
      </c>
      <c r="E123" s="273">
        <v>0</v>
      </c>
      <c r="F123" s="273">
        <v>0</v>
      </c>
      <c r="G123" s="273">
        <v>0</v>
      </c>
      <c r="H123" s="276"/>
      <c r="K123" s="281"/>
    </row>
    <row r="124" spans="1:11" x14ac:dyDescent="0.25">
      <c r="A124" s="278">
        <v>112</v>
      </c>
      <c r="B124" s="282" t="s">
        <v>260</v>
      </c>
      <c r="C124" s="280" t="s">
        <v>261</v>
      </c>
      <c r="D124" s="273">
        <f t="shared" si="2"/>
        <v>0</v>
      </c>
      <c r="E124" s="273">
        <v>0</v>
      </c>
      <c r="F124" s="273">
        <v>0</v>
      </c>
      <c r="G124" s="273">
        <v>0</v>
      </c>
      <c r="H124" s="276"/>
      <c r="K124" s="281"/>
    </row>
    <row r="125" spans="1:11" x14ac:dyDescent="0.25">
      <c r="A125" s="278">
        <v>113</v>
      </c>
      <c r="B125" s="283" t="s">
        <v>262</v>
      </c>
      <c r="C125" s="280" t="s">
        <v>263</v>
      </c>
      <c r="D125" s="273">
        <f t="shared" si="2"/>
        <v>0</v>
      </c>
      <c r="E125" s="273">
        <v>0</v>
      </c>
      <c r="F125" s="273">
        <v>0</v>
      </c>
      <c r="G125" s="273">
        <v>0</v>
      </c>
      <c r="H125" s="276"/>
      <c r="K125" s="281"/>
    </row>
    <row r="126" spans="1:11" x14ac:dyDescent="0.25">
      <c r="A126" s="278">
        <v>114</v>
      </c>
      <c r="B126" s="283" t="s">
        <v>264</v>
      </c>
      <c r="C126" s="290" t="s">
        <v>265</v>
      </c>
      <c r="D126" s="273">
        <f t="shared" si="2"/>
        <v>0</v>
      </c>
      <c r="E126" s="273">
        <v>0</v>
      </c>
      <c r="F126" s="273">
        <v>0</v>
      </c>
      <c r="G126" s="273">
        <v>0</v>
      </c>
      <c r="H126" s="276"/>
      <c r="K126" s="281"/>
    </row>
    <row r="127" spans="1:11" x14ac:dyDescent="0.25">
      <c r="A127" s="278">
        <v>115</v>
      </c>
      <c r="B127" s="283" t="s">
        <v>266</v>
      </c>
      <c r="C127" s="280" t="s">
        <v>267</v>
      </c>
      <c r="D127" s="273">
        <f t="shared" si="2"/>
        <v>0</v>
      </c>
      <c r="E127" s="273">
        <v>0</v>
      </c>
      <c r="F127" s="273">
        <v>0</v>
      </c>
      <c r="G127" s="273">
        <v>0</v>
      </c>
      <c r="H127" s="276"/>
      <c r="K127" s="281"/>
    </row>
    <row r="128" spans="1:11" x14ac:dyDescent="0.25">
      <c r="A128" s="278">
        <v>116</v>
      </c>
      <c r="B128" s="283" t="s">
        <v>268</v>
      </c>
      <c r="C128" s="280" t="s">
        <v>269</v>
      </c>
      <c r="D128" s="273">
        <f t="shared" si="2"/>
        <v>0</v>
      </c>
      <c r="E128" s="273">
        <v>0</v>
      </c>
      <c r="F128" s="273">
        <v>0</v>
      </c>
      <c r="G128" s="273">
        <v>0</v>
      </c>
      <c r="H128" s="276"/>
      <c r="K128" s="281"/>
    </row>
    <row r="129" spans="1:11" x14ac:dyDescent="0.25">
      <c r="A129" s="278">
        <v>117</v>
      </c>
      <c r="B129" s="283" t="s">
        <v>270</v>
      </c>
      <c r="C129" s="280" t="s">
        <v>271</v>
      </c>
      <c r="D129" s="273">
        <f t="shared" si="2"/>
        <v>0</v>
      </c>
      <c r="E129" s="273">
        <v>0</v>
      </c>
      <c r="F129" s="273">
        <v>0</v>
      </c>
      <c r="G129" s="273">
        <v>0</v>
      </c>
      <c r="H129" s="276"/>
      <c r="K129" s="281"/>
    </row>
    <row r="130" spans="1:11" x14ac:dyDescent="0.25">
      <c r="A130" s="278">
        <v>118</v>
      </c>
      <c r="B130" s="279" t="s">
        <v>272</v>
      </c>
      <c r="C130" s="280" t="s">
        <v>273</v>
      </c>
      <c r="D130" s="273">
        <f t="shared" si="2"/>
        <v>0</v>
      </c>
      <c r="E130" s="273">
        <v>0</v>
      </c>
      <c r="F130" s="273">
        <v>0</v>
      </c>
      <c r="G130" s="273">
        <v>0</v>
      </c>
      <c r="H130" s="276"/>
      <c r="K130" s="281"/>
    </row>
    <row r="131" spans="1:11" x14ac:dyDescent="0.25">
      <c r="A131" s="278">
        <v>119</v>
      </c>
      <c r="B131" s="279" t="s">
        <v>274</v>
      </c>
      <c r="C131" s="280" t="s">
        <v>275</v>
      </c>
      <c r="D131" s="273">
        <f t="shared" si="2"/>
        <v>0</v>
      </c>
      <c r="E131" s="273">
        <v>0</v>
      </c>
      <c r="F131" s="273">
        <v>0</v>
      </c>
      <c r="G131" s="273">
        <v>0</v>
      </c>
      <c r="H131" s="276"/>
      <c r="K131" s="281"/>
    </row>
    <row r="132" spans="1:11" x14ac:dyDescent="0.25">
      <c r="A132" s="278">
        <v>120</v>
      </c>
      <c r="B132" s="279" t="s">
        <v>276</v>
      </c>
      <c r="C132" s="280" t="s">
        <v>277</v>
      </c>
      <c r="D132" s="273">
        <f t="shared" si="2"/>
        <v>0</v>
      </c>
      <c r="E132" s="273">
        <v>0</v>
      </c>
      <c r="F132" s="273">
        <v>0</v>
      </c>
      <c r="G132" s="273">
        <v>0</v>
      </c>
      <c r="H132" s="276"/>
      <c r="K132" s="281"/>
    </row>
    <row r="133" spans="1:11" x14ac:dyDescent="0.25">
      <c r="A133" s="278">
        <v>121</v>
      </c>
      <c r="B133" s="283" t="s">
        <v>278</v>
      </c>
      <c r="C133" s="280" t="s">
        <v>279</v>
      </c>
      <c r="D133" s="273">
        <f t="shared" si="2"/>
        <v>0</v>
      </c>
      <c r="E133" s="273">
        <v>0</v>
      </c>
      <c r="F133" s="273">
        <v>0</v>
      </c>
      <c r="G133" s="273">
        <v>0</v>
      </c>
      <c r="H133" s="276"/>
      <c r="K133" s="281"/>
    </row>
    <row r="134" spans="1:11" x14ac:dyDescent="0.25">
      <c r="A134" s="278">
        <v>122</v>
      </c>
      <c r="B134" s="283" t="s">
        <v>280</v>
      </c>
      <c r="C134" s="280" t="s">
        <v>281</v>
      </c>
      <c r="D134" s="273">
        <f t="shared" si="2"/>
        <v>0</v>
      </c>
      <c r="E134" s="273">
        <v>0</v>
      </c>
      <c r="F134" s="273">
        <v>0</v>
      </c>
      <c r="G134" s="273">
        <v>0</v>
      </c>
      <c r="H134" s="276"/>
      <c r="K134" s="281"/>
    </row>
    <row r="135" spans="1:11" x14ac:dyDescent="0.25">
      <c r="A135" s="278">
        <v>123</v>
      </c>
      <c r="B135" s="283" t="s">
        <v>282</v>
      </c>
      <c r="C135" s="280" t="s">
        <v>283</v>
      </c>
      <c r="D135" s="273">
        <f t="shared" si="2"/>
        <v>0</v>
      </c>
      <c r="E135" s="273">
        <v>0</v>
      </c>
      <c r="F135" s="273">
        <v>0</v>
      </c>
      <c r="G135" s="273">
        <v>0</v>
      </c>
      <c r="H135" s="276"/>
      <c r="K135" s="281"/>
    </row>
    <row r="136" spans="1:11" x14ac:dyDescent="0.25">
      <c r="A136" s="278">
        <v>124</v>
      </c>
      <c r="B136" s="279" t="s">
        <v>284</v>
      </c>
      <c r="C136" s="280" t="s">
        <v>285</v>
      </c>
      <c r="D136" s="273">
        <f t="shared" si="2"/>
        <v>0</v>
      </c>
      <c r="E136" s="273">
        <v>0</v>
      </c>
      <c r="F136" s="273">
        <v>0</v>
      </c>
      <c r="G136" s="273">
        <v>0</v>
      </c>
      <c r="H136" s="276"/>
      <c r="K136" s="281"/>
    </row>
    <row r="137" spans="1:11" x14ac:dyDescent="0.25">
      <c r="A137" s="278">
        <v>125</v>
      </c>
      <c r="B137" s="282" t="s">
        <v>286</v>
      </c>
      <c r="C137" s="280" t="s">
        <v>287</v>
      </c>
      <c r="D137" s="273">
        <f t="shared" si="2"/>
        <v>7432</v>
      </c>
      <c r="E137" s="273">
        <v>0</v>
      </c>
      <c r="F137" s="273">
        <v>1947</v>
      </c>
      <c r="G137" s="273">
        <v>5485</v>
      </c>
      <c r="H137" s="276"/>
      <c r="K137" s="281"/>
    </row>
    <row r="138" spans="1:11" x14ac:dyDescent="0.25">
      <c r="A138" s="278">
        <v>126</v>
      </c>
      <c r="B138" s="283" t="s">
        <v>288</v>
      </c>
      <c r="C138" s="280" t="s">
        <v>289</v>
      </c>
      <c r="D138" s="273">
        <f t="shared" si="2"/>
        <v>0</v>
      </c>
      <c r="E138" s="273">
        <v>0</v>
      </c>
      <c r="F138" s="273">
        <v>0</v>
      </c>
      <c r="G138" s="273">
        <v>0</v>
      </c>
      <c r="H138" s="276"/>
      <c r="K138" s="281"/>
    </row>
    <row r="139" spans="1:11" x14ac:dyDescent="0.25">
      <c r="A139" s="278">
        <v>127</v>
      </c>
      <c r="B139" s="279" t="s">
        <v>290</v>
      </c>
      <c r="C139" s="280" t="s">
        <v>291</v>
      </c>
      <c r="D139" s="273">
        <f t="shared" si="2"/>
        <v>0</v>
      </c>
      <c r="E139" s="273">
        <v>0</v>
      </c>
      <c r="F139" s="273">
        <v>0</v>
      </c>
      <c r="G139" s="273">
        <v>0</v>
      </c>
      <c r="H139" s="276"/>
      <c r="K139" s="281"/>
    </row>
    <row r="140" spans="1:11" x14ac:dyDescent="0.25">
      <c r="A140" s="278">
        <v>128</v>
      </c>
      <c r="B140" s="283" t="s">
        <v>292</v>
      </c>
      <c r="C140" s="280" t="s">
        <v>293</v>
      </c>
      <c r="D140" s="273">
        <f t="shared" si="2"/>
        <v>0</v>
      </c>
      <c r="E140" s="273">
        <v>0</v>
      </c>
      <c r="F140" s="273">
        <v>0</v>
      </c>
      <c r="G140" s="273">
        <v>0</v>
      </c>
      <c r="H140" s="276"/>
      <c r="K140" s="281"/>
    </row>
    <row r="141" spans="1:11" x14ac:dyDescent="0.25">
      <c r="A141" s="278">
        <v>129</v>
      </c>
      <c r="B141" s="291" t="s">
        <v>294</v>
      </c>
      <c r="C141" s="292" t="s">
        <v>295</v>
      </c>
      <c r="D141" s="273">
        <f t="shared" ref="D141:D144" si="3">E141+F141+G141</f>
        <v>0</v>
      </c>
      <c r="E141" s="273">
        <v>0</v>
      </c>
      <c r="F141" s="273">
        <v>0</v>
      </c>
      <c r="G141" s="273">
        <v>0</v>
      </c>
      <c r="H141" s="276"/>
      <c r="K141" s="281"/>
    </row>
    <row r="142" spans="1:11" x14ac:dyDescent="0.25">
      <c r="A142" s="278">
        <v>130</v>
      </c>
      <c r="B142" s="293" t="s">
        <v>296</v>
      </c>
      <c r="C142" s="294" t="s">
        <v>297</v>
      </c>
      <c r="D142" s="273">
        <f t="shared" si="3"/>
        <v>0</v>
      </c>
      <c r="E142" s="273">
        <v>0</v>
      </c>
      <c r="F142" s="273">
        <v>0</v>
      </c>
      <c r="G142" s="273">
        <v>0</v>
      </c>
      <c r="H142" s="276"/>
      <c r="K142" s="281"/>
    </row>
    <row r="143" spans="1:11" x14ac:dyDescent="0.25">
      <c r="A143" s="278">
        <v>131</v>
      </c>
      <c r="B143" s="295" t="s">
        <v>298</v>
      </c>
      <c r="C143" s="296" t="s">
        <v>469</v>
      </c>
      <c r="D143" s="273">
        <f t="shared" si="3"/>
        <v>0</v>
      </c>
      <c r="E143" s="273">
        <v>0</v>
      </c>
      <c r="F143" s="273">
        <v>0</v>
      </c>
      <c r="G143" s="273">
        <v>0</v>
      </c>
      <c r="H143" s="276"/>
      <c r="K143" s="281"/>
    </row>
    <row r="144" spans="1:11" x14ac:dyDescent="0.25">
      <c r="A144" s="278">
        <v>132</v>
      </c>
      <c r="B144" s="278" t="s">
        <v>300</v>
      </c>
      <c r="C144" s="297" t="s">
        <v>301</v>
      </c>
      <c r="D144" s="273">
        <f t="shared" si="3"/>
        <v>0</v>
      </c>
      <c r="E144" s="273">
        <v>0</v>
      </c>
      <c r="F144" s="273">
        <v>0</v>
      </c>
      <c r="G144" s="273">
        <v>0</v>
      </c>
      <c r="H144" s="276"/>
      <c r="K144" s="281"/>
    </row>
    <row r="145" spans="1:11" x14ac:dyDescent="0.25">
      <c r="A145" s="278">
        <v>133</v>
      </c>
      <c r="B145" s="298" t="s">
        <v>302</v>
      </c>
      <c r="C145" s="297" t="s">
        <v>303</v>
      </c>
      <c r="D145" s="273">
        <f>E145+F145+G145</f>
        <v>0</v>
      </c>
      <c r="E145" s="299">
        <v>0</v>
      </c>
      <c r="F145" s="299">
        <v>0</v>
      </c>
      <c r="G145" s="299">
        <v>0</v>
      </c>
      <c r="H145" s="276"/>
      <c r="K145" s="281"/>
    </row>
    <row r="146" spans="1:11" x14ac:dyDescent="0.25">
      <c r="A146" s="278">
        <v>134</v>
      </c>
      <c r="B146" s="300" t="s">
        <v>304</v>
      </c>
      <c r="C146" s="301" t="s">
        <v>305</v>
      </c>
      <c r="D146" s="299">
        <f t="shared" ref="D146" si="4">E146+F146+G146</f>
        <v>0</v>
      </c>
      <c r="E146" s="299">
        <v>0</v>
      </c>
      <c r="F146" s="299">
        <v>0</v>
      </c>
      <c r="G146" s="299">
        <v>0</v>
      </c>
      <c r="H146" s="276"/>
      <c r="K146" s="281"/>
    </row>
    <row r="147" spans="1:11" x14ac:dyDescent="0.25">
      <c r="A147" s="278">
        <v>135</v>
      </c>
      <c r="B147" s="298" t="s">
        <v>306</v>
      </c>
      <c r="C147" s="297" t="s">
        <v>307</v>
      </c>
      <c r="D147" s="299">
        <v>0</v>
      </c>
      <c r="E147" s="299">
        <v>0</v>
      </c>
      <c r="F147" s="299">
        <v>0</v>
      </c>
      <c r="G147" s="299">
        <v>0</v>
      </c>
      <c r="H147" s="276"/>
      <c r="K147" s="281"/>
    </row>
    <row r="150" spans="1:11" x14ac:dyDescent="0.25">
      <c r="D150" s="302"/>
      <c r="E150" s="302"/>
      <c r="F150" s="302"/>
      <c r="G150" s="302"/>
    </row>
  </sheetData>
  <mergeCells count="14">
    <mergeCell ref="A7:C7"/>
    <mergeCell ref="A8:C8"/>
    <mergeCell ref="A9:C9"/>
    <mergeCell ref="A90:A93"/>
    <mergeCell ref="B90:B93"/>
    <mergeCell ref="A1:G1"/>
    <mergeCell ref="A2:A5"/>
    <mergeCell ref="B2:B5"/>
    <mergeCell ref="C2:C5"/>
    <mergeCell ref="D2:G2"/>
    <mergeCell ref="D3:G3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47"/>
  <sheetViews>
    <sheetView workbookViewId="0">
      <pane xSplit="3" ySplit="7" topLeftCell="D119" activePane="bottomRight" state="frozen"/>
      <selection pane="topRight" activeCell="D1" sqref="D1"/>
      <selection pane="bottomLeft" activeCell="A8" sqref="A8"/>
      <selection pane="bottomRight" activeCell="I131" sqref="I131"/>
    </sheetView>
  </sheetViews>
  <sheetFormatPr defaultRowHeight="12" x14ac:dyDescent="0.2"/>
  <cols>
    <col min="1" max="1" width="5.140625" style="321" customWidth="1"/>
    <col min="2" max="2" width="7.5703125" style="321" customWidth="1"/>
    <col min="3" max="3" width="37.7109375" style="321" customWidth="1"/>
    <col min="4" max="4" width="10.42578125" style="321" customWidth="1"/>
    <col min="5" max="5" width="33.85546875" style="320" customWidth="1"/>
    <col min="6" max="7" width="34.85546875" style="320" customWidth="1"/>
    <col min="8" max="16384" width="9.140625" style="320"/>
  </cols>
  <sheetData>
    <row r="1" spans="1:12" ht="15.75" x14ac:dyDescent="0.25">
      <c r="A1" s="1038" t="s">
        <v>562</v>
      </c>
      <c r="B1" s="1038"/>
      <c r="C1" s="1038"/>
      <c r="D1" s="1038"/>
      <c r="E1" s="1038"/>
      <c r="F1" s="1038"/>
      <c r="G1" s="1038"/>
      <c r="H1" s="319"/>
      <c r="I1" s="319"/>
      <c r="J1" s="319"/>
      <c r="K1" s="319"/>
    </row>
    <row r="2" spans="1:12" ht="9" customHeight="1" x14ac:dyDescent="0.2"/>
    <row r="3" spans="1:12" ht="15" customHeight="1" x14ac:dyDescent="0.2">
      <c r="A3" s="1039" t="s">
        <v>312</v>
      </c>
      <c r="B3" s="1041" t="s">
        <v>1</v>
      </c>
      <c r="C3" s="1043" t="s">
        <v>313</v>
      </c>
      <c r="D3" s="1045" t="s">
        <v>563</v>
      </c>
      <c r="E3" s="1045"/>
      <c r="F3" s="1045"/>
      <c r="G3" s="1045"/>
    </row>
    <row r="4" spans="1:12" ht="12" customHeight="1" x14ac:dyDescent="0.2">
      <c r="A4" s="1040"/>
      <c r="B4" s="1042"/>
      <c r="C4" s="1044"/>
      <c r="D4" s="1046" t="s">
        <v>44</v>
      </c>
      <c r="E4" s="1048" t="s">
        <v>456</v>
      </c>
      <c r="F4" s="1048"/>
      <c r="G4" s="1048"/>
    </row>
    <row r="5" spans="1:12" ht="87" customHeight="1" x14ac:dyDescent="0.2">
      <c r="A5" s="1040"/>
      <c r="B5" s="1042"/>
      <c r="C5" s="1044"/>
      <c r="D5" s="1047"/>
      <c r="E5" s="322" t="s">
        <v>564</v>
      </c>
      <c r="F5" s="323" t="s">
        <v>565</v>
      </c>
      <c r="G5" s="323" t="s">
        <v>566</v>
      </c>
      <c r="I5" s="1033"/>
      <c r="J5" s="1033"/>
    </row>
    <row r="6" spans="1:12" s="328" customFormat="1" ht="10.5" customHeight="1" x14ac:dyDescent="0.2">
      <c r="A6" s="324">
        <v>1</v>
      </c>
      <c r="B6" s="325">
        <v>2</v>
      </c>
      <c r="C6" s="326">
        <v>3</v>
      </c>
      <c r="D6" s="326">
        <v>4</v>
      </c>
      <c r="E6" s="324">
        <v>5</v>
      </c>
      <c r="F6" s="327">
        <v>6</v>
      </c>
      <c r="G6" s="327">
        <v>7</v>
      </c>
    </row>
    <row r="7" spans="1:12" ht="20.25" customHeight="1" x14ac:dyDescent="0.2">
      <c r="A7" s="1034" t="s">
        <v>567</v>
      </c>
      <c r="B7" s="1034"/>
      <c r="C7" s="1034"/>
      <c r="D7" s="329">
        <f>E7+F7+G7</f>
        <v>125941</v>
      </c>
      <c r="E7" s="330">
        <f>SUM(E8:E144)-E88</f>
        <v>110153</v>
      </c>
      <c r="F7" s="330">
        <f>SUM(F8:F144)-F88</f>
        <v>14529</v>
      </c>
      <c r="G7" s="330">
        <f>SUM(G8:G144)-G88</f>
        <v>1259</v>
      </c>
      <c r="I7" s="331"/>
      <c r="J7" s="331"/>
      <c r="K7" s="331"/>
      <c r="L7" s="331"/>
    </row>
    <row r="8" spans="1:12" x14ac:dyDescent="0.2">
      <c r="A8" s="332">
        <v>1</v>
      </c>
      <c r="B8" s="49" t="s">
        <v>54</v>
      </c>
      <c r="C8" s="50" t="s">
        <v>55</v>
      </c>
      <c r="D8" s="315">
        <f>E8+F8+G8</f>
        <v>0</v>
      </c>
      <c r="E8" s="333">
        <v>0</v>
      </c>
      <c r="F8" s="333">
        <v>0</v>
      </c>
      <c r="G8" s="333">
        <v>0</v>
      </c>
      <c r="J8" s="334"/>
      <c r="L8" s="334"/>
    </row>
    <row r="9" spans="1:12" x14ac:dyDescent="0.2">
      <c r="A9" s="332">
        <v>2</v>
      </c>
      <c r="B9" s="52" t="s">
        <v>56</v>
      </c>
      <c r="C9" s="50" t="s">
        <v>57</v>
      </c>
      <c r="D9" s="315">
        <f t="shared" ref="D9:D72" si="0">E9+F9+G9</f>
        <v>0</v>
      </c>
      <c r="E9" s="333">
        <v>0</v>
      </c>
      <c r="F9" s="333">
        <v>0</v>
      </c>
      <c r="G9" s="333">
        <v>0</v>
      </c>
      <c r="J9" s="334"/>
      <c r="L9" s="334"/>
    </row>
    <row r="10" spans="1:12" x14ac:dyDescent="0.2">
      <c r="A10" s="332">
        <v>3</v>
      </c>
      <c r="B10" s="318" t="s">
        <v>16</v>
      </c>
      <c r="C10" s="50" t="s">
        <v>17</v>
      </c>
      <c r="D10" s="315">
        <f t="shared" si="0"/>
        <v>4803</v>
      </c>
      <c r="E10" s="333">
        <v>4201</v>
      </c>
      <c r="F10" s="333">
        <v>554</v>
      </c>
      <c r="G10" s="333">
        <v>48</v>
      </c>
      <c r="J10" s="334"/>
      <c r="L10" s="334"/>
    </row>
    <row r="11" spans="1:12" x14ac:dyDescent="0.2">
      <c r="A11" s="332">
        <v>4</v>
      </c>
      <c r="B11" s="49" t="s">
        <v>58</v>
      </c>
      <c r="C11" s="50" t="s">
        <v>59</v>
      </c>
      <c r="D11" s="315">
        <f t="shared" si="0"/>
        <v>0</v>
      </c>
      <c r="E11" s="333">
        <v>0</v>
      </c>
      <c r="F11" s="333">
        <v>0</v>
      </c>
      <c r="G11" s="333">
        <v>0</v>
      </c>
      <c r="J11" s="334"/>
      <c r="L11" s="334"/>
    </row>
    <row r="12" spans="1:12" x14ac:dyDescent="0.2">
      <c r="A12" s="332">
        <v>5</v>
      </c>
      <c r="B12" s="49" t="s">
        <v>60</v>
      </c>
      <c r="C12" s="50" t="s">
        <v>61</v>
      </c>
      <c r="D12" s="315">
        <f t="shared" si="0"/>
        <v>0</v>
      </c>
      <c r="E12" s="333">
        <v>0</v>
      </c>
      <c r="F12" s="333">
        <v>0</v>
      </c>
      <c r="G12" s="333">
        <v>0</v>
      </c>
      <c r="J12" s="334"/>
      <c r="L12" s="334"/>
    </row>
    <row r="13" spans="1:12" x14ac:dyDescent="0.2">
      <c r="A13" s="332">
        <v>6</v>
      </c>
      <c r="B13" s="318" t="s">
        <v>18</v>
      </c>
      <c r="C13" s="50" t="s">
        <v>19</v>
      </c>
      <c r="D13" s="315">
        <f t="shared" si="0"/>
        <v>8461</v>
      </c>
      <c r="E13" s="333">
        <v>7400</v>
      </c>
      <c r="F13" s="333">
        <v>976</v>
      </c>
      <c r="G13" s="333">
        <v>85</v>
      </c>
      <c r="J13" s="334"/>
      <c r="L13" s="334"/>
    </row>
    <row r="14" spans="1:12" x14ac:dyDescent="0.2">
      <c r="A14" s="332">
        <v>7</v>
      </c>
      <c r="B14" s="49" t="s">
        <v>62</v>
      </c>
      <c r="C14" s="50" t="s">
        <v>63</v>
      </c>
      <c r="D14" s="315">
        <f t="shared" si="0"/>
        <v>4288</v>
      </c>
      <c r="E14" s="333">
        <v>3750</v>
      </c>
      <c r="F14" s="333">
        <v>495</v>
      </c>
      <c r="G14" s="333">
        <v>43</v>
      </c>
      <c r="J14" s="334"/>
      <c r="L14" s="334"/>
    </row>
    <row r="15" spans="1:12" x14ac:dyDescent="0.2">
      <c r="A15" s="332">
        <v>8</v>
      </c>
      <c r="B15" s="318" t="s">
        <v>64</v>
      </c>
      <c r="C15" s="50" t="s">
        <v>65</v>
      </c>
      <c r="D15" s="315">
        <f t="shared" si="0"/>
        <v>0</v>
      </c>
      <c r="E15" s="333">
        <v>0</v>
      </c>
      <c r="F15" s="333">
        <v>0</v>
      </c>
      <c r="G15" s="333">
        <v>0</v>
      </c>
      <c r="J15" s="334"/>
      <c r="L15" s="334"/>
    </row>
    <row r="16" spans="1:12" x14ac:dyDescent="0.2">
      <c r="A16" s="332">
        <v>9</v>
      </c>
      <c r="B16" s="318" t="s">
        <v>66</v>
      </c>
      <c r="C16" s="50" t="s">
        <v>67</v>
      </c>
      <c r="D16" s="315">
        <f t="shared" si="0"/>
        <v>0</v>
      </c>
      <c r="E16" s="333">
        <v>0</v>
      </c>
      <c r="F16" s="333">
        <v>0</v>
      </c>
      <c r="G16" s="333">
        <v>0</v>
      </c>
      <c r="J16" s="334"/>
      <c r="L16" s="334"/>
    </row>
    <row r="17" spans="1:12" x14ac:dyDescent="0.2">
      <c r="A17" s="332">
        <v>10</v>
      </c>
      <c r="B17" s="318" t="s">
        <v>68</v>
      </c>
      <c r="C17" s="50" t="s">
        <v>69</v>
      </c>
      <c r="D17" s="315">
        <f t="shared" si="0"/>
        <v>0</v>
      </c>
      <c r="E17" s="333">
        <v>0</v>
      </c>
      <c r="F17" s="333">
        <v>0</v>
      </c>
      <c r="G17" s="333">
        <v>0</v>
      </c>
      <c r="J17" s="334"/>
      <c r="L17" s="334"/>
    </row>
    <row r="18" spans="1:12" x14ac:dyDescent="0.2">
      <c r="A18" s="332">
        <v>11</v>
      </c>
      <c r="B18" s="318" t="s">
        <v>70</v>
      </c>
      <c r="C18" s="50" t="s">
        <v>71</v>
      </c>
      <c r="D18" s="315">
        <f t="shared" si="0"/>
        <v>0</v>
      </c>
      <c r="E18" s="333">
        <v>0</v>
      </c>
      <c r="F18" s="333">
        <v>0</v>
      </c>
      <c r="G18" s="333">
        <v>0</v>
      </c>
      <c r="J18" s="334"/>
      <c r="L18" s="334"/>
    </row>
    <row r="19" spans="1:12" x14ac:dyDescent="0.2">
      <c r="A19" s="332">
        <v>12</v>
      </c>
      <c r="B19" s="318" t="s">
        <v>72</v>
      </c>
      <c r="C19" s="50" t="s">
        <v>73</v>
      </c>
      <c r="D19" s="315">
        <f t="shared" si="0"/>
        <v>0</v>
      </c>
      <c r="E19" s="333">
        <v>0</v>
      </c>
      <c r="F19" s="333">
        <v>0</v>
      </c>
      <c r="G19" s="333">
        <v>0</v>
      </c>
      <c r="J19" s="334"/>
      <c r="L19" s="334"/>
    </row>
    <row r="20" spans="1:12" x14ac:dyDescent="0.2">
      <c r="A20" s="332">
        <v>13</v>
      </c>
      <c r="B20" s="318" t="s">
        <v>74</v>
      </c>
      <c r="C20" s="50" t="s">
        <v>75</v>
      </c>
      <c r="D20" s="315">
        <f t="shared" si="0"/>
        <v>0</v>
      </c>
      <c r="E20" s="333">
        <v>0</v>
      </c>
      <c r="F20" s="333">
        <v>0</v>
      </c>
      <c r="G20" s="333">
        <v>0</v>
      </c>
      <c r="J20" s="334"/>
      <c r="L20" s="334"/>
    </row>
    <row r="21" spans="1:12" x14ac:dyDescent="0.2">
      <c r="A21" s="332">
        <v>14</v>
      </c>
      <c r="B21" s="318" t="s">
        <v>76</v>
      </c>
      <c r="C21" s="50" t="s">
        <v>77</v>
      </c>
      <c r="D21" s="315">
        <f t="shared" si="0"/>
        <v>0</v>
      </c>
      <c r="E21" s="333">
        <v>0</v>
      </c>
      <c r="F21" s="333">
        <v>0</v>
      </c>
      <c r="G21" s="333">
        <v>0</v>
      </c>
      <c r="J21" s="334"/>
      <c r="L21" s="334"/>
    </row>
    <row r="22" spans="1:12" x14ac:dyDescent="0.2">
      <c r="A22" s="332">
        <v>15</v>
      </c>
      <c r="B22" s="318" t="s">
        <v>78</v>
      </c>
      <c r="C22" s="50" t="s">
        <v>79</v>
      </c>
      <c r="D22" s="315">
        <f t="shared" si="0"/>
        <v>0</v>
      </c>
      <c r="E22" s="333">
        <v>0</v>
      </c>
      <c r="F22" s="333">
        <v>0</v>
      </c>
      <c r="G22" s="333">
        <v>0</v>
      </c>
      <c r="J22" s="334"/>
      <c r="L22" s="334"/>
    </row>
    <row r="23" spans="1:12" x14ac:dyDescent="0.2">
      <c r="A23" s="332">
        <v>16</v>
      </c>
      <c r="B23" s="318" t="s">
        <v>80</v>
      </c>
      <c r="C23" s="50" t="s">
        <v>81</v>
      </c>
      <c r="D23" s="315">
        <f t="shared" si="0"/>
        <v>0</v>
      </c>
      <c r="E23" s="333">
        <v>0</v>
      </c>
      <c r="F23" s="333">
        <v>0</v>
      </c>
      <c r="G23" s="333">
        <v>0</v>
      </c>
      <c r="J23" s="334"/>
      <c r="L23" s="334"/>
    </row>
    <row r="24" spans="1:12" x14ac:dyDescent="0.2">
      <c r="A24" s="332">
        <v>17</v>
      </c>
      <c r="B24" s="318" t="s">
        <v>20</v>
      </c>
      <c r="C24" s="50" t="s">
        <v>21</v>
      </c>
      <c r="D24" s="315">
        <f t="shared" si="0"/>
        <v>7173</v>
      </c>
      <c r="E24" s="333">
        <v>6274</v>
      </c>
      <c r="F24" s="333">
        <v>827</v>
      </c>
      <c r="G24" s="333">
        <v>72</v>
      </c>
      <c r="J24" s="334"/>
      <c r="L24" s="334"/>
    </row>
    <row r="25" spans="1:12" x14ac:dyDescent="0.2">
      <c r="A25" s="332">
        <v>18</v>
      </c>
      <c r="B25" s="49" t="s">
        <v>82</v>
      </c>
      <c r="C25" s="50" t="s">
        <v>83</v>
      </c>
      <c r="D25" s="315">
        <f t="shared" si="0"/>
        <v>0</v>
      </c>
      <c r="E25" s="333">
        <v>0</v>
      </c>
      <c r="F25" s="333">
        <v>0</v>
      </c>
      <c r="G25" s="333">
        <v>0</v>
      </c>
      <c r="J25" s="334"/>
      <c r="L25" s="334"/>
    </row>
    <row r="26" spans="1:12" x14ac:dyDescent="0.2">
      <c r="A26" s="332">
        <v>19</v>
      </c>
      <c r="B26" s="49" t="s">
        <v>84</v>
      </c>
      <c r="C26" s="50" t="s">
        <v>85</v>
      </c>
      <c r="D26" s="315">
        <f t="shared" si="0"/>
        <v>0</v>
      </c>
      <c r="E26" s="333">
        <v>0</v>
      </c>
      <c r="F26" s="333">
        <v>0</v>
      </c>
      <c r="G26" s="333">
        <v>0</v>
      </c>
      <c r="J26" s="334"/>
      <c r="L26" s="334"/>
    </row>
    <row r="27" spans="1:12" x14ac:dyDescent="0.2">
      <c r="A27" s="332">
        <v>20</v>
      </c>
      <c r="B27" s="49" t="s">
        <v>86</v>
      </c>
      <c r="C27" s="50" t="s">
        <v>87</v>
      </c>
      <c r="D27" s="315">
        <f t="shared" si="0"/>
        <v>0</v>
      </c>
      <c r="E27" s="333">
        <v>0</v>
      </c>
      <c r="F27" s="333">
        <v>0</v>
      </c>
      <c r="G27" s="333">
        <v>0</v>
      </c>
      <c r="J27" s="334"/>
      <c r="L27" s="334"/>
    </row>
    <row r="28" spans="1:12" x14ac:dyDescent="0.2">
      <c r="A28" s="332">
        <v>21</v>
      </c>
      <c r="B28" s="49" t="s">
        <v>22</v>
      </c>
      <c r="C28" s="50" t="s">
        <v>23</v>
      </c>
      <c r="D28" s="315">
        <f t="shared" si="0"/>
        <v>4547</v>
      </c>
      <c r="E28" s="333">
        <v>3977</v>
      </c>
      <c r="F28" s="333">
        <v>525</v>
      </c>
      <c r="G28" s="333">
        <v>45</v>
      </c>
      <c r="J28" s="334"/>
      <c r="L28" s="334"/>
    </row>
    <row r="29" spans="1:12" x14ac:dyDescent="0.2">
      <c r="A29" s="332">
        <v>22</v>
      </c>
      <c r="B29" s="318" t="s">
        <v>24</v>
      </c>
      <c r="C29" s="50" t="s">
        <v>25</v>
      </c>
      <c r="D29" s="315">
        <f t="shared" si="0"/>
        <v>0</v>
      </c>
      <c r="E29" s="335">
        <v>0</v>
      </c>
      <c r="F29" s="335">
        <v>0</v>
      </c>
      <c r="G29" s="335">
        <v>0</v>
      </c>
      <c r="J29" s="334"/>
      <c r="L29" s="334"/>
    </row>
    <row r="30" spans="1:12" x14ac:dyDescent="0.2">
      <c r="A30" s="332">
        <v>23</v>
      </c>
      <c r="B30" s="318" t="s">
        <v>88</v>
      </c>
      <c r="C30" s="50" t="s">
        <v>89</v>
      </c>
      <c r="D30" s="315">
        <f t="shared" si="0"/>
        <v>0</v>
      </c>
      <c r="E30" s="333">
        <v>0</v>
      </c>
      <c r="F30" s="333">
        <v>0</v>
      </c>
      <c r="G30" s="333">
        <v>0</v>
      </c>
      <c r="J30" s="334"/>
      <c r="L30" s="334"/>
    </row>
    <row r="31" spans="1:12" ht="24" x14ac:dyDescent="0.2">
      <c r="A31" s="332">
        <v>24</v>
      </c>
      <c r="B31" s="318" t="s">
        <v>90</v>
      </c>
      <c r="C31" s="50" t="s">
        <v>91</v>
      </c>
      <c r="D31" s="315">
        <f t="shared" si="0"/>
        <v>0</v>
      </c>
      <c r="E31" s="333">
        <v>0</v>
      </c>
      <c r="F31" s="333">
        <v>0</v>
      </c>
      <c r="G31" s="333">
        <v>0</v>
      </c>
      <c r="J31" s="334"/>
      <c r="L31" s="334"/>
    </row>
    <row r="32" spans="1:12" x14ac:dyDescent="0.2">
      <c r="A32" s="332">
        <v>25</v>
      </c>
      <c r="B32" s="49" t="s">
        <v>92</v>
      </c>
      <c r="C32" s="50" t="s">
        <v>93</v>
      </c>
      <c r="D32" s="315">
        <f t="shared" si="0"/>
        <v>12415</v>
      </c>
      <c r="E32" s="333">
        <v>10859</v>
      </c>
      <c r="F32" s="333">
        <v>1432</v>
      </c>
      <c r="G32" s="333">
        <v>124</v>
      </c>
      <c r="J32" s="334"/>
      <c r="L32" s="334"/>
    </row>
    <row r="33" spans="1:12" x14ac:dyDescent="0.2">
      <c r="A33" s="332">
        <v>26</v>
      </c>
      <c r="B33" s="318" t="s">
        <v>94</v>
      </c>
      <c r="C33" s="50" t="s">
        <v>95</v>
      </c>
      <c r="D33" s="315">
        <f t="shared" si="0"/>
        <v>0</v>
      </c>
      <c r="E33" s="333">
        <v>0</v>
      </c>
      <c r="F33" s="333">
        <v>0</v>
      </c>
      <c r="G33" s="333">
        <v>0</v>
      </c>
      <c r="J33" s="334"/>
      <c r="L33" s="334"/>
    </row>
    <row r="34" spans="1:12" x14ac:dyDescent="0.2">
      <c r="A34" s="332">
        <v>27</v>
      </c>
      <c r="B34" s="52" t="s">
        <v>96</v>
      </c>
      <c r="C34" s="50" t="s">
        <v>97</v>
      </c>
      <c r="D34" s="315">
        <f t="shared" si="0"/>
        <v>0</v>
      </c>
      <c r="E34" s="333">
        <v>0</v>
      </c>
      <c r="F34" s="333">
        <v>0</v>
      </c>
      <c r="G34" s="333">
        <v>0</v>
      </c>
      <c r="J34" s="334"/>
      <c r="L34" s="334"/>
    </row>
    <row r="35" spans="1:12" x14ac:dyDescent="0.2">
      <c r="A35" s="332">
        <v>28</v>
      </c>
      <c r="B35" s="52" t="s">
        <v>26</v>
      </c>
      <c r="C35" s="50" t="s">
        <v>27</v>
      </c>
      <c r="D35" s="315">
        <f t="shared" si="0"/>
        <v>4125</v>
      </c>
      <c r="E35" s="333">
        <v>3608</v>
      </c>
      <c r="F35" s="333">
        <v>476</v>
      </c>
      <c r="G35" s="333">
        <v>41</v>
      </c>
      <c r="J35" s="334"/>
      <c r="L35" s="334"/>
    </row>
    <row r="36" spans="1:12" x14ac:dyDescent="0.2">
      <c r="A36" s="332">
        <v>29</v>
      </c>
      <c r="B36" s="49" t="s">
        <v>98</v>
      </c>
      <c r="C36" s="50" t="s">
        <v>99</v>
      </c>
      <c r="D36" s="315">
        <f t="shared" si="0"/>
        <v>7340</v>
      </c>
      <c r="E36" s="333">
        <v>6420</v>
      </c>
      <c r="F36" s="333">
        <v>847</v>
      </c>
      <c r="G36" s="333">
        <v>73</v>
      </c>
      <c r="J36" s="334"/>
      <c r="L36" s="334"/>
    </row>
    <row r="37" spans="1:12" x14ac:dyDescent="0.2">
      <c r="A37" s="332">
        <v>30</v>
      </c>
      <c r="B37" s="52" t="s">
        <v>100</v>
      </c>
      <c r="C37" s="50" t="s">
        <v>101</v>
      </c>
      <c r="D37" s="315">
        <f t="shared" si="0"/>
        <v>0</v>
      </c>
      <c r="E37" s="333">
        <v>0</v>
      </c>
      <c r="F37" s="333">
        <v>0</v>
      </c>
      <c r="G37" s="333">
        <v>0</v>
      </c>
      <c r="J37" s="334"/>
      <c r="L37" s="334"/>
    </row>
    <row r="38" spans="1:12" x14ac:dyDescent="0.2">
      <c r="A38" s="332">
        <v>31</v>
      </c>
      <c r="B38" s="318" t="s">
        <v>102</v>
      </c>
      <c r="C38" s="50" t="s">
        <v>103</v>
      </c>
      <c r="D38" s="315">
        <f t="shared" si="0"/>
        <v>4098</v>
      </c>
      <c r="E38" s="333">
        <v>3584</v>
      </c>
      <c r="F38" s="333">
        <v>473</v>
      </c>
      <c r="G38" s="333">
        <v>41</v>
      </c>
      <c r="J38" s="334"/>
      <c r="L38" s="334"/>
    </row>
    <row r="39" spans="1:12" x14ac:dyDescent="0.2">
      <c r="A39" s="332">
        <v>32</v>
      </c>
      <c r="B39" s="52" t="s">
        <v>104</v>
      </c>
      <c r="C39" s="50" t="s">
        <v>105</v>
      </c>
      <c r="D39" s="315">
        <f t="shared" si="0"/>
        <v>0</v>
      </c>
      <c r="E39" s="333">
        <v>0</v>
      </c>
      <c r="F39" s="333">
        <v>0</v>
      </c>
      <c r="G39" s="333">
        <v>0</v>
      </c>
      <c r="J39" s="334"/>
      <c r="L39" s="334"/>
    </row>
    <row r="40" spans="1:12" x14ac:dyDescent="0.2">
      <c r="A40" s="332">
        <v>33</v>
      </c>
      <c r="B40" s="49" t="s">
        <v>106</v>
      </c>
      <c r="C40" s="50" t="s">
        <v>107</v>
      </c>
      <c r="D40" s="315">
        <f t="shared" si="0"/>
        <v>0</v>
      </c>
      <c r="E40" s="333">
        <v>0</v>
      </c>
      <c r="F40" s="333">
        <v>0</v>
      </c>
      <c r="G40" s="333">
        <v>0</v>
      </c>
      <c r="J40" s="334"/>
      <c r="L40" s="334"/>
    </row>
    <row r="41" spans="1:12" x14ac:dyDescent="0.2">
      <c r="A41" s="332">
        <v>34</v>
      </c>
      <c r="B41" s="336" t="s">
        <v>108</v>
      </c>
      <c r="C41" s="101" t="s">
        <v>109</v>
      </c>
      <c r="D41" s="315">
        <f t="shared" si="0"/>
        <v>0</v>
      </c>
      <c r="E41" s="333">
        <v>0</v>
      </c>
      <c r="F41" s="333">
        <v>0</v>
      </c>
      <c r="G41" s="333">
        <v>0</v>
      </c>
      <c r="J41" s="334"/>
      <c r="L41" s="334"/>
    </row>
    <row r="42" spans="1:12" x14ac:dyDescent="0.2">
      <c r="A42" s="332">
        <v>35</v>
      </c>
      <c r="B42" s="49" t="s">
        <v>110</v>
      </c>
      <c r="C42" s="50" t="s">
        <v>111</v>
      </c>
      <c r="D42" s="315">
        <f t="shared" si="0"/>
        <v>0</v>
      </c>
      <c r="E42" s="333">
        <v>0</v>
      </c>
      <c r="F42" s="333">
        <v>0</v>
      </c>
      <c r="G42" s="333">
        <v>0</v>
      </c>
      <c r="J42" s="334"/>
      <c r="L42" s="334"/>
    </row>
    <row r="43" spans="1:12" x14ac:dyDescent="0.2">
      <c r="A43" s="332">
        <v>36</v>
      </c>
      <c r="B43" s="49" t="s">
        <v>112</v>
      </c>
      <c r="C43" s="50" t="s">
        <v>113</v>
      </c>
      <c r="D43" s="315">
        <f t="shared" si="0"/>
        <v>0</v>
      </c>
      <c r="E43" s="333">
        <v>0</v>
      </c>
      <c r="F43" s="333">
        <v>0</v>
      </c>
      <c r="G43" s="333">
        <v>0</v>
      </c>
      <c r="J43" s="334"/>
      <c r="L43" s="334"/>
    </row>
    <row r="44" spans="1:12" x14ac:dyDescent="0.2">
      <c r="A44" s="332">
        <v>37</v>
      </c>
      <c r="B44" s="318" t="s">
        <v>114</v>
      </c>
      <c r="C44" s="50" t="s">
        <v>115</v>
      </c>
      <c r="D44" s="315">
        <f t="shared" si="0"/>
        <v>0</v>
      </c>
      <c r="E44" s="333">
        <v>0</v>
      </c>
      <c r="F44" s="333">
        <v>0</v>
      </c>
      <c r="G44" s="333">
        <v>0</v>
      </c>
      <c r="J44" s="334"/>
      <c r="L44" s="334"/>
    </row>
    <row r="45" spans="1:12" x14ac:dyDescent="0.2">
      <c r="A45" s="332">
        <v>38</v>
      </c>
      <c r="B45" s="52" t="s">
        <v>116</v>
      </c>
      <c r="C45" s="50" t="s">
        <v>117</v>
      </c>
      <c r="D45" s="315">
        <f t="shared" si="0"/>
        <v>0</v>
      </c>
      <c r="E45" s="333">
        <v>0</v>
      </c>
      <c r="F45" s="333">
        <v>0</v>
      </c>
      <c r="G45" s="333">
        <v>0</v>
      </c>
      <c r="J45" s="334"/>
      <c r="L45" s="334"/>
    </row>
    <row r="46" spans="1:12" x14ac:dyDescent="0.2">
      <c r="A46" s="332">
        <v>39</v>
      </c>
      <c r="B46" s="318" t="s">
        <v>28</v>
      </c>
      <c r="C46" s="50" t="s">
        <v>29</v>
      </c>
      <c r="D46" s="315">
        <f t="shared" si="0"/>
        <v>13159</v>
      </c>
      <c r="E46" s="333">
        <v>11509</v>
      </c>
      <c r="F46" s="333">
        <v>1518</v>
      </c>
      <c r="G46" s="333">
        <v>132</v>
      </c>
      <c r="J46" s="334"/>
      <c r="L46" s="334"/>
    </row>
    <row r="47" spans="1:12" x14ac:dyDescent="0.2">
      <c r="A47" s="332">
        <v>40</v>
      </c>
      <c r="B47" s="49" t="s">
        <v>118</v>
      </c>
      <c r="C47" s="50" t="s">
        <v>119</v>
      </c>
      <c r="D47" s="315">
        <f t="shared" si="0"/>
        <v>0</v>
      </c>
      <c r="E47" s="333">
        <v>0</v>
      </c>
      <c r="F47" s="333">
        <v>0</v>
      </c>
      <c r="G47" s="333">
        <v>0</v>
      </c>
      <c r="J47" s="334"/>
      <c r="L47" s="334"/>
    </row>
    <row r="48" spans="1:12" x14ac:dyDescent="0.2">
      <c r="A48" s="332">
        <v>41</v>
      </c>
      <c r="B48" s="49" t="s">
        <v>120</v>
      </c>
      <c r="C48" s="50" t="s">
        <v>121</v>
      </c>
      <c r="D48" s="315">
        <f t="shared" si="0"/>
        <v>0</v>
      </c>
      <c r="E48" s="333">
        <v>0</v>
      </c>
      <c r="F48" s="333">
        <v>0</v>
      </c>
      <c r="G48" s="333">
        <v>0</v>
      </c>
      <c r="J48" s="334"/>
      <c r="L48" s="334"/>
    </row>
    <row r="49" spans="1:12" x14ac:dyDescent="0.2">
      <c r="A49" s="332">
        <v>42</v>
      </c>
      <c r="B49" s="318" t="s">
        <v>122</v>
      </c>
      <c r="C49" s="50" t="s">
        <v>123</v>
      </c>
      <c r="D49" s="315">
        <f t="shared" si="0"/>
        <v>0</v>
      </c>
      <c r="E49" s="333">
        <v>0</v>
      </c>
      <c r="F49" s="333">
        <v>0</v>
      </c>
      <c r="G49" s="333">
        <v>0</v>
      </c>
      <c r="J49" s="334"/>
      <c r="L49" s="334"/>
    </row>
    <row r="50" spans="1:12" x14ac:dyDescent="0.2">
      <c r="A50" s="332">
        <v>43</v>
      </c>
      <c r="B50" s="52" t="s">
        <v>124</v>
      </c>
      <c r="C50" s="50" t="s">
        <v>125</v>
      </c>
      <c r="D50" s="315">
        <f t="shared" si="0"/>
        <v>0</v>
      </c>
      <c r="E50" s="333">
        <v>0</v>
      </c>
      <c r="F50" s="333">
        <v>0</v>
      </c>
      <c r="G50" s="333">
        <v>0</v>
      </c>
      <c r="J50" s="334"/>
      <c r="L50" s="334"/>
    </row>
    <row r="51" spans="1:12" x14ac:dyDescent="0.2">
      <c r="A51" s="332">
        <v>44</v>
      </c>
      <c r="B51" s="318" t="s">
        <v>126</v>
      </c>
      <c r="C51" s="50" t="s">
        <v>127</v>
      </c>
      <c r="D51" s="315">
        <f t="shared" si="0"/>
        <v>0</v>
      </c>
      <c r="E51" s="333">
        <v>0</v>
      </c>
      <c r="F51" s="333">
        <v>0</v>
      </c>
      <c r="G51" s="333">
        <v>0</v>
      </c>
      <c r="J51" s="334"/>
      <c r="L51" s="334"/>
    </row>
    <row r="52" spans="1:12" x14ac:dyDescent="0.2">
      <c r="A52" s="332">
        <v>45</v>
      </c>
      <c r="B52" s="52" t="s">
        <v>128</v>
      </c>
      <c r="C52" s="50" t="s">
        <v>129</v>
      </c>
      <c r="D52" s="315">
        <f t="shared" si="0"/>
        <v>0</v>
      </c>
      <c r="E52" s="333">
        <v>0</v>
      </c>
      <c r="F52" s="333">
        <v>0</v>
      </c>
      <c r="G52" s="333">
        <v>0</v>
      </c>
      <c r="J52" s="334"/>
      <c r="L52" s="334"/>
    </row>
    <row r="53" spans="1:12" x14ac:dyDescent="0.2">
      <c r="A53" s="332">
        <v>46</v>
      </c>
      <c r="B53" s="318" t="s">
        <v>130</v>
      </c>
      <c r="C53" s="50" t="s">
        <v>131</v>
      </c>
      <c r="D53" s="315">
        <f t="shared" si="0"/>
        <v>0</v>
      </c>
      <c r="E53" s="333">
        <v>0</v>
      </c>
      <c r="F53" s="333">
        <v>0</v>
      </c>
      <c r="G53" s="333">
        <v>0</v>
      </c>
      <c r="J53" s="334"/>
      <c r="L53" s="334"/>
    </row>
    <row r="54" spans="1:12" x14ac:dyDescent="0.2">
      <c r="A54" s="332">
        <v>47</v>
      </c>
      <c r="B54" s="52" t="s">
        <v>132</v>
      </c>
      <c r="C54" s="50" t="s">
        <v>133</v>
      </c>
      <c r="D54" s="315">
        <f t="shared" si="0"/>
        <v>0</v>
      </c>
      <c r="E54" s="333">
        <v>0</v>
      </c>
      <c r="F54" s="333">
        <v>0</v>
      </c>
      <c r="G54" s="333">
        <v>0</v>
      </c>
      <c r="J54" s="334"/>
      <c r="L54" s="334"/>
    </row>
    <row r="55" spans="1:12" x14ac:dyDescent="0.2">
      <c r="A55" s="332">
        <v>48</v>
      </c>
      <c r="B55" s="318" t="s">
        <v>134</v>
      </c>
      <c r="C55" s="50" t="s">
        <v>135</v>
      </c>
      <c r="D55" s="315">
        <f t="shared" si="0"/>
        <v>0</v>
      </c>
      <c r="E55" s="333">
        <v>0</v>
      </c>
      <c r="F55" s="333">
        <v>0</v>
      </c>
      <c r="G55" s="333">
        <v>0</v>
      </c>
      <c r="J55" s="334"/>
      <c r="L55" s="334"/>
    </row>
    <row r="56" spans="1:12" x14ac:dyDescent="0.2">
      <c r="A56" s="332">
        <v>49</v>
      </c>
      <c r="B56" s="318" t="s">
        <v>136</v>
      </c>
      <c r="C56" s="50" t="s">
        <v>137</v>
      </c>
      <c r="D56" s="315">
        <f t="shared" si="0"/>
        <v>0</v>
      </c>
      <c r="E56" s="333">
        <v>0</v>
      </c>
      <c r="F56" s="333">
        <v>0</v>
      </c>
      <c r="G56" s="333">
        <v>0</v>
      </c>
      <c r="J56" s="334"/>
      <c r="L56" s="334"/>
    </row>
    <row r="57" spans="1:12" x14ac:dyDescent="0.2">
      <c r="A57" s="332">
        <v>50</v>
      </c>
      <c r="B57" s="318" t="s">
        <v>138</v>
      </c>
      <c r="C57" s="50" t="s">
        <v>139</v>
      </c>
      <c r="D57" s="315">
        <f t="shared" si="0"/>
        <v>0</v>
      </c>
      <c r="E57" s="333">
        <v>0</v>
      </c>
      <c r="F57" s="333">
        <v>0</v>
      </c>
      <c r="G57" s="333">
        <v>0</v>
      </c>
      <c r="J57" s="334"/>
      <c r="L57" s="334"/>
    </row>
    <row r="58" spans="1:12" x14ac:dyDescent="0.2">
      <c r="A58" s="332">
        <v>51</v>
      </c>
      <c r="B58" s="318" t="s">
        <v>140</v>
      </c>
      <c r="C58" s="50" t="s">
        <v>141</v>
      </c>
      <c r="D58" s="315">
        <f t="shared" si="0"/>
        <v>0</v>
      </c>
      <c r="E58" s="333">
        <v>0</v>
      </c>
      <c r="F58" s="333">
        <v>0</v>
      </c>
      <c r="G58" s="333">
        <v>0</v>
      </c>
      <c r="J58" s="334"/>
      <c r="L58" s="334"/>
    </row>
    <row r="59" spans="1:12" x14ac:dyDescent="0.2">
      <c r="A59" s="332">
        <v>52</v>
      </c>
      <c r="B59" s="52" t="s">
        <v>142</v>
      </c>
      <c r="C59" s="50" t="s">
        <v>143</v>
      </c>
      <c r="D59" s="315">
        <f t="shared" si="0"/>
        <v>0</v>
      </c>
      <c r="E59" s="333">
        <v>0</v>
      </c>
      <c r="F59" s="333">
        <v>0</v>
      </c>
      <c r="G59" s="333">
        <v>0</v>
      </c>
      <c r="J59" s="334"/>
      <c r="L59" s="334"/>
    </row>
    <row r="60" spans="1:12" x14ac:dyDescent="0.2">
      <c r="A60" s="332">
        <v>53</v>
      </c>
      <c r="B60" s="318" t="s">
        <v>144</v>
      </c>
      <c r="C60" s="50" t="s">
        <v>145</v>
      </c>
      <c r="D60" s="315">
        <f t="shared" si="0"/>
        <v>0</v>
      </c>
      <c r="E60" s="333">
        <v>0</v>
      </c>
      <c r="F60" s="333">
        <v>0</v>
      </c>
      <c r="G60" s="333">
        <v>0</v>
      </c>
      <c r="J60" s="334"/>
      <c r="L60" s="334"/>
    </row>
    <row r="61" spans="1:12" x14ac:dyDescent="0.2">
      <c r="A61" s="332">
        <v>54</v>
      </c>
      <c r="B61" s="318" t="s">
        <v>146</v>
      </c>
      <c r="C61" s="50" t="s">
        <v>147</v>
      </c>
      <c r="D61" s="315">
        <f t="shared" si="0"/>
        <v>0</v>
      </c>
      <c r="E61" s="333">
        <v>0</v>
      </c>
      <c r="F61" s="333">
        <v>0</v>
      </c>
      <c r="G61" s="333">
        <v>0</v>
      </c>
      <c r="J61" s="334"/>
      <c r="L61" s="334"/>
    </row>
    <row r="62" spans="1:12" x14ac:dyDescent="0.2">
      <c r="A62" s="332">
        <v>55</v>
      </c>
      <c r="B62" s="318" t="s">
        <v>148</v>
      </c>
      <c r="C62" s="50" t="s">
        <v>149</v>
      </c>
      <c r="D62" s="315">
        <f t="shared" si="0"/>
        <v>0</v>
      </c>
      <c r="E62" s="333">
        <v>0</v>
      </c>
      <c r="F62" s="333">
        <v>0</v>
      </c>
      <c r="G62" s="333">
        <v>0</v>
      </c>
      <c r="J62" s="334"/>
      <c r="L62" s="334"/>
    </row>
    <row r="63" spans="1:12" x14ac:dyDescent="0.2">
      <c r="A63" s="332">
        <v>56</v>
      </c>
      <c r="B63" s="52" t="s">
        <v>150</v>
      </c>
      <c r="C63" s="50" t="s">
        <v>151</v>
      </c>
      <c r="D63" s="315">
        <f t="shared" si="0"/>
        <v>0</v>
      </c>
      <c r="E63" s="333">
        <v>0</v>
      </c>
      <c r="F63" s="333">
        <v>0</v>
      </c>
      <c r="G63" s="333">
        <v>0</v>
      </c>
      <c r="J63" s="334"/>
      <c r="L63" s="334"/>
    </row>
    <row r="64" spans="1:12" x14ac:dyDescent="0.2">
      <c r="A64" s="332">
        <v>57</v>
      </c>
      <c r="B64" s="49" t="s">
        <v>152</v>
      </c>
      <c r="C64" s="50" t="s">
        <v>153</v>
      </c>
      <c r="D64" s="315">
        <f t="shared" si="0"/>
        <v>0</v>
      </c>
      <c r="E64" s="333">
        <v>0</v>
      </c>
      <c r="F64" s="333">
        <v>0</v>
      </c>
      <c r="G64" s="333">
        <v>0</v>
      </c>
      <c r="J64" s="334"/>
      <c r="L64" s="334"/>
    </row>
    <row r="65" spans="1:12" x14ac:dyDescent="0.2">
      <c r="A65" s="332">
        <v>58</v>
      </c>
      <c r="B65" s="52" t="s">
        <v>154</v>
      </c>
      <c r="C65" s="50" t="s">
        <v>155</v>
      </c>
      <c r="D65" s="315">
        <f t="shared" si="0"/>
        <v>0</v>
      </c>
      <c r="E65" s="333">
        <v>0</v>
      </c>
      <c r="F65" s="333">
        <v>0</v>
      </c>
      <c r="G65" s="333">
        <v>0</v>
      </c>
      <c r="J65" s="334"/>
      <c r="L65" s="334"/>
    </row>
    <row r="66" spans="1:12" x14ac:dyDescent="0.2">
      <c r="A66" s="332">
        <v>59</v>
      </c>
      <c r="B66" s="318" t="s">
        <v>156</v>
      </c>
      <c r="C66" s="50" t="s">
        <v>157</v>
      </c>
      <c r="D66" s="315">
        <f t="shared" si="0"/>
        <v>0</v>
      </c>
      <c r="E66" s="333">
        <v>0</v>
      </c>
      <c r="F66" s="333">
        <v>0</v>
      </c>
      <c r="G66" s="333">
        <v>0</v>
      </c>
      <c r="J66" s="334"/>
      <c r="L66" s="334"/>
    </row>
    <row r="67" spans="1:12" ht="24" x14ac:dyDescent="0.2">
      <c r="A67" s="332">
        <v>60</v>
      </c>
      <c r="B67" s="49" t="s">
        <v>158</v>
      </c>
      <c r="C67" s="50" t="s">
        <v>159</v>
      </c>
      <c r="D67" s="315">
        <f t="shared" si="0"/>
        <v>0</v>
      </c>
      <c r="E67" s="333">
        <v>0</v>
      </c>
      <c r="F67" s="333">
        <v>0</v>
      </c>
      <c r="G67" s="333">
        <v>0</v>
      </c>
      <c r="J67" s="334"/>
      <c r="L67" s="334"/>
    </row>
    <row r="68" spans="1:12" ht="24" x14ac:dyDescent="0.2">
      <c r="A68" s="332">
        <v>61</v>
      </c>
      <c r="B68" s="49" t="s">
        <v>160</v>
      </c>
      <c r="C68" s="50" t="s">
        <v>161</v>
      </c>
      <c r="D68" s="315">
        <f t="shared" si="0"/>
        <v>0</v>
      </c>
      <c r="E68" s="333">
        <v>0</v>
      </c>
      <c r="F68" s="333">
        <v>0</v>
      </c>
      <c r="G68" s="333">
        <v>0</v>
      </c>
      <c r="J68" s="334"/>
      <c r="L68" s="334"/>
    </row>
    <row r="69" spans="1:12" x14ac:dyDescent="0.2">
      <c r="A69" s="332">
        <v>62</v>
      </c>
      <c r="B69" s="52" t="s">
        <v>162</v>
      </c>
      <c r="C69" s="50" t="s">
        <v>163</v>
      </c>
      <c r="D69" s="315">
        <f t="shared" si="0"/>
        <v>0</v>
      </c>
      <c r="E69" s="333">
        <v>0</v>
      </c>
      <c r="F69" s="333">
        <v>0</v>
      </c>
      <c r="G69" s="333">
        <v>0</v>
      </c>
      <c r="J69" s="334"/>
      <c r="L69" s="334"/>
    </row>
    <row r="70" spans="1:12" x14ac:dyDescent="0.2">
      <c r="A70" s="332">
        <v>63</v>
      </c>
      <c r="B70" s="52" t="s">
        <v>164</v>
      </c>
      <c r="C70" s="50" t="s">
        <v>165</v>
      </c>
      <c r="D70" s="315">
        <f t="shared" si="0"/>
        <v>8716</v>
      </c>
      <c r="E70" s="333">
        <v>7623</v>
      </c>
      <c r="F70" s="333">
        <v>1005</v>
      </c>
      <c r="G70" s="333">
        <v>88</v>
      </c>
      <c r="J70" s="334"/>
      <c r="L70" s="334"/>
    </row>
    <row r="71" spans="1:12" x14ac:dyDescent="0.2">
      <c r="A71" s="332">
        <v>64</v>
      </c>
      <c r="B71" s="52" t="s">
        <v>166</v>
      </c>
      <c r="C71" s="50" t="s">
        <v>167</v>
      </c>
      <c r="D71" s="315">
        <f t="shared" si="0"/>
        <v>0</v>
      </c>
      <c r="E71" s="333">
        <v>0</v>
      </c>
      <c r="F71" s="333">
        <v>0</v>
      </c>
      <c r="G71" s="333">
        <v>0</v>
      </c>
      <c r="J71" s="334"/>
      <c r="L71" s="334"/>
    </row>
    <row r="72" spans="1:12" ht="24" x14ac:dyDescent="0.2">
      <c r="A72" s="332">
        <v>65</v>
      </c>
      <c r="B72" s="52" t="s">
        <v>168</v>
      </c>
      <c r="C72" s="50" t="s">
        <v>169</v>
      </c>
      <c r="D72" s="315">
        <f t="shared" si="0"/>
        <v>0</v>
      </c>
      <c r="E72" s="333">
        <v>0</v>
      </c>
      <c r="F72" s="333">
        <v>0</v>
      </c>
      <c r="G72" s="333">
        <v>0</v>
      </c>
      <c r="J72" s="334"/>
      <c r="L72" s="334"/>
    </row>
    <row r="73" spans="1:12" ht="24" x14ac:dyDescent="0.2">
      <c r="A73" s="332">
        <v>66</v>
      </c>
      <c r="B73" s="49" t="s">
        <v>170</v>
      </c>
      <c r="C73" s="50" t="s">
        <v>171</v>
      </c>
      <c r="D73" s="315">
        <f t="shared" ref="D73:D136" si="1">E73+F73+G73</f>
        <v>0</v>
      </c>
      <c r="E73" s="333">
        <v>0</v>
      </c>
      <c r="F73" s="333">
        <v>0</v>
      </c>
      <c r="G73" s="333">
        <v>0</v>
      </c>
      <c r="J73" s="334"/>
      <c r="L73" s="334"/>
    </row>
    <row r="74" spans="1:12" ht="24" x14ac:dyDescent="0.2">
      <c r="A74" s="332">
        <v>67</v>
      </c>
      <c r="B74" s="52" t="s">
        <v>172</v>
      </c>
      <c r="C74" s="50" t="s">
        <v>173</v>
      </c>
      <c r="D74" s="315">
        <f t="shared" si="1"/>
        <v>0</v>
      </c>
      <c r="E74" s="333">
        <v>0</v>
      </c>
      <c r="F74" s="333">
        <v>0</v>
      </c>
      <c r="G74" s="333">
        <v>0</v>
      </c>
      <c r="J74" s="334"/>
      <c r="L74" s="334"/>
    </row>
    <row r="75" spans="1:12" ht="24" x14ac:dyDescent="0.2">
      <c r="A75" s="332">
        <v>68</v>
      </c>
      <c r="B75" s="52" t="s">
        <v>174</v>
      </c>
      <c r="C75" s="50" t="s">
        <v>175</v>
      </c>
      <c r="D75" s="315">
        <f t="shared" si="1"/>
        <v>0</v>
      </c>
      <c r="E75" s="333">
        <v>0</v>
      </c>
      <c r="F75" s="333">
        <v>0</v>
      </c>
      <c r="G75" s="333">
        <v>0</v>
      </c>
      <c r="J75" s="334"/>
      <c r="L75" s="334"/>
    </row>
    <row r="76" spans="1:12" ht="24" x14ac:dyDescent="0.2">
      <c r="A76" s="332">
        <v>69</v>
      </c>
      <c r="B76" s="49" t="s">
        <v>176</v>
      </c>
      <c r="C76" s="50" t="s">
        <v>177</v>
      </c>
      <c r="D76" s="315">
        <f t="shared" si="1"/>
        <v>0</v>
      </c>
      <c r="E76" s="333">
        <v>0</v>
      </c>
      <c r="F76" s="333">
        <v>0</v>
      </c>
      <c r="G76" s="333">
        <v>0</v>
      </c>
      <c r="J76" s="334"/>
      <c r="L76" s="334"/>
    </row>
    <row r="77" spans="1:12" ht="24" x14ac:dyDescent="0.2">
      <c r="A77" s="332">
        <v>70</v>
      </c>
      <c r="B77" s="49" t="s">
        <v>178</v>
      </c>
      <c r="C77" s="50" t="s">
        <v>179</v>
      </c>
      <c r="D77" s="315">
        <f t="shared" si="1"/>
        <v>0</v>
      </c>
      <c r="E77" s="333">
        <v>0</v>
      </c>
      <c r="F77" s="333">
        <v>0</v>
      </c>
      <c r="G77" s="333">
        <v>0</v>
      </c>
      <c r="J77" s="334"/>
      <c r="L77" s="334"/>
    </row>
    <row r="78" spans="1:12" ht="24" x14ac:dyDescent="0.2">
      <c r="A78" s="332">
        <v>71</v>
      </c>
      <c r="B78" s="49" t="s">
        <v>180</v>
      </c>
      <c r="C78" s="50" t="s">
        <v>181</v>
      </c>
      <c r="D78" s="315">
        <f t="shared" si="1"/>
        <v>0</v>
      </c>
      <c r="E78" s="333">
        <v>0</v>
      </c>
      <c r="F78" s="333">
        <v>0</v>
      </c>
      <c r="G78" s="333">
        <v>0</v>
      </c>
      <c r="J78" s="334"/>
      <c r="L78" s="334"/>
    </row>
    <row r="79" spans="1:12" x14ac:dyDescent="0.2">
      <c r="A79" s="332">
        <v>72</v>
      </c>
      <c r="B79" s="318" t="s">
        <v>182</v>
      </c>
      <c r="C79" s="50" t="s">
        <v>183</v>
      </c>
      <c r="D79" s="315">
        <f t="shared" si="1"/>
        <v>5913</v>
      </c>
      <c r="E79" s="333">
        <v>5172</v>
      </c>
      <c r="F79" s="333">
        <v>682</v>
      </c>
      <c r="G79" s="333">
        <v>59</v>
      </c>
      <c r="J79" s="334"/>
      <c r="L79" s="334"/>
    </row>
    <row r="80" spans="1:12" x14ac:dyDescent="0.2">
      <c r="A80" s="332">
        <v>73</v>
      </c>
      <c r="B80" s="49" t="s">
        <v>184</v>
      </c>
      <c r="C80" s="50" t="s">
        <v>185</v>
      </c>
      <c r="D80" s="315">
        <f t="shared" si="1"/>
        <v>0</v>
      </c>
      <c r="E80" s="333">
        <v>0</v>
      </c>
      <c r="F80" s="333">
        <v>0</v>
      </c>
      <c r="G80" s="333">
        <v>0</v>
      </c>
      <c r="J80" s="334"/>
      <c r="L80" s="334"/>
    </row>
    <row r="81" spans="1:12" x14ac:dyDescent="0.2">
      <c r="A81" s="332">
        <v>74</v>
      </c>
      <c r="B81" s="318" t="s">
        <v>186</v>
      </c>
      <c r="C81" s="50" t="s">
        <v>187</v>
      </c>
      <c r="D81" s="315">
        <f t="shared" si="1"/>
        <v>6053</v>
      </c>
      <c r="E81" s="333">
        <v>5294</v>
      </c>
      <c r="F81" s="333">
        <v>698</v>
      </c>
      <c r="G81" s="333">
        <v>61</v>
      </c>
      <c r="J81" s="334"/>
      <c r="L81" s="334"/>
    </row>
    <row r="82" spans="1:12" x14ac:dyDescent="0.2">
      <c r="A82" s="332">
        <v>75</v>
      </c>
      <c r="B82" s="49" t="s">
        <v>188</v>
      </c>
      <c r="C82" s="50" t="s">
        <v>468</v>
      </c>
      <c r="D82" s="315">
        <f t="shared" si="1"/>
        <v>0</v>
      </c>
      <c r="E82" s="333">
        <v>0</v>
      </c>
      <c r="F82" s="333">
        <v>0</v>
      </c>
      <c r="G82" s="333">
        <v>0</v>
      </c>
      <c r="J82" s="334"/>
      <c r="L82" s="334"/>
    </row>
    <row r="83" spans="1:12" x14ac:dyDescent="0.2">
      <c r="A83" s="332">
        <v>76</v>
      </c>
      <c r="B83" s="49" t="s">
        <v>190</v>
      </c>
      <c r="C83" s="50" t="s">
        <v>568</v>
      </c>
      <c r="D83" s="315">
        <f t="shared" si="1"/>
        <v>7790</v>
      </c>
      <c r="E83" s="333">
        <v>6814</v>
      </c>
      <c r="F83" s="333">
        <v>900</v>
      </c>
      <c r="G83" s="333">
        <v>76</v>
      </c>
      <c r="J83" s="334"/>
      <c r="L83" s="334"/>
    </row>
    <row r="84" spans="1:12" x14ac:dyDescent="0.2">
      <c r="A84" s="332">
        <v>77</v>
      </c>
      <c r="B84" s="49" t="s">
        <v>192</v>
      </c>
      <c r="C84" s="50" t="s">
        <v>193</v>
      </c>
      <c r="D84" s="315">
        <f t="shared" si="1"/>
        <v>0</v>
      </c>
      <c r="E84" s="333">
        <v>0</v>
      </c>
      <c r="F84" s="333">
        <v>0</v>
      </c>
      <c r="G84" s="333">
        <v>0</v>
      </c>
      <c r="J84" s="334"/>
      <c r="L84" s="334"/>
    </row>
    <row r="85" spans="1:12" x14ac:dyDescent="0.2">
      <c r="A85" s="332">
        <v>78</v>
      </c>
      <c r="B85" s="49" t="s">
        <v>194</v>
      </c>
      <c r="C85" s="50" t="s">
        <v>195</v>
      </c>
      <c r="D85" s="315">
        <f t="shared" si="1"/>
        <v>23884</v>
      </c>
      <c r="E85" s="333">
        <v>20890</v>
      </c>
      <c r="F85" s="333">
        <v>2755</v>
      </c>
      <c r="G85" s="333">
        <v>239</v>
      </c>
      <c r="J85" s="334"/>
      <c r="L85" s="334"/>
    </row>
    <row r="86" spans="1:12" x14ac:dyDescent="0.2">
      <c r="A86" s="332">
        <v>79</v>
      </c>
      <c r="B86" s="49" t="s">
        <v>196</v>
      </c>
      <c r="C86" s="50" t="s">
        <v>197</v>
      </c>
      <c r="D86" s="315">
        <f t="shared" si="1"/>
        <v>0</v>
      </c>
      <c r="E86" s="333">
        <v>0</v>
      </c>
      <c r="F86" s="333">
        <v>0</v>
      </c>
      <c r="G86" s="333">
        <v>0</v>
      </c>
      <c r="J86" s="334"/>
      <c r="L86" s="334"/>
    </row>
    <row r="87" spans="1:12" x14ac:dyDescent="0.2">
      <c r="A87" s="332">
        <v>80</v>
      </c>
      <c r="B87" s="52" t="s">
        <v>30</v>
      </c>
      <c r="C87" s="50" t="s">
        <v>198</v>
      </c>
      <c r="D87" s="315">
        <f t="shared" si="1"/>
        <v>0</v>
      </c>
      <c r="E87" s="333">
        <v>0</v>
      </c>
      <c r="F87" s="333">
        <v>0</v>
      </c>
      <c r="G87" s="333">
        <v>0</v>
      </c>
      <c r="J87" s="334"/>
      <c r="L87" s="334"/>
    </row>
    <row r="88" spans="1:12" ht="24" x14ac:dyDescent="0.2">
      <c r="A88" s="1035">
        <v>81</v>
      </c>
      <c r="B88" s="893" t="s">
        <v>199</v>
      </c>
      <c r="C88" s="58" t="s">
        <v>200</v>
      </c>
      <c r="D88" s="315">
        <f t="shared" si="1"/>
        <v>0</v>
      </c>
      <c r="E88" s="333">
        <v>0</v>
      </c>
      <c r="F88" s="333">
        <v>0</v>
      </c>
      <c r="G88" s="333">
        <v>0</v>
      </c>
      <c r="J88" s="334"/>
      <c r="L88" s="334"/>
    </row>
    <row r="89" spans="1:12" ht="36" x14ac:dyDescent="0.2">
      <c r="A89" s="1036"/>
      <c r="B89" s="894"/>
      <c r="C89" s="50" t="s">
        <v>201</v>
      </c>
      <c r="D89" s="315">
        <f t="shared" si="1"/>
        <v>0</v>
      </c>
      <c r="E89" s="333">
        <v>0</v>
      </c>
      <c r="F89" s="333">
        <v>0</v>
      </c>
      <c r="G89" s="333">
        <v>0</v>
      </c>
      <c r="J89" s="334"/>
      <c r="L89" s="334"/>
    </row>
    <row r="90" spans="1:12" ht="24" x14ac:dyDescent="0.2">
      <c r="A90" s="1036"/>
      <c r="B90" s="894"/>
      <c r="C90" s="50" t="s">
        <v>202</v>
      </c>
      <c r="D90" s="315">
        <f t="shared" si="1"/>
        <v>0</v>
      </c>
      <c r="E90" s="333">
        <v>0</v>
      </c>
      <c r="F90" s="333">
        <v>0</v>
      </c>
      <c r="G90" s="333">
        <v>0</v>
      </c>
      <c r="J90" s="334"/>
      <c r="L90" s="334"/>
    </row>
    <row r="91" spans="1:12" ht="36" x14ac:dyDescent="0.2">
      <c r="A91" s="1037"/>
      <c r="B91" s="895"/>
      <c r="C91" s="59" t="s">
        <v>203</v>
      </c>
      <c r="D91" s="315">
        <f t="shared" si="1"/>
        <v>0</v>
      </c>
      <c r="E91" s="333">
        <v>0</v>
      </c>
      <c r="F91" s="333">
        <v>0</v>
      </c>
      <c r="G91" s="333">
        <v>0</v>
      </c>
      <c r="J91" s="334"/>
      <c r="L91" s="334"/>
    </row>
    <row r="92" spans="1:12" ht="24" x14ac:dyDescent="0.2">
      <c r="A92" s="332">
        <v>82</v>
      </c>
      <c r="B92" s="52" t="s">
        <v>204</v>
      </c>
      <c r="C92" s="50" t="s">
        <v>205</v>
      </c>
      <c r="D92" s="315">
        <f t="shared" si="1"/>
        <v>0</v>
      </c>
      <c r="E92" s="333">
        <v>0</v>
      </c>
      <c r="F92" s="333">
        <v>0</v>
      </c>
      <c r="G92" s="333">
        <v>0</v>
      </c>
      <c r="J92" s="334"/>
      <c r="L92" s="334"/>
    </row>
    <row r="93" spans="1:12" x14ac:dyDescent="0.2">
      <c r="A93" s="332">
        <v>83</v>
      </c>
      <c r="B93" s="52" t="s">
        <v>206</v>
      </c>
      <c r="C93" s="50" t="s">
        <v>207</v>
      </c>
      <c r="D93" s="315">
        <f t="shared" si="1"/>
        <v>0</v>
      </c>
      <c r="E93" s="333">
        <v>0</v>
      </c>
      <c r="F93" s="333">
        <v>0</v>
      </c>
      <c r="G93" s="333">
        <v>0</v>
      </c>
      <c r="J93" s="334"/>
      <c r="L93" s="334"/>
    </row>
    <row r="94" spans="1:12" x14ac:dyDescent="0.2">
      <c r="A94" s="332">
        <v>84</v>
      </c>
      <c r="B94" s="318" t="s">
        <v>208</v>
      </c>
      <c r="C94" s="50" t="s">
        <v>209</v>
      </c>
      <c r="D94" s="315">
        <f t="shared" si="1"/>
        <v>0</v>
      </c>
      <c r="E94" s="333">
        <v>0</v>
      </c>
      <c r="F94" s="333">
        <v>0</v>
      </c>
      <c r="G94" s="333">
        <v>0</v>
      </c>
      <c r="J94" s="334"/>
      <c r="L94" s="334"/>
    </row>
    <row r="95" spans="1:12" x14ac:dyDescent="0.2">
      <c r="A95" s="332">
        <v>85</v>
      </c>
      <c r="B95" s="52" t="s">
        <v>210</v>
      </c>
      <c r="C95" s="50" t="s">
        <v>211</v>
      </c>
      <c r="D95" s="315">
        <f t="shared" si="1"/>
        <v>0</v>
      </c>
      <c r="E95" s="333">
        <v>0</v>
      </c>
      <c r="F95" s="333">
        <v>0</v>
      </c>
      <c r="G95" s="333">
        <v>0</v>
      </c>
      <c r="J95" s="334"/>
      <c r="L95" s="334"/>
    </row>
    <row r="96" spans="1:12" x14ac:dyDescent="0.2">
      <c r="A96" s="332">
        <v>86</v>
      </c>
      <c r="B96" s="318" t="s">
        <v>212</v>
      </c>
      <c r="C96" s="50" t="s">
        <v>213</v>
      </c>
      <c r="D96" s="315">
        <f t="shared" si="1"/>
        <v>0</v>
      </c>
      <c r="E96" s="333">
        <v>0</v>
      </c>
      <c r="F96" s="333">
        <v>0</v>
      </c>
      <c r="G96" s="333">
        <v>0</v>
      </c>
      <c r="J96" s="334"/>
      <c r="L96" s="334"/>
    </row>
    <row r="97" spans="1:12" x14ac:dyDescent="0.2">
      <c r="A97" s="332">
        <v>87</v>
      </c>
      <c r="B97" s="318" t="s">
        <v>214</v>
      </c>
      <c r="C97" s="50" t="s">
        <v>215</v>
      </c>
      <c r="D97" s="315">
        <f t="shared" si="1"/>
        <v>0</v>
      </c>
      <c r="E97" s="333">
        <v>0</v>
      </c>
      <c r="F97" s="333">
        <v>0</v>
      </c>
      <c r="G97" s="333">
        <v>0</v>
      </c>
      <c r="J97" s="334"/>
      <c r="L97" s="334"/>
    </row>
    <row r="98" spans="1:12" x14ac:dyDescent="0.2">
      <c r="A98" s="332">
        <v>88</v>
      </c>
      <c r="B98" s="52" t="s">
        <v>216</v>
      </c>
      <c r="C98" s="50" t="s">
        <v>217</v>
      </c>
      <c r="D98" s="315">
        <f t="shared" si="1"/>
        <v>0</v>
      </c>
      <c r="E98" s="333">
        <v>0</v>
      </c>
      <c r="F98" s="333">
        <v>0</v>
      </c>
      <c r="G98" s="333">
        <v>0</v>
      </c>
      <c r="J98" s="334"/>
      <c r="L98" s="334"/>
    </row>
    <row r="99" spans="1:12" x14ac:dyDescent="0.2">
      <c r="A99" s="332">
        <v>89</v>
      </c>
      <c r="B99" s="49" t="s">
        <v>218</v>
      </c>
      <c r="C99" s="50" t="s">
        <v>219</v>
      </c>
      <c r="D99" s="315">
        <f t="shared" si="1"/>
        <v>0</v>
      </c>
      <c r="E99" s="333">
        <v>0</v>
      </c>
      <c r="F99" s="333">
        <v>0</v>
      </c>
      <c r="G99" s="333">
        <v>0</v>
      </c>
      <c r="J99" s="334"/>
      <c r="L99" s="334"/>
    </row>
    <row r="100" spans="1:12" x14ac:dyDescent="0.2">
      <c r="A100" s="332">
        <v>90</v>
      </c>
      <c r="B100" s="49" t="s">
        <v>220</v>
      </c>
      <c r="C100" s="50" t="s">
        <v>221</v>
      </c>
      <c r="D100" s="315">
        <f t="shared" si="1"/>
        <v>0</v>
      </c>
      <c r="E100" s="333">
        <v>0</v>
      </c>
      <c r="F100" s="333">
        <v>0</v>
      </c>
      <c r="G100" s="333">
        <v>0</v>
      </c>
      <c r="J100" s="334"/>
      <c r="L100" s="334"/>
    </row>
    <row r="101" spans="1:12" x14ac:dyDescent="0.2">
      <c r="A101" s="332">
        <v>91</v>
      </c>
      <c r="B101" s="318" t="s">
        <v>222</v>
      </c>
      <c r="C101" s="50" t="s">
        <v>223</v>
      </c>
      <c r="D101" s="315">
        <f t="shared" si="1"/>
        <v>0</v>
      </c>
      <c r="E101" s="333">
        <v>0</v>
      </c>
      <c r="F101" s="333">
        <v>0</v>
      </c>
      <c r="G101" s="333">
        <v>0</v>
      </c>
      <c r="J101" s="334"/>
      <c r="L101" s="334"/>
    </row>
    <row r="102" spans="1:12" x14ac:dyDescent="0.2">
      <c r="A102" s="332">
        <v>92</v>
      </c>
      <c r="B102" s="49" t="s">
        <v>224</v>
      </c>
      <c r="C102" s="50" t="s">
        <v>225</v>
      </c>
      <c r="D102" s="315">
        <f t="shared" si="1"/>
        <v>0</v>
      </c>
      <c r="E102" s="333">
        <v>0</v>
      </c>
      <c r="F102" s="333">
        <v>0</v>
      </c>
      <c r="G102" s="333">
        <v>0</v>
      </c>
      <c r="J102" s="334"/>
      <c r="L102" s="334"/>
    </row>
    <row r="103" spans="1:12" x14ac:dyDescent="0.2">
      <c r="A103" s="332">
        <v>93</v>
      </c>
      <c r="B103" s="49" t="s">
        <v>226</v>
      </c>
      <c r="C103" s="50" t="s">
        <v>227</v>
      </c>
      <c r="D103" s="315">
        <f t="shared" si="1"/>
        <v>0</v>
      </c>
      <c r="E103" s="333">
        <v>0</v>
      </c>
      <c r="F103" s="333">
        <v>0</v>
      </c>
      <c r="G103" s="333">
        <v>0</v>
      </c>
      <c r="J103" s="334"/>
      <c r="L103" s="334"/>
    </row>
    <row r="104" spans="1:12" x14ac:dyDescent="0.2">
      <c r="A104" s="332">
        <v>94</v>
      </c>
      <c r="B104" s="52" t="s">
        <v>32</v>
      </c>
      <c r="C104" s="50" t="s">
        <v>33</v>
      </c>
      <c r="D104" s="315">
        <f t="shared" si="1"/>
        <v>3176</v>
      </c>
      <c r="E104" s="333">
        <v>2778</v>
      </c>
      <c r="F104" s="333">
        <v>366</v>
      </c>
      <c r="G104" s="333">
        <v>32</v>
      </c>
      <c r="J104" s="334"/>
      <c r="L104" s="334"/>
    </row>
    <row r="105" spans="1:12" x14ac:dyDescent="0.2">
      <c r="A105" s="332">
        <v>95</v>
      </c>
      <c r="B105" s="318" t="s">
        <v>228</v>
      </c>
      <c r="C105" s="50" t="s">
        <v>229</v>
      </c>
      <c r="D105" s="315">
        <f t="shared" si="1"/>
        <v>0</v>
      </c>
      <c r="E105" s="333">
        <v>0</v>
      </c>
      <c r="F105" s="333">
        <v>0</v>
      </c>
      <c r="G105" s="333">
        <v>0</v>
      </c>
      <c r="J105" s="334"/>
      <c r="L105" s="334"/>
    </row>
    <row r="106" spans="1:12" x14ac:dyDescent="0.2">
      <c r="A106" s="332">
        <v>96</v>
      </c>
      <c r="B106" s="49" t="s">
        <v>230</v>
      </c>
      <c r="C106" s="50" t="s">
        <v>231</v>
      </c>
      <c r="D106" s="315">
        <f t="shared" si="1"/>
        <v>0</v>
      </c>
      <c r="E106" s="333">
        <v>0</v>
      </c>
      <c r="F106" s="333">
        <v>0</v>
      </c>
      <c r="G106" s="333">
        <v>0</v>
      </c>
      <c r="J106" s="334"/>
      <c r="L106" s="334"/>
    </row>
    <row r="107" spans="1:12" x14ac:dyDescent="0.2">
      <c r="A107" s="332">
        <v>97</v>
      </c>
      <c r="B107" s="49" t="s">
        <v>232</v>
      </c>
      <c r="C107" s="50" t="s">
        <v>233</v>
      </c>
      <c r="D107" s="315">
        <f t="shared" si="1"/>
        <v>0</v>
      </c>
      <c r="E107" s="333">
        <v>0</v>
      </c>
      <c r="F107" s="333">
        <v>0</v>
      </c>
      <c r="G107" s="333">
        <v>0</v>
      </c>
      <c r="J107" s="334"/>
      <c r="L107" s="334"/>
    </row>
    <row r="108" spans="1:12" x14ac:dyDescent="0.2">
      <c r="A108" s="332">
        <v>98</v>
      </c>
      <c r="B108" s="49" t="s">
        <v>234</v>
      </c>
      <c r="C108" s="50" t="s">
        <v>235</v>
      </c>
      <c r="D108" s="315">
        <f t="shared" si="1"/>
        <v>0</v>
      </c>
      <c r="E108" s="333">
        <v>0</v>
      </c>
      <c r="F108" s="333">
        <v>0</v>
      </c>
      <c r="G108" s="333">
        <v>0</v>
      </c>
      <c r="J108" s="334"/>
      <c r="L108" s="334"/>
    </row>
    <row r="109" spans="1:12" x14ac:dyDescent="0.2">
      <c r="A109" s="332">
        <v>99</v>
      </c>
      <c r="B109" s="318" t="s">
        <v>236</v>
      </c>
      <c r="C109" s="50" t="s">
        <v>237</v>
      </c>
      <c r="D109" s="315">
        <f t="shared" si="1"/>
        <v>0</v>
      </c>
      <c r="E109" s="333">
        <v>0</v>
      </c>
      <c r="F109" s="333">
        <v>0</v>
      </c>
      <c r="G109" s="333">
        <v>0</v>
      </c>
      <c r="J109" s="334"/>
      <c r="L109" s="334"/>
    </row>
    <row r="110" spans="1:12" x14ac:dyDescent="0.2">
      <c r="A110" s="332">
        <v>100</v>
      </c>
      <c r="B110" s="318" t="s">
        <v>238</v>
      </c>
      <c r="C110" s="50" t="s">
        <v>239</v>
      </c>
      <c r="D110" s="315">
        <f t="shared" si="1"/>
        <v>0</v>
      </c>
      <c r="E110" s="333">
        <v>0</v>
      </c>
      <c r="F110" s="333">
        <v>0</v>
      </c>
      <c r="G110" s="333">
        <v>0</v>
      </c>
      <c r="J110" s="334"/>
      <c r="L110" s="334"/>
    </row>
    <row r="111" spans="1:12" x14ac:dyDescent="0.2">
      <c r="A111" s="332">
        <v>101</v>
      </c>
      <c r="B111" s="318" t="s">
        <v>240</v>
      </c>
      <c r="C111" s="50" t="s">
        <v>241</v>
      </c>
      <c r="D111" s="315">
        <f t="shared" si="1"/>
        <v>0</v>
      </c>
      <c r="E111" s="333">
        <v>0</v>
      </c>
      <c r="F111" s="333">
        <v>0</v>
      </c>
      <c r="G111" s="333">
        <v>0</v>
      </c>
      <c r="J111" s="334"/>
      <c r="L111" s="334"/>
    </row>
    <row r="112" spans="1:12" x14ac:dyDescent="0.2">
      <c r="A112" s="332">
        <v>102</v>
      </c>
      <c r="B112" s="318" t="s">
        <v>242</v>
      </c>
      <c r="C112" s="50" t="s">
        <v>243</v>
      </c>
      <c r="D112" s="315">
        <f t="shared" si="1"/>
        <v>0</v>
      </c>
      <c r="E112" s="333">
        <v>0</v>
      </c>
      <c r="F112" s="333">
        <v>0</v>
      </c>
      <c r="G112" s="333">
        <v>0</v>
      </c>
      <c r="J112" s="334"/>
      <c r="L112" s="334"/>
    </row>
    <row r="113" spans="1:12" x14ac:dyDescent="0.2">
      <c r="A113" s="332">
        <v>103</v>
      </c>
      <c r="B113" s="318" t="s">
        <v>244</v>
      </c>
      <c r="C113" s="50" t="s">
        <v>245</v>
      </c>
      <c r="D113" s="315">
        <f t="shared" si="1"/>
        <v>0</v>
      </c>
      <c r="E113" s="333">
        <v>0</v>
      </c>
      <c r="F113" s="333">
        <v>0</v>
      </c>
      <c r="G113" s="333">
        <v>0</v>
      </c>
      <c r="J113" s="334"/>
      <c r="L113" s="334"/>
    </row>
    <row r="114" spans="1:12" x14ac:dyDescent="0.2">
      <c r="A114" s="332">
        <v>104</v>
      </c>
      <c r="B114" s="337" t="s">
        <v>246</v>
      </c>
      <c r="C114" s="101" t="s">
        <v>247</v>
      </c>
      <c r="D114" s="315">
        <f t="shared" si="1"/>
        <v>0</v>
      </c>
      <c r="E114" s="333">
        <v>0</v>
      </c>
      <c r="F114" s="333">
        <v>0</v>
      </c>
      <c r="G114" s="333">
        <v>0</v>
      </c>
      <c r="J114" s="334"/>
      <c r="L114" s="334"/>
    </row>
    <row r="115" spans="1:12" x14ac:dyDescent="0.2">
      <c r="A115" s="332">
        <v>105</v>
      </c>
      <c r="B115" s="52" t="s">
        <v>248</v>
      </c>
      <c r="C115" s="50" t="s">
        <v>249</v>
      </c>
      <c r="D115" s="315">
        <f t="shared" si="1"/>
        <v>0</v>
      </c>
      <c r="E115" s="333">
        <v>0</v>
      </c>
      <c r="F115" s="333">
        <v>0</v>
      </c>
      <c r="G115" s="333">
        <v>0</v>
      </c>
      <c r="J115" s="334"/>
      <c r="L115" s="334"/>
    </row>
    <row r="116" spans="1:12" x14ac:dyDescent="0.2">
      <c r="A116" s="332">
        <v>106</v>
      </c>
      <c r="B116" s="318" t="s">
        <v>250</v>
      </c>
      <c r="C116" s="50" t="s">
        <v>251</v>
      </c>
      <c r="D116" s="315">
        <f t="shared" si="1"/>
        <v>0</v>
      </c>
      <c r="E116" s="333">
        <v>0</v>
      </c>
      <c r="F116" s="333">
        <v>0</v>
      </c>
      <c r="G116" s="333">
        <v>0</v>
      </c>
      <c r="J116" s="334"/>
      <c r="L116" s="334"/>
    </row>
    <row r="117" spans="1:12" x14ac:dyDescent="0.2">
      <c r="A117" s="332">
        <v>107</v>
      </c>
      <c r="B117" s="49" t="s">
        <v>252</v>
      </c>
      <c r="C117" s="61" t="s">
        <v>253</v>
      </c>
      <c r="D117" s="315">
        <f t="shared" si="1"/>
        <v>0</v>
      </c>
      <c r="E117" s="333">
        <v>0</v>
      </c>
      <c r="F117" s="333">
        <v>0</v>
      </c>
      <c r="G117" s="333">
        <v>0</v>
      </c>
      <c r="J117" s="334"/>
      <c r="L117" s="334"/>
    </row>
    <row r="118" spans="1:12" x14ac:dyDescent="0.2">
      <c r="A118" s="332">
        <v>108</v>
      </c>
      <c r="B118" s="318" t="s">
        <v>254</v>
      </c>
      <c r="C118" s="50" t="s">
        <v>255</v>
      </c>
      <c r="D118" s="315">
        <f t="shared" si="1"/>
        <v>0</v>
      </c>
      <c r="E118" s="333">
        <v>0</v>
      </c>
      <c r="F118" s="333">
        <v>0</v>
      </c>
      <c r="G118" s="333">
        <v>0</v>
      </c>
      <c r="J118" s="334"/>
      <c r="L118" s="334"/>
    </row>
    <row r="119" spans="1:12" x14ac:dyDescent="0.2">
      <c r="A119" s="332">
        <v>109</v>
      </c>
      <c r="B119" s="52" t="s">
        <v>256</v>
      </c>
      <c r="C119" s="50" t="s">
        <v>257</v>
      </c>
      <c r="D119" s="315">
        <f t="shared" si="1"/>
        <v>0</v>
      </c>
      <c r="E119" s="333">
        <v>0</v>
      </c>
      <c r="F119" s="333">
        <v>0</v>
      </c>
      <c r="G119" s="333">
        <v>0</v>
      </c>
      <c r="J119" s="334"/>
      <c r="L119" s="334"/>
    </row>
    <row r="120" spans="1:12" x14ac:dyDescent="0.2">
      <c r="A120" s="332">
        <v>110</v>
      </c>
      <c r="B120" s="49" t="s">
        <v>258</v>
      </c>
      <c r="C120" s="50" t="s">
        <v>259</v>
      </c>
      <c r="D120" s="315">
        <f t="shared" si="1"/>
        <v>0</v>
      </c>
      <c r="E120" s="333">
        <v>0</v>
      </c>
      <c r="F120" s="333">
        <v>0</v>
      </c>
      <c r="G120" s="333">
        <v>0</v>
      </c>
      <c r="J120" s="334"/>
      <c r="L120" s="334"/>
    </row>
    <row r="121" spans="1:12" x14ac:dyDescent="0.2">
      <c r="A121" s="332">
        <v>111</v>
      </c>
      <c r="B121" s="52" t="s">
        <v>560</v>
      </c>
      <c r="C121" s="342" t="s">
        <v>561</v>
      </c>
      <c r="D121" s="315">
        <f t="shared" si="1"/>
        <v>0</v>
      </c>
      <c r="E121" s="333">
        <v>0</v>
      </c>
      <c r="F121" s="333">
        <v>0</v>
      </c>
      <c r="G121" s="333">
        <v>0</v>
      </c>
      <c r="J121" s="334"/>
      <c r="L121" s="334"/>
    </row>
    <row r="122" spans="1:12" x14ac:dyDescent="0.2">
      <c r="A122" s="332">
        <v>112</v>
      </c>
      <c r="B122" s="52" t="s">
        <v>260</v>
      </c>
      <c r="C122" s="50" t="s">
        <v>261</v>
      </c>
      <c r="D122" s="315">
        <f t="shared" si="1"/>
        <v>0</v>
      </c>
      <c r="E122" s="333">
        <v>0</v>
      </c>
      <c r="F122" s="333">
        <v>0</v>
      </c>
      <c r="G122" s="333">
        <v>0</v>
      </c>
      <c r="J122" s="334"/>
      <c r="L122" s="334"/>
    </row>
    <row r="123" spans="1:12" x14ac:dyDescent="0.2">
      <c r="A123" s="332">
        <v>113</v>
      </c>
      <c r="B123" s="318" t="s">
        <v>262</v>
      </c>
      <c r="C123" s="50" t="s">
        <v>263</v>
      </c>
      <c r="D123" s="315">
        <f t="shared" si="1"/>
        <v>0</v>
      </c>
      <c r="E123" s="333">
        <v>0</v>
      </c>
      <c r="F123" s="333">
        <v>0</v>
      </c>
      <c r="G123" s="333">
        <v>0</v>
      </c>
      <c r="J123" s="334"/>
      <c r="L123" s="334"/>
    </row>
    <row r="124" spans="1:12" x14ac:dyDescent="0.2">
      <c r="A124" s="332">
        <v>114</v>
      </c>
      <c r="B124" s="318" t="s">
        <v>264</v>
      </c>
      <c r="C124" s="55" t="s">
        <v>265</v>
      </c>
      <c r="D124" s="315">
        <f t="shared" si="1"/>
        <v>0</v>
      </c>
      <c r="E124" s="333">
        <v>0</v>
      </c>
      <c r="F124" s="333">
        <v>0</v>
      </c>
      <c r="G124" s="333">
        <v>0</v>
      </c>
      <c r="J124" s="334"/>
      <c r="L124" s="334"/>
    </row>
    <row r="125" spans="1:12" x14ac:dyDescent="0.2">
      <c r="A125" s="332">
        <v>115</v>
      </c>
      <c r="B125" s="318" t="s">
        <v>266</v>
      </c>
      <c r="C125" s="50" t="s">
        <v>267</v>
      </c>
      <c r="D125" s="315">
        <f t="shared" si="1"/>
        <v>0</v>
      </c>
      <c r="E125" s="333">
        <v>0</v>
      </c>
      <c r="F125" s="333">
        <v>0</v>
      </c>
      <c r="G125" s="333">
        <v>0</v>
      </c>
      <c r="J125" s="334"/>
      <c r="L125" s="334"/>
    </row>
    <row r="126" spans="1:12" x14ac:dyDescent="0.2">
      <c r="A126" s="332">
        <v>116</v>
      </c>
      <c r="B126" s="318" t="s">
        <v>268</v>
      </c>
      <c r="C126" s="50" t="s">
        <v>269</v>
      </c>
      <c r="D126" s="315">
        <f t="shared" si="1"/>
        <v>0</v>
      </c>
      <c r="E126" s="333">
        <v>0</v>
      </c>
      <c r="F126" s="333">
        <v>0</v>
      </c>
      <c r="G126" s="333">
        <v>0</v>
      </c>
      <c r="J126" s="334"/>
      <c r="L126" s="334"/>
    </row>
    <row r="127" spans="1:12" x14ac:dyDescent="0.2">
      <c r="A127" s="332">
        <v>117</v>
      </c>
      <c r="B127" s="318" t="s">
        <v>270</v>
      </c>
      <c r="C127" s="50" t="s">
        <v>271</v>
      </c>
      <c r="D127" s="315">
        <f t="shared" si="1"/>
        <v>0</v>
      </c>
      <c r="E127" s="333">
        <v>0</v>
      </c>
      <c r="F127" s="333">
        <v>0</v>
      </c>
      <c r="G127" s="333">
        <v>0</v>
      </c>
      <c r="J127" s="334"/>
      <c r="L127" s="334"/>
    </row>
    <row r="128" spans="1:12" x14ac:dyDescent="0.2">
      <c r="A128" s="332">
        <v>118</v>
      </c>
      <c r="B128" s="49" t="s">
        <v>272</v>
      </c>
      <c r="C128" s="50" t="s">
        <v>273</v>
      </c>
      <c r="D128" s="315">
        <f t="shared" si="1"/>
        <v>0</v>
      </c>
      <c r="E128" s="333">
        <v>0</v>
      </c>
      <c r="F128" s="333">
        <v>0</v>
      </c>
      <c r="G128" s="333">
        <v>0</v>
      </c>
      <c r="J128" s="334"/>
      <c r="L128" s="334"/>
    </row>
    <row r="129" spans="1:12" x14ac:dyDescent="0.2">
      <c r="A129" s="332">
        <v>119</v>
      </c>
      <c r="B129" s="49" t="s">
        <v>274</v>
      </c>
      <c r="C129" s="50" t="s">
        <v>275</v>
      </c>
      <c r="D129" s="315">
        <f t="shared" si="1"/>
        <v>0</v>
      </c>
      <c r="E129" s="333">
        <v>0</v>
      </c>
      <c r="F129" s="333">
        <v>0</v>
      </c>
      <c r="G129" s="333">
        <v>0</v>
      </c>
      <c r="J129" s="334"/>
      <c r="L129" s="334"/>
    </row>
    <row r="130" spans="1:12" x14ac:dyDescent="0.2">
      <c r="A130" s="332">
        <v>120</v>
      </c>
      <c r="B130" s="49" t="s">
        <v>276</v>
      </c>
      <c r="C130" s="50" t="s">
        <v>277</v>
      </c>
      <c r="D130" s="315">
        <f t="shared" si="1"/>
        <v>0</v>
      </c>
      <c r="E130" s="333">
        <v>0</v>
      </c>
      <c r="F130" s="333">
        <v>0</v>
      </c>
      <c r="G130" s="333">
        <v>0</v>
      </c>
      <c r="J130" s="334"/>
      <c r="L130" s="334"/>
    </row>
    <row r="131" spans="1:12" x14ac:dyDescent="0.2">
      <c r="A131" s="332">
        <v>121</v>
      </c>
      <c r="B131" s="318" t="s">
        <v>278</v>
      </c>
      <c r="C131" s="50" t="s">
        <v>279</v>
      </c>
      <c r="D131" s="315">
        <f t="shared" si="1"/>
        <v>0</v>
      </c>
      <c r="E131" s="333">
        <v>0</v>
      </c>
      <c r="F131" s="333">
        <v>0</v>
      </c>
      <c r="G131" s="333">
        <v>0</v>
      </c>
      <c r="J131" s="334"/>
      <c r="L131" s="334"/>
    </row>
    <row r="132" spans="1:12" x14ac:dyDescent="0.2">
      <c r="A132" s="332">
        <v>122</v>
      </c>
      <c r="B132" s="318" t="s">
        <v>280</v>
      </c>
      <c r="C132" s="50" t="s">
        <v>281</v>
      </c>
      <c r="D132" s="315">
        <f t="shared" si="1"/>
        <v>0</v>
      </c>
      <c r="E132" s="333">
        <v>0</v>
      </c>
      <c r="F132" s="333">
        <v>0</v>
      </c>
      <c r="G132" s="333">
        <v>0</v>
      </c>
      <c r="J132" s="334"/>
      <c r="L132" s="334"/>
    </row>
    <row r="133" spans="1:12" x14ac:dyDescent="0.2">
      <c r="A133" s="332">
        <v>123</v>
      </c>
      <c r="B133" s="318" t="s">
        <v>282</v>
      </c>
      <c r="C133" s="50" t="s">
        <v>283</v>
      </c>
      <c r="D133" s="315">
        <f t="shared" si="1"/>
        <v>0</v>
      </c>
      <c r="E133" s="333">
        <v>0</v>
      </c>
      <c r="F133" s="333">
        <v>0</v>
      </c>
      <c r="G133" s="333">
        <v>0</v>
      </c>
      <c r="J133" s="334"/>
      <c r="L133" s="334"/>
    </row>
    <row r="134" spans="1:12" x14ac:dyDescent="0.2">
      <c r="A134" s="332">
        <v>124</v>
      </c>
      <c r="B134" s="49" t="s">
        <v>284</v>
      </c>
      <c r="C134" s="50" t="s">
        <v>285</v>
      </c>
      <c r="D134" s="315">
        <f t="shared" si="1"/>
        <v>0</v>
      </c>
      <c r="E134" s="333">
        <v>0</v>
      </c>
      <c r="F134" s="333">
        <v>0</v>
      </c>
      <c r="G134" s="333">
        <v>0</v>
      </c>
      <c r="J134" s="334"/>
      <c r="L134" s="334"/>
    </row>
    <row r="135" spans="1:12" x14ac:dyDescent="0.2">
      <c r="A135" s="332">
        <v>125</v>
      </c>
      <c r="B135" s="52" t="s">
        <v>286</v>
      </c>
      <c r="C135" s="50" t="s">
        <v>287</v>
      </c>
      <c r="D135" s="315">
        <f t="shared" si="1"/>
        <v>0</v>
      </c>
      <c r="E135" s="333">
        <v>0</v>
      </c>
      <c r="F135" s="333">
        <v>0</v>
      </c>
      <c r="G135" s="333">
        <v>0</v>
      </c>
      <c r="J135" s="334"/>
      <c r="L135" s="334"/>
    </row>
    <row r="136" spans="1:12" x14ac:dyDescent="0.2">
      <c r="A136" s="332">
        <v>126</v>
      </c>
      <c r="B136" s="318" t="s">
        <v>288</v>
      </c>
      <c r="C136" s="50" t="s">
        <v>289</v>
      </c>
      <c r="D136" s="315">
        <f t="shared" si="1"/>
        <v>0</v>
      </c>
      <c r="E136" s="333">
        <v>0</v>
      </c>
      <c r="F136" s="333">
        <v>0</v>
      </c>
      <c r="G136" s="333">
        <v>0</v>
      </c>
      <c r="J136" s="334"/>
      <c r="L136" s="334"/>
    </row>
    <row r="137" spans="1:12" x14ac:dyDescent="0.2">
      <c r="A137" s="332">
        <v>127</v>
      </c>
      <c r="B137" s="49" t="s">
        <v>290</v>
      </c>
      <c r="C137" s="50" t="s">
        <v>291</v>
      </c>
      <c r="D137" s="315">
        <f t="shared" ref="D137:D145" si="2">E137+F137+G137</f>
        <v>0</v>
      </c>
      <c r="E137" s="333">
        <v>0</v>
      </c>
      <c r="F137" s="333">
        <v>0</v>
      </c>
      <c r="G137" s="333">
        <v>0</v>
      </c>
      <c r="J137" s="334"/>
      <c r="L137" s="334"/>
    </row>
    <row r="138" spans="1:12" x14ac:dyDescent="0.2">
      <c r="A138" s="332">
        <v>128</v>
      </c>
      <c r="B138" s="318" t="s">
        <v>292</v>
      </c>
      <c r="C138" s="50" t="s">
        <v>293</v>
      </c>
      <c r="D138" s="315">
        <f t="shared" si="2"/>
        <v>0</v>
      </c>
      <c r="E138" s="333">
        <v>0</v>
      </c>
      <c r="F138" s="333">
        <v>0</v>
      </c>
      <c r="G138" s="333">
        <v>0</v>
      </c>
      <c r="J138" s="334"/>
      <c r="L138" s="334"/>
    </row>
    <row r="139" spans="1:12" x14ac:dyDescent="0.2">
      <c r="A139" s="332">
        <v>129</v>
      </c>
      <c r="B139" s="62" t="s">
        <v>294</v>
      </c>
      <c r="C139" s="338" t="s">
        <v>295</v>
      </c>
      <c r="D139" s="315">
        <f t="shared" si="2"/>
        <v>0</v>
      </c>
      <c r="E139" s="333">
        <v>0</v>
      </c>
      <c r="F139" s="333">
        <v>0</v>
      </c>
      <c r="G139" s="333">
        <v>0</v>
      </c>
      <c r="J139" s="334"/>
      <c r="L139" s="334"/>
    </row>
    <row r="140" spans="1:12" x14ac:dyDescent="0.2">
      <c r="A140" s="332">
        <v>130</v>
      </c>
      <c r="B140" s="64" t="s">
        <v>296</v>
      </c>
      <c r="C140" s="339" t="s">
        <v>297</v>
      </c>
      <c r="D140" s="315">
        <f t="shared" si="2"/>
        <v>0</v>
      </c>
      <c r="E140" s="333">
        <v>0</v>
      </c>
      <c r="F140" s="333">
        <v>0</v>
      </c>
      <c r="G140" s="333">
        <v>0</v>
      </c>
      <c r="J140" s="334"/>
      <c r="L140" s="334"/>
    </row>
    <row r="141" spans="1:12" ht="12.75" x14ac:dyDescent="0.2">
      <c r="A141" s="332">
        <v>131</v>
      </c>
      <c r="B141" s="66" t="s">
        <v>298</v>
      </c>
      <c r="C141" s="340" t="s">
        <v>469</v>
      </c>
      <c r="D141" s="315">
        <f t="shared" si="2"/>
        <v>0</v>
      </c>
      <c r="E141" s="333">
        <v>0</v>
      </c>
      <c r="F141" s="333">
        <v>0</v>
      </c>
      <c r="G141" s="333">
        <v>0</v>
      </c>
      <c r="J141" s="334"/>
      <c r="L141" s="334"/>
    </row>
    <row r="142" spans="1:12" x14ac:dyDescent="0.2">
      <c r="A142" s="332">
        <v>132</v>
      </c>
      <c r="B142" s="332" t="s">
        <v>300</v>
      </c>
      <c r="C142" s="232" t="s">
        <v>301</v>
      </c>
      <c r="D142" s="315">
        <f t="shared" si="2"/>
        <v>0</v>
      </c>
      <c r="E142" s="333">
        <v>0</v>
      </c>
      <c r="F142" s="333">
        <v>0</v>
      </c>
      <c r="G142" s="333">
        <v>0</v>
      </c>
      <c r="J142" s="334"/>
      <c r="L142" s="334"/>
    </row>
    <row r="143" spans="1:12" x14ac:dyDescent="0.2">
      <c r="A143" s="332">
        <v>133</v>
      </c>
      <c r="B143" s="100" t="s">
        <v>302</v>
      </c>
      <c r="C143" s="232" t="s">
        <v>303</v>
      </c>
      <c r="D143" s="315">
        <f t="shared" si="2"/>
        <v>0</v>
      </c>
      <c r="E143" s="333">
        <v>0</v>
      </c>
      <c r="F143" s="333">
        <v>0</v>
      </c>
      <c r="G143" s="333">
        <v>0</v>
      </c>
      <c r="J143" s="334"/>
      <c r="L143" s="334"/>
    </row>
    <row r="144" spans="1:12" x14ac:dyDescent="0.2">
      <c r="A144" s="332">
        <v>134</v>
      </c>
      <c r="B144" s="100" t="s">
        <v>304</v>
      </c>
      <c r="C144" s="232" t="s">
        <v>305</v>
      </c>
      <c r="D144" s="315">
        <f t="shared" si="2"/>
        <v>0</v>
      </c>
      <c r="E144" s="333">
        <v>0</v>
      </c>
      <c r="F144" s="333">
        <v>0</v>
      </c>
      <c r="G144" s="333">
        <v>0</v>
      </c>
      <c r="J144" s="334"/>
      <c r="L144" s="334"/>
    </row>
    <row r="145" spans="1:12" x14ac:dyDescent="0.2">
      <c r="A145" s="332">
        <v>135</v>
      </c>
      <c r="B145" s="100" t="s">
        <v>306</v>
      </c>
      <c r="C145" s="101" t="s">
        <v>307</v>
      </c>
      <c r="D145" s="315">
        <f t="shared" si="2"/>
        <v>0</v>
      </c>
      <c r="E145" s="333">
        <v>0</v>
      </c>
      <c r="F145" s="333">
        <v>0</v>
      </c>
      <c r="G145" s="333">
        <v>0</v>
      </c>
      <c r="J145" s="334"/>
      <c r="L145" s="334"/>
    </row>
    <row r="146" spans="1:12" ht="8.25" customHeight="1" x14ac:dyDescent="0.2"/>
    <row r="147" spans="1:12" x14ac:dyDescent="0.2">
      <c r="A147" s="341"/>
      <c r="B147" s="341"/>
      <c r="C147" s="341"/>
    </row>
  </sheetData>
  <mergeCells count="11">
    <mergeCell ref="I5:J5"/>
    <mergeCell ref="A7:C7"/>
    <mergeCell ref="A88:A91"/>
    <mergeCell ref="B88:B91"/>
    <mergeCell ref="A1:G1"/>
    <mergeCell ref="A3:A5"/>
    <mergeCell ref="B3:B5"/>
    <mergeCell ref="C3:C5"/>
    <mergeCell ref="D3:G3"/>
    <mergeCell ref="D4:D5"/>
    <mergeCell ref="E4:G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49"/>
  <sheetViews>
    <sheetView zoomScale="90" zoomScaleNormal="9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T8" sqref="T8"/>
    </sheetView>
  </sheetViews>
  <sheetFormatPr defaultRowHeight="12.75" x14ac:dyDescent="0.2"/>
  <cols>
    <col min="1" max="1" width="5.85546875" style="551" customWidth="1"/>
    <col min="2" max="2" width="9.7109375" style="551" customWidth="1"/>
    <col min="3" max="3" width="37" style="551" customWidth="1"/>
    <col min="4" max="4" width="12.42578125" style="551" customWidth="1"/>
    <col min="5" max="5" width="11.7109375" style="551" customWidth="1"/>
    <col min="6" max="6" width="12.28515625" style="551" customWidth="1"/>
    <col min="7" max="7" width="11.85546875" style="551" customWidth="1"/>
    <col min="8" max="8" width="10.85546875" style="551" customWidth="1"/>
    <col min="9" max="9" width="11.140625" style="551" customWidth="1"/>
    <col min="10" max="10" width="10.85546875" style="551" customWidth="1"/>
    <col min="11" max="11" width="11.28515625" style="551" customWidth="1"/>
    <col min="12" max="12" width="10" style="551" customWidth="1"/>
    <col min="13" max="13" width="11" style="551" customWidth="1"/>
    <col min="14" max="14" width="11.7109375" style="551" customWidth="1"/>
    <col min="15" max="15" width="11.28515625" style="551" customWidth="1"/>
    <col min="16" max="16384" width="9.140625" style="551"/>
  </cols>
  <sheetData>
    <row r="1" spans="1:15" s="550" customFormat="1" ht="21.75" customHeight="1" x14ac:dyDescent="0.2">
      <c r="A1" s="1049" t="s">
        <v>771</v>
      </c>
      <c r="B1" s="1049"/>
      <c r="C1" s="1049"/>
      <c r="D1" s="1049"/>
      <c r="E1" s="1049"/>
      <c r="F1" s="1049"/>
      <c r="G1" s="1049"/>
      <c r="H1" s="1049"/>
      <c r="I1" s="1049"/>
      <c r="J1" s="1049"/>
      <c r="K1" s="1049"/>
      <c r="L1" s="1049"/>
      <c r="M1" s="1049"/>
      <c r="N1" s="1049"/>
      <c r="O1" s="1049"/>
    </row>
    <row r="2" spans="1:15" ht="13.5" thickBot="1" x14ac:dyDescent="0.25"/>
    <row r="3" spans="1:15" s="552" customFormat="1" ht="27.75" customHeight="1" thickBot="1" x14ac:dyDescent="0.25">
      <c r="A3" s="1050" t="s">
        <v>0</v>
      </c>
      <c r="B3" s="1053" t="s">
        <v>330</v>
      </c>
      <c r="C3" s="1056" t="s">
        <v>313</v>
      </c>
      <c r="D3" s="1059" t="s">
        <v>776</v>
      </c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1"/>
    </row>
    <row r="4" spans="1:15" s="552" customFormat="1" ht="15" customHeight="1" thickBot="1" x14ac:dyDescent="0.25">
      <c r="A4" s="1051"/>
      <c r="B4" s="1054"/>
      <c r="C4" s="1057"/>
      <c r="D4" s="1062" t="s">
        <v>44</v>
      </c>
      <c r="E4" s="1064" t="s">
        <v>456</v>
      </c>
      <c r="F4" s="1065"/>
      <c r="G4" s="1066"/>
      <c r="H4" s="1067" t="s">
        <v>708</v>
      </c>
      <c r="I4" s="1068"/>
      <c r="J4" s="1068"/>
      <c r="K4" s="1068"/>
      <c r="L4" s="1068"/>
      <c r="M4" s="1068"/>
      <c r="N4" s="1068"/>
      <c r="O4" s="1069"/>
    </row>
    <row r="5" spans="1:15" s="554" customFormat="1" ht="21" customHeight="1" x14ac:dyDescent="0.25">
      <c r="A5" s="1051"/>
      <c r="B5" s="1054"/>
      <c r="C5" s="1057"/>
      <c r="D5" s="1062"/>
      <c r="E5" s="1070" t="s">
        <v>431</v>
      </c>
      <c r="F5" s="553" t="s">
        <v>709</v>
      </c>
      <c r="G5" s="1072" t="s">
        <v>710</v>
      </c>
      <c r="H5" s="1074" t="s">
        <v>711</v>
      </c>
      <c r="I5" s="1075"/>
      <c r="J5" s="1076" t="s">
        <v>712</v>
      </c>
      <c r="K5" s="1077"/>
      <c r="L5" s="1076" t="s">
        <v>713</v>
      </c>
      <c r="M5" s="1077"/>
      <c r="N5" s="1076" t="s">
        <v>714</v>
      </c>
      <c r="O5" s="1077"/>
    </row>
    <row r="6" spans="1:15" s="554" customFormat="1" ht="15" customHeight="1" x14ac:dyDescent="0.25">
      <c r="A6" s="1051"/>
      <c r="B6" s="1054"/>
      <c r="C6" s="1057"/>
      <c r="D6" s="1062"/>
      <c r="E6" s="1071"/>
      <c r="F6" s="1070" t="s">
        <v>715</v>
      </c>
      <c r="G6" s="1072"/>
      <c r="H6" s="1079" t="s">
        <v>716</v>
      </c>
      <c r="I6" s="1094" t="s">
        <v>710</v>
      </c>
      <c r="J6" s="1079" t="s">
        <v>716</v>
      </c>
      <c r="K6" s="1081" t="s">
        <v>710</v>
      </c>
      <c r="L6" s="1079" t="s">
        <v>716</v>
      </c>
      <c r="M6" s="1070" t="s">
        <v>710</v>
      </c>
      <c r="N6" s="1079" t="s">
        <v>716</v>
      </c>
      <c r="O6" s="1081" t="s">
        <v>710</v>
      </c>
    </row>
    <row r="7" spans="1:15" s="554" customFormat="1" ht="66.75" customHeight="1" x14ac:dyDescent="0.25">
      <c r="A7" s="1052"/>
      <c r="B7" s="1055"/>
      <c r="C7" s="1058"/>
      <c r="D7" s="1063"/>
      <c r="E7" s="1065"/>
      <c r="F7" s="1078"/>
      <c r="G7" s="1073"/>
      <c r="H7" s="1080"/>
      <c r="I7" s="1095"/>
      <c r="J7" s="1080"/>
      <c r="K7" s="1082"/>
      <c r="L7" s="1080"/>
      <c r="M7" s="1078"/>
      <c r="N7" s="1080"/>
      <c r="O7" s="1082"/>
    </row>
    <row r="8" spans="1:15" s="552" customFormat="1" ht="12" thickBot="1" x14ac:dyDescent="0.25">
      <c r="A8" s="555">
        <v>1</v>
      </c>
      <c r="B8" s="556">
        <v>2</v>
      </c>
      <c r="C8" s="557">
        <v>3</v>
      </c>
      <c r="D8" s="558">
        <v>4</v>
      </c>
      <c r="E8" s="556">
        <v>5</v>
      </c>
      <c r="F8" s="559">
        <v>6</v>
      </c>
      <c r="G8" s="560">
        <v>7</v>
      </c>
      <c r="H8" s="561">
        <v>8</v>
      </c>
      <c r="I8" s="560">
        <v>9</v>
      </c>
      <c r="J8" s="561">
        <v>10</v>
      </c>
      <c r="K8" s="557">
        <v>11</v>
      </c>
      <c r="L8" s="561">
        <v>12</v>
      </c>
      <c r="M8" s="562">
        <v>13</v>
      </c>
      <c r="N8" s="561">
        <v>14</v>
      </c>
      <c r="O8" s="562">
        <v>15</v>
      </c>
    </row>
    <row r="9" spans="1:15" s="568" customFormat="1" x14ac:dyDescent="0.2">
      <c r="A9" s="1091" t="s">
        <v>478</v>
      </c>
      <c r="B9" s="1092"/>
      <c r="C9" s="1093"/>
      <c r="D9" s="563">
        <f>D10+D11</f>
        <v>1056860</v>
      </c>
      <c r="E9" s="564">
        <f>E10+E11</f>
        <v>1053516</v>
      </c>
      <c r="F9" s="564">
        <f t="shared" ref="F9:O9" si="0">F10+F11</f>
        <v>58994</v>
      </c>
      <c r="G9" s="565">
        <f t="shared" si="0"/>
        <v>3344</v>
      </c>
      <c r="H9" s="566">
        <f t="shared" si="0"/>
        <v>172809</v>
      </c>
      <c r="I9" s="565">
        <f t="shared" si="0"/>
        <v>4</v>
      </c>
      <c r="J9" s="566">
        <f t="shared" si="0"/>
        <v>229390</v>
      </c>
      <c r="K9" s="567">
        <f t="shared" si="0"/>
        <v>4</v>
      </c>
      <c r="L9" s="566">
        <f t="shared" si="0"/>
        <v>533076</v>
      </c>
      <c r="M9" s="567">
        <f t="shared" si="0"/>
        <v>67</v>
      </c>
      <c r="N9" s="563">
        <f t="shared" si="0"/>
        <v>118241</v>
      </c>
      <c r="O9" s="567">
        <f t="shared" si="0"/>
        <v>3269</v>
      </c>
    </row>
    <row r="10" spans="1:15" x14ac:dyDescent="0.2">
      <c r="A10" s="1088" t="s">
        <v>648</v>
      </c>
      <c r="B10" s="1089"/>
      <c r="C10" s="1090"/>
      <c r="D10" s="569">
        <f>E10+G10</f>
        <v>173675</v>
      </c>
      <c r="E10" s="570">
        <f>H10+J10+L10+N10</f>
        <v>173675</v>
      </c>
      <c r="F10" s="570"/>
      <c r="G10" s="571"/>
      <c r="H10" s="572">
        <v>71022</v>
      </c>
      <c r="I10" s="571"/>
      <c r="J10" s="572">
        <v>102653</v>
      </c>
      <c r="K10" s="573"/>
      <c r="L10" s="572"/>
      <c r="M10" s="573"/>
      <c r="N10" s="569"/>
      <c r="O10" s="573"/>
    </row>
    <row r="11" spans="1:15" s="568" customFormat="1" x14ac:dyDescent="0.2">
      <c r="A11" s="1088" t="s">
        <v>15</v>
      </c>
      <c r="B11" s="1089"/>
      <c r="C11" s="1090"/>
      <c r="D11" s="574">
        <f t="shared" ref="D11:O11" si="1">SUM(D12:D149)-D92</f>
        <v>883185</v>
      </c>
      <c r="E11" s="575">
        <f t="shared" si="1"/>
        <v>879841</v>
      </c>
      <c r="F11" s="575">
        <f t="shared" si="1"/>
        <v>58994</v>
      </c>
      <c r="G11" s="576">
        <f t="shared" si="1"/>
        <v>3344</v>
      </c>
      <c r="H11" s="574">
        <f t="shared" si="1"/>
        <v>101787</v>
      </c>
      <c r="I11" s="576">
        <f t="shared" si="1"/>
        <v>4</v>
      </c>
      <c r="J11" s="574">
        <f t="shared" si="1"/>
        <v>126737</v>
      </c>
      <c r="K11" s="577">
        <f t="shared" si="1"/>
        <v>4</v>
      </c>
      <c r="L11" s="575">
        <f t="shared" si="1"/>
        <v>533076</v>
      </c>
      <c r="M11" s="577">
        <f t="shared" si="1"/>
        <v>67</v>
      </c>
      <c r="N11" s="575">
        <f t="shared" si="1"/>
        <v>118241</v>
      </c>
      <c r="O11" s="577">
        <f t="shared" si="1"/>
        <v>3269</v>
      </c>
    </row>
    <row r="12" spans="1:15" x14ac:dyDescent="0.2">
      <c r="A12" s="578">
        <v>1</v>
      </c>
      <c r="B12" s="579" t="s">
        <v>54</v>
      </c>
      <c r="C12" s="580" t="s">
        <v>55</v>
      </c>
      <c r="D12" s="569">
        <f>H12+I12+J12+K12+L12+M12+N12+O12</f>
        <v>5024</v>
      </c>
      <c r="E12" s="570">
        <f>H12+J12+L12+N12</f>
        <v>5024</v>
      </c>
      <c r="F12" s="570">
        <v>152</v>
      </c>
      <c r="G12" s="571"/>
      <c r="H12" s="572">
        <v>446</v>
      </c>
      <c r="I12" s="571"/>
      <c r="J12" s="572">
        <v>665</v>
      </c>
      <c r="K12" s="573"/>
      <c r="L12" s="572">
        <v>2755</v>
      </c>
      <c r="M12" s="573"/>
      <c r="N12" s="569">
        <v>1158</v>
      </c>
      <c r="O12" s="573"/>
    </row>
    <row r="13" spans="1:15" x14ac:dyDescent="0.2">
      <c r="A13" s="578">
        <v>2</v>
      </c>
      <c r="B13" s="581" t="s">
        <v>56</v>
      </c>
      <c r="C13" s="580" t="s">
        <v>57</v>
      </c>
      <c r="D13" s="569">
        <f t="shared" ref="D13:D76" si="2">H13+I13+J13+K13+L13+M13+N13+O13</f>
        <v>4585</v>
      </c>
      <c r="E13" s="570">
        <f t="shared" ref="E13:E76" si="3">H13+J13+L13+N13</f>
        <v>4575</v>
      </c>
      <c r="F13" s="570">
        <v>110</v>
      </c>
      <c r="G13" s="571">
        <f t="shared" ref="G13:G70" si="4">I13+K13+M13+O13</f>
        <v>10</v>
      </c>
      <c r="H13" s="572">
        <v>548</v>
      </c>
      <c r="I13" s="571"/>
      <c r="J13" s="572">
        <v>585</v>
      </c>
      <c r="K13" s="573"/>
      <c r="L13" s="572">
        <v>2753</v>
      </c>
      <c r="M13" s="573"/>
      <c r="N13" s="569">
        <v>689</v>
      </c>
      <c r="O13" s="573">
        <v>10</v>
      </c>
    </row>
    <row r="14" spans="1:15" x14ac:dyDescent="0.2">
      <c r="A14" s="578">
        <v>3</v>
      </c>
      <c r="B14" s="582" t="s">
        <v>16</v>
      </c>
      <c r="C14" s="583" t="s">
        <v>17</v>
      </c>
      <c r="D14" s="569">
        <f t="shared" si="2"/>
        <v>13477</v>
      </c>
      <c r="E14" s="570">
        <f t="shared" si="3"/>
        <v>13132</v>
      </c>
      <c r="F14" s="570">
        <v>1575</v>
      </c>
      <c r="G14" s="571">
        <f t="shared" si="4"/>
        <v>345</v>
      </c>
      <c r="H14" s="572"/>
      <c r="I14" s="571">
        <v>1</v>
      </c>
      <c r="J14" s="572">
        <v>1726</v>
      </c>
      <c r="K14" s="573">
        <v>2</v>
      </c>
      <c r="L14" s="572">
        <v>7080</v>
      </c>
      <c r="M14" s="573">
        <v>51</v>
      </c>
      <c r="N14" s="569">
        <v>4326</v>
      </c>
      <c r="O14" s="573">
        <v>291</v>
      </c>
    </row>
    <row r="15" spans="1:15" x14ac:dyDescent="0.2">
      <c r="A15" s="578">
        <v>4</v>
      </c>
      <c r="B15" s="579" t="s">
        <v>58</v>
      </c>
      <c r="C15" s="580" t="s">
        <v>59</v>
      </c>
      <c r="D15" s="569">
        <f t="shared" si="2"/>
        <v>5662</v>
      </c>
      <c r="E15" s="570">
        <f t="shared" si="3"/>
        <v>5646</v>
      </c>
      <c r="F15" s="570">
        <v>140</v>
      </c>
      <c r="G15" s="571">
        <f t="shared" si="4"/>
        <v>16</v>
      </c>
      <c r="H15" s="572">
        <v>609</v>
      </c>
      <c r="I15" s="571"/>
      <c r="J15" s="572">
        <v>826</v>
      </c>
      <c r="K15" s="573"/>
      <c r="L15" s="572">
        <v>3309</v>
      </c>
      <c r="M15" s="573"/>
      <c r="N15" s="569">
        <v>902</v>
      </c>
      <c r="O15" s="573">
        <v>16</v>
      </c>
    </row>
    <row r="16" spans="1:15" ht="15" customHeight="1" x14ac:dyDescent="0.2">
      <c r="A16" s="578">
        <v>5</v>
      </c>
      <c r="B16" s="579" t="s">
        <v>60</v>
      </c>
      <c r="C16" s="580" t="s">
        <v>61</v>
      </c>
      <c r="D16" s="569">
        <f t="shared" si="2"/>
        <v>5246</v>
      </c>
      <c r="E16" s="570">
        <f t="shared" si="3"/>
        <v>5238</v>
      </c>
      <c r="F16" s="570">
        <v>504</v>
      </c>
      <c r="G16" s="571">
        <f t="shared" si="4"/>
        <v>8</v>
      </c>
      <c r="H16" s="572">
        <v>530</v>
      </c>
      <c r="I16" s="571"/>
      <c r="J16" s="572">
        <v>626</v>
      </c>
      <c r="K16" s="573"/>
      <c r="L16" s="572">
        <v>3319</v>
      </c>
      <c r="M16" s="573"/>
      <c r="N16" s="569">
        <v>763</v>
      </c>
      <c r="O16" s="573">
        <v>8</v>
      </c>
    </row>
    <row r="17" spans="1:15" x14ac:dyDescent="0.2">
      <c r="A17" s="578">
        <v>6</v>
      </c>
      <c r="B17" s="582" t="s">
        <v>18</v>
      </c>
      <c r="C17" s="583" t="s">
        <v>19</v>
      </c>
      <c r="D17" s="569">
        <f t="shared" si="2"/>
        <v>32404</v>
      </c>
      <c r="E17" s="570">
        <f t="shared" si="3"/>
        <v>32344</v>
      </c>
      <c r="F17" s="570">
        <v>1949</v>
      </c>
      <c r="G17" s="571">
        <f t="shared" si="4"/>
        <v>60</v>
      </c>
      <c r="H17" s="572">
        <v>3622</v>
      </c>
      <c r="I17" s="571"/>
      <c r="J17" s="572">
        <v>4806</v>
      </c>
      <c r="K17" s="573"/>
      <c r="L17" s="572">
        <v>19893</v>
      </c>
      <c r="M17" s="573"/>
      <c r="N17" s="569">
        <v>4023</v>
      </c>
      <c r="O17" s="573">
        <v>60</v>
      </c>
    </row>
    <row r="18" spans="1:15" x14ac:dyDescent="0.2">
      <c r="A18" s="578">
        <v>7</v>
      </c>
      <c r="B18" s="517" t="s">
        <v>62</v>
      </c>
      <c r="C18" s="535" t="s">
        <v>63</v>
      </c>
      <c r="D18" s="569">
        <f t="shared" si="2"/>
        <v>13486</v>
      </c>
      <c r="E18" s="570">
        <f t="shared" si="3"/>
        <v>13480</v>
      </c>
      <c r="F18" s="570">
        <v>460</v>
      </c>
      <c r="G18" s="571">
        <f t="shared" si="4"/>
        <v>6</v>
      </c>
      <c r="H18" s="572">
        <v>1401</v>
      </c>
      <c r="I18" s="571"/>
      <c r="J18" s="572">
        <v>1882</v>
      </c>
      <c r="K18" s="573"/>
      <c r="L18" s="572">
        <v>8134</v>
      </c>
      <c r="M18" s="573"/>
      <c r="N18" s="569">
        <v>2063</v>
      </c>
      <c r="O18" s="573">
        <v>6</v>
      </c>
    </row>
    <row r="19" spans="1:15" x14ac:dyDescent="0.2">
      <c r="A19" s="578">
        <v>8</v>
      </c>
      <c r="B19" s="582" t="s">
        <v>64</v>
      </c>
      <c r="C19" s="583" t="s">
        <v>65</v>
      </c>
      <c r="D19" s="569">
        <f>H19+I19+J19+K19+L19+M19+N19+O19</f>
        <v>4803</v>
      </c>
      <c r="E19" s="570">
        <f t="shared" si="3"/>
        <v>4773</v>
      </c>
      <c r="F19" s="570">
        <v>472</v>
      </c>
      <c r="G19" s="571">
        <f>I19+K19+M19+O19</f>
        <v>30</v>
      </c>
      <c r="H19" s="572">
        <v>541</v>
      </c>
      <c r="I19" s="571"/>
      <c r="J19" s="572">
        <v>792</v>
      </c>
      <c r="K19" s="573"/>
      <c r="L19" s="572">
        <v>2746</v>
      </c>
      <c r="M19" s="573"/>
      <c r="N19" s="569">
        <v>694</v>
      </c>
      <c r="O19" s="573">
        <v>30</v>
      </c>
    </row>
    <row r="20" spans="1:15" x14ac:dyDescent="0.2">
      <c r="A20" s="578">
        <v>9</v>
      </c>
      <c r="B20" s="582" t="s">
        <v>66</v>
      </c>
      <c r="C20" s="583" t="s">
        <v>67</v>
      </c>
      <c r="D20" s="569">
        <f t="shared" si="2"/>
        <v>5959</v>
      </c>
      <c r="E20" s="570">
        <f t="shared" si="3"/>
        <v>5959</v>
      </c>
      <c r="F20" s="570">
        <v>64</v>
      </c>
      <c r="G20" s="571"/>
      <c r="H20" s="572">
        <v>546</v>
      </c>
      <c r="I20" s="571"/>
      <c r="J20" s="572">
        <v>746</v>
      </c>
      <c r="K20" s="573"/>
      <c r="L20" s="572">
        <v>3612</v>
      </c>
      <c r="M20" s="573"/>
      <c r="N20" s="569">
        <v>1055</v>
      </c>
      <c r="O20" s="573"/>
    </row>
    <row r="21" spans="1:15" x14ac:dyDescent="0.2">
      <c r="A21" s="578">
        <v>10</v>
      </c>
      <c r="B21" s="582" t="s">
        <v>68</v>
      </c>
      <c r="C21" s="583" t="s">
        <v>69</v>
      </c>
      <c r="D21" s="569">
        <f t="shared" si="2"/>
        <v>7722</v>
      </c>
      <c r="E21" s="570">
        <f t="shared" si="3"/>
        <v>7722</v>
      </c>
      <c r="F21" s="570">
        <v>902</v>
      </c>
      <c r="G21" s="571"/>
      <c r="H21" s="572">
        <v>688</v>
      </c>
      <c r="I21" s="571"/>
      <c r="J21" s="572">
        <v>998</v>
      </c>
      <c r="K21" s="573"/>
      <c r="L21" s="572">
        <v>4705</v>
      </c>
      <c r="M21" s="573"/>
      <c r="N21" s="569">
        <v>1331</v>
      </c>
      <c r="O21" s="573"/>
    </row>
    <row r="22" spans="1:15" x14ac:dyDescent="0.2">
      <c r="A22" s="578">
        <v>11</v>
      </c>
      <c r="B22" s="582" t="s">
        <v>70</v>
      </c>
      <c r="C22" s="583" t="s">
        <v>71</v>
      </c>
      <c r="D22" s="569">
        <f t="shared" si="2"/>
        <v>5058</v>
      </c>
      <c r="E22" s="570">
        <f t="shared" si="3"/>
        <v>5058</v>
      </c>
      <c r="F22" s="570">
        <v>652</v>
      </c>
      <c r="G22" s="571"/>
      <c r="H22" s="572">
        <v>423</v>
      </c>
      <c r="I22" s="571"/>
      <c r="J22" s="572">
        <v>526</v>
      </c>
      <c r="K22" s="573"/>
      <c r="L22" s="572">
        <v>3187</v>
      </c>
      <c r="M22" s="573"/>
      <c r="N22" s="569">
        <v>922</v>
      </c>
      <c r="O22" s="573"/>
    </row>
    <row r="23" spans="1:15" x14ac:dyDescent="0.2">
      <c r="A23" s="578">
        <v>12</v>
      </c>
      <c r="B23" s="582" t="s">
        <v>72</v>
      </c>
      <c r="C23" s="583" t="s">
        <v>73</v>
      </c>
      <c r="D23" s="569">
        <f t="shared" si="2"/>
        <v>9573</v>
      </c>
      <c r="E23" s="570">
        <f t="shared" si="3"/>
        <v>9483</v>
      </c>
      <c r="F23" s="570">
        <v>412</v>
      </c>
      <c r="G23" s="571">
        <f t="shared" si="4"/>
        <v>90</v>
      </c>
      <c r="H23" s="572">
        <v>1130</v>
      </c>
      <c r="I23" s="571"/>
      <c r="J23" s="572">
        <v>1132</v>
      </c>
      <c r="K23" s="573"/>
      <c r="L23" s="572">
        <v>6270</v>
      </c>
      <c r="M23" s="573"/>
      <c r="N23" s="569">
        <v>951</v>
      </c>
      <c r="O23" s="573">
        <v>90</v>
      </c>
    </row>
    <row r="24" spans="1:15" x14ac:dyDescent="0.2">
      <c r="A24" s="578">
        <v>13</v>
      </c>
      <c r="B24" s="582" t="s">
        <v>74</v>
      </c>
      <c r="C24" s="583" t="s">
        <v>75</v>
      </c>
      <c r="D24" s="569"/>
      <c r="E24" s="570"/>
      <c r="F24" s="570"/>
      <c r="G24" s="571"/>
      <c r="H24" s="572"/>
      <c r="I24" s="571"/>
      <c r="J24" s="572"/>
      <c r="K24" s="573"/>
      <c r="L24" s="572"/>
      <c r="M24" s="573"/>
      <c r="N24" s="569"/>
      <c r="O24" s="573"/>
    </row>
    <row r="25" spans="1:15" x14ac:dyDescent="0.2">
      <c r="A25" s="578">
        <v>14</v>
      </c>
      <c r="B25" s="582" t="s">
        <v>76</v>
      </c>
      <c r="C25" s="583" t="s">
        <v>77</v>
      </c>
      <c r="D25" s="569">
        <f t="shared" si="2"/>
        <v>6002</v>
      </c>
      <c r="E25" s="570">
        <f t="shared" si="3"/>
        <v>6002</v>
      </c>
      <c r="F25" s="570">
        <v>1607</v>
      </c>
      <c r="G25" s="571"/>
      <c r="H25" s="584">
        <v>482</v>
      </c>
      <c r="I25" s="585"/>
      <c r="J25" s="584">
        <v>700</v>
      </c>
      <c r="K25" s="586"/>
      <c r="L25" s="584">
        <v>3669</v>
      </c>
      <c r="M25" s="586"/>
      <c r="N25" s="587">
        <v>1151</v>
      </c>
      <c r="O25" s="586"/>
    </row>
    <row r="26" spans="1:15" x14ac:dyDescent="0.2">
      <c r="A26" s="578">
        <v>15</v>
      </c>
      <c r="B26" s="582" t="s">
        <v>78</v>
      </c>
      <c r="C26" s="583" t="s">
        <v>79</v>
      </c>
      <c r="D26" s="569">
        <f t="shared" si="2"/>
        <v>6022</v>
      </c>
      <c r="E26" s="570">
        <f t="shared" si="3"/>
        <v>6017</v>
      </c>
      <c r="F26" s="570">
        <v>895</v>
      </c>
      <c r="G26" s="571">
        <f t="shared" si="4"/>
        <v>5</v>
      </c>
      <c r="H26" s="572">
        <v>595</v>
      </c>
      <c r="I26" s="571"/>
      <c r="J26" s="572">
        <v>894</v>
      </c>
      <c r="K26" s="573"/>
      <c r="L26" s="572">
        <v>4247</v>
      </c>
      <c r="M26" s="573"/>
      <c r="N26" s="569">
        <v>281</v>
      </c>
      <c r="O26" s="573">
        <v>5</v>
      </c>
    </row>
    <row r="27" spans="1:15" x14ac:dyDescent="0.2">
      <c r="A27" s="578">
        <v>16</v>
      </c>
      <c r="B27" s="582" t="s">
        <v>80</v>
      </c>
      <c r="C27" s="583" t="s">
        <v>81</v>
      </c>
      <c r="D27" s="569">
        <f t="shared" si="2"/>
        <v>8632</v>
      </c>
      <c r="E27" s="570">
        <f t="shared" si="3"/>
        <v>8626</v>
      </c>
      <c r="F27" s="570">
        <v>724</v>
      </c>
      <c r="G27" s="571">
        <f t="shared" si="4"/>
        <v>6</v>
      </c>
      <c r="H27" s="572">
        <v>741</v>
      </c>
      <c r="I27" s="571"/>
      <c r="J27" s="572">
        <v>1132</v>
      </c>
      <c r="K27" s="573"/>
      <c r="L27" s="572">
        <v>5402</v>
      </c>
      <c r="M27" s="573"/>
      <c r="N27" s="569">
        <v>1351</v>
      </c>
      <c r="O27" s="573">
        <v>6</v>
      </c>
    </row>
    <row r="28" spans="1:15" x14ac:dyDescent="0.2">
      <c r="A28" s="578">
        <v>17</v>
      </c>
      <c r="B28" s="582" t="s">
        <v>20</v>
      </c>
      <c r="C28" s="583" t="s">
        <v>21</v>
      </c>
      <c r="D28" s="569">
        <f t="shared" si="2"/>
        <v>17114</v>
      </c>
      <c r="E28" s="570">
        <f t="shared" si="3"/>
        <v>16754</v>
      </c>
      <c r="F28" s="570">
        <v>4250</v>
      </c>
      <c r="G28" s="571">
        <f t="shared" si="4"/>
        <v>360</v>
      </c>
      <c r="H28" s="572"/>
      <c r="I28" s="571"/>
      <c r="J28" s="572">
        <v>2159</v>
      </c>
      <c r="K28" s="573"/>
      <c r="L28" s="572">
        <v>12413</v>
      </c>
      <c r="M28" s="573">
        <v>1</v>
      </c>
      <c r="N28" s="569">
        <v>2182</v>
      </c>
      <c r="O28" s="573">
        <v>359</v>
      </c>
    </row>
    <row r="29" spans="1:15" x14ac:dyDescent="0.2">
      <c r="A29" s="578">
        <v>18</v>
      </c>
      <c r="B29" s="579" t="s">
        <v>82</v>
      </c>
      <c r="C29" s="580" t="s">
        <v>83</v>
      </c>
      <c r="D29" s="569">
        <f t="shared" si="2"/>
        <v>2862</v>
      </c>
      <c r="E29" s="570">
        <f t="shared" si="3"/>
        <v>2862</v>
      </c>
      <c r="F29" s="570">
        <v>693</v>
      </c>
      <c r="G29" s="571"/>
      <c r="H29" s="572">
        <v>256</v>
      </c>
      <c r="I29" s="571"/>
      <c r="J29" s="572">
        <v>278</v>
      </c>
      <c r="K29" s="573"/>
      <c r="L29" s="572">
        <v>1808</v>
      </c>
      <c r="M29" s="573"/>
      <c r="N29" s="569">
        <v>520</v>
      </c>
      <c r="O29" s="573"/>
    </row>
    <row r="30" spans="1:15" x14ac:dyDescent="0.2">
      <c r="A30" s="578">
        <v>19</v>
      </c>
      <c r="B30" s="579" t="s">
        <v>84</v>
      </c>
      <c r="C30" s="580" t="s">
        <v>85</v>
      </c>
      <c r="D30" s="569">
        <f t="shared" si="2"/>
        <v>3499</v>
      </c>
      <c r="E30" s="570">
        <f t="shared" si="3"/>
        <v>3404</v>
      </c>
      <c r="F30" s="570">
        <v>787</v>
      </c>
      <c r="G30" s="571">
        <f t="shared" si="4"/>
        <v>95</v>
      </c>
      <c r="H30" s="572">
        <v>283</v>
      </c>
      <c r="I30" s="571"/>
      <c r="J30" s="572">
        <v>392</v>
      </c>
      <c r="K30" s="573"/>
      <c r="L30" s="572">
        <v>2037</v>
      </c>
      <c r="M30" s="573"/>
      <c r="N30" s="569">
        <v>692</v>
      </c>
      <c r="O30" s="573">
        <v>95</v>
      </c>
    </row>
    <row r="31" spans="1:15" x14ac:dyDescent="0.2">
      <c r="A31" s="578">
        <v>20</v>
      </c>
      <c r="B31" s="579" t="s">
        <v>86</v>
      </c>
      <c r="C31" s="580" t="s">
        <v>87</v>
      </c>
      <c r="D31" s="569">
        <f t="shared" si="2"/>
        <v>15228</v>
      </c>
      <c r="E31" s="570">
        <f t="shared" si="3"/>
        <v>15190</v>
      </c>
      <c r="F31" s="570">
        <v>389</v>
      </c>
      <c r="G31" s="571">
        <f t="shared" si="4"/>
        <v>38</v>
      </c>
      <c r="H31" s="572">
        <v>1439</v>
      </c>
      <c r="I31" s="571"/>
      <c r="J31" s="572">
        <v>2221</v>
      </c>
      <c r="K31" s="573"/>
      <c r="L31" s="572">
        <v>10006</v>
      </c>
      <c r="M31" s="573">
        <v>1</v>
      </c>
      <c r="N31" s="569">
        <v>1524</v>
      </c>
      <c r="O31" s="573">
        <v>37</v>
      </c>
    </row>
    <row r="32" spans="1:15" x14ac:dyDescent="0.2">
      <c r="A32" s="578">
        <v>21</v>
      </c>
      <c r="B32" s="579" t="s">
        <v>22</v>
      </c>
      <c r="C32" s="580" t="s">
        <v>23</v>
      </c>
      <c r="D32" s="569">
        <f t="shared" si="2"/>
        <v>9944</v>
      </c>
      <c r="E32" s="570">
        <f t="shared" si="3"/>
        <v>9911</v>
      </c>
      <c r="F32" s="570">
        <v>435</v>
      </c>
      <c r="G32" s="571">
        <f t="shared" si="4"/>
        <v>33</v>
      </c>
      <c r="H32" s="572"/>
      <c r="I32" s="571"/>
      <c r="J32" s="572">
        <v>1667</v>
      </c>
      <c r="K32" s="573"/>
      <c r="L32" s="572">
        <v>6381</v>
      </c>
      <c r="M32" s="573"/>
      <c r="N32" s="569">
        <v>1863</v>
      </c>
      <c r="O32" s="573">
        <v>33</v>
      </c>
    </row>
    <row r="33" spans="1:15" s="596" customFormat="1" x14ac:dyDescent="0.2">
      <c r="A33" s="588">
        <v>22</v>
      </c>
      <c r="B33" s="589" t="s">
        <v>24</v>
      </c>
      <c r="C33" s="590" t="s">
        <v>25</v>
      </c>
      <c r="D33" s="591">
        <f t="shared" si="2"/>
        <v>2535</v>
      </c>
      <c r="E33" s="592">
        <f t="shared" si="3"/>
        <v>2535</v>
      </c>
      <c r="F33" s="592">
        <v>213</v>
      </c>
      <c r="G33" s="593"/>
      <c r="H33" s="594">
        <v>397</v>
      </c>
      <c r="I33" s="593"/>
      <c r="J33" s="594">
        <v>583</v>
      </c>
      <c r="K33" s="595"/>
      <c r="L33" s="594">
        <v>1337</v>
      </c>
      <c r="M33" s="595"/>
      <c r="N33" s="591">
        <v>218</v>
      </c>
      <c r="O33" s="573"/>
    </row>
    <row r="34" spans="1:15" x14ac:dyDescent="0.2">
      <c r="A34" s="578">
        <v>23</v>
      </c>
      <c r="B34" s="582" t="s">
        <v>88</v>
      </c>
      <c r="C34" s="583" t="s">
        <v>89</v>
      </c>
      <c r="D34" s="569"/>
      <c r="E34" s="570"/>
      <c r="F34" s="570"/>
      <c r="G34" s="571"/>
      <c r="H34" s="572"/>
      <c r="I34" s="571"/>
      <c r="J34" s="572"/>
      <c r="K34" s="573"/>
      <c r="L34" s="572"/>
      <c r="M34" s="573"/>
      <c r="N34" s="569"/>
      <c r="O34" s="573"/>
    </row>
    <row r="35" spans="1:15" ht="25.5" x14ac:dyDescent="0.2">
      <c r="A35" s="578">
        <v>24</v>
      </c>
      <c r="B35" s="582" t="s">
        <v>90</v>
      </c>
      <c r="C35" s="583" t="s">
        <v>91</v>
      </c>
      <c r="D35" s="569"/>
      <c r="E35" s="570"/>
      <c r="F35" s="570"/>
      <c r="G35" s="571"/>
      <c r="H35" s="572"/>
      <c r="I35" s="571"/>
      <c r="J35" s="572"/>
      <c r="K35" s="573"/>
      <c r="L35" s="572"/>
      <c r="M35" s="573"/>
      <c r="N35" s="569"/>
      <c r="O35" s="573"/>
    </row>
    <row r="36" spans="1:15" x14ac:dyDescent="0.2">
      <c r="A36" s="578">
        <v>25</v>
      </c>
      <c r="B36" s="579" t="s">
        <v>92</v>
      </c>
      <c r="C36" s="535" t="s">
        <v>93</v>
      </c>
      <c r="D36" s="569">
        <f t="shared" si="2"/>
        <v>64903</v>
      </c>
      <c r="E36" s="570">
        <f t="shared" si="3"/>
        <v>64869</v>
      </c>
      <c r="F36" s="570">
        <v>9178</v>
      </c>
      <c r="G36" s="571">
        <f t="shared" si="4"/>
        <v>34</v>
      </c>
      <c r="H36" s="572">
        <v>7861</v>
      </c>
      <c r="I36" s="571"/>
      <c r="J36" s="572">
        <v>9786</v>
      </c>
      <c r="K36" s="573"/>
      <c r="L36" s="572">
        <v>40408</v>
      </c>
      <c r="M36" s="573"/>
      <c r="N36" s="569">
        <v>6814</v>
      </c>
      <c r="O36" s="573">
        <v>34</v>
      </c>
    </row>
    <row r="37" spans="1:15" x14ac:dyDescent="0.2">
      <c r="A37" s="578">
        <v>26</v>
      </c>
      <c r="B37" s="582" t="s">
        <v>94</v>
      </c>
      <c r="C37" s="583" t="s">
        <v>95</v>
      </c>
      <c r="D37" s="569">
        <f t="shared" si="2"/>
        <v>232</v>
      </c>
      <c r="E37" s="570"/>
      <c r="F37" s="570"/>
      <c r="G37" s="571">
        <f t="shared" si="4"/>
        <v>232</v>
      </c>
      <c r="H37" s="572"/>
      <c r="I37" s="571"/>
      <c r="J37" s="572"/>
      <c r="K37" s="573"/>
      <c r="L37" s="572"/>
      <c r="M37" s="573"/>
      <c r="N37" s="569"/>
      <c r="O37" s="573">
        <v>232</v>
      </c>
    </row>
    <row r="38" spans="1:15" x14ac:dyDescent="0.2">
      <c r="A38" s="578">
        <v>27</v>
      </c>
      <c r="B38" s="581" t="s">
        <v>96</v>
      </c>
      <c r="C38" s="535" t="s">
        <v>97</v>
      </c>
      <c r="D38" s="569"/>
      <c r="E38" s="570"/>
      <c r="F38" s="570"/>
      <c r="G38" s="571"/>
      <c r="H38" s="572"/>
      <c r="I38" s="571"/>
      <c r="J38" s="572"/>
      <c r="K38" s="573"/>
      <c r="L38" s="572"/>
      <c r="M38" s="573"/>
      <c r="N38" s="569"/>
      <c r="O38" s="573"/>
    </row>
    <row r="39" spans="1:15" x14ac:dyDescent="0.2">
      <c r="A39" s="578">
        <v>28</v>
      </c>
      <c r="B39" s="581" t="s">
        <v>26</v>
      </c>
      <c r="C39" s="580" t="s">
        <v>27</v>
      </c>
      <c r="D39" s="569">
        <f t="shared" si="2"/>
        <v>12671</v>
      </c>
      <c r="E39" s="570">
        <f t="shared" si="3"/>
        <v>12545</v>
      </c>
      <c r="F39" s="570">
        <v>833</v>
      </c>
      <c r="G39" s="571">
        <f t="shared" si="4"/>
        <v>126</v>
      </c>
      <c r="H39" s="572"/>
      <c r="I39" s="571"/>
      <c r="J39" s="572">
        <v>2314</v>
      </c>
      <c r="K39" s="573"/>
      <c r="L39" s="572">
        <v>9636</v>
      </c>
      <c r="M39" s="573">
        <v>1</v>
      </c>
      <c r="N39" s="569">
        <v>595</v>
      </c>
      <c r="O39" s="573">
        <v>125</v>
      </c>
    </row>
    <row r="40" spans="1:15" x14ac:dyDescent="0.2">
      <c r="A40" s="578">
        <v>29</v>
      </c>
      <c r="B40" s="517" t="s">
        <v>98</v>
      </c>
      <c r="C40" s="535" t="s">
        <v>99</v>
      </c>
      <c r="D40" s="569">
        <f t="shared" si="2"/>
        <v>23584</v>
      </c>
      <c r="E40" s="570">
        <f t="shared" si="3"/>
        <v>23568</v>
      </c>
      <c r="F40" s="570">
        <v>1047</v>
      </c>
      <c r="G40" s="571">
        <f t="shared" si="4"/>
        <v>16</v>
      </c>
      <c r="H40" s="572"/>
      <c r="I40" s="571"/>
      <c r="J40" s="572">
        <v>4161</v>
      </c>
      <c r="K40" s="573"/>
      <c r="L40" s="572">
        <v>16276</v>
      </c>
      <c r="M40" s="573"/>
      <c r="N40" s="569">
        <v>3131</v>
      </c>
      <c r="O40" s="573">
        <v>16</v>
      </c>
    </row>
    <row r="41" spans="1:15" x14ac:dyDescent="0.2">
      <c r="A41" s="578">
        <v>30</v>
      </c>
      <c r="B41" s="581" t="s">
        <v>100</v>
      </c>
      <c r="C41" s="580" t="s">
        <v>101</v>
      </c>
      <c r="D41" s="569">
        <f t="shared" si="2"/>
        <v>4740</v>
      </c>
      <c r="E41" s="570">
        <f t="shared" si="3"/>
        <v>4735</v>
      </c>
      <c r="F41" s="570">
        <v>185</v>
      </c>
      <c r="G41" s="571">
        <f t="shared" si="4"/>
        <v>5</v>
      </c>
      <c r="H41" s="572">
        <v>469</v>
      </c>
      <c r="I41" s="571"/>
      <c r="J41" s="572">
        <v>702</v>
      </c>
      <c r="K41" s="573"/>
      <c r="L41" s="572">
        <v>3076</v>
      </c>
      <c r="M41" s="573"/>
      <c r="N41" s="569">
        <v>488</v>
      </c>
      <c r="O41" s="573">
        <v>5</v>
      </c>
    </row>
    <row r="42" spans="1:15" x14ac:dyDescent="0.2">
      <c r="A42" s="578">
        <v>31</v>
      </c>
      <c r="B42" s="582" t="s">
        <v>102</v>
      </c>
      <c r="C42" s="583" t="s">
        <v>103</v>
      </c>
      <c r="D42" s="569">
        <f t="shared" si="2"/>
        <v>19233</v>
      </c>
      <c r="E42" s="570">
        <f t="shared" si="3"/>
        <v>19158</v>
      </c>
      <c r="F42" s="570">
        <v>923</v>
      </c>
      <c r="G42" s="571">
        <f t="shared" si="4"/>
        <v>75</v>
      </c>
      <c r="H42" s="572">
        <v>1904</v>
      </c>
      <c r="I42" s="571"/>
      <c r="J42" s="572">
        <v>2834</v>
      </c>
      <c r="K42" s="573"/>
      <c r="L42" s="572">
        <v>10772</v>
      </c>
      <c r="M42" s="573"/>
      <c r="N42" s="569">
        <v>3648</v>
      </c>
      <c r="O42" s="573">
        <v>75</v>
      </c>
    </row>
    <row r="43" spans="1:15" x14ac:dyDescent="0.2">
      <c r="A43" s="578">
        <v>32</v>
      </c>
      <c r="B43" s="581" t="s">
        <v>104</v>
      </c>
      <c r="C43" s="580" t="s">
        <v>105</v>
      </c>
      <c r="D43" s="569">
        <f t="shared" si="2"/>
        <v>6951</v>
      </c>
      <c r="E43" s="570">
        <f t="shared" si="3"/>
        <v>6896</v>
      </c>
      <c r="F43" s="570">
        <v>207</v>
      </c>
      <c r="G43" s="571">
        <f t="shared" si="4"/>
        <v>55</v>
      </c>
      <c r="H43" s="572">
        <v>670</v>
      </c>
      <c r="I43" s="571"/>
      <c r="J43" s="572">
        <v>1130</v>
      </c>
      <c r="K43" s="573"/>
      <c r="L43" s="572">
        <v>4634</v>
      </c>
      <c r="M43" s="573"/>
      <c r="N43" s="569">
        <v>462</v>
      </c>
      <c r="O43" s="573">
        <v>55</v>
      </c>
    </row>
    <row r="44" spans="1:15" x14ac:dyDescent="0.2">
      <c r="A44" s="578">
        <v>33</v>
      </c>
      <c r="B44" s="579" t="s">
        <v>106</v>
      </c>
      <c r="C44" s="580" t="s">
        <v>107</v>
      </c>
      <c r="D44" s="569">
        <f t="shared" si="2"/>
        <v>18065</v>
      </c>
      <c r="E44" s="570">
        <f t="shared" si="3"/>
        <v>17991</v>
      </c>
      <c r="F44" s="570">
        <v>1145</v>
      </c>
      <c r="G44" s="571">
        <f t="shared" si="4"/>
        <v>74</v>
      </c>
      <c r="H44" s="572">
        <v>2023</v>
      </c>
      <c r="I44" s="571"/>
      <c r="J44" s="572">
        <v>2954</v>
      </c>
      <c r="K44" s="573"/>
      <c r="L44" s="572">
        <v>11035</v>
      </c>
      <c r="M44" s="573"/>
      <c r="N44" s="569">
        <v>1979</v>
      </c>
      <c r="O44" s="573">
        <v>74</v>
      </c>
    </row>
    <row r="45" spans="1:15" x14ac:dyDescent="0.2">
      <c r="A45" s="578">
        <v>34</v>
      </c>
      <c r="B45" s="597" t="s">
        <v>108</v>
      </c>
      <c r="C45" s="598" t="s">
        <v>109</v>
      </c>
      <c r="D45" s="569">
        <f t="shared" si="2"/>
        <v>6125</v>
      </c>
      <c r="E45" s="570">
        <f t="shared" si="3"/>
        <v>6105</v>
      </c>
      <c r="F45" s="570">
        <v>164</v>
      </c>
      <c r="G45" s="571">
        <f t="shared" si="4"/>
        <v>20</v>
      </c>
      <c r="H45" s="572">
        <v>683</v>
      </c>
      <c r="I45" s="571"/>
      <c r="J45" s="572">
        <v>957</v>
      </c>
      <c r="K45" s="573"/>
      <c r="L45" s="572">
        <v>3861</v>
      </c>
      <c r="M45" s="573"/>
      <c r="N45" s="569">
        <v>604</v>
      </c>
      <c r="O45" s="573">
        <v>20</v>
      </c>
    </row>
    <row r="46" spans="1:15" x14ac:dyDescent="0.2">
      <c r="A46" s="578">
        <v>35</v>
      </c>
      <c r="B46" s="579" t="s">
        <v>110</v>
      </c>
      <c r="C46" s="580" t="s">
        <v>111</v>
      </c>
      <c r="D46" s="569">
        <f t="shared" si="2"/>
        <v>5179</v>
      </c>
      <c r="E46" s="570">
        <f t="shared" si="3"/>
        <v>5114</v>
      </c>
      <c r="F46" s="570">
        <v>143</v>
      </c>
      <c r="G46" s="571">
        <f t="shared" si="4"/>
        <v>65</v>
      </c>
      <c r="H46" s="572">
        <v>558</v>
      </c>
      <c r="I46" s="571"/>
      <c r="J46" s="572">
        <v>619</v>
      </c>
      <c r="K46" s="573"/>
      <c r="L46" s="572">
        <v>2993</v>
      </c>
      <c r="M46" s="573"/>
      <c r="N46" s="569">
        <v>944</v>
      </c>
      <c r="O46" s="573">
        <v>65</v>
      </c>
    </row>
    <row r="47" spans="1:15" x14ac:dyDescent="0.2">
      <c r="A47" s="578">
        <v>36</v>
      </c>
      <c r="B47" s="517" t="s">
        <v>112</v>
      </c>
      <c r="C47" s="535" t="s">
        <v>113</v>
      </c>
      <c r="D47" s="569">
        <f t="shared" si="2"/>
        <v>8711</v>
      </c>
      <c r="E47" s="570">
        <f t="shared" si="3"/>
        <v>8711</v>
      </c>
      <c r="F47" s="570">
        <v>276</v>
      </c>
      <c r="G47" s="571"/>
      <c r="H47" s="572">
        <v>861</v>
      </c>
      <c r="I47" s="571"/>
      <c r="J47" s="572">
        <v>1013</v>
      </c>
      <c r="K47" s="573"/>
      <c r="L47" s="572">
        <v>5245</v>
      </c>
      <c r="M47" s="573"/>
      <c r="N47" s="569">
        <v>1592</v>
      </c>
      <c r="O47" s="573"/>
    </row>
    <row r="48" spans="1:15" x14ac:dyDescent="0.2">
      <c r="A48" s="578">
        <v>37</v>
      </c>
      <c r="B48" s="582" t="s">
        <v>114</v>
      </c>
      <c r="C48" s="583" t="s">
        <v>115</v>
      </c>
      <c r="D48" s="569">
        <f t="shared" si="2"/>
        <v>3331</v>
      </c>
      <c r="E48" s="570">
        <f t="shared" si="3"/>
        <v>3331</v>
      </c>
      <c r="F48" s="570">
        <v>89</v>
      </c>
      <c r="G48" s="571"/>
      <c r="H48" s="572">
        <v>407</v>
      </c>
      <c r="I48" s="571"/>
      <c r="J48" s="572">
        <v>436</v>
      </c>
      <c r="K48" s="573"/>
      <c r="L48" s="572">
        <v>2070</v>
      </c>
      <c r="M48" s="573"/>
      <c r="N48" s="569">
        <v>418</v>
      </c>
      <c r="O48" s="573"/>
    </row>
    <row r="49" spans="1:15" x14ac:dyDescent="0.2">
      <c r="A49" s="578">
        <v>38</v>
      </c>
      <c r="B49" s="581" t="s">
        <v>116</v>
      </c>
      <c r="C49" s="580" t="s">
        <v>117</v>
      </c>
      <c r="D49" s="569">
        <f t="shared" si="2"/>
        <v>4407</v>
      </c>
      <c r="E49" s="570">
        <f t="shared" si="3"/>
        <v>4407</v>
      </c>
      <c r="F49" s="570">
        <v>129</v>
      </c>
      <c r="G49" s="571"/>
      <c r="H49" s="572">
        <v>1105</v>
      </c>
      <c r="I49" s="571"/>
      <c r="J49" s="572">
        <v>1112</v>
      </c>
      <c r="K49" s="573"/>
      <c r="L49" s="572">
        <v>2190</v>
      </c>
      <c r="M49" s="573"/>
      <c r="N49" s="569"/>
      <c r="O49" s="573"/>
    </row>
    <row r="50" spans="1:15" x14ac:dyDescent="0.2">
      <c r="A50" s="578">
        <v>39</v>
      </c>
      <c r="B50" s="582" t="s">
        <v>28</v>
      </c>
      <c r="C50" s="583" t="s">
        <v>29</v>
      </c>
      <c r="D50" s="569">
        <f t="shared" si="2"/>
        <v>22012</v>
      </c>
      <c r="E50" s="570">
        <f t="shared" si="3"/>
        <v>21848</v>
      </c>
      <c r="F50" s="570">
        <v>309</v>
      </c>
      <c r="G50" s="571">
        <f t="shared" si="4"/>
        <v>164</v>
      </c>
      <c r="H50" s="572">
        <v>2786</v>
      </c>
      <c r="I50" s="571">
        <v>1</v>
      </c>
      <c r="J50" s="572">
        <v>3406</v>
      </c>
      <c r="K50" s="573"/>
      <c r="L50" s="572">
        <v>13493</v>
      </c>
      <c r="M50" s="573">
        <v>1</v>
      </c>
      <c r="N50" s="569">
        <v>2163</v>
      </c>
      <c r="O50" s="573">
        <v>162</v>
      </c>
    </row>
    <row r="51" spans="1:15" x14ac:dyDescent="0.2">
      <c r="A51" s="578">
        <v>40</v>
      </c>
      <c r="B51" s="579" t="s">
        <v>118</v>
      </c>
      <c r="C51" s="580" t="s">
        <v>119</v>
      </c>
      <c r="D51" s="569">
        <f t="shared" si="2"/>
        <v>7294</v>
      </c>
      <c r="E51" s="570">
        <f t="shared" si="3"/>
        <v>7219</v>
      </c>
      <c r="F51" s="570">
        <v>124</v>
      </c>
      <c r="G51" s="571">
        <f t="shared" si="4"/>
        <v>75</v>
      </c>
      <c r="H51" s="572">
        <v>705</v>
      </c>
      <c r="I51" s="571">
        <v>2</v>
      </c>
      <c r="J51" s="572">
        <v>1090</v>
      </c>
      <c r="K51" s="573"/>
      <c r="L51" s="572">
        <v>4494</v>
      </c>
      <c r="M51" s="573">
        <v>2</v>
      </c>
      <c r="N51" s="569">
        <v>930</v>
      </c>
      <c r="O51" s="573">
        <v>71</v>
      </c>
    </row>
    <row r="52" spans="1:15" x14ac:dyDescent="0.2">
      <c r="A52" s="578">
        <v>41</v>
      </c>
      <c r="B52" s="579" t="s">
        <v>120</v>
      </c>
      <c r="C52" s="580" t="s">
        <v>121</v>
      </c>
      <c r="D52" s="569">
        <f t="shared" si="2"/>
        <v>13441</v>
      </c>
      <c r="E52" s="570">
        <f t="shared" si="3"/>
        <v>13374</v>
      </c>
      <c r="F52" s="570">
        <v>1880</v>
      </c>
      <c r="G52" s="571">
        <f t="shared" si="4"/>
        <v>67</v>
      </c>
      <c r="H52" s="572"/>
      <c r="I52" s="571"/>
      <c r="J52" s="572">
        <v>2698</v>
      </c>
      <c r="K52" s="573"/>
      <c r="L52" s="572">
        <v>8562</v>
      </c>
      <c r="M52" s="573"/>
      <c r="N52" s="569">
        <v>2114</v>
      </c>
      <c r="O52" s="573">
        <v>67</v>
      </c>
    </row>
    <row r="53" spans="1:15" x14ac:dyDescent="0.2">
      <c r="A53" s="578">
        <v>42</v>
      </c>
      <c r="B53" s="582" t="s">
        <v>122</v>
      </c>
      <c r="C53" s="583" t="s">
        <v>123</v>
      </c>
      <c r="D53" s="569">
        <f t="shared" si="2"/>
        <v>5509</v>
      </c>
      <c r="E53" s="570">
        <f t="shared" si="3"/>
        <v>5449</v>
      </c>
      <c r="F53" s="570">
        <v>87</v>
      </c>
      <c r="G53" s="571">
        <f t="shared" si="4"/>
        <v>60</v>
      </c>
      <c r="H53" s="572">
        <v>596</v>
      </c>
      <c r="I53" s="571"/>
      <c r="J53" s="572">
        <v>692</v>
      </c>
      <c r="K53" s="573"/>
      <c r="L53" s="572">
        <v>3163</v>
      </c>
      <c r="M53" s="573"/>
      <c r="N53" s="569">
        <v>998</v>
      </c>
      <c r="O53" s="573">
        <v>60</v>
      </c>
    </row>
    <row r="54" spans="1:15" s="600" customFormat="1" x14ac:dyDescent="0.2">
      <c r="A54" s="578">
        <v>43</v>
      </c>
      <c r="B54" s="522" t="s">
        <v>124</v>
      </c>
      <c r="C54" s="535" t="s">
        <v>125</v>
      </c>
      <c r="D54" s="569">
        <f t="shared" si="2"/>
        <v>6254</v>
      </c>
      <c r="E54" s="570">
        <f t="shared" si="3"/>
        <v>6254</v>
      </c>
      <c r="F54" s="599">
        <v>117</v>
      </c>
      <c r="G54" s="585"/>
      <c r="H54" s="572">
        <v>809</v>
      </c>
      <c r="I54" s="571"/>
      <c r="J54" s="572">
        <v>1101</v>
      </c>
      <c r="K54" s="573"/>
      <c r="L54" s="572">
        <v>3960</v>
      </c>
      <c r="M54" s="573"/>
      <c r="N54" s="569">
        <v>384</v>
      </c>
      <c r="O54" s="573"/>
    </row>
    <row r="55" spans="1:15" s="600" customFormat="1" ht="15.75" customHeight="1" x14ac:dyDescent="0.2">
      <c r="A55" s="578">
        <v>44</v>
      </c>
      <c r="B55" s="178" t="s">
        <v>126</v>
      </c>
      <c r="C55" s="535" t="s">
        <v>127</v>
      </c>
      <c r="D55" s="569">
        <f t="shared" si="2"/>
        <v>7775</v>
      </c>
      <c r="E55" s="570">
        <f t="shared" si="3"/>
        <v>7710</v>
      </c>
      <c r="F55" s="599">
        <v>220</v>
      </c>
      <c r="G55" s="585">
        <f t="shared" si="4"/>
        <v>65</v>
      </c>
      <c r="H55" s="572">
        <v>897</v>
      </c>
      <c r="I55" s="571"/>
      <c r="J55" s="572">
        <v>1203</v>
      </c>
      <c r="K55" s="573"/>
      <c r="L55" s="572">
        <v>5258</v>
      </c>
      <c r="M55" s="573"/>
      <c r="N55" s="569">
        <v>352</v>
      </c>
      <c r="O55" s="573">
        <v>65</v>
      </c>
    </row>
    <row r="56" spans="1:15" s="600" customFormat="1" ht="14.25" customHeight="1" x14ac:dyDescent="0.2">
      <c r="A56" s="578">
        <v>45</v>
      </c>
      <c r="B56" s="522" t="s">
        <v>128</v>
      </c>
      <c r="C56" s="535" t="s">
        <v>129</v>
      </c>
      <c r="D56" s="569">
        <f t="shared" si="2"/>
        <v>8447</v>
      </c>
      <c r="E56" s="570">
        <f t="shared" si="3"/>
        <v>8427</v>
      </c>
      <c r="F56" s="599">
        <v>761</v>
      </c>
      <c r="G56" s="585">
        <f t="shared" si="4"/>
        <v>20</v>
      </c>
      <c r="H56" s="572">
        <v>1039</v>
      </c>
      <c r="I56" s="571"/>
      <c r="J56" s="572">
        <v>1389</v>
      </c>
      <c r="K56" s="573"/>
      <c r="L56" s="572">
        <v>4456</v>
      </c>
      <c r="M56" s="573"/>
      <c r="N56" s="569">
        <v>1543</v>
      </c>
      <c r="O56" s="573">
        <v>20</v>
      </c>
    </row>
    <row r="57" spans="1:15" s="600" customFormat="1" x14ac:dyDescent="0.2">
      <c r="A57" s="578">
        <v>46</v>
      </c>
      <c r="B57" s="178" t="s">
        <v>130</v>
      </c>
      <c r="C57" s="535" t="s">
        <v>131</v>
      </c>
      <c r="D57" s="569">
        <f t="shared" si="2"/>
        <v>3764</v>
      </c>
      <c r="E57" s="570">
        <f t="shared" si="3"/>
        <v>3758</v>
      </c>
      <c r="F57" s="599">
        <v>378</v>
      </c>
      <c r="G57" s="585">
        <f t="shared" si="4"/>
        <v>6</v>
      </c>
      <c r="H57" s="572">
        <v>341</v>
      </c>
      <c r="I57" s="571"/>
      <c r="J57" s="572">
        <v>460</v>
      </c>
      <c r="K57" s="573"/>
      <c r="L57" s="572">
        <v>2125</v>
      </c>
      <c r="M57" s="573"/>
      <c r="N57" s="569">
        <v>832</v>
      </c>
      <c r="O57" s="573">
        <v>6</v>
      </c>
    </row>
    <row r="58" spans="1:15" s="600" customFormat="1" x14ac:dyDescent="0.2">
      <c r="A58" s="578">
        <v>47</v>
      </c>
      <c r="B58" s="522" t="s">
        <v>132</v>
      </c>
      <c r="C58" s="535" t="s">
        <v>133</v>
      </c>
      <c r="D58" s="569">
        <f t="shared" si="2"/>
        <v>5693</v>
      </c>
      <c r="E58" s="570">
        <f t="shared" si="3"/>
        <v>5693</v>
      </c>
      <c r="F58" s="599">
        <v>2564</v>
      </c>
      <c r="G58" s="585"/>
      <c r="H58" s="572">
        <v>735</v>
      </c>
      <c r="I58" s="571"/>
      <c r="J58" s="572">
        <v>725</v>
      </c>
      <c r="K58" s="573"/>
      <c r="L58" s="572">
        <v>3415</v>
      </c>
      <c r="M58" s="573"/>
      <c r="N58" s="569">
        <v>818</v>
      </c>
      <c r="O58" s="573"/>
    </row>
    <row r="59" spans="1:15" s="600" customFormat="1" x14ac:dyDescent="0.2">
      <c r="A59" s="578">
        <v>48</v>
      </c>
      <c r="B59" s="178" t="s">
        <v>134</v>
      </c>
      <c r="C59" s="535" t="s">
        <v>135</v>
      </c>
      <c r="D59" s="569">
        <f t="shared" si="2"/>
        <v>11300</v>
      </c>
      <c r="E59" s="570">
        <f t="shared" si="3"/>
        <v>11282</v>
      </c>
      <c r="F59" s="599">
        <v>530</v>
      </c>
      <c r="G59" s="585">
        <f t="shared" si="4"/>
        <v>18</v>
      </c>
      <c r="H59" s="572">
        <v>1154</v>
      </c>
      <c r="I59" s="571"/>
      <c r="J59" s="572">
        <v>1141</v>
      </c>
      <c r="K59" s="573"/>
      <c r="L59" s="572">
        <v>6484</v>
      </c>
      <c r="M59" s="573"/>
      <c r="N59" s="569">
        <v>2503</v>
      </c>
      <c r="O59" s="573">
        <v>18</v>
      </c>
    </row>
    <row r="60" spans="1:15" s="600" customFormat="1" x14ac:dyDescent="0.2">
      <c r="A60" s="578">
        <v>49</v>
      </c>
      <c r="B60" s="178" t="s">
        <v>136</v>
      </c>
      <c r="C60" s="535" t="s">
        <v>137</v>
      </c>
      <c r="D60" s="569">
        <f t="shared" si="2"/>
        <v>30164</v>
      </c>
      <c r="E60" s="570">
        <f t="shared" si="3"/>
        <v>29877</v>
      </c>
      <c r="F60" s="599">
        <v>928</v>
      </c>
      <c r="G60" s="585">
        <f t="shared" si="4"/>
        <v>287</v>
      </c>
      <c r="H60" s="572">
        <v>3136</v>
      </c>
      <c r="I60" s="571"/>
      <c r="J60" s="572">
        <v>3999</v>
      </c>
      <c r="K60" s="573"/>
      <c r="L60" s="572">
        <v>18514</v>
      </c>
      <c r="M60" s="573">
        <v>8</v>
      </c>
      <c r="N60" s="569">
        <v>4228</v>
      </c>
      <c r="O60" s="573">
        <v>279</v>
      </c>
    </row>
    <row r="61" spans="1:15" s="600" customFormat="1" x14ac:dyDescent="0.2">
      <c r="A61" s="578">
        <v>50</v>
      </c>
      <c r="B61" s="178" t="s">
        <v>138</v>
      </c>
      <c r="C61" s="535" t="s">
        <v>139</v>
      </c>
      <c r="D61" s="569">
        <f t="shared" si="2"/>
        <v>6715</v>
      </c>
      <c r="E61" s="570">
        <f t="shared" si="3"/>
        <v>6709</v>
      </c>
      <c r="F61" s="599">
        <v>744</v>
      </c>
      <c r="G61" s="585">
        <f>I61+K61+M61+O61</f>
        <v>6</v>
      </c>
      <c r="H61" s="572">
        <v>819</v>
      </c>
      <c r="I61" s="571"/>
      <c r="J61" s="572">
        <v>845</v>
      </c>
      <c r="K61" s="573"/>
      <c r="L61" s="572">
        <v>4061</v>
      </c>
      <c r="M61" s="573"/>
      <c r="N61" s="569">
        <v>984</v>
      </c>
      <c r="O61" s="573">
        <v>6</v>
      </c>
    </row>
    <row r="62" spans="1:15" s="600" customFormat="1" x14ac:dyDescent="0.2">
      <c r="A62" s="578">
        <v>51</v>
      </c>
      <c r="B62" s="178" t="s">
        <v>140</v>
      </c>
      <c r="C62" s="535" t="s">
        <v>141</v>
      </c>
      <c r="D62" s="569">
        <f t="shared" si="2"/>
        <v>5328</v>
      </c>
      <c r="E62" s="570">
        <f t="shared" si="3"/>
        <v>5313</v>
      </c>
      <c r="F62" s="599">
        <v>189</v>
      </c>
      <c r="G62" s="585">
        <f t="shared" si="4"/>
        <v>15</v>
      </c>
      <c r="H62" s="572">
        <v>484</v>
      </c>
      <c r="I62" s="571"/>
      <c r="J62" s="572">
        <v>615</v>
      </c>
      <c r="K62" s="573"/>
      <c r="L62" s="572">
        <v>2837</v>
      </c>
      <c r="M62" s="573"/>
      <c r="N62" s="569">
        <v>1377</v>
      </c>
      <c r="O62" s="573">
        <v>15</v>
      </c>
    </row>
    <row r="63" spans="1:15" s="600" customFormat="1" x14ac:dyDescent="0.2">
      <c r="A63" s="578">
        <v>52</v>
      </c>
      <c r="B63" s="522" t="s">
        <v>142</v>
      </c>
      <c r="C63" s="535" t="s">
        <v>143</v>
      </c>
      <c r="D63" s="569">
        <f t="shared" si="2"/>
        <v>5702</v>
      </c>
      <c r="E63" s="570">
        <f t="shared" si="3"/>
        <v>5697</v>
      </c>
      <c r="F63" s="599">
        <v>189</v>
      </c>
      <c r="G63" s="585">
        <f>I63+K63+M63+O63</f>
        <v>5</v>
      </c>
      <c r="H63" s="572">
        <v>658</v>
      </c>
      <c r="I63" s="571"/>
      <c r="J63" s="572">
        <v>800</v>
      </c>
      <c r="K63" s="573"/>
      <c r="L63" s="572">
        <v>3788</v>
      </c>
      <c r="M63" s="573"/>
      <c r="N63" s="569">
        <v>451</v>
      </c>
      <c r="O63" s="573">
        <v>5</v>
      </c>
    </row>
    <row r="64" spans="1:15" s="600" customFormat="1" x14ac:dyDescent="0.2">
      <c r="A64" s="578">
        <v>53</v>
      </c>
      <c r="B64" s="178" t="s">
        <v>144</v>
      </c>
      <c r="C64" s="535" t="s">
        <v>145</v>
      </c>
      <c r="D64" s="569"/>
      <c r="E64" s="570"/>
      <c r="F64" s="599"/>
      <c r="G64" s="585"/>
      <c r="H64" s="572"/>
      <c r="I64" s="571"/>
      <c r="J64" s="572"/>
      <c r="K64" s="573"/>
      <c r="L64" s="572"/>
      <c r="M64" s="573"/>
      <c r="N64" s="569"/>
      <c r="O64" s="573"/>
    </row>
    <row r="65" spans="1:15" ht="13.5" customHeight="1" x14ac:dyDescent="0.2">
      <c r="A65" s="578">
        <v>54</v>
      </c>
      <c r="B65" s="178" t="s">
        <v>146</v>
      </c>
      <c r="C65" s="535" t="s">
        <v>147</v>
      </c>
      <c r="D65" s="569"/>
      <c r="E65" s="570"/>
      <c r="F65" s="570"/>
      <c r="G65" s="571"/>
      <c r="H65" s="572"/>
      <c r="I65" s="571"/>
      <c r="J65" s="572"/>
      <c r="K65" s="573"/>
      <c r="L65" s="572"/>
      <c r="M65" s="573"/>
      <c r="N65" s="569"/>
      <c r="O65" s="573"/>
    </row>
    <row r="66" spans="1:15" ht="15.75" customHeight="1" x14ac:dyDescent="0.2">
      <c r="A66" s="578">
        <v>55</v>
      </c>
      <c r="B66" s="582" t="s">
        <v>148</v>
      </c>
      <c r="C66" s="583" t="s">
        <v>149</v>
      </c>
      <c r="D66" s="569">
        <f t="shared" si="2"/>
        <v>135</v>
      </c>
      <c r="E66" s="570"/>
      <c r="F66" s="570"/>
      <c r="G66" s="571">
        <f t="shared" si="4"/>
        <v>135</v>
      </c>
      <c r="H66" s="572"/>
      <c r="I66" s="571"/>
      <c r="J66" s="572"/>
      <c r="K66" s="573"/>
      <c r="L66" s="572"/>
      <c r="M66" s="573"/>
      <c r="N66" s="569"/>
      <c r="O66" s="573">
        <v>135</v>
      </c>
    </row>
    <row r="67" spans="1:15" ht="15.75" customHeight="1" x14ac:dyDescent="0.2">
      <c r="A67" s="578">
        <v>56</v>
      </c>
      <c r="B67" s="581" t="s">
        <v>150</v>
      </c>
      <c r="C67" s="583" t="s">
        <v>717</v>
      </c>
      <c r="D67" s="569">
        <f t="shared" si="2"/>
        <v>194</v>
      </c>
      <c r="E67" s="570"/>
      <c r="F67" s="570"/>
      <c r="G67" s="571">
        <f t="shared" si="4"/>
        <v>194</v>
      </c>
      <c r="H67" s="572"/>
      <c r="I67" s="571"/>
      <c r="J67" s="572"/>
      <c r="K67" s="573"/>
      <c r="L67" s="572"/>
      <c r="M67" s="573"/>
      <c r="N67" s="569"/>
      <c r="O67" s="573">
        <v>194</v>
      </c>
    </row>
    <row r="68" spans="1:15" ht="15.75" customHeight="1" x14ac:dyDescent="0.2">
      <c r="A68" s="578">
        <v>57</v>
      </c>
      <c r="B68" s="517" t="s">
        <v>152</v>
      </c>
      <c r="C68" s="535" t="s">
        <v>153</v>
      </c>
      <c r="D68" s="569">
        <f t="shared" si="2"/>
        <v>58</v>
      </c>
      <c r="E68" s="570"/>
      <c r="F68" s="570"/>
      <c r="G68" s="571">
        <f t="shared" si="4"/>
        <v>58</v>
      </c>
      <c r="H68" s="572"/>
      <c r="I68" s="571"/>
      <c r="J68" s="572"/>
      <c r="K68" s="573"/>
      <c r="L68" s="572"/>
      <c r="M68" s="573"/>
      <c r="N68" s="569"/>
      <c r="O68" s="573">
        <v>58</v>
      </c>
    </row>
    <row r="69" spans="1:15" ht="15.75" customHeight="1" x14ac:dyDescent="0.2">
      <c r="A69" s="578">
        <v>58</v>
      </c>
      <c r="B69" s="581" t="s">
        <v>154</v>
      </c>
      <c r="C69" s="583" t="s">
        <v>718</v>
      </c>
      <c r="D69" s="569">
        <f t="shared" si="2"/>
        <v>60</v>
      </c>
      <c r="E69" s="570"/>
      <c r="F69" s="570"/>
      <c r="G69" s="571">
        <f t="shared" si="4"/>
        <v>60</v>
      </c>
      <c r="H69" s="572"/>
      <c r="I69" s="571"/>
      <c r="J69" s="572"/>
      <c r="K69" s="573">
        <v>2</v>
      </c>
      <c r="L69" s="572"/>
      <c r="M69" s="573">
        <v>1</v>
      </c>
      <c r="N69" s="569"/>
      <c r="O69" s="573">
        <v>57</v>
      </c>
    </row>
    <row r="70" spans="1:15" ht="15.75" customHeight="1" x14ac:dyDescent="0.2">
      <c r="A70" s="578">
        <v>59</v>
      </c>
      <c r="B70" s="582" t="s">
        <v>156</v>
      </c>
      <c r="C70" s="583" t="s">
        <v>157</v>
      </c>
      <c r="D70" s="569">
        <f t="shared" si="2"/>
        <v>8</v>
      </c>
      <c r="E70" s="570"/>
      <c r="F70" s="570"/>
      <c r="G70" s="571">
        <f t="shared" si="4"/>
        <v>8</v>
      </c>
      <c r="H70" s="572"/>
      <c r="I70" s="571"/>
      <c r="J70" s="572"/>
      <c r="K70" s="573"/>
      <c r="L70" s="572"/>
      <c r="M70" s="573"/>
      <c r="N70" s="569"/>
      <c r="O70" s="573">
        <v>8</v>
      </c>
    </row>
    <row r="71" spans="1:15" ht="28.5" customHeight="1" x14ac:dyDescent="0.2">
      <c r="A71" s="578">
        <v>60</v>
      </c>
      <c r="B71" s="579" t="s">
        <v>158</v>
      </c>
      <c r="C71" s="583" t="s">
        <v>719</v>
      </c>
      <c r="D71" s="569"/>
      <c r="E71" s="570"/>
      <c r="F71" s="570"/>
      <c r="G71" s="571"/>
      <c r="H71" s="572"/>
      <c r="I71" s="571"/>
      <c r="J71" s="572"/>
      <c r="K71" s="573"/>
      <c r="L71" s="572"/>
      <c r="M71" s="573"/>
      <c r="N71" s="569"/>
      <c r="O71" s="573"/>
    </row>
    <row r="72" spans="1:15" ht="28.5" customHeight="1" x14ac:dyDescent="0.2">
      <c r="A72" s="578">
        <v>61</v>
      </c>
      <c r="B72" s="579" t="s">
        <v>160</v>
      </c>
      <c r="C72" s="583" t="s">
        <v>720</v>
      </c>
      <c r="D72" s="569"/>
      <c r="E72" s="570"/>
      <c r="F72" s="570"/>
      <c r="G72" s="571"/>
      <c r="H72" s="572"/>
      <c r="I72" s="571"/>
      <c r="J72" s="572"/>
      <c r="K72" s="573"/>
      <c r="L72" s="572"/>
      <c r="M72" s="573"/>
      <c r="N72" s="569"/>
      <c r="O72" s="573"/>
    </row>
    <row r="73" spans="1:15" x14ac:dyDescent="0.2">
      <c r="A73" s="578">
        <v>62</v>
      </c>
      <c r="B73" s="581" t="s">
        <v>162</v>
      </c>
      <c r="C73" s="583" t="s">
        <v>721</v>
      </c>
      <c r="D73" s="569">
        <f t="shared" si="2"/>
        <v>22968</v>
      </c>
      <c r="E73" s="570">
        <f t="shared" si="3"/>
        <v>22968</v>
      </c>
      <c r="F73" s="570">
        <v>925</v>
      </c>
      <c r="G73" s="571"/>
      <c r="H73" s="572">
        <v>3090</v>
      </c>
      <c r="I73" s="571"/>
      <c r="J73" s="572">
        <v>3422</v>
      </c>
      <c r="K73" s="573"/>
      <c r="L73" s="572">
        <v>14241</v>
      </c>
      <c r="M73" s="573"/>
      <c r="N73" s="569">
        <v>2215</v>
      </c>
      <c r="O73" s="573"/>
    </row>
    <row r="74" spans="1:15" x14ac:dyDescent="0.2">
      <c r="A74" s="578">
        <v>63</v>
      </c>
      <c r="B74" s="581" t="s">
        <v>164</v>
      </c>
      <c r="C74" s="580" t="s">
        <v>165</v>
      </c>
      <c r="D74" s="569">
        <f t="shared" si="2"/>
        <v>15608</v>
      </c>
      <c r="E74" s="570">
        <f t="shared" si="3"/>
        <v>15608</v>
      </c>
      <c r="F74" s="570">
        <v>60</v>
      </c>
      <c r="G74" s="571"/>
      <c r="H74" s="572">
        <v>1870</v>
      </c>
      <c r="I74" s="571"/>
      <c r="J74" s="572">
        <v>2144</v>
      </c>
      <c r="K74" s="573"/>
      <c r="L74" s="572">
        <v>9830</v>
      </c>
      <c r="M74" s="573"/>
      <c r="N74" s="569">
        <v>1764</v>
      </c>
      <c r="O74" s="573"/>
    </row>
    <row r="75" spans="1:15" x14ac:dyDescent="0.2">
      <c r="A75" s="578">
        <v>64</v>
      </c>
      <c r="B75" s="581" t="s">
        <v>166</v>
      </c>
      <c r="C75" s="583" t="s">
        <v>722</v>
      </c>
      <c r="D75" s="569">
        <f t="shared" si="2"/>
        <v>30692</v>
      </c>
      <c r="E75" s="570">
        <f t="shared" si="3"/>
        <v>30692</v>
      </c>
      <c r="F75" s="570">
        <v>245</v>
      </c>
      <c r="G75" s="571"/>
      <c r="H75" s="572">
        <v>4069</v>
      </c>
      <c r="I75" s="571"/>
      <c r="J75" s="572">
        <v>3925</v>
      </c>
      <c r="K75" s="573"/>
      <c r="L75" s="572">
        <v>18541</v>
      </c>
      <c r="M75" s="573"/>
      <c r="N75" s="569">
        <v>4157</v>
      </c>
      <c r="O75" s="573"/>
    </row>
    <row r="76" spans="1:15" ht="25.5" x14ac:dyDescent="0.2">
      <c r="A76" s="578">
        <v>65</v>
      </c>
      <c r="B76" s="581" t="s">
        <v>168</v>
      </c>
      <c r="C76" s="583" t="s">
        <v>723</v>
      </c>
      <c r="D76" s="569">
        <f t="shared" si="2"/>
        <v>25</v>
      </c>
      <c r="E76" s="570">
        <f t="shared" si="3"/>
        <v>25</v>
      </c>
      <c r="F76" s="570"/>
      <c r="G76" s="571"/>
      <c r="H76" s="572"/>
      <c r="I76" s="571"/>
      <c r="J76" s="572"/>
      <c r="K76" s="573"/>
      <c r="L76" s="572"/>
      <c r="M76" s="573"/>
      <c r="N76" s="569">
        <v>25</v>
      </c>
      <c r="O76" s="573"/>
    </row>
    <row r="77" spans="1:15" ht="25.5" x14ac:dyDescent="0.2">
      <c r="A77" s="578">
        <v>66</v>
      </c>
      <c r="B77" s="579" t="s">
        <v>170</v>
      </c>
      <c r="C77" s="583" t="s">
        <v>724</v>
      </c>
      <c r="D77" s="569">
        <f t="shared" ref="D77:D139" si="5">H77+I77+J77+K77+L77+M77+N77+O77</f>
        <v>9</v>
      </c>
      <c r="E77" s="570">
        <f t="shared" ref="E77:E139" si="6">H77+J77+L77+N77</f>
        <v>9</v>
      </c>
      <c r="F77" s="570"/>
      <c r="G77" s="571"/>
      <c r="H77" s="572"/>
      <c r="I77" s="571"/>
      <c r="J77" s="572"/>
      <c r="K77" s="573"/>
      <c r="L77" s="572"/>
      <c r="M77" s="573"/>
      <c r="N77" s="569">
        <v>9</v>
      </c>
      <c r="O77" s="573"/>
    </row>
    <row r="78" spans="1:15" ht="25.5" x14ac:dyDescent="0.2">
      <c r="A78" s="578">
        <v>67</v>
      </c>
      <c r="B78" s="581" t="s">
        <v>172</v>
      </c>
      <c r="C78" s="583" t="s">
        <v>725</v>
      </c>
      <c r="D78" s="569">
        <f t="shared" si="5"/>
        <v>7</v>
      </c>
      <c r="E78" s="570">
        <f t="shared" si="6"/>
        <v>7</v>
      </c>
      <c r="F78" s="570"/>
      <c r="G78" s="571"/>
      <c r="H78" s="572"/>
      <c r="I78" s="571"/>
      <c r="J78" s="572"/>
      <c r="K78" s="573"/>
      <c r="L78" s="572"/>
      <c r="M78" s="573"/>
      <c r="N78" s="569">
        <v>7</v>
      </c>
      <c r="O78" s="573"/>
    </row>
    <row r="79" spans="1:15" ht="25.5" x14ac:dyDescent="0.2">
      <c r="A79" s="578">
        <v>68</v>
      </c>
      <c r="B79" s="581" t="s">
        <v>174</v>
      </c>
      <c r="C79" s="583" t="s">
        <v>726</v>
      </c>
      <c r="D79" s="569">
        <f t="shared" si="5"/>
        <v>11</v>
      </c>
      <c r="E79" s="570">
        <f t="shared" si="6"/>
        <v>11</v>
      </c>
      <c r="F79" s="570"/>
      <c r="G79" s="571"/>
      <c r="H79" s="572"/>
      <c r="I79" s="571"/>
      <c r="J79" s="572"/>
      <c r="K79" s="573"/>
      <c r="L79" s="572"/>
      <c r="M79" s="573"/>
      <c r="N79" s="569">
        <v>11</v>
      </c>
      <c r="O79" s="573"/>
    </row>
    <row r="80" spans="1:15" ht="25.5" x14ac:dyDescent="0.2">
      <c r="A80" s="578">
        <v>69</v>
      </c>
      <c r="B80" s="579" t="s">
        <v>176</v>
      </c>
      <c r="C80" s="583" t="s">
        <v>727</v>
      </c>
      <c r="D80" s="569">
        <f t="shared" si="5"/>
        <v>3</v>
      </c>
      <c r="E80" s="570">
        <f t="shared" si="6"/>
        <v>3</v>
      </c>
      <c r="F80" s="570"/>
      <c r="G80" s="571"/>
      <c r="H80" s="572"/>
      <c r="I80" s="571"/>
      <c r="J80" s="572"/>
      <c r="K80" s="573"/>
      <c r="L80" s="572"/>
      <c r="M80" s="573"/>
      <c r="N80" s="569">
        <v>3</v>
      </c>
      <c r="O80" s="573"/>
    </row>
    <row r="81" spans="1:15" ht="25.5" x14ac:dyDescent="0.2">
      <c r="A81" s="578">
        <v>70</v>
      </c>
      <c r="B81" s="579" t="s">
        <v>178</v>
      </c>
      <c r="C81" s="583" t="s">
        <v>728</v>
      </c>
      <c r="D81" s="569"/>
      <c r="E81" s="570"/>
      <c r="F81" s="570"/>
      <c r="G81" s="571"/>
      <c r="H81" s="572"/>
      <c r="I81" s="571"/>
      <c r="J81" s="572"/>
      <c r="K81" s="573"/>
      <c r="L81" s="572"/>
      <c r="M81" s="573"/>
      <c r="N81" s="569"/>
      <c r="O81" s="573"/>
    </row>
    <row r="82" spans="1:15" ht="25.5" x14ac:dyDescent="0.2">
      <c r="A82" s="578">
        <v>71</v>
      </c>
      <c r="B82" s="579" t="s">
        <v>180</v>
      </c>
      <c r="C82" s="583" t="s">
        <v>729</v>
      </c>
      <c r="D82" s="569"/>
      <c r="E82" s="570"/>
      <c r="F82" s="570"/>
      <c r="G82" s="571"/>
      <c r="H82" s="572"/>
      <c r="I82" s="571"/>
      <c r="J82" s="572"/>
      <c r="K82" s="573"/>
      <c r="L82" s="572"/>
      <c r="M82" s="573"/>
      <c r="N82" s="569"/>
      <c r="O82" s="573"/>
    </row>
    <row r="83" spans="1:15" ht="15.75" customHeight="1" x14ac:dyDescent="0.2">
      <c r="A83" s="578">
        <v>72</v>
      </c>
      <c r="B83" s="582" t="s">
        <v>182</v>
      </c>
      <c r="C83" s="583" t="s">
        <v>183</v>
      </c>
      <c r="D83" s="569">
        <f t="shared" si="5"/>
        <v>17716</v>
      </c>
      <c r="E83" s="570">
        <f t="shared" si="6"/>
        <v>17611</v>
      </c>
      <c r="F83" s="570">
        <v>519</v>
      </c>
      <c r="G83" s="571">
        <f t="shared" ref="G83:G110" si="7">I83+K83+M83+O83</f>
        <v>105</v>
      </c>
      <c r="H83" s="572">
        <v>2112</v>
      </c>
      <c r="I83" s="571"/>
      <c r="J83" s="572">
        <v>2858</v>
      </c>
      <c r="K83" s="573"/>
      <c r="L83" s="572">
        <v>11136</v>
      </c>
      <c r="M83" s="573"/>
      <c r="N83" s="569">
        <v>1505</v>
      </c>
      <c r="O83" s="573">
        <v>105</v>
      </c>
    </row>
    <row r="84" spans="1:15" x14ac:dyDescent="0.2">
      <c r="A84" s="578">
        <v>73</v>
      </c>
      <c r="B84" s="579" t="s">
        <v>184</v>
      </c>
      <c r="C84" s="583" t="s">
        <v>730</v>
      </c>
      <c r="D84" s="569">
        <f t="shared" si="5"/>
        <v>37545</v>
      </c>
      <c r="E84" s="570">
        <f t="shared" si="6"/>
        <v>37545</v>
      </c>
      <c r="F84" s="570">
        <v>505</v>
      </c>
      <c r="G84" s="571"/>
      <c r="H84" s="572">
        <v>4561</v>
      </c>
      <c r="I84" s="571"/>
      <c r="J84" s="572">
        <v>5222</v>
      </c>
      <c r="K84" s="573"/>
      <c r="L84" s="572">
        <v>22654</v>
      </c>
      <c r="M84" s="573"/>
      <c r="N84" s="569">
        <v>5108</v>
      </c>
      <c r="O84" s="573"/>
    </row>
    <row r="85" spans="1:15" x14ac:dyDescent="0.2">
      <c r="A85" s="578">
        <v>74</v>
      </c>
      <c r="B85" s="582" t="s">
        <v>186</v>
      </c>
      <c r="C85" s="583" t="s">
        <v>187</v>
      </c>
      <c r="D85" s="569">
        <f t="shared" si="5"/>
        <v>26130</v>
      </c>
      <c r="E85" s="570">
        <f t="shared" si="6"/>
        <v>26130</v>
      </c>
      <c r="F85" s="570">
        <v>662</v>
      </c>
      <c r="G85" s="571"/>
      <c r="H85" s="572">
        <v>3008</v>
      </c>
      <c r="I85" s="571"/>
      <c r="J85" s="572">
        <v>3330</v>
      </c>
      <c r="K85" s="573"/>
      <c r="L85" s="572">
        <v>15449</v>
      </c>
      <c r="M85" s="573"/>
      <c r="N85" s="569">
        <v>4343</v>
      </c>
      <c r="O85" s="573"/>
    </row>
    <row r="86" spans="1:15" x14ac:dyDescent="0.2">
      <c r="A86" s="578">
        <v>75</v>
      </c>
      <c r="B86" s="517" t="s">
        <v>188</v>
      </c>
      <c r="C86" s="535" t="s">
        <v>189</v>
      </c>
      <c r="D86" s="569">
        <f t="shared" si="5"/>
        <v>14106</v>
      </c>
      <c r="E86" s="570">
        <f t="shared" si="6"/>
        <v>14106</v>
      </c>
      <c r="F86" s="570">
        <v>623</v>
      </c>
      <c r="G86" s="571"/>
      <c r="H86" s="572">
        <v>1750</v>
      </c>
      <c r="I86" s="571"/>
      <c r="J86" s="572">
        <v>2289</v>
      </c>
      <c r="K86" s="573"/>
      <c r="L86" s="572">
        <v>8170</v>
      </c>
      <c r="M86" s="573"/>
      <c r="N86" s="569">
        <v>1897</v>
      </c>
      <c r="O86" s="573"/>
    </row>
    <row r="87" spans="1:15" x14ac:dyDescent="0.2">
      <c r="A87" s="601">
        <v>76</v>
      </c>
      <c r="B87" s="579" t="s">
        <v>190</v>
      </c>
      <c r="C87" s="583" t="s">
        <v>191</v>
      </c>
      <c r="D87" s="569">
        <f t="shared" si="5"/>
        <v>39071</v>
      </c>
      <c r="E87" s="570">
        <f t="shared" si="6"/>
        <v>39071</v>
      </c>
      <c r="F87" s="570">
        <v>3264</v>
      </c>
      <c r="G87" s="571"/>
      <c r="H87" s="572">
        <v>4764</v>
      </c>
      <c r="I87" s="571"/>
      <c r="J87" s="572">
        <v>6214</v>
      </c>
      <c r="K87" s="573"/>
      <c r="L87" s="572">
        <v>24022</v>
      </c>
      <c r="M87" s="573"/>
      <c r="N87" s="569">
        <v>4071</v>
      </c>
      <c r="O87" s="573"/>
    </row>
    <row r="88" spans="1:15" x14ac:dyDescent="0.2">
      <c r="A88" s="601">
        <v>77</v>
      </c>
      <c r="B88" s="517" t="s">
        <v>192</v>
      </c>
      <c r="C88" s="535" t="s">
        <v>193</v>
      </c>
      <c r="D88" s="569">
        <f t="shared" si="5"/>
        <v>80</v>
      </c>
      <c r="E88" s="570"/>
      <c r="F88" s="570"/>
      <c r="G88" s="571">
        <f t="shared" si="7"/>
        <v>80</v>
      </c>
      <c r="H88" s="572"/>
      <c r="I88" s="571"/>
      <c r="J88" s="572"/>
      <c r="K88" s="573"/>
      <c r="L88" s="572"/>
      <c r="M88" s="573"/>
      <c r="N88" s="569"/>
      <c r="O88" s="573">
        <v>80</v>
      </c>
    </row>
    <row r="89" spans="1:15" x14ac:dyDescent="0.2">
      <c r="A89" s="601">
        <v>78</v>
      </c>
      <c r="B89" s="579" t="s">
        <v>194</v>
      </c>
      <c r="C89" s="583" t="s">
        <v>731</v>
      </c>
      <c r="D89" s="569">
        <f t="shared" si="5"/>
        <v>32715</v>
      </c>
      <c r="E89" s="570">
        <f t="shared" si="6"/>
        <v>32715</v>
      </c>
      <c r="F89" s="570">
        <v>925</v>
      </c>
      <c r="G89" s="571"/>
      <c r="H89" s="572">
        <v>3393</v>
      </c>
      <c r="I89" s="571"/>
      <c r="J89" s="572">
        <v>4129</v>
      </c>
      <c r="K89" s="573"/>
      <c r="L89" s="572">
        <v>19057</v>
      </c>
      <c r="M89" s="573"/>
      <c r="N89" s="569">
        <f>6836-700</f>
        <v>6136</v>
      </c>
      <c r="O89" s="573"/>
    </row>
    <row r="90" spans="1:15" x14ac:dyDescent="0.2">
      <c r="A90" s="601">
        <v>79</v>
      </c>
      <c r="B90" s="517" t="s">
        <v>196</v>
      </c>
      <c r="C90" s="535" t="s">
        <v>197</v>
      </c>
      <c r="D90" s="569"/>
      <c r="E90" s="570"/>
      <c r="F90" s="570"/>
      <c r="G90" s="571"/>
      <c r="H90" s="572"/>
      <c r="I90" s="571"/>
      <c r="J90" s="572"/>
      <c r="K90" s="573"/>
      <c r="L90" s="572"/>
      <c r="M90" s="573"/>
      <c r="N90" s="569"/>
      <c r="O90" s="573"/>
    </row>
    <row r="91" spans="1:15" x14ac:dyDescent="0.2">
      <c r="A91" s="601">
        <v>80</v>
      </c>
      <c r="B91" s="581" t="s">
        <v>30</v>
      </c>
      <c r="C91" s="583" t="s">
        <v>732</v>
      </c>
      <c r="D91" s="569"/>
      <c r="E91" s="570"/>
      <c r="F91" s="570"/>
      <c r="G91" s="571"/>
      <c r="H91" s="572"/>
      <c r="I91" s="571"/>
      <c r="J91" s="572"/>
      <c r="K91" s="573"/>
      <c r="L91" s="572"/>
      <c r="M91" s="573"/>
      <c r="N91" s="569"/>
      <c r="O91" s="573"/>
    </row>
    <row r="92" spans="1:15" s="568" customFormat="1" ht="25.5" x14ac:dyDescent="0.2">
      <c r="A92" s="1083">
        <v>81</v>
      </c>
      <c r="B92" s="1085" t="s">
        <v>199</v>
      </c>
      <c r="C92" s="602" t="s">
        <v>200</v>
      </c>
      <c r="D92" s="575">
        <f t="shared" si="5"/>
        <v>367</v>
      </c>
      <c r="E92" s="603">
        <f t="shared" si="6"/>
        <v>367</v>
      </c>
      <c r="F92" s="603">
        <v>346</v>
      </c>
      <c r="G92" s="604"/>
      <c r="H92" s="574">
        <v>36</v>
      </c>
      <c r="I92" s="604"/>
      <c r="J92" s="574">
        <v>2</v>
      </c>
      <c r="K92" s="605"/>
      <c r="L92" s="574">
        <v>207</v>
      </c>
      <c r="M92" s="605"/>
      <c r="N92" s="575">
        <v>122</v>
      </c>
      <c r="O92" s="573"/>
    </row>
    <row r="93" spans="1:15" ht="43.5" customHeight="1" x14ac:dyDescent="0.2">
      <c r="A93" s="1084"/>
      <c r="B93" s="1086"/>
      <c r="C93" s="535" t="s">
        <v>201</v>
      </c>
      <c r="D93" s="569">
        <f t="shared" si="5"/>
        <v>367</v>
      </c>
      <c r="E93" s="570">
        <f t="shared" si="6"/>
        <v>367</v>
      </c>
      <c r="F93" s="570">
        <v>346</v>
      </c>
      <c r="G93" s="571"/>
      <c r="H93" s="572">
        <v>36</v>
      </c>
      <c r="I93" s="571"/>
      <c r="J93" s="572">
        <v>2</v>
      </c>
      <c r="K93" s="573"/>
      <c r="L93" s="572">
        <v>207</v>
      </c>
      <c r="M93" s="573"/>
      <c r="N93" s="569">
        <v>122</v>
      </c>
      <c r="O93" s="573"/>
    </row>
    <row r="94" spans="1:15" ht="25.5" x14ac:dyDescent="0.2">
      <c r="A94" s="1084"/>
      <c r="B94" s="1086"/>
      <c r="C94" s="583" t="s">
        <v>202</v>
      </c>
      <c r="D94" s="569"/>
      <c r="E94" s="570"/>
      <c r="F94" s="570"/>
      <c r="G94" s="571"/>
      <c r="H94" s="572"/>
      <c r="I94" s="571"/>
      <c r="J94" s="572"/>
      <c r="K94" s="573"/>
      <c r="L94" s="572"/>
      <c r="M94" s="573"/>
      <c r="N94" s="569"/>
      <c r="O94" s="573"/>
    </row>
    <row r="95" spans="1:15" ht="45" customHeight="1" x14ac:dyDescent="0.2">
      <c r="A95" s="1084"/>
      <c r="B95" s="1087"/>
      <c r="C95" s="606" t="s">
        <v>203</v>
      </c>
      <c r="D95" s="569"/>
      <c r="E95" s="570"/>
      <c r="F95" s="570"/>
      <c r="G95" s="571"/>
      <c r="H95" s="572"/>
      <c r="I95" s="571"/>
      <c r="J95" s="572"/>
      <c r="K95" s="573"/>
      <c r="L95" s="572"/>
      <c r="M95" s="573"/>
      <c r="N95" s="569"/>
      <c r="O95" s="573"/>
    </row>
    <row r="96" spans="1:15" ht="25.5" x14ac:dyDescent="0.2">
      <c r="A96" s="601">
        <v>82</v>
      </c>
      <c r="B96" s="581" t="s">
        <v>204</v>
      </c>
      <c r="C96" s="580" t="s">
        <v>205</v>
      </c>
      <c r="D96" s="569"/>
      <c r="E96" s="570"/>
      <c r="F96" s="570"/>
      <c r="G96" s="571"/>
      <c r="H96" s="572"/>
      <c r="I96" s="571"/>
      <c r="J96" s="572"/>
      <c r="K96" s="573"/>
      <c r="L96" s="572"/>
      <c r="M96" s="573"/>
      <c r="N96" s="569"/>
      <c r="O96" s="573"/>
    </row>
    <row r="97" spans="1:15" x14ac:dyDescent="0.2">
      <c r="A97" s="601">
        <v>83</v>
      </c>
      <c r="B97" s="581" t="s">
        <v>206</v>
      </c>
      <c r="C97" s="535" t="s">
        <v>207</v>
      </c>
      <c r="D97" s="569">
        <f t="shared" si="5"/>
        <v>1705</v>
      </c>
      <c r="E97" s="570">
        <f t="shared" si="6"/>
        <v>1705</v>
      </c>
      <c r="F97" s="570">
        <v>293</v>
      </c>
      <c r="G97" s="571"/>
      <c r="H97" s="572"/>
      <c r="I97" s="571"/>
      <c r="J97" s="572">
        <v>192</v>
      </c>
      <c r="K97" s="573"/>
      <c r="L97" s="572">
        <v>876</v>
      </c>
      <c r="M97" s="573"/>
      <c r="N97" s="569">
        <v>637</v>
      </c>
      <c r="O97" s="573"/>
    </row>
    <row r="98" spans="1:15" x14ac:dyDescent="0.2">
      <c r="A98" s="601">
        <v>84</v>
      </c>
      <c r="B98" s="582" t="s">
        <v>208</v>
      </c>
      <c r="C98" s="583" t="s">
        <v>209</v>
      </c>
      <c r="D98" s="569">
        <f t="shared" si="5"/>
        <v>8991</v>
      </c>
      <c r="E98" s="570">
        <f t="shared" si="6"/>
        <v>8991</v>
      </c>
      <c r="F98" s="570">
        <v>1751</v>
      </c>
      <c r="G98" s="571"/>
      <c r="H98" s="572">
        <v>920</v>
      </c>
      <c r="I98" s="571"/>
      <c r="J98" s="572">
        <v>1554</v>
      </c>
      <c r="K98" s="573"/>
      <c r="L98" s="572">
        <v>5817</v>
      </c>
      <c r="M98" s="573"/>
      <c r="N98" s="569">
        <v>700</v>
      </c>
      <c r="O98" s="573"/>
    </row>
    <row r="99" spans="1:15" x14ac:dyDescent="0.2">
      <c r="A99" s="601">
        <v>85</v>
      </c>
      <c r="B99" s="581" t="s">
        <v>210</v>
      </c>
      <c r="C99" s="580" t="s">
        <v>211</v>
      </c>
      <c r="D99" s="569">
        <f t="shared" si="5"/>
        <v>3710</v>
      </c>
      <c r="E99" s="570">
        <f t="shared" si="6"/>
        <v>3710</v>
      </c>
      <c r="F99" s="570">
        <v>190</v>
      </c>
      <c r="G99" s="571"/>
      <c r="H99" s="572">
        <v>450</v>
      </c>
      <c r="I99" s="571"/>
      <c r="J99" s="572">
        <v>491</v>
      </c>
      <c r="K99" s="573"/>
      <c r="L99" s="572">
        <v>2188</v>
      </c>
      <c r="M99" s="573"/>
      <c r="N99" s="569">
        <v>581</v>
      </c>
      <c r="O99" s="573"/>
    </row>
    <row r="100" spans="1:15" x14ac:dyDescent="0.2">
      <c r="A100" s="601">
        <v>86</v>
      </c>
      <c r="B100" s="582" t="s">
        <v>212</v>
      </c>
      <c r="C100" s="583" t="s">
        <v>213</v>
      </c>
      <c r="D100" s="569">
        <f t="shared" si="5"/>
        <v>3603</v>
      </c>
      <c r="E100" s="570">
        <f t="shared" si="6"/>
        <v>3593</v>
      </c>
      <c r="F100" s="570">
        <v>168</v>
      </c>
      <c r="G100" s="571">
        <f t="shared" si="7"/>
        <v>10</v>
      </c>
      <c r="H100" s="572">
        <v>359</v>
      </c>
      <c r="I100" s="571"/>
      <c r="J100" s="572">
        <v>516</v>
      </c>
      <c r="K100" s="573"/>
      <c r="L100" s="572">
        <v>2411</v>
      </c>
      <c r="M100" s="573"/>
      <c r="N100" s="569">
        <v>307</v>
      </c>
      <c r="O100" s="573">
        <v>10</v>
      </c>
    </row>
    <row r="101" spans="1:15" x14ac:dyDescent="0.2">
      <c r="A101" s="601">
        <v>87</v>
      </c>
      <c r="B101" s="582" t="s">
        <v>214</v>
      </c>
      <c r="C101" s="583" t="s">
        <v>215</v>
      </c>
      <c r="D101" s="569">
        <f t="shared" si="5"/>
        <v>11800</v>
      </c>
      <c r="E101" s="570">
        <f t="shared" si="6"/>
        <v>11800</v>
      </c>
      <c r="F101" s="570">
        <v>1540</v>
      </c>
      <c r="G101" s="571"/>
      <c r="H101" s="572">
        <v>1272</v>
      </c>
      <c r="I101" s="571"/>
      <c r="J101" s="572">
        <v>1494</v>
      </c>
      <c r="K101" s="573"/>
      <c r="L101" s="572">
        <v>6135</v>
      </c>
      <c r="M101" s="573"/>
      <c r="N101" s="569">
        <v>2899</v>
      </c>
      <c r="O101" s="573"/>
    </row>
    <row r="102" spans="1:15" x14ac:dyDescent="0.2">
      <c r="A102" s="578">
        <v>88</v>
      </c>
      <c r="B102" s="581" t="s">
        <v>216</v>
      </c>
      <c r="C102" s="535" t="s">
        <v>217</v>
      </c>
      <c r="D102" s="569">
        <f t="shared" si="5"/>
        <v>4769</v>
      </c>
      <c r="E102" s="570">
        <f t="shared" si="6"/>
        <v>4769</v>
      </c>
      <c r="F102" s="570">
        <v>925</v>
      </c>
      <c r="G102" s="571"/>
      <c r="H102" s="572">
        <v>459</v>
      </c>
      <c r="I102" s="571"/>
      <c r="J102" s="572">
        <v>675</v>
      </c>
      <c r="K102" s="573"/>
      <c r="L102" s="572">
        <v>2995</v>
      </c>
      <c r="M102" s="573"/>
      <c r="N102" s="569">
        <v>640</v>
      </c>
      <c r="O102" s="573"/>
    </row>
    <row r="103" spans="1:15" x14ac:dyDescent="0.2">
      <c r="A103" s="578">
        <v>89</v>
      </c>
      <c r="B103" s="579" t="s">
        <v>218</v>
      </c>
      <c r="C103" s="580" t="s">
        <v>219</v>
      </c>
      <c r="D103" s="569">
        <f t="shared" si="5"/>
        <v>11281</v>
      </c>
      <c r="E103" s="570">
        <f t="shared" si="6"/>
        <v>11231</v>
      </c>
      <c r="F103" s="570">
        <v>986</v>
      </c>
      <c r="G103" s="571">
        <f t="shared" si="7"/>
        <v>50</v>
      </c>
      <c r="H103" s="572">
        <v>1213</v>
      </c>
      <c r="I103" s="571"/>
      <c r="J103" s="572">
        <v>1919</v>
      </c>
      <c r="K103" s="573"/>
      <c r="L103" s="572">
        <v>6339</v>
      </c>
      <c r="M103" s="573"/>
      <c r="N103" s="569">
        <v>1760</v>
      </c>
      <c r="O103" s="573">
        <v>50</v>
      </c>
    </row>
    <row r="104" spans="1:15" x14ac:dyDescent="0.2">
      <c r="A104" s="578">
        <v>90</v>
      </c>
      <c r="B104" s="579" t="s">
        <v>220</v>
      </c>
      <c r="C104" s="580" t="s">
        <v>221</v>
      </c>
      <c r="D104" s="569">
        <f t="shared" si="5"/>
        <v>10627</v>
      </c>
      <c r="E104" s="570">
        <f t="shared" si="6"/>
        <v>10627</v>
      </c>
      <c r="F104" s="570">
        <v>478</v>
      </c>
      <c r="G104" s="571"/>
      <c r="H104" s="572">
        <v>1076</v>
      </c>
      <c r="I104" s="571"/>
      <c r="J104" s="572">
        <v>1637</v>
      </c>
      <c r="K104" s="573"/>
      <c r="L104" s="572">
        <v>6138</v>
      </c>
      <c r="M104" s="573"/>
      <c r="N104" s="569">
        <v>1776</v>
      </c>
      <c r="O104" s="573"/>
    </row>
    <row r="105" spans="1:15" x14ac:dyDescent="0.2">
      <c r="A105" s="578">
        <v>91</v>
      </c>
      <c r="B105" s="582" t="s">
        <v>222</v>
      </c>
      <c r="C105" s="583" t="s">
        <v>223</v>
      </c>
      <c r="D105" s="569">
        <f t="shared" si="5"/>
        <v>3721</v>
      </c>
      <c r="E105" s="570">
        <f t="shared" si="6"/>
        <v>3707</v>
      </c>
      <c r="F105" s="570">
        <v>291</v>
      </c>
      <c r="G105" s="571">
        <f t="shared" si="7"/>
        <v>14</v>
      </c>
      <c r="H105" s="572">
        <v>419</v>
      </c>
      <c r="I105" s="571"/>
      <c r="J105" s="572">
        <v>481</v>
      </c>
      <c r="K105" s="573"/>
      <c r="L105" s="572">
        <v>2229</v>
      </c>
      <c r="M105" s="573"/>
      <c r="N105" s="569">
        <v>578</v>
      </c>
      <c r="O105" s="573">
        <v>14</v>
      </c>
    </row>
    <row r="106" spans="1:15" x14ac:dyDescent="0.2">
      <c r="A106" s="578">
        <v>92</v>
      </c>
      <c r="B106" s="517" t="s">
        <v>224</v>
      </c>
      <c r="C106" s="535" t="s">
        <v>225</v>
      </c>
      <c r="D106" s="569">
        <f t="shared" si="5"/>
        <v>6692</v>
      </c>
      <c r="E106" s="570">
        <f t="shared" si="6"/>
        <v>6692</v>
      </c>
      <c r="F106" s="570">
        <v>340</v>
      </c>
      <c r="G106" s="571"/>
      <c r="H106" s="572">
        <v>754</v>
      </c>
      <c r="I106" s="571"/>
      <c r="J106" s="572">
        <v>1145</v>
      </c>
      <c r="K106" s="573"/>
      <c r="L106" s="572">
        <v>3783</v>
      </c>
      <c r="M106" s="573"/>
      <c r="N106" s="569">
        <v>1010</v>
      </c>
      <c r="O106" s="573"/>
    </row>
    <row r="107" spans="1:15" x14ac:dyDescent="0.2">
      <c r="A107" s="578">
        <v>93</v>
      </c>
      <c r="B107" s="579" t="s">
        <v>226</v>
      </c>
      <c r="C107" s="580" t="s">
        <v>227</v>
      </c>
      <c r="D107" s="569">
        <f t="shared" si="5"/>
        <v>5389</v>
      </c>
      <c r="E107" s="570">
        <f t="shared" si="6"/>
        <v>5359</v>
      </c>
      <c r="F107" s="570">
        <v>268</v>
      </c>
      <c r="G107" s="571">
        <f t="shared" si="7"/>
        <v>30</v>
      </c>
      <c r="H107" s="572">
        <v>467</v>
      </c>
      <c r="I107" s="571"/>
      <c r="J107" s="572">
        <v>893</v>
      </c>
      <c r="K107" s="573"/>
      <c r="L107" s="572">
        <v>3066</v>
      </c>
      <c r="M107" s="573">
        <v>1</v>
      </c>
      <c r="N107" s="569">
        <v>933</v>
      </c>
      <c r="O107" s="573">
        <v>29</v>
      </c>
    </row>
    <row r="108" spans="1:15" x14ac:dyDescent="0.2">
      <c r="A108" s="578">
        <v>94</v>
      </c>
      <c r="B108" s="581" t="s">
        <v>32</v>
      </c>
      <c r="C108" s="580" t="s">
        <v>33</v>
      </c>
      <c r="D108" s="569">
        <f t="shared" si="5"/>
        <v>4828</v>
      </c>
      <c r="E108" s="570">
        <f t="shared" si="6"/>
        <v>4826</v>
      </c>
      <c r="F108" s="570">
        <v>471</v>
      </c>
      <c r="G108" s="571">
        <f t="shared" si="7"/>
        <v>2</v>
      </c>
      <c r="H108" s="572">
        <f>593-593</f>
        <v>0</v>
      </c>
      <c r="I108" s="571"/>
      <c r="J108" s="572">
        <v>1062</v>
      </c>
      <c r="K108" s="573"/>
      <c r="L108" s="572">
        <v>3573</v>
      </c>
      <c r="M108" s="573"/>
      <c r="N108" s="569">
        <v>191</v>
      </c>
      <c r="O108" s="573">
        <v>2</v>
      </c>
    </row>
    <row r="109" spans="1:15" x14ac:dyDescent="0.2">
      <c r="A109" s="578">
        <v>95</v>
      </c>
      <c r="B109" s="582" t="s">
        <v>228</v>
      </c>
      <c r="C109" s="583" t="s">
        <v>229</v>
      </c>
      <c r="D109" s="569">
        <f t="shared" si="5"/>
        <v>3797</v>
      </c>
      <c r="E109" s="570">
        <f t="shared" si="6"/>
        <v>3797</v>
      </c>
      <c r="F109" s="570">
        <v>558</v>
      </c>
      <c r="G109" s="571"/>
      <c r="H109" s="572">
        <v>428</v>
      </c>
      <c r="I109" s="571"/>
      <c r="J109" s="572">
        <v>525</v>
      </c>
      <c r="K109" s="573"/>
      <c r="L109" s="572">
        <v>2220</v>
      </c>
      <c r="M109" s="573"/>
      <c r="N109" s="569">
        <v>624</v>
      </c>
      <c r="O109" s="573"/>
    </row>
    <row r="110" spans="1:15" x14ac:dyDescent="0.2">
      <c r="A110" s="578">
        <v>96</v>
      </c>
      <c r="B110" s="579" t="s">
        <v>230</v>
      </c>
      <c r="C110" s="580" t="s">
        <v>231</v>
      </c>
      <c r="D110" s="569">
        <f t="shared" si="5"/>
        <v>11465</v>
      </c>
      <c r="E110" s="570">
        <f t="shared" si="6"/>
        <v>11459</v>
      </c>
      <c r="F110" s="570">
        <v>1579</v>
      </c>
      <c r="G110" s="571">
        <f t="shared" si="7"/>
        <v>6</v>
      </c>
      <c r="H110" s="572">
        <v>1385</v>
      </c>
      <c r="I110" s="571"/>
      <c r="J110" s="572">
        <v>1440</v>
      </c>
      <c r="K110" s="573"/>
      <c r="L110" s="572">
        <v>6541</v>
      </c>
      <c r="M110" s="573"/>
      <c r="N110" s="569">
        <v>2093</v>
      </c>
      <c r="O110" s="573">
        <v>6</v>
      </c>
    </row>
    <row r="111" spans="1:15" x14ac:dyDescent="0.2">
      <c r="A111" s="578">
        <v>97</v>
      </c>
      <c r="B111" s="579" t="s">
        <v>232</v>
      </c>
      <c r="C111" s="583" t="s">
        <v>233</v>
      </c>
      <c r="D111" s="569"/>
      <c r="E111" s="570"/>
      <c r="F111" s="570"/>
      <c r="G111" s="571"/>
      <c r="H111" s="572"/>
      <c r="I111" s="571"/>
      <c r="J111" s="572"/>
      <c r="K111" s="573"/>
      <c r="L111" s="572"/>
      <c r="M111" s="573"/>
      <c r="N111" s="569"/>
      <c r="O111" s="573"/>
    </row>
    <row r="112" spans="1:15" x14ac:dyDescent="0.2">
      <c r="A112" s="578">
        <v>98</v>
      </c>
      <c r="B112" s="579" t="s">
        <v>234</v>
      </c>
      <c r="C112" s="580" t="s">
        <v>235</v>
      </c>
      <c r="D112" s="569"/>
      <c r="E112" s="570"/>
      <c r="F112" s="570"/>
      <c r="G112" s="571"/>
      <c r="H112" s="572"/>
      <c r="I112" s="571"/>
      <c r="J112" s="572"/>
      <c r="K112" s="573"/>
      <c r="L112" s="572"/>
      <c r="M112" s="573"/>
      <c r="N112" s="569"/>
      <c r="O112" s="573"/>
    </row>
    <row r="113" spans="1:15" x14ac:dyDescent="0.2">
      <c r="A113" s="578">
        <v>99</v>
      </c>
      <c r="B113" s="582" t="s">
        <v>236</v>
      </c>
      <c r="C113" s="583" t="s">
        <v>237</v>
      </c>
      <c r="D113" s="569"/>
      <c r="E113" s="570"/>
      <c r="F113" s="570"/>
      <c r="G113" s="571"/>
      <c r="H113" s="572"/>
      <c r="I113" s="571"/>
      <c r="J113" s="572"/>
      <c r="K113" s="573"/>
      <c r="L113" s="572"/>
      <c r="M113" s="573"/>
      <c r="N113" s="569"/>
      <c r="O113" s="573"/>
    </row>
    <row r="114" spans="1:15" x14ac:dyDescent="0.2">
      <c r="A114" s="578">
        <v>100</v>
      </c>
      <c r="B114" s="582" t="s">
        <v>238</v>
      </c>
      <c r="C114" s="583" t="s">
        <v>239</v>
      </c>
      <c r="D114" s="569"/>
      <c r="E114" s="570"/>
      <c r="F114" s="570"/>
      <c r="G114" s="571"/>
      <c r="H114" s="572"/>
      <c r="I114" s="571"/>
      <c r="J114" s="572"/>
      <c r="K114" s="573"/>
      <c r="L114" s="572"/>
      <c r="M114" s="573"/>
      <c r="N114" s="569"/>
      <c r="O114" s="573"/>
    </row>
    <row r="115" spans="1:15" ht="13.5" customHeight="1" x14ac:dyDescent="0.2">
      <c r="A115" s="578">
        <v>101</v>
      </c>
      <c r="B115" s="582" t="s">
        <v>240</v>
      </c>
      <c r="C115" s="583" t="s">
        <v>241</v>
      </c>
      <c r="D115" s="569"/>
      <c r="E115" s="570"/>
      <c r="F115" s="570"/>
      <c r="G115" s="571"/>
      <c r="H115" s="572"/>
      <c r="I115" s="571"/>
      <c r="J115" s="572"/>
      <c r="K115" s="573"/>
      <c r="L115" s="572"/>
      <c r="M115" s="573"/>
      <c r="N115" s="569"/>
      <c r="O115" s="573"/>
    </row>
    <row r="116" spans="1:15" x14ac:dyDescent="0.2">
      <c r="A116" s="578">
        <v>102</v>
      </c>
      <c r="B116" s="582" t="s">
        <v>242</v>
      </c>
      <c r="C116" s="583" t="s">
        <v>243</v>
      </c>
      <c r="D116" s="569"/>
      <c r="E116" s="570"/>
      <c r="F116" s="570"/>
      <c r="G116" s="571"/>
      <c r="H116" s="572"/>
      <c r="I116" s="571"/>
      <c r="J116" s="572"/>
      <c r="K116" s="573"/>
      <c r="L116" s="572"/>
      <c r="M116" s="573"/>
      <c r="N116" s="569"/>
      <c r="O116" s="573"/>
    </row>
    <row r="117" spans="1:15" x14ac:dyDescent="0.2">
      <c r="A117" s="578">
        <v>103</v>
      </c>
      <c r="B117" s="582" t="s">
        <v>244</v>
      </c>
      <c r="C117" s="583" t="s">
        <v>245</v>
      </c>
      <c r="D117" s="569"/>
      <c r="E117" s="570"/>
      <c r="F117" s="570"/>
      <c r="G117" s="571"/>
      <c r="H117" s="572"/>
      <c r="I117" s="571"/>
      <c r="J117" s="572"/>
      <c r="K117" s="573"/>
      <c r="L117" s="572"/>
      <c r="M117" s="573"/>
      <c r="N117" s="569"/>
      <c r="O117" s="573"/>
    </row>
    <row r="118" spans="1:15" x14ac:dyDescent="0.2">
      <c r="A118" s="578">
        <v>104</v>
      </c>
      <c r="B118" s="607" t="s">
        <v>246</v>
      </c>
      <c r="C118" s="608" t="s">
        <v>247</v>
      </c>
      <c r="D118" s="569"/>
      <c r="E118" s="570"/>
      <c r="F118" s="570"/>
      <c r="G118" s="571"/>
      <c r="H118" s="572"/>
      <c r="I118" s="571"/>
      <c r="J118" s="572"/>
      <c r="K118" s="573"/>
      <c r="L118" s="572"/>
      <c r="M118" s="573"/>
      <c r="N118" s="569"/>
      <c r="O118" s="573"/>
    </row>
    <row r="119" spans="1:15" x14ac:dyDescent="0.2">
      <c r="A119" s="578">
        <v>105</v>
      </c>
      <c r="B119" s="581" t="s">
        <v>248</v>
      </c>
      <c r="C119" s="580" t="s">
        <v>249</v>
      </c>
      <c r="D119" s="569"/>
      <c r="E119" s="570"/>
      <c r="F119" s="570"/>
      <c r="G119" s="571"/>
      <c r="H119" s="572"/>
      <c r="I119" s="571"/>
      <c r="J119" s="572"/>
      <c r="K119" s="573"/>
      <c r="L119" s="572"/>
      <c r="M119" s="573"/>
      <c r="N119" s="569"/>
      <c r="O119" s="573"/>
    </row>
    <row r="120" spans="1:15" x14ac:dyDescent="0.2">
      <c r="A120" s="578">
        <v>106</v>
      </c>
      <c r="B120" s="582" t="s">
        <v>250</v>
      </c>
      <c r="C120" s="583" t="s">
        <v>251</v>
      </c>
      <c r="D120" s="569"/>
      <c r="E120" s="570"/>
      <c r="F120" s="570"/>
      <c r="G120" s="571"/>
      <c r="H120" s="572"/>
      <c r="I120" s="571"/>
      <c r="J120" s="572"/>
      <c r="K120" s="573"/>
      <c r="L120" s="572"/>
      <c r="M120" s="573"/>
      <c r="N120" s="569"/>
      <c r="O120" s="573"/>
    </row>
    <row r="121" spans="1:15" ht="13.5" customHeight="1" x14ac:dyDescent="0.2">
      <c r="A121" s="578">
        <v>107</v>
      </c>
      <c r="B121" s="579" t="s">
        <v>252</v>
      </c>
      <c r="C121" s="609" t="s">
        <v>253</v>
      </c>
      <c r="D121" s="569"/>
      <c r="E121" s="570"/>
      <c r="F121" s="570"/>
      <c r="G121" s="571"/>
      <c r="H121" s="572"/>
      <c r="I121" s="571"/>
      <c r="J121" s="572"/>
      <c r="K121" s="573"/>
      <c r="L121" s="572"/>
      <c r="M121" s="573"/>
      <c r="N121" s="569"/>
      <c r="O121" s="573"/>
    </row>
    <row r="122" spans="1:15" x14ac:dyDescent="0.2">
      <c r="A122" s="578">
        <v>108</v>
      </c>
      <c r="B122" s="582" t="s">
        <v>254</v>
      </c>
      <c r="C122" s="535" t="s">
        <v>255</v>
      </c>
      <c r="D122" s="569"/>
      <c r="E122" s="570"/>
      <c r="F122" s="570"/>
      <c r="G122" s="571"/>
      <c r="H122" s="572"/>
      <c r="I122" s="571"/>
      <c r="J122" s="572"/>
      <c r="K122" s="573"/>
      <c r="L122" s="572"/>
      <c r="M122" s="573"/>
      <c r="N122" s="569"/>
      <c r="O122" s="573"/>
    </row>
    <row r="123" spans="1:15" x14ac:dyDescent="0.2">
      <c r="A123" s="578">
        <v>109</v>
      </c>
      <c r="B123" s="581" t="s">
        <v>256</v>
      </c>
      <c r="C123" s="583" t="s">
        <v>733</v>
      </c>
      <c r="D123" s="569"/>
      <c r="E123" s="570"/>
      <c r="F123" s="570"/>
      <c r="G123" s="571"/>
      <c r="H123" s="572"/>
      <c r="I123" s="571"/>
      <c r="J123" s="572"/>
      <c r="K123" s="573"/>
      <c r="L123" s="572"/>
      <c r="M123" s="573"/>
      <c r="N123" s="569"/>
      <c r="O123" s="573"/>
    </row>
    <row r="124" spans="1:15" x14ac:dyDescent="0.2">
      <c r="A124" s="578">
        <v>110</v>
      </c>
      <c r="B124" s="628" t="s">
        <v>258</v>
      </c>
      <c r="C124" s="772" t="s">
        <v>259</v>
      </c>
      <c r="D124" s="569"/>
      <c r="E124" s="570"/>
      <c r="F124" s="570"/>
      <c r="G124" s="571"/>
      <c r="H124" s="572"/>
      <c r="I124" s="571"/>
      <c r="J124" s="572"/>
      <c r="K124" s="573"/>
      <c r="L124" s="572"/>
      <c r="M124" s="573"/>
      <c r="N124" s="569"/>
      <c r="O124" s="573"/>
    </row>
    <row r="125" spans="1:15" x14ac:dyDescent="0.2">
      <c r="A125" s="578">
        <v>111</v>
      </c>
      <c r="B125" s="610" t="s">
        <v>560</v>
      </c>
      <c r="C125" s="533" t="s">
        <v>561</v>
      </c>
      <c r="D125" s="569"/>
      <c r="E125" s="570"/>
      <c r="F125" s="570"/>
      <c r="G125" s="571"/>
      <c r="H125" s="572"/>
      <c r="I125" s="571"/>
      <c r="J125" s="572"/>
      <c r="K125" s="573"/>
      <c r="L125" s="572"/>
      <c r="M125" s="573"/>
      <c r="N125" s="569"/>
      <c r="O125" s="573"/>
    </row>
    <row r="126" spans="1:15" x14ac:dyDescent="0.2">
      <c r="A126" s="578">
        <v>112</v>
      </c>
      <c r="B126" s="581" t="s">
        <v>260</v>
      </c>
      <c r="C126" s="535" t="s">
        <v>261</v>
      </c>
      <c r="D126" s="569"/>
      <c r="E126" s="570"/>
      <c r="F126" s="570"/>
      <c r="G126" s="571"/>
      <c r="H126" s="572"/>
      <c r="I126" s="571"/>
      <c r="J126" s="572"/>
      <c r="K126" s="573"/>
      <c r="L126" s="572"/>
      <c r="M126" s="573"/>
      <c r="N126" s="569"/>
      <c r="O126" s="573"/>
    </row>
    <row r="127" spans="1:15" x14ac:dyDescent="0.2">
      <c r="A127" s="578">
        <v>113</v>
      </c>
      <c r="B127" s="582" t="s">
        <v>262</v>
      </c>
      <c r="C127" s="583" t="s">
        <v>263</v>
      </c>
      <c r="D127" s="569"/>
      <c r="E127" s="570"/>
      <c r="F127" s="570"/>
      <c r="G127" s="571"/>
      <c r="H127" s="572"/>
      <c r="I127" s="571"/>
      <c r="J127" s="572"/>
      <c r="K127" s="573"/>
      <c r="L127" s="572"/>
      <c r="M127" s="573"/>
      <c r="N127" s="569"/>
      <c r="O127" s="573"/>
    </row>
    <row r="128" spans="1:15" ht="25.5" x14ac:dyDescent="0.2">
      <c r="A128" s="578">
        <v>114</v>
      </c>
      <c r="B128" s="582" t="s">
        <v>264</v>
      </c>
      <c r="C128" s="612" t="s">
        <v>265</v>
      </c>
      <c r="D128" s="569"/>
      <c r="E128" s="570"/>
      <c r="F128" s="570"/>
      <c r="G128" s="571"/>
      <c r="H128" s="572"/>
      <c r="I128" s="571"/>
      <c r="J128" s="572"/>
      <c r="K128" s="573"/>
      <c r="L128" s="572"/>
      <c r="M128" s="573"/>
      <c r="N128" s="569"/>
      <c r="O128" s="573"/>
    </row>
    <row r="129" spans="1:15" x14ac:dyDescent="0.2">
      <c r="A129" s="578">
        <v>115</v>
      </c>
      <c r="B129" s="582" t="s">
        <v>266</v>
      </c>
      <c r="C129" s="583" t="s">
        <v>267</v>
      </c>
      <c r="D129" s="569"/>
      <c r="E129" s="570"/>
      <c r="F129" s="570"/>
      <c r="G129" s="571"/>
      <c r="H129" s="572"/>
      <c r="I129" s="571"/>
      <c r="J129" s="572"/>
      <c r="K129" s="573"/>
      <c r="L129" s="572"/>
      <c r="M129" s="573"/>
      <c r="N129" s="569"/>
      <c r="O129" s="573"/>
    </row>
    <row r="130" spans="1:15" x14ac:dyDescent="0.2">
      <c r="A130" s="578">
        <v>116</v>
      </c>
      <c r="B130" s="582" t="s">
        <v>268</v>
      </c>
      <c r="C130" s="583" t="s">
        <v>269</v>
      </c>
      <c r="D130" s="569">
        <f t="shared" si="5"/>
        <v>13007</v>
      </c>
      <c r="E130" s="570">
        <f t="shared" si="6"/>
        <v>13007</v>
      </c>
      <c r="F130" s="570"/>
      <c r="G130" s="571"/>
      <c r="H130" s="572">
        <f>12230+593+184</f>
        <v>13007</v>
      </c>
      <c r="I130" s="571"/>
      <c r="J130" s="572"/>
      <c r="K130" s="573"/>
      <c r="L130" s="572"/>
      <c r="M130" s="573"/>
      <c r="N130" s="569"/>
      <c r="O130" s="573"/>
    </row>
    <row r="131" spans="1:15" x14ac:dyDescent="0.2">
      <c r="A131" s="578">
        <v>117</v>
      </c>
      <c r="B131" s="582" t="s">
        <v>270</v>
      </c>
      <c r="C131" s="583" t="s">
        <v>271</v>
      </c>
      <c r="D131" s="569"/>
      <c r="E131" s="570"/>
      <c r="F131" s="570"/>
      <c r="G131" s="571"/>
      <c r="H131" s="572"/>
      <c r="I131" s="571"/>
      <c r="J131" s="572"/>
      <c r="K131" s="573"/>
      <c r="L131" s="572"/>
      <c r="M131" s="573"/>
      <c r="N131" s="569"/>
      <c r="O131" s="573"/>
    </row>
    <row r="132" spans="1:15" x14ac:dyDescent="0.2">
      <c r="A132" s="578">
        <v>118</v>
      </c>
      <c r="B132" s="579" t="s">
        <v>272</v>
      </c>
      <c r="C132" s="580" t="s">
        <v>273</v>
      </c>
      <c r="D132" s="569"/>
      <c r="E132" s="570"/>
      <c r="F132" s="570"/>
      <c r="G132" s="571"/>
      <c r="H132" s="572"/>
      <c r="I132" s="571"/>
      <c r="J132" s="572"/>
      <c r="K132" s="573"/>
      <c r="L132" s="572"/>
      <c r="M132" s="573"/>
      <c r="N132" s="569"/>
      <c r="O132" s="573"/>
    </row>
    <row r="133" spans="1:15" x14ac:dyDescent="0.2">
      <c r="A133" s="578">
        <v>119</v>
      </c>
      <c r="B133" s="579" t="s">
        <v>274</v>
      </c>
      <c r="C133" s="583" t="s">
        <v>275</v>
      </c>
      <c r="D133" s="569"/>
      <c r="E133" s="570"/>
      <c r="F133" s="570"/>
      <c r="G133" s="571"/>
      <c r="H133" s="572"/>
      <c r="I133" s="571"/>
      <c r="J133" s="572"/>
      <c r="K133" s="573"/>
      <c r="L133" s="572"/>
      <c r="M133" s="573"/>
      <c r="N133" s="569"/>
      <c r="O133" s="573"/>
    </row>
    <row r="134" spans="1:15" x14ac:dyDescent="0.2">
      <c r="A134" s="578">
        <v>120</v>
      </c>
      <c r="B134" s="517" t="s">
        <v>276</v>
      </c>
      <c r="C134" s="535" t="s">
        <v>277</v>
      </c>
      <c r="D134" s="569"/>
      <c r="E134" s="570"/>
      <c r="F134" s="570"/>
      <c r="G134" s="571"/>
      <c r="H134" s="572"/>
      <c r="I134" s="571"/>
      <c r="J134" s="572"/>
      <c r="K134" s="573"/>
      <c r="L134" s="572"/>
      <c r="M134" s="573"/>
      <c r="N134" s="569"/>
      <c r="O134" s="573"/>
    </row>
    <row r="135" spans="1:15" x14ac:dyDescent="0.2">
      <c r="A135" s="578">
        <v>121</v>
      </c>
      <c r="B135" s="582" t="s">
        <v>278</v>
      </c>
      <c r="C135" s="583" t="s">
        <v>279</v>
      </c>
      <c r="D135" s="569"/>
      <c r="E135" s="570"/>
      <c r="F135" s="570"/>
      <c r="G135" s="571"/>
      <c r="H135" s="572"/>
      <c r="I135" s="571"/>
      <c r="J135" s="572"/>
      <c r="K135" s="573"/>
      <c r="L135" s="572"/>
      <c r="M135" s="573"/>
      <c r="N135" s="569"/>
      <c r="O135" s="573"/>
    </row>
    <row r="136" spans="1:15" x14ac:dyDescent="0.2">
      <c r="A136" s="578">
        <v>122</v>
      </c>
      <c r="B136" s="582" t="s">
        <v>280</v>
      </c>
      <c r="C136" s="583" t="s">
        <v>281</v>
      </c>
      <c r="D136" s="569"/>
      <c r="E136" s="570"/>
      <c r="F136" s="570"/>
      <c r="G136" s="571"/>
      <c r="H136" s="572"/>
      <c r="I136" s="571"/>
      <c r="J136" s="572"/>
      <c r="K136" s="573"/>
      <c r="L136" s="572"/>
      <c r="M136" s="573"/>
      <c r="N136" s="569"/>
      <c r="O136" s="573"/>
    </row>
    <row r="137" spans="1:15" x14ac:dyDescent="0.2">
      <c r="A137" s="578">
        <v>123</v>
      </c>
      <c r="B137" s="582" t="s">
        <v>282</v>
      </c>
      <c r="C137" s="583" t="s">
        <v>283</v>
      </c>
      <c r="D137" s="569"/>
      <c r="E137" s="570"/>
      <c r="F137" s="570"/>
      <c r="G137" s="571"/>
      <c r="H137" s="572"/>
      <c r="I137" s="571"/>
      <c r="J137" s="572"/>
      <c r="K137" s="573"/>
      <c r="L137" s="572"/>
      <c r="M137" s="573"/>
      <c r="N137" s="569"/>
      <c r="O137" s="573"/>
    </row>
    <row r="138" spans="1:15" x14ac:dyDescent="0.2">
      <c r="A138" s="578">
        <v>124</v>
      </c>
      <c r="B138" s="517" t="s">
        <v>284</v>
      </c>
      <c r="C138" s="535" t="s">
        <v>285</v>
      </c>
      <c r="D138" s="569">
        <f t="shared" si="5"/>
        <v>16773</v>
      </c>
      <c r="E138" s="570">
        <f t="shared" si="6"/>
        <v>16773</v>
      </c>
      <c r="F138" s="570">
        <v>100</v>
      </c>
      <c r="G138" s="571"/>
      <c r="H138" s="572">
        <v>2264</v>
      </c>
      <c r="I138" s="571"/>
      <c r="J138" s="572">
        <v>2206</v>
      </c>
      <c r="K138" s="573"/>
      <c r="L138" s="572">
        <v>9807</v>
      </c>
      <c r="M138" s="573"/>
      <c r="N138" s="569">
        <v>2496</v>
      </c>
      <c r="O138" s="573"/>
    </row>
    <row r="139" spans="1:15" x14ac:dyDescent="0.2">
      <c r="A139" s="578">
        <v>125</v>
      </c>
      <c r="B139" s="581" t="s">
        <v>286</v>
      </c>
      <c r="C139" s="535" t="s">
        <v>287</v>
      </c>
      <c r="D139" s="569">
        <f t="shared" si="5"/>
        <v>21152</v>
      </c>
      <c r="E139" s="570">
        <f t="shared" si="6"/>
        <v>21152</v>
      </c>
      <c r="F139" s="570">
        <v>258</v>
      </c>
      <c r="G139" s="571"/>
      <c r="H139" s="572">
        <v>3284</v>
      </c>
      <c r="I139" s="571"/>
      <c r="J139" s="572">
        <v>3454</v>
      </c>
      <c r="K139" s="573"/>
      <c r="L139" s="572">
        <v>13782</v>
      </c>
      <c r="M139" s="573"/>
      <c r="N139" s="569">
        <v>632</v>
      </c>
      <c r="O139" s="573"/>
    </row>
    <row r="140" spans="1:15" x14ac:dyDescent="0.2">
      <c r="A140" s="578">
        <v>126</v>
      </c>
      <c r="B140" s="582" t="s">
        <v>288</v>
      </c>
      <c r="C140" s="583" t="s">
        <v>289</v>
      </c>
      <c r="D140" s="569"/>
      <c r="E140" s="570"/>
      <c r="F140" s="570"/>
      <c r="G140" s="571"/>
      <c r="H140" s="572"/>
      <c r="I140" s="571"/>
      <c r="J140" s="572"/>
      <c r="K140" s="573"/>
      <c r="L140" s="572"/>
      <c r="M140" s="573"/>
      <c r="N140" s="569"/>
      <c r="O140" s="573"/>
    </row>
    <row r="141" spans="1:15" x14ac:dyDescent="0.2">
      <c r="A141" s="578">
        <v>127</v>
      </c>
      <c r="B141" s="579" t="s">
        <v>290</v>
      </c>
      <c r="C141" s="580" t="s">
        <v>291</v>
      </c>
      <c r="D141" s="569"/>
      <c r="E141" s="570"/>
      <c r="F141" s="570"/>
      <c r="G141" s="571"/>
      <c r="H141" s="572"/>
      <c r="I141" s="571"/>
      <c r="J141" s="572"/>
      <c r="K141" s="573"/>
      <c r="L141" s="572"/>
      <c r="M141" s="573"/>
      <c r="N141" s="569"/>
      <c r="O141" s="573"/>
    </row>
    <row r="142" spans="1:15" x14ac:dyDescent="0.2">
      <c r="A142" s="578">
        <v>128</v>
      </c>
      <c r="B142" s="582" t="s">
        <v>292</v>
      </c>
      <c r="C142" s="583" t="s">
        <v>293</v>
      </c>
      <c r="D142" s="569"/>
      <c r="E142" s="570"/>
      <c r="F142" s="570"/>
      <c r="G142" s="571"/>
      <c r="H142" s="572"/>
      <c r="I142" s="571"/>
      <c r="J142" s="572"/>
      <c r="K142" s="573"/>
      <c r="L142" s="572"/>
      <c r="M142" s="573"/>
      <c r="N142" s="569"/>
      <c r="O142" s="573"/>
    </row>
    <row r="143" spans="1:15" x14ac:dyDescent="0.2">
      <c r="A143" s="578">
        <v>129</v>
      </c>
      <c r="B143" s="180" t="s">
        <v>294</v>
      </c>
      <c r="C143" s="613" t="s">
        <v>295</v>
      </c>
      <c r="D143" s="569"/>
      <c r="E143" s="570"/>
      <c r="F143" s="570"/>
      <c r="G143" s="571"/>
      <c r="H143" s="572"/>
      <c r="I143" s="571"/>
      <c r="J143" s="572"/>
      <c r="K143" s="573"/>
      <c r="L143" s="572"/>
      <c r="M143" s="573"/>
      <c r="N143" s="569"/>
      <c r="O143" s="573"/>
    </row>
    <row r="144" spans="1:15" x14ac:dyDescent="0.2">
      <c r="A144" s="578">
        <v>130</v>
      </c>
      <c r="B144" s="182" t="s">
        <v>296</v>
      </c>
      <c r="C144" s="614" t="s">
        <v>297</v>
      </c>
      <c r="D144" s="569"/>
      <c r="E144" s="570"/>
      <c r="F144" s="570"/>
      <c r="G144" s="571"/>
      <c r="H144" s="572"/>
      <c r="I144" s="571"/>
      <c r="J144" s="572"/>
      <c r="K144" s="573"/>
      <c r="L144" s="572"/>
      <c r="M144" s="573"/>
      <c r="N144" s="569"/>
      <c r="O144" s="573"/>
    </row>
    <row r="145" spans="1:15" x14ac:dyDescent="0.2">
      <c r="A145" s="578">
        <v>131</v>
      </c>
      <c r="B145" s="184" t="s">
        <v>298</v>
      </c>
      <c r="C145" s="615" t="s">
        <v>734</v>
      </c>
      <c r="D145" s="569"/>
      <c r="E145" s="570"/>
      <c r="F145" s="570"/>
      <c r="G145" s="571"/>
      <c r="H145" s="572"/>
      <c r="I145" s="571"/>
      <c r="J145" s="572"/>
      <c r="K145" s="573"/>
      <c r="L145" s="572"/>
      <c r="M145" s="573"/>
      <c r="N145" s="569"/>
      <c r="O145" s="573"/>
    </row>
    <row r="146" spans="1:15" x14ac:dyDescent="0.2">
      <c r="A146" s="578">
        <v>132</v>
      </c>
      <c r="B146" s="578" t="s">
        <v>300</v>
      </c>
      <c r="C146" s="616" t="s">
        <v>301</v>
      </c>
      <c r="D146" s="569"/>
      <c r="E146" s="570"/>
      <c r="F146" s="570"/>
      <c r="G146" s="571"/>
      <c r="H146" s="572"/>
      <c r="I146" s="571"/>
      <c r="J146" s="572"/>
      <c r="K146" s="573"/>
      <c r="L146" s="572"/>
      <c r="M146" s="573"/>
      <c r="N146" s="569"/>
      <c r="O146" s="573"/>
    </row>
    <row r="147" spans="1:15" x14ac:dyDescent="0.2">
      <c r="A147" s="601">
        <v>133</v>
      </c>
      <c r="B147" s="617" t="s">
        <v>302</v>
      </c>
      <c r="C147" s="618" t="s">
        <v>303</v>
      </c>
      <c r="D147" s="569"/>
      <c r="E147" s="570"/>
      <c r="F147" s="570"/>
      <c r="G147" s="571"/>
      <c r="H147" s="572"/>
      <c r="I147" s="571"/>
      <c r="J147" s="572"/>
      <c r="K147" s="573"/>
      <c r="L147" s="572"/>
      <c r="M147" s="573"/>
      <c r="N147" s="569"/>
      <c r="O147" s="573"/>
    </row>
    <row r="148" spans="1:15" x14ac:dyDescent="0.2">
      <c r="A148" s="619">
        <v>134</v>
      </c>
      <c r="B148" s="620" t="s">
        <v>304</v>
      </c>
      <c r="C148" s="621" t="s">
        <v>305</v>
      </c>
      <c r="D148" s="569"/>
      <c r="E148" s="570"/>
      <c r="F148" s="570"/>
      <c r="G148" s="571"/>
      <c r="H148" s="572"/>
      <c r="I148" s="571"/>
      <c r="J148" s="572"/>
      <c r="K148" s="573"/>
      <c r="L148" s="572"/>
      <c r="M148" s="573"/>
      <c r="N148" s="569"/>
      <c r="O148" s="573"/>
    </row>
    <row r="149" spans="1:15" ht="13.5" thickBot="1" x14ac:dyDescent="0.25">
      <c r="A149" s="544">
        <v>135</v>
      </c>
      <c r="B149" s="545" t="s">
        <v>306</v>
      </c>
      <c r="C149" s="622" t="s">
        <v>307</v>
      </c>
      <c r="D149" s="623"/>
      <c r="E149" s="624"/>
      <c r="F149" s="624"/>
      <c r="G149" s="625"/>
      <c r="H149" s="626"/>
      <c r="I149" s="625"/>
      <c r="J149" s="626"/>
      <c r="K149" s="627"/>
      <c r="L149" s="626"/>
      <c r="M149" s="627"/>
      <c r="N149" s="623"/>
      <c r="O149" s="627"/>
    </row>
  </sheetData>
  <mergeCells count="28">
    <mergeCell ref="N5:O5"/>
    <mergeCell ref="F6:F7"/>
    <mergeCell ref="H6:H7"/>
    <mergeCell ref="A92:A95"/>
    <mergeCell ref="B92:B95"/>
    <mergeCell ref="A11:C11"/>
    <mergeCell ref="A9:C9"/>
    <mergeCell ref="A10:C10"/>
    <mergeCell ref="I6:I7"/>
    <mergeCell ref="J6:J7"/>
    <mergeCell ref="K6:K7"/>
    <mergeCell ref="L6:L7"/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47"/>
  <sheetViews>
    <sheetView zoomScale="90" zoomScaleNormal="90" workbookViewId="0">
      <pane xSplit="3" ySplit="7" topLeftCell="D118" activePane="bottomRight" state="frozen"/>
      <selection pane="topRight" activeCell="D1" sqref="D1"/>
      <selection pane="bottomLeft" activeCell="A8" sqref="A8"/>
      <selection pane="bottomRight" activeCell="J122" sqref="J122"/>
    </sheetView>
  </sheetViews>
  <sheetFormatPr defaultColWidth="9.140625" defaultRowHeight="12.75" x14ac:dyDescent="0.2"/>
  <cols>
    <col min="1" max="1" width="6.140625" style="501" customWidth="1"/>
    <col min="2" max="2" width="10.42578125" style="501" customWidth="1"/>
    <col min="3" max="3" width="52.140625" style="501" customWidth="1"/>
    <col min="4" max="6" width="17.5703125" style="501" customWidth="1"/>
    <col min="7" max="7" width="9.140625" style="501"/>
    <col min="8" max="10" width="9.140625" style="502"/>
    <col min="11" max="16384" width="9.140625" style="501"/>
  </cols>
  <sheetData>
    <row r="1" spans="1:10" ht="43.5" customHeight="1" thickBot="1" x14ac:dyDescent="0.25">
      <c r="A1" s="1103" t="s">
        <v>768</v>
      </c>
      <c r="B1" s="1103"/>
      <c r="C1" s="1103"/>
      <c r="D1" s="1103"/>
      <c r="E1" s="1103"/>
      <c r="F1" s="1103"/>
    </row>
    <row r="2" spans="1:10" s="503" customFormat="1" ht="27" customHeight="1" x14ac:dyDescent="0.2">
      <c r="A2" s="1104" t="s">
        <v>0</v>
      </c>
      <c r="B2" s="1106" t="s">
        <v>330</v>
      </c>
      <c r="C2" s="1108" t="s">
        <v>313</v>
      </c>
      <c r="D2" s="1110" t="s">
        <v>705</v>
      </c>
      <c r="E2" s="1111"/>
      <c r="F2" s="1112"/>
      <c r="H2" s="504"/>
      <c r="I2" s="504"/>
      <c r="J2" s="504"/>
    </row>
    <row r="3" spans="1:10" s="503" customFormat="1" ht="16.5" customHeight="1" x14ac:dyDescent="0.2">
      <c r="A3" s="1105"/>
      <c r="B3" s="1107"/>
      <c r="C3" s="1109"/>
      <c r="D3" s="1113" t="s">
        <v>475</v>
      </c>
      <c r="E3" s="1114"/>
      <c r="F3" s="1115"/>
      <c r="H3" s="504"/>
      <c r="I3" s="504"/>
      <c r="J3" s="504"/>
    </row>
    <row r="4" spans="1:10" s="503" customFormat="1" ht="15" customHeight="1" x14ac:dyDescent="0.2">
      <c r="A4" s="1105"/>
      <c r="B4" s="1107"/>
      <c r="C4" s="1109"/>
      <c r="D4" s="1116" t="s">
        <v>44</v>
      </c>
      <c r="E4" s="1118" t="s">
        <v>456</v>
      </c>
      <c r="F4" s="1119"/>
      <c r="H4" s="504"/>
      <c r="I4" s="504"/>
      <c r="J4" s="504"/>
    </row>
    <row r="5" spans="1:10" s="503" customFormat="1" ht="39.75" customHeight="1" x14ac:dyDescent="0.2">
      <c r="A5" s="1105"/>
      <c r="B5" s="1107"/>
      <c r="C5" s="1109"/>
      <c r="D5" s="1117"/>
      <c r="E5" s="505" t="s">
        <v>706</v>
      </c>
      <c r="F5" s="506" t="s">
        <v>707</v>
      </c>
      <c r="H5" s="504"/>
      <c r="I5" s="504"/>
      <c r="J5" s="504"/>
    </row>
    <row r="6" spans="1:10" s="503" customFormat="1" ht="13.5" customHeight="1" thickBot="1" x14ac:dyDescent="0.25">
      <c r="A6" s="507">
        <v>1</v>
      </c>
      <c r="B6" s="508">
        <v>2</v>
      </c>
      <c r="C6" s="509">
        <v>3</v>
      </c>
      <c r="D6" s="510">
        <v>4</v>
      </c>
      <c r="E6" s="511">
        <v>5</v>
      </c>
      <c r="F6" s="512">
        <v>6</v>
      </c>
      <c r="H6" s="504"/>
      <c r="I6" s="504"/>
      <c r="J6" s="504"/>
    </row>
    <row r="7" spans="1:10" x14ac:dyDescent="0.2">
      <c r="A7" s="1091" t="s">
        <v>44</v>
      </c>
      <c r="B7" s="1092"/>
      <c r="C7" s="1096"/>
      <c r="D7" s="513">
        <f>SUM(D8:D145)-D88</f>
        <v>69267</v>
      </c>
      <c r="E7" s="514">
        <f t="shared" ref="E7:F7" si="0">SUM(E8:E145)-E88</f>
        <v>3721</v>
      </c>
      <c r="F7" s="515">
        <f t="shared" si="0"/>
        <v>65546</v>
      </c>
    </row>
    <row r="8" spans="1:10" x14ac:dyDescent="0.2">
      <c r="A8" s="516">
        <v>1</v>
      </c>
      <c r="B8" s="517" t="s">
        <v>54</v>
      </c>
      <c r="C8" s="518" t="s">
        <v>55</v>
      </c>
      <c r="D8" s="519">
        <f>E8+F8</f>
        <v>440</v>
      </c>
      <c r="E8" s="520">
        <v>20</v>
      </c>
      <c r="F8" s="521">
        <v>420</v>
      </c>
      <c r="G8" s="502"/>
    </row>
    <row r="9" spans="1:10" x14ac:dyDescent="0.2">
      <c r="A9" s="516">
        <v>2</v>
      </c>
      <c r="B9" s="522" t="s">
        <v>56</v>
      </c>
      <c r="C9" s="518" t="s">
        <v>57</v>
      </c>
      <c r="D9" s="519">
        <f t="shared" ref="D9:D71" si="1">E9+F9</f>
        <v>428</v>
      </c>
      <c r="E9" s="520">
        <v>17</v>
      </c>
      <c r="F9" s="521">
        <v>411</v>
      </c>
      <c r="G9" s="502"/>
    </row>
    <row r="10" spans="1:10" x14ac:dyDescent="0.2">
      <c r="A10" s="516">
        <v>3</v>
      </c>
      <c r="B10" s="178" t="s">
        <v>16</v>
      </c>
      <c r="C10" s="518" t="s">
        <v>17</v>
      </c>
      <c r="D10" s="519">
        <f t="shared" si="1"/>
        <v>1159</v>
      </c>
      <c r="E10" s="520">
        <v>51</v>
      </c>
      <c r="F10" s="521">
        <v>1108</v>
      </c>
      <c r="G10" s="502"/>
    </row>
    <row r="11" spans="1:10" x14ac:dyDescent="0.2">
      <c r="A11" s="516">
        <v>4</v>
      </c>
      <c r="B11" s="517" t="s">
        <v>58</v>
      </c>
      <c r="C11" s="518" t="s">
        <v>59</v>
      </c>
      <c r="D11" s="519">
        <f t="shared" si="1"/>
        <v>508</v>
      </c>
      <c r="E11" s="520">
        <v>24</v>
      </c>
      <c r="F11" s="521">
        <v>484</v>
      </c>
      <c r="G11" s="502"/>
    </row>
    <row r="12" spans="1:10" x14ac:dyDescent="0.2">
      <c r="A12" s="516">
        <v>5</v>
      </c>
      <c r="B12" s="517" t="s">
        <v>60</v>
      </c>
      <c r="C12" s="518" t="s">
        <v>61</v>
      </c>
      <c r="D12" s="519">
        <f t="shared" si="1"/>
        <v>474</v>
      </c>
      <c r="E12" s="520">
        <v>18</v>
      </c>
      <c r="F12" s="521">
        <v>456</v>
      </c>
      <c r="G12" s="502"/>
    </row>
    <row r="13" spans="1:10" x14ac:dyDescent="0.2">
      <c r="A13" s="516">
        <v>6</v>
      </c>
      <c r="B13" s="178" t="s">
        <v>18</v>
      </c>
      <c r="C13" s="518" t="s">
        <v>19</v>
      </c>
      <c r="D13" s="519">
        <f t="shared" si="1"/>
        <v>2135</v>
      </c>
      <c r="E13" s="520">
        <v>142</v>
      </c>
      <c r="F13" s="521">
        <v>1993</v>
      </c>
      <c r="G13" s="502"/>
    </row>
    <row r="14" spans="1:10" x14ac:dyDescent="0.2">
      <c r="A14" s="516">
        <v>7</v>
      </c>
      <c r="B14" s="517" t="s">
        <v>62</v>
      </c>
      <c r="C14" s="518" t="s">
        <v>63</v>
      </c>
      <c r="D14" s="519">
        <f t="shared" si="1"/>
        <v>1015</v>
      </c>
      <c r="E14" s="520">
        <v>55</v>
      </c>
      <c r="F14" s="521">
        <v>960</v>
      </c>
      <c r="G14" s="502"/>
    </row>
    <row r="15" spans="1:10" x14ac:dyDescent="0.2">
      <c r="A15" s="516">
        <v>8</v>
      </c>
      <c r="B15" s="178" t="s">
        <v>64</v>
      </c>
      <c r="C15" s="518" t="s">
        <v>65</v>
      </c>
      <c r="D15" s="519">
        <f t="shared" si="1"/>
        <v>415</v>
      </c>
      <c r="E15" s="520">
        <v>23</v>
      </c>
      <c r="F15" s="521">
        <v>392</v>
      </c>
      <c r="G15" s="502"/>
    </row>
    <row r="16" spans="1:10" x14ac:dyDescent="0.2">
      <c r="A16" s="516">
        <v>9</v>
      </c>
      <c r="B16" s="178" t="s">
        <v>66</v>
      </c>
      <c r="C16" s="518" t="s">
        <v>67</v>
      </c>
      <c r="D16" s="519">
        <f t="shared" si="1"/>
        <v>543</v>
      </c>
      <c r="E16" s="520">
        <v>22</v>
      </c>
      <c r="F16" s="521">
        <v>521</v>
      </c>
      <c r="G16" s="502"/>
    </row>
    <row r="17" spans="1:7" x14ac:dyDescent="0.2">
      <c r="A17" s="516">
        <v>10</v>
      </c>
      <c r="B17" s="178" t="s">
        <v>68</v>
      </c>
      <c r="C17" s="518" t="s">
        <v>69</v>
      </c>
      <c r="D17" s="519">
        <f t="shared" si="1"/>
        <v>634</v>
      </c>
      <c r="E17" s="520">
        <v>29</v>
      </c>
      <c r="F17" s="521">
        <v>605</v>
      </c>
      <c r="G17" s="502"/>
    </row>
    <row r="18" spans="1:7" x14ac:dyDescent="0.2">
      <c r="A18" s="516">
        <v>11</v>
      </c>
      <c r="B18" s="178" t="s">
        <v>70</v>
      </c>
      <c r="C18" s="518" t="s">
        <v>71</v>
      </c>
      <c r="D18" s="519">
        <f t="shared" si="1"/>
        <v>518</v>
      </c>
      <c r="E18" s="520">
        <v>15</v>
      </c>
      <c r="F18" s="521">
        <v>503</v>
      </c>
      <c r="G18" s="502"/>
    </row>
    <row r="19" spans="1:7" x14ac:dyDescent="0.2">
      <c r="A19" s="516">
        <v>12</v>
      </c>
      <c r="B19" s="178" t="s">
        <v>72</v>
      </c>
      <c r="C19" s="518" t="s">
        <v>73</v>
      </c>
      <c r="D19" s="519">
        <f t="shared" si="1"/>
        <v>916</v>
      </c>
      <c r="E19" s="520">
        <v>33</v>
      </c>
      <c r="F19" s="521">
        <v>883</v>
      </c>
      <c r="G19" s="502"/>
    </row>
    <row r="20" spans="1:7" x14ac:dyDescent="0.2">
      <c r="A20" s="516">
        <v>13</v>
      </c>
      <c r="B20" s="178" t="s">
        <v>74</v>
      </c>
      <c r="C20" s="518" t="s">
        <v>75</v>
      </c>
      <c r="D20" s="519"/>
      <c r="E20" s="520"/>
      <c r="F20" s="521"/>
      <c r="G20" s="502"/>
    </row>
    <row r="21" spans="1:7" x14ac:dyDescent="0.2">
      <c r="A21" s="516">
        <v>14</v>
      </c>
      <c r="B21" s="178" t="s">
        <v>76</v>
      </c>
      <c r="C21" s="518" t="s">
        <v>77</v>
      </c>
      <c r="D21" s="519">
        <f t="shared" si="1"/>
        <v>558</v>
      </c>
      <c r="E21" s="520">
        <v>21</v>
      </c>
      <c r="F21" s="521">
        <v>537</v>
      </c>
      <c r="G21" s="502"/>
    </row>
    <row r="22" spans="1:7" x14ac:dyDescent="0.2">
      <c r="A22" s="516">
        <v>15</v>
      </c>
      <c r="B22" s="178" t="s">
        <v>78</v>
      </c>
      <c r="C22" s="518" t="s">
        <v>79</v>
      </c>
      <c r="D22" s="519">
        <f t="shared" si="1"/>
        <v>631</v>
      </c>
      <c r="E22" s="520">
        <v>26</v>
      </c>
      <c r="F22" s="521">
        <v>605</v>
      </c>
      <c r="G22" s="502"/>
    </row>
    <row r="23" spans="1:7" x14ac:dyDescent="0.2">
      <c r="A23" s="516">
        <v>16</v>
      </c>
      <c r="B23" s="178" t="s">
        <v>80</v>
      </c>
      <c r="C23" s="518" t="s">
        <v>81</v>
      </c>
      <c r="D23" s="519">
        <f t="shared" si="1"/>
        <v>768</v>
      </c>
      <c r="E23" s="520">
        <v>33</v>
      </c>
      <c r="F23" s="521">
        <v>735</v>
      </c>
      <c r="G23" s="502"/>
    </row>
    <row r="24" spans="1:7" x14ac:dyDescent="0.2">
      <c r="A24" s="516">
        <v>17</v>
      </c>
      <c r="B24" s="178" t="s">
        <v>20</v>
      </c>
      <c r="C24" s="518" t="s">
        <v>21</v>
      </c>
      <c r="D24" s="519">
        <f t="shared" si="1"/>
        <v>1602</v>
      </c>
      <c r="E24" s="520">
        <v>63</v>
      </c>
      <c r="F24" s="521">
        <v>1539</v>
      </c>
      <c r="G24" s="502"/>
    </row>
    <row r="25" spans="1:7" x14ac:dyDescent="0.2">
      <c r="A25" s="516">
        <v>18</v>
      </c>
      <c r="B25" s="517" t="s">
        <v>82</v>
      </c>
      <c r="C25" s="518" t="s">
        <v>83</v>
      </c>
      <c r="D25" s="519">
        <f t="shared" si="1"/>
        <v>295</v>
      </c>
      <c r="E25" s="520">
        <v>8</v>
      </c>
      <c r="F25" s="521">
        <v>287</v>
      </c>
      <c r="G25" s="502"/>
    </row>
    <row r="26" spans="1:7" x14ac:dyDescent="0.2">
      <c r="A26" s="516">
        <v>19</v>
      </c>
      <c r="B26" s="517" t="s">
        <v>84</v>
      </c>
      <c r="C26" s="518" t="s">
        <v>85</v>
      </c>
      <c r="D26" s="519">
        <f t="shared" si="1"/>
        <v>255</v>
      </c>
      <c r="E26" s="520">
        <v>12</v>
      </c>
      <c r="F26" s="521">
        <v>243</v>
      </c>
      <c r="G26" s="502"/>
    </row>
    <row r="27" spans="1:7" x14ac:dyDescent="0.2">
      <c r="A27" s="516">
        <v>20</v>
      </c>
      <c r="B27" s="517" t="s">
        <v>86</v>
      </c>
      <c r="C27" s="518" t="s">
        <v>87</v>
      </c>
      <c r="D27" s="519">
        <f t="shared" si="1"/>
        <v>1197</v>
      </c>
      <c r="E27" s="520">
        <v>65</v>
      </c>
      <c r="F27" s="521">
        <v>1132</v>
      </c>
      <c r="G27" s="502"/>
    </row>
    <row r="28" spans="1:7" x14ac:dyDescent="0.2">
      <c r="A28" s="516">
        <v>21</v>
      </c>
      <c r="B28" s="517" t="s">
        <v>22</v>
      </c>
      <c r="C28" s="518" t="s">
        <v>23</v>
      </c>
      <c r="D28" s="519">
        <f t="shared" si="1"/>
        <v>736</v>
      </c>
      <c r="E28" s="520">
        <v>49</v>
      </c>
      <c r="F28" s="521">
        <v>687</v>
      </c>
      <c r="G28" s="502"/>
    </row>
    <row r="29" spans="1:7" x14ac:dyDescent="0.2">
      <c r="A29" s="516">
        <v>22</v>
      </c>
      <c r="B29" s="178" t="s">
        <v>24</v>
      </c>
      <c r="C29" s="518" t="s">
        <v>25</v>
      </c>
      <c r="D29" s="519">
        <f t="shared" si="1"/>
        <v>182</v>
      </c>
      <c r="E29" s="520">
        <v>17</v>
      </c>
      <c r="F29" s="521">
        <v>165</v>
      </c>
      <c r="G29" s="502"/>
    </row>
    <row r="30" spans="1:7" x14ac:dyDescent="0.2">
      <c r="A30" s="516">
        <v>23</v>
      </c>
      <c r="B30" s="178" t="s">
        <v>88</v>
      </c>
      <c r="C30" s="518" t="s">
        <v>89</v>
      </c>
      <c r="D30" s="519"/>
      <c r="E30" s="520"/>
      <c r="F30" s="521"/>
      <c r="G30" s="502"/>
    </row>
    <row r="31" spans="1:7" x14ac:dyDescent="0.2">
      <c r="A31" s="516">
        <v>24</v>
      </c>
      <c r="B31" s="178" t="s">
        <v>90</v>
      </c>
      <c r="C31" s="518" t="s">
        <v>91</v>
      </c>
      <c r="D31" s="519"/>
      <c r="E31" s="520"/>
      <c r="F31" s="521"/>
      <c r="G31" s="502"/>
    </row>
    <row r="32" spans="1:7" x14ac:dyDescent="0.2">
      <c r="A32" s="516">
        <v>25</v>
      </c>
      <c r="B32" s="517" t="s">
        <v>92</v>
      </c>
      <c r="C32" s="518" t="s">
        <v>93</v>
      </c>
      <c r="D32" s="519">
        <f t="shared" si="1"/>
        <v>5240</v>
      </c>
      <c r="E32" s="520">
        <v>288</v>
      </c>
      <c r="F32" s="521">
        <v>4952</v>
      </c>
      <c r="G32" s="502"/>
    </row>
    <row r="33" spans="1:7" x14ac:dyDescent="0.2">
      <c r="A33" s="516">
        <v>26</v>
      </c>
      <c r="B33" s="178" t="s">
        <v>94</v>
      </c>
      <c r="C33" s="518" t="s">
        <v>95</v>
      </c>
      <c r="D33" s="519"/>
      <c r="E33" s="520"/>
      <c r="F33" s="521"/>
      <c r="G33" s="502"/>
    </row>
    <row r="34" spans="1:7" x14ac:dyDescent="0.2">
      <c r="A34" s="516">
        <v>27</v>
      </c>
      <c r="B34" s="522" t="s">
        <v>96</v>
      </c>
      <c r="C34" s="518" t="s">
        <v>97</v>
      </c>
      <c r="D34" s="519"/>
      <c r="E34" s="520"/>
      <c r="F34" s="521"/>
      <c r="G34" s="502"/>
    </row>
    <row r="35" spans="1:7" x14ac:dyDescent="0.2">
      <c r="A35" s="516">
        <v>28</v>
      </c>
      <c r="B35" s="522" t="s">
        <v>26</v>
      </c>
      <c r="C35" s="518" t="s">
        <v>27</v>
      </c>
      <c r="D35" s="519">
        <f t="shared" si="1"/>
        <v>1119</v>
      </c>
      <c r="E35" s="520">
        <v>68</v>
      </c>
      <c r="F35" s="521">
        <v>1051</v>
      </c>
      <c r="G35" s="502"/>
    </row>
    <row r="36" spans="1:7" x14ac:dyDescent="0.2">
      <c r="A36" s="516">
        <v>29</v>
      </c>
      <c r="B36" s="517" t="s">
        <v>98</v>
      </c>
      <c r="C36" s="518" t="s">
        <v>99</v>
      </c>
      <c r="D36" s="519">
        <f t="shared" si="1"/>
        <v>1945</v>
      </c>
      <c r="E36" s="520">
        <v>123</v>
      </c>
      <c r="F36" s="521">
        <v>1822</v>
      </c>
      <c r="G36" s="502"/>
    </row>
    <row r="37" spans="1:7" x14ac:dyDescent="0.2">
      <c r="A37" s="516">
        <v>30</v>
      </c>
      <c r="B37" s="522" t="s">
        <v>100</v>
      </c>
      <c r="C37" s="518" t="s">
        <v>101</v>
      </c>
      <c r="D37" s="519">
        <f t="shared" si="1"/>
        <v>481</v>
      </c>
      <c r="E37" s="520">
        <v>21</v>
      </c>
      <c r="F37" s="521">
        <v>460</v>
      </c>
      <c r="G37" s="502"/>
    </row>
    <row r="38" spans="1:7" x14ac:dyDescent="0.2">
      <c r="A38" s="516">
        <v>31</v>
      </c>
      <c r="B38" s="178" t="s">
        <v>102</v>
      </c>
      <c r="C38" s="518" t="s">
        <v>103</v>
      </c>
      <c r="D38" s="519">
        <f t="shared" si="1"/>
        <v>1470</v>
      </c>
      <c r="E38" s="520">
        <v>83</v>
      </c>
      <c r="F38" s="521">
        <v>1387</v>
      </c>
      <c r="G38" s="502"/>
    </row>
    <row r="39" spans="1:7" x14ac:dyDescent="0.2">
      <c r="A39" s="516">
        <v>32</v>
      </c>
      <c r="B39" s="522" t="s">
        <v>104</v>
      </c>
      <c r="C39" s="518" t="s">
        <v>105</v>
      </c>
      <c r="D39" s="519">
        <f t="shared" si="1"/>
        <v>588</v>
      </c>
      <c r="E39" s="520">
        <v>33</v>
      </c>
      <c r="F39" s="521">
        <v>555</v>
      </c>
      <c r="G39" s="502"/>
    </row>
    <row r="40" spans="1:7" x14ac:dyDescent="0.2">
      <c r="A40" s="516">
        <v>33</v>
      </c>
      <c r="B40" s="517" t="s">
        <v>106</v>
      </c>
      <c r="C40" s="518" t="s">
        <v>107</v>
      </c>
      <c r="D40" s="519">
        <f t="shared" si="1"/>
        <v>1397</v>
      </c>
      <c r="E40" s="520">
        <v>87</v>
      </c>
      <c r="F40" s="521">
        <v>1310</v>
      </c>
      <c r="G40" s="502"/>
    </row>
    <row r="41" spans="1:7" x14ac:dyDescent="0.2">
      <c r="A41" s="516">
        <v>34</v>
      </c>
      <c r="B41" s="523" t="s">
        <v>108</v>
      </c>
      <c r="C41" s="524" t="s">
        <v>109</v>
      </c>
      <c r="D41" s="519">
        <f t="shared" si="1"/>
        <v>596</v>
      </c>
      <c r="E41" s="520">
        <v>28</v>
      </c>
      <c r="F41" s="521">
        <v>568</v>
      </c>
      <c r="G41" s="502"/>
    </row>
    <row r="42" spans="1:7" x14ac:dyDescent="0.2">
      <c r="A42" s="516">
        <v>35</v>
      </c>
      <c r="B42" s="517" t="s">
        <v>110</v>
      </c>
      <c r="C42" s="518" t="s">
        <v>111</v>
      </c>
      <c r="D42" s="519">
        <f t="shared" si="1"/>
        <v>397</v>
      </c>
      <c r="E42" s="520">
        <v>18</v>
      </c>
      <c r="F42" s="521">
        <v>379</v>
      </c>
      <c r="G42" s="502"/>
    </row>
    <row r="43" spans="1:7" x14ac:dyDescent="0.2">
      <c r="A43" s="516">
        <v>36</v>
      </c>
      <c r="B43" s="517" t="s">
        <v>112</v>
      </c>
      <c r="C43" s="518" t="s">
        <v>113</v>
      </c>
      <c r="D43" s="519">
        <f t="shared" si="1"/>
        <v>803</v>
      </c>
      <c r="E43" s="520">
        <v>30</v>
      </c>
      <c r="F43" s="521">
        <v>773</v>
      </c>
      <c r="G43" s="502"/>
    </row>
    <row r="44" spans="1:7" x14ac:dyDescent="0.2">
      <c r="A44" s="516">
        <v>37</v>
      </c>
      <c r="B44" s="178" t="s">
        <v>114</v>
      </c>
      <c r="C44" s="518" t="s">
        <v>115</v>
      </c>
      <c r="D44" s="519">
        <f t="shared" si="1"/>
        <v>322</v>
      </c>
      <c r="E44" s="520">
        <v>13</v>
      </c>
      <c r="F44" s="521">
        <v>309</v>
      </c>
      <c r="G44" s="502"/>
    </row>
    <row r="45" spans="1:7" x14ac:dyDescent="0.2">
      <c r="A45" s="516">
        <v>38</v>
      </c>
      <c r="B45" s="522" t="s">
        <v>116</v>
      </c>
      <c r="C45" s="518" t="s">
        <v>117</v>
      </c>
      <c r="D45" s="519">
        <f t="shared" si="1"/>
        <v>333</v>
      </c>
      <c r="E45" s="520">
        <v>33</v>
      </c>
      <c r="F45" s="521">
        <v>300</v>
      </c>
      <c r="G45" s="502"/>
    </row>
    <row r="46" spans="1:7" x14ac:dyDescent="0.2">
      <c r="A46" s="516">
        <v>39</v>
      </c>
      <c r="B46" s="178" t="s">
        <v>28</v>
      </c>
      <c r="C46" s="518" t="s">
        <v>29</v>
      </c>
      <c r="D46" s="519">
        <f t="shared" si="1"/>
        <v>1814</v>
      </c>
      <c r="E46" s="520">
        <v>100</v>
      </c>
      <c r="F46" s="521">
        <v>1714</v>
      </c>
      <c r="G46" s="502"/>
    </row>
    <row r="47" spans="1:7" x14ac:dyDescent="0.2">
      <c r="A47" s="516">
        <v>40</v>
      </c>
      <c r="B47" s="517" t="s">
        <v>118</v>
      </c>
      <c r="C47" s="518" t="s">
        <v>119</v>
      </c>
      <c r="D47" s="519">
        <f t="shared" si="1"/>
        <v>585</v>
      </c>
      <c r="E47" s="520">
        <v>32</v>
      </c>
      <c r="F47" s="521">
        <v>553</v>
      </c>
      <c r="G47" s="502"/>
    </row>
    <row r="48" spans="1:7" x14ac:dyDescent="0.2">
      <c r="A48" s="516">
        <v>41</v>
      </c>
      <c r="B48" s="517" t="s">
        <v>120</v>
      </c>
      <c r="C48" s="518" t="s">
        <v>121</v>
      </c>
      <c r="D48" s="519">
        <f t="shared" si="1"/>
        <v>1193</v>
      </c>
      <c r="E48" s="520">
        <v>79</v>
      </c>
      <c r="F48" s="521">
        <v>1114</v>
      </c>
      <c r="G48" s="502"/>
    </row>
    <row r="49" spans="1:7" x14ac:dyDescent="0.2">
      <c r="A49" s="516">
        <v>42</v>
      </c>
      <c r="B49" s="178" t="s">
        <v>122</v>
      </c>
      <c r="C49" s="518" t="s">
        <v>123</v>
      </c>
      <c r="D49" s="519">
        <f t="shared" si="1"/>
        <v>405</v>
      </c>
      <c r="E49" s="520">
        <v>20</v>
      </c>
      <c r="F49" s="521">
        <v>385</v>
      </c>
      <c r="G49" s="502"/>
    </row>
    <row r="50" spans="1:7" x14ac:dyDescent="0.2">
      <c r="A50" s="516">
        <v>43</v>
      </c>
      <c r="B50" s="522" t="s">
        <v>124</v>
      </c>
      <c r="C50" s="518" t="s">
        <v>125</v>
      </c>
      <c r="D50" s="519">
        <f t="shared" si="1"/>
        <v>486</v>
      </c>
      <c r="E50" s="520">
        <v>32</v>
      </c>
      <c r="F50" s="521">
        <v>454</v>
      </c>
      <c r="G50" s="502"/>
    </row>
    <row r="51" spans="1:7" x14ac:dyDescent="0.2">
      <c r="A51" s="516">
        <v>44</v>
      </c>
      <c r="B51" s="178" t="s">
        <v>126</v>
      </c>
      <c r="C51" s="518" t="s">
        <v>127</v>
      </c>
      <c r="D51" s="519">
        <f t="shared" si="1"/>
        <v>660</v>
      </c>
      <c r="E51" s="520">
        <v>35</v>
      </c>
      <c r="F51" s="521">
        <v>625</v>
      </c>
      <c r="G51" s="502"/>
    </row>
    <row r="52" spans="1:7" x14ac:dyDescent="0.2">
      <c r="A52" s="516">
        <v>45</v>
      </c>
      <c r="B52" s="522" t="s">
        <v>128</v>
      </c>
      <c r="C52" s="518" t="s">
        <v>129</v>
      </c>
      <c r="D52" s="519">
        <f t="shared" si="1"/>
        <v>650</v>
      </c>
      <c r="E52" s="520">
        <v>41</v>
      </c>
      <c r="F52" s="521">
        <v>609</v>
      </c>
      <c r="G52" s="502"/>
    </row>
    <row r="53" spans="1:7" x14ac:dyDescent="0.2">
      <c r="A53" s="516">
        <v>46</v>
      </c>
      <c r="B53" s="178" t="s">
        <v>130</v>
      </c>
      <c r="C53" s="518" t="s">
        <v>131</v>
      </c>
      <c r="D53" s="519">
        <f t="shared" si="1"/>
        <v>278</v>
      </c>
      <c r="E53" s="520">
        <v>14</v>
      </c>
      <c r="F53" s="521">
        <v>264</v>
      </c>
      <c r="G53" s="502"/>
    </row>
    <row r="54" spans="1:7" x14ac:dyDescent="0.2">
      <c r="A54" s="516">
        <v>47</v>
      </c>
      <c r="B54" s="522" t="s">
        <v>132</v>
      </c>
      <c r="C54" s="518" t="s">
        <v>133</v>
      </c>
      <c r="D54" s="519">
        <f t="shared" si="1"/>
        <v>462</v>
      </c>
      <c r="E54" s="520">
        <v>21</v>
      </c>
      <c r="F54" s="521">
        <v>441</v>
      </c>
      <c r="G54" s="502"/>
    </row>
    <row r="55" spans="1:7" x14ac:dyDescent="0.2">
      <c r="A55" s="516">
        <v>48</v>
      </c>
      <c r="B55" s="178" t="s">
        <v>134</v>
      </c>
      <c r="C55" s="518" t="s">
        <v>135</v>
      </c>
      <c r="D55" s="519">
        <f t="shared" si="1"/>
        <v>990</v>
      </c>
      <c r="E55" s="520">
        <v>33</v>
      </c>
      <c r="F55" s="521">
        <v>957</v>
      </c>
      <c r="G55" s="502"/>
    </row>
    <row r="56" spans="1:7" x14ac:dyDescent="0.2">
      <c r="A56" s="516">
        <v>49</v>
      </c>
      <c r="B56" s="178" t="s">
        <v>136</v>
      </c>
      <c r="C56" s="518" t="s">
        <v>137</v>
      </c>
      <c r="D56" s="519">
        <f t="shared" si="1"/>
        <v>2391</v>
      </c>
      <c r="E56" s="520">
        <v>118</v>
      </c>
      <c r="F56" s="521">
        <v>2273</v>
      </c>
      <c r="G56" s="502"/>
    </row>
    <row r="57" spans="1:7" x14ac:dyDescent="0.2">
      <c r="A57" s="516">
        <v>50</v>
      </c>
      <c r="B57" s="178" t="s">
        <v>138</v>
      </c>
      <c r="C57" s="518" t="s">
        <v>139</v>
      </c>
      <c r="D57" s="519">
        <f t="shared" si="1"/>
        <v>362</v>
      </c>
      <c r="E57" s="520">
        <v>25</v>
      </c>
      <c r="F57" s="521">
        <v>337</v>
      </c>
      <c r="G57" s="502"/>
    </row>
    <row r="58" spans="1:7" x14ac:dyDescent="0.2">
      <c r="A58" s="516">
        <v>51</v>
      </c>
      <c r="B58" s="178" t="s">
        <v>140</v>
      </c>
      <c r="C58" s="518" t="s">
        <v>141</v>
      </c>
      <c r="D58" s="519">
        <f t="shared" si="1"/>
        <v>436</v>
      </c>
      <c r="E58" s="520">
        <v>18</v>
      </c>
      <c r="F58" s="521">
        <v>418</v>
      </c>
      <c r="G58" s="502"/>
    </row>
    <row r="59" spans="1:7" x14ac:dyDescent="0.2">
      <c r="A59" s="516">
        <v>52</v>
      </c>
      <c r="B59" s="522" t="s">
        <v>142</v>
      </c>
      <c r="C59" s="518" t="s">
        <v>143</v>
      </c>
      <c r="D59" s="519">
        <f t="shared" si="1"/>
        <v>538</v>
      </c>
      <c r="E59" s="520">
        <v>23</v>
      </c>
      <c r="F59" s="521">
        <v>515</v>
      </c>
      <c r="G59" s="502"/>
    </row>
    <row r="60" spans="1:7" x14ac:dyDescent="0.2">
      <c r="A60" s="516">
        <v>53</v>
      </c>
      <c r="B60" s="178" t="s">
        <v>144</v>
      </c>
      <c r="C60" s="518" t="s">
        <v>145</v>
      </c>
      <c r="D60" s="519"/>
      <c r="E60" s="520"/>
      <c r="F60" s="521"/>
      <c r="G60" s="502"/>
    </row>
    <row r="61" spans="1:7" x14ac:dyDescent="0.2">
      <c r="A61" s="516">
        <v>54</v>
      </c>
      <c r="B61" s="178" t="s">
        <v>146</v>
      </c>
      <c r="C61" s="518" t="s">
        <v>147</v>
      </c>
      <c r="D61" s="519"/>
      <c r="E61" s="520"/>
      <c r="F61" s="521"/>
      <c r="G61" s="502"/>
    </row>
    <row r="62" spans="1:7" x14ac:dyDescent="0.2">
      <c r="A62" s="516">
        <v>55</v>
      </c>
      <c r="B62" s="178" t="s">
        <v>148</v>
      </c>
      <c r="C62" s="518" t="s">
        <v>149</v>
      </c>
      <c r="D62" s="519"/>
      <c r="E62" s="520"/>
      <c r="F62" s="521"/>
      <c r="G62" s="502"/>
    </row>
    <row r="63" spans="1:7" x14ac:dyDescent="0.2">
      <c r="A63" s="516">
        <v>56</v>
      </c>
      <c r="B63" s="522" t="s">
        <v>150</v>
      </c>
      <c r="C63" s="518" t="s">
        <v>151</v>
      </c>
      <c r="D63" s="519"/>
      <c r="E63" s="520"/>
      <c r="F63" s="521"/>
      <c r="G63" s="502"/>
    </row>
    <row r="64" spans="1:7" x14ac:dyDescent="0.2">
      <c r="A64" s="516">
        <v>57</v>
      </c>
      <c r="B64" s="517" t="s">
        <v>152</v>
      </c>
      <c r="C64" s="518" t="s">
        <v>153</v>
      </c>
      <c r="D64" s="519"/>
      <c r="E64" s="520"/>
      <c r="F64" s="521"/>
      <c r="G64" s="502"/>
    </row>
    <row r="65" spans="1:7" x14ac:dyDescent="0.2">
      <c r="A65" s="516">
        <v>58</v>
      </c>
      <c r="B65" s="522" t="s">
        <v>154</v>
      </c>
      <c r="C65" s="518" t="s">
        <v>155</v>
      </c>
      <c r="D65" s="519"/>
      <c r="E65" s="520"/>
      <c r="F65" s="521"/>
      <c r="G65" s="502"/>
    </row>
    <row r="66" spans="1:7" x14ac:dyDescent="0.2">
      <c r="A66" s="516">
        <v>59</v>
      </c>
      <c r="B66" s="178" t="s">
        <v>156</v>
      </c>
      <c r="C66" s="518" t="s">
        <v>157</v>
      </c>
      <c r="D66" s="519"/>
      <c r="E66" s="520"/>
      <c r="F66" s="521"/>
      <c r="G66" s="502"/>
    </row>
    <row r="67" spans="1:7" ht="15" customHeight="1" x14ac:dyDescent="0.2">
      <c r="A67" s="516">
        <v>60</v>
      </c>
      <c r="B67" s="517" t="s">
        <v>158</v>
      </c>
      <c r="C67" s="518" t="s">
        <v>159</v>
      </c>
      <c r="D67" s="519"/>
      <c r="E67" s="520"/>
      <c r="F67" s="521"/>
      <c r="G67" s="502"/>
    </row>
    <row r="68" spans="1:7" ht="15" customHeight="1" x14ac:dyDescent="0.2">
      <c r="A68" s="516">
        <v>61</v>
      </c>
      <c r="B68" s="517" t="s">
        <v>160</v>
      </c>
      <c r="C68" s="518" t="s">
        <v>161</v>
      </c>
      <c r="D68" s="519"/>
      <c r="E68" s="520"/>
      <c r="F68" s="521"/>
      <c r="G68" s="502"/>
    </row>
    <row r="69" spans="1:7" x14ac:dyDescent="0.2">
      <c r="A69" s="516">
        <v>62</v>
      </c>
      <c r="B69" s="522" t="s">
        <v>162</v>
      </c>
      <c r="C69" s="518" t="s">
        <v>163</v>
      </c>
      <c r="D69" s="519">
        <f t="shared" si="1"/>
        <v>1706</v>
      </c>
      <c r="E69" s="520">
        <v>100</v>
      </c>
      <c r="F69" s="521">
        <v>1606</v>
      </c>
      <c r="G69" s="502"/>
    </row>
    <row r="70" spans="1:7" x14ac:dyDescent="0.2">
      <c r="A70" s="516">
        <v>63</v>
      </c>
      <c r="B70" s="522" t="s">
        <v>164</v>
      </c>
      <c r="C70" s="518" t="s">
        <v>165</v>
      </c>
      <c r="D70" s="519">
        <f t="shared" si="1"/>
        <v>1130</v>
      </c>
      <c r="E70" s="520">
        <v>63</v>
      </c>
      <c r="F70" s="521">
        <v>1067</v>
      </c>
      <c r="G70" s="502"/>
    </row>
    <row r="71" spans="1:7" x14ac:dyDescent="0.2">
      <c r="A71" s="516">
        <v>64</v>
      </c>
      <c r="B71" s="522" t="s">
        <v>166</v>
      </c>
      <c r="C71" s="518" t="s">
        <v>167</v>
      </c>
      <c r="D71" s="519">
        <f t="shared" si="1"/>
        <v>2322</v>
      </c>
      <c r="E71" s="520">
        <v>115</v>
      </c>
      <c r="F71" s="521">
        <v>2207</v>
      </c>
      <c r="G71" s="502"/>
    </row>
    <row r="72" spans="1:7" x14ac:dyDescent="0.2">
      <c r="A72" s="516">
        <v>65</v>
      </c>
      <c r="B72" s="522" t="s">
        <v>168</v>
      </c>
      <c r="C72" s="518" t="s">
        <v>169</v>
      </c>
      <c r="D72" s="519"/>
      <c r="E72" s="520"/>
      <c r="F72" s="521"/>
      <c r="G72" s="502"/>
    </row>
    <row r="73" spans="1:7" x14ac:dyDescent="0.2">
      <c r="A73" s="516">
        <v>66</v>
      </c>
      <c r="B73" s="517" t="s">
        <v>170</v>
      </c>
      <c r="C73" s="518" t="s">
        <v>171</v>
      </c>
      <c r="D73" s="519"/>
      <c r="E73" s="520"/>
      <c r="F73" s="521"/>
      <c r="G73" s="502"/>
    </row>
    <row r="74" spans="1:7" x14ac:dyDescent="0.2">
      <c r="A74" s="516">
        <v>67</v>
      </c>
      <c r="B74" s="522" t="s">
        <v>172</v>
      </c>
      <c r="C74" s="518" t="s">
        <v>173</v>
      </c>
      <c r="D74" s="519"/>
      <c r="E74" s="520"/>
      <c r="F74" s="521"/>
      <c r="G74" s="502"/>
    </row>
    <row r="75" spans="1:7" x14ac:dyDescent="0.2">
      <c r="A75" s="516">
        <v>68</v>
      </c>
      <c r="B75" s="522" t="s">
        <v>174</v>
      </c>
      <c r="C75" s="518" t="s">
        <v>175</v>
      </c>
      <c r="D75" s="519"/>
      <c r="E75" s="520"/>
      <c r="F75" s="521"/>
      <c r="G75" s="502"/>
    </row>
    <row r="76" spans="1:7" x14ac:dyDescent="0.2">
      <c r="A76" s="516">
        <v>69</v>
      </c>
      <c r="B76" s="517" t="s">
        <v>176</v>
      </c>
      <c r="C76" s="518" t="s">
        <v>177</v>
      </c>
      <c r="D76" s="519"/>
      <c r="E76" s="520"/>
      <c r="F76" s="521"/>
      <c r="G76" s="502"/>
    </row>
    <row r="77" spans="1:7" x14ac:dyDescent="0.2">
      <c r="A77" s="516">
        <v>70</v>
      </c>
      <c r="B77" s="517" t="s">
        <v>178</v>
      </c>
      <c r="C77" s="518" t="s">
        <v>179</v>
      </c>
      <c r="D77" s="519"/>
      <c r="E77" s="520"/>
      <c r="F77" s="521"/>
      <c r="G77" s="502"/>
    </row>
    <row r="78" spans="1:7" x14ac:dyDescent="0.2">
      <c r="A78" s="516">
        <v>71</v>
      </c>
      <c r="B78" s="517" t="s">
        <v>180</v>
      </c>
      <c r="C78" s="518" t="s">
        <v>181</v>
      </c>
      <c r="D78" s="519"/>
      <c r="E78" s="520"/>
      <c r="F78" s="521"/>
      <c r="G78" s="502"/>
    </row>
    <row r="79" spans="1:7" x14ac:dyDescent="0.2">
      <c r="A79" s="516">
        <v>72</v>
      </c>
      <c r="B79" s="178" t="s">
        <v>182</v>
      </c>
      <c r="C79" s="518" t="s">
        <v>183</v>
      </c>
      <c r="D79" s="519">
        <f t="shared" ref="D79:D135" si="2">E79+F79</f>
        <v>1297</v>
      </c>
      <c r="E79" s="520">
        <v>84</v>
      </c>
      <c r="F79" s="521">
        <v>1213</v>
      </c>
      <c r="G79" s="502"/>
    </row>
    <row r="80" spans="1:7" x14ac:dyDescent="0.2">
      <c r="A80" s="516">
        <v>73</v>
      </c>
      <c r="B80" s="517" t="s">
        <v>184</v>
      </c>
      <c r="C80" s="518" t="s">
        <v>185</v>
      </c>
      <c r="D80" s="519">
        <f t="shared" si="2"/>
        <v>2658</v>
      </c>
      <c r="E80" s="520">
        <v>154</v>
      </c>
      <c r="F80" s="521">
        <v>2504</v>
      </c>
      <c r="G80" s="502"/>
    </row>
    <row r="81" spans="1:7" x14ac:dyDescent="0.2">
      <c r="A81" s="516">
        <v>74</v>
      </c>
      <c r="B81" s="178" t="s">
        <v>186</v>
      </c>
      <c r="C81" s="518" t="s">
        <v>187</v>
      </c>
      <c r="D81" s="519">
        <f t="shared" si="2"/>
        <v>1925</v>
      </c>
      <c r="E81" s="520">
        <v>98</v>
      </c>
      <c r="F81" s="521">
        <v>1827</v>
      </c>
      <c r="G81" s="502"/>
    </row>
    <row r="82" spans="1:7" x14ac:dyDescent="0.2">
      <c r="A82" s="516">
        <v>75</v>
      </c>
      <c r="B82" s="517" t="s">
        <v>188</v>
      </c>
      <c r="C82" s="518" t="s">
        <v>468</v>
      </c>
      <c r="D82" s="519">
        <f t="shared" si="2"/>
        <v>1085</v>
      </c>
      <c r="E82" s="520">
        <v>67</v>
      </c>
      <c r="F82" s="521">
        <v>1018</v>
      </c>
      <c r="G82" s="502"/>
    </row>
    <row r="83" spans="1:7" x14ac:dyDescent="0.2">
      <c r="A83" s="516">
        <v>76</v>
      </c>
      <c r="B83" s="517" t="s">
        <v>190</v>
      </c>
      <c r="C83" s="518" t="s">
        <v>191</v>
      </c>
      <c r="D83" s="519">
        <f t="shared" si="2"/>
        <v>3084</v>
      </c>
      <c r="E83" s="520">
        <v>183</v>
      </c>
      <c r="F83" s="521">
        <v>2901</v>
      </c>
      <c r="G83" s="502"/>
    </row>
    <row r="84" spans="1:7" x14ac:dyDescent="0.2">
      <c r="A84" s="516">
        <v>77</v>
      </c>
      <c r="B84" s="517" t="s">
        <v>192</v>
      </c>
      <c r="C84" s="518" t="s">
        <v>193</v>
      </c>
      <c r="D84" s="519"/>
      <c r="E84" s="520"/>
      <c r="F84" s="521"/>
      <c r="G84" s="502"/>
    </row>
    <row r="85" spans="1:7" x14ac:dyDescent="0.2">
      <c r="A85" s="516">
        <v>78</v>
      </c>
      <c r="B85" s="517" t="s">
        <v>194</v>
      </c>
      <c r="C85" s="518" t="s">
        <v>195</v>
      </c>
      <c r="D85" s="519">
        <f t="shared" si="2"/>
        <v>2502</v>
      </c>
      <c r="E85" s="520">
        <v>121</v>
      </c>
      <c r="F85" s="521">
        <v>2381</v>
      </c>
      <c r="G85" s="502"/>
    </row>
    <row r="86" spans="1:7" x14ac:dyDescent="0.2">
      <c r="A86" s="516">
        <v>79</v>
      </c>
      <c r="B86" s="517" t="s">
        <v>196</v>
      </c>
      <c r="C86" s="518" t="s">
        <v>197</v>
      </c>
      <c r="D86" s="519"/>
      <c r="E86" s="520"/>
      <c r="F86" s="521"/>
      <c r="G86" s="502"/>
    </row>
    <row r="87" spans="1:7" x14ac:dyDescent="0.2">
      <c r="A87" s="516">
        <v>80</v>
      </c>
      <c r="B87" s="522" t="s">
        <v>30</v>
      </c>
      <c r="C87" s="518" t="s">
        <v>198</v>
      </c>
      <c r="D87" s="519"/>
      <c r="E87" s="520"/>
      <c r="F87" s="521"/>
      <c r="G87" s="502"/>
    </row>
    <row r="88" spans="1:7" ht="16.5" customHeight="1" x14ac:dyDescent="0.2">
      <c r="A88" s="1097">
        <v>81</v>
      </c>
      <c r="B88" s="1100" t="s">
        <v>199</v>
      </c>
      <c r="C88" s="525" t="s">
        <v>200</v>
      </c>
      <c r="D88" s="526">
        <f t="shared" si="2"/>
        <v>15</v>
      </c>
      <c r="E88" s="527"/>
      <c r="F88" s="528">
        <v>15</v>
      </c>
      <c r="G88" s="502"/>
    </row>
    <row r="89" spans="1:7" ht="28.5" customHeight="1" x14ac:dyDescent="0.2">
      <c r="A89" s="1098"/>
      <c r="B89" s="1101"/>
      <c r="C89" s="518" t="s">
        <v>201</v>
      </c>
      <c r="D89" s="519">
        <f t="shared" si="2"/>
        <v>15</v>
      </c>
      <c r="E89" s="520"/>
      <c r="F89" s="521">
        <v>15</v>
      </c>
      <c r="G89" s="502"/>
    </row>
    <row r="90" spans="1:7" x14ac:dyDescent="0.2">
      <c r="A90" s="1098"/>
      <c r="B90" s="1101"/>
      <c r="C90" s="518" t="s">
        <v>202</v>
      </c>
      <c r="D90" s="519"/>
      <c r="E90" s="520"/>
      <c r="F90" s="521"/>
      <c r="G90" s="502"/>
    </row>
    <row r="91" spans="1:7" ht="25.5" x14ac:dyDescent="0.2">
      <c r="A91" s="1099"/>
      <c r="B91" s="1102"/>
      <c r="C91" s="529" t="s">
        <v>203</v>
      </c>
      <c r="D91" s="519"/>
      <c r="E91" s="520"/>
      <c r="F91" s="521"/>
      <c r="G91" s="502"/>
    </row>
    <row r="92" spans="1:7" x14ac:dyDescent="0.2">
      <c r="A92" s="516">
        <v>82</v>
      </c>
      <c r="B92" s="522" t="s">
        <v>204</v>
      </c>
      <c r="C92" s="518" t="s">
        <v>205</v>
      </c>
      <c r="D92" s="519"/>
      <c r="E92" s="520"/>
      <c r="F92" s="521"/>
      <c r="G92" s="502"/>
    </row>
    <row r="93" spans="1:7" x14ac:dyDescent="0.2">
      <c r="A93" s="516">
        <v>83</v>
      </c>
      <c r="B93" s="522" t="s">
        <v>206</v>
      </c>
      <c r="C93" s="518" t="s">
        <v>207</v>
      </c>
      <c r="D93" s="519">
        <f t="shared" si="2"/>
        <v>134</v>
      </c>
      <c r="E93" s="520">
        <v>6</v>
      </c>
      <c r="F93" s="521">
        <v>128</v>
      </c>
      <c r="G93" s="502"/>
    </row>
    <row r="94" spans="1:7" x14ac:dyDescent="0.2">
      <c r="A94" s="516">
        <v>84</v>
      </c>
      <c r="B94" s="178" t="s">
        <v>208</v>
      </c>
      <c r="C94" s="518" t="s">
        <v>209</v>
      </c>
      <c r="D94" s="519">
        <f t="shared" si="2"/>
        <v>701</v>
      </c>
      <c r="E94" s="520">
        <v>46</v>
      </c>
      <c r="F94" s="521">
        <v>655</v>
      </c>
      <c r="G94" s="502"/>
    </row>
    <row r="95" spans="1:7" x14ac:dyDescent="0.2">
      <c r="A95" s="516">
        <v>85</v>
      </c>
      <c r="B95" s="522" t="s">
        <v>210</v>
      </c>
      <c r="C95" s="518" t="s">
        <v>211</v>
      </c>
      <c r="D95" s="519">
        <f t="shared" si="2"/>
        <v>344</v>
      </c>
      <c r="E95" s="520">
        <v>14</v>
      </c>
      <c r="F95" s="521">
        <v>330</v>
      </c>
      <c r="G95" s="502"/>
    </row>
    <row r="96" spans="1:7" x14ac:dyDescent="0.2">
      <c r="A96" s="516">
        <v>86</v>
      </c>
      <c r="B96" s="178" t="s">
        <v>212</v>
      </c>
      <c r="C96" s="518" t="s">
        <v>213</v>
      </c>
      <c r="D96" s="519">
        <f t="shared" si="2"/>
        <v>367</v>
      </c>
      <c r="E96" s="520">
        <v>15</v>
      </c>
      <c r="F96" s="521">
        <v>352</v>
      </c>
      <c r="G96" s="502"/>
    </row>
    <row r="97" spans="1:7" x14ac:dyDescent="0.2">
      <c r="A97" s="516">
        <v>87</v>
      </c>
      <c r="B97" s="178" t="s">
        <v>214</v>
      </c>
      <c r="C97" s="518" t="s">
        <v>215</v>
      </c>
      <c r="D97" s="519">
        <f t="shared" si="2"/>
        <v>918</v>
      </c>
      <c r="E97" s="520">
        <v>44</v>
      </c>
      <c r="F97" s="521">
        <v>874</v>
      </c>
      <c r="G97" s="502"/>
    </row>
    <row r="98" spans="1:7" x14ac:dyDescent="0.2">
      <c r="A98" s="516">
        <v>88</v>
      </c>
      <c r="B98" s="522" t="s">
        <v>216</v>
      </c>
      <c r="C98" s="518" t="s">
        <v>217</v>
      </c>
      <c r="D98" s="519">
        <f t="shared" si="2"/>
        <v>458</v>
      </c>
      <c r="E98" s="520">
        <v>20</v>
      </c>
      <c r="F98" s="521">
        <v>438</v>
      </c>
      <c r="G98" s="502"/>
    </row>
    <row r="99" spans="1:7" x14ac:dyDescent="0.2">
      <c r="A99" s="516">
        <v>89</v>
      </c>
      <c r="B99" s="517" t="s">
        <v>218</v>
      </c>
      <c r="C99" s="518" t="s">
        <v>219</v>
      </c>
      <c r="D99" s="519">
        <f t="shared" si="2"/>
        <v>922</v>
      </c>
      <c r="E99" s="520">
        <v>56</v>
      </c>
      <c r="F99" s="521">
        <v>866</v>
      </c>
      <c r="G99" s="502"/>
    </row>
    <row r="100" spans="1:7" x14ac:dyDescent="0.2">
      <c r="A100" s="516">
        <v>90</v>
      </c>
      <c r="B100" s="517" t="s">
        <v>220</v>
      </c>
      <c r="C100" s="518" t="s">
        <v>221</v>
      </c>
      <c r="D100" s="519">
        <f t="shared" si="2"/>
        <v>781</v>
      </c>
      <c r="E100" s="520">
        <v>48</v>
      </c>
      <c r="F100" s="521">
        <v>733</v>
      </c>
      <c r="G100" s="502"/>
    </row>
    <row r="101" spans="1:7" x14ac:dyDescent="0.2">
      <c r="A101" s="516">
        <v>91</v>
      </c>
      <c r="B101" s="178" t="s">
        <v>222</v>
      </c>
      <c r="C101" s="518" t="s">
        <v>223</v>
      </c>
      <c r="D101" s="519">
        <f t="shared" si="2"/>
        <v>341</v>
      </c>
      <c r="E101" s="520">
        <v>14</v>
      </c>
      <c r="F101" s="521">
        <v>327</v>
      </c>
      <c r="G101" s="502"/>
    </row>
    <row r="102" spans="1:7" x14ac:dyDescent="0.2">
      <c r="A102" s="516">
        <v>92</v>
      </c>
      <c r="B102" s="517" t="s">
        <v>224</v>
      </c>
      <c r="C102" s="518" t="s">
        <v>225</v>
      </c>
      <c r="D102" s="519">
        <f t="shared" si="2"/>
        <v>621</v>
      </c>
      <c r="E102" s="520">
        <v>34</v>
      </c>
      <c r="F102" s="521">
        <v>587</v>
      </c>
      <c r="G102" s="502"/>
    </row>
    <row r="103" spans="1:7" x14ac:dyDescent="0.2">
      <c r="A103" s="516">
        <v>93</v>
      </c>
      <c r="B103" s="517" t="s">
        <v>226</v>
      </c>
      <c r="C103" s="518" t="s">
        <v>227</v>
      </c>
      <c r="D103" s="519">
        <f t="shared" si="2"/>
        <v>479</v>
      </c>
      <c r="E103" s="520">
        <v>26</v>
      </c>
      <c r="F103" s="521">
        <v>453</v>
      </c>
      <c r="G103" s="502"/>
    </row>
    <row r="104" spans="1:7" x14ac:dyDescent="0.2">
      <c r="A104" s="516">
        <v>94</v>
      </c>
      <c r="B104" s="522" t="s">
        <v>32</v>
      </c>
      <c r="C104" s="518" t="s">
        <v>33</v>
      </c>
      <c r="D104" s="519">
        <f t="shared" si="2"/>
        <v>539</v>
      </c>
      <c r="E104" s="520">
        <v>31</v>
      </c>
      <c r="F104" s="521">
        <v>508</v>
      </c>
      <c r="G104" s="502"/>
    </row>
    <row r="105" spans="1:7" x14ac:dyDescent="0.2">
      <c r="A105" s="516">
        <v>95</v>
      </c>
      <c r="B105" s="178" t="s">
        <v>228</v>
      </c>
      <c r="C105" s="518" t="s">
        <v>229</v>
      </c>
      <c r="D105" s="519">
        <f t="shared" si="2"/>
        <v>308</v>
      </c>
      <c r="E105" s="520">
        <v>15</v>
      </c>
      <c r="F105" s="521">
        <v>293</v>
      </c>
      <c r="G105" s="502"/>
    </row>
    <row r="106" spans="1:7" x14ac:dyDescent="0.2">
      <c r="A106" s="516">
        <v>96</v>
      </c>
      <c r="B106" s="517" t="s">
        <v>230</v>
      </c>
      <c r="C106" s="518" t="s">
        <v>231</v>
      </c>
      <c r="D106" s="519">
        <f t="shared" si="2"/>
        <v>984</v>
      </c>
      <c r="E106" s="520">
        <v>42</v>
      </c>
      <c r="F106" s="521">
        <v>942</v>
      </c>
      <c r="G106" s="502"/>
    </row>
    <row r="107" spans="1:7" x14ac:dyDescent="0.2">
      <c r="A107" s="516">
        <v>97</v>
      </c>
      <c r="B107" s="517" t="s">
        <v>232</v>
      </c>
      <c r="C107" s="518" t="s">
        <v>233</v>
      </c>
      <c r="D107" s="519"/>
      <c r="E107" s="520"/>
      <c r="F107" s="521"/>
      <c r="G107" s="502"/>
    </row>
    <row r="108" spans="1:7" x14ac:dyDescent="0.2">
      <c r="A108" s="516">
        <v>98</v>
      </c>
      <c r="B108" s="517" t="s">
        <v>234</v>
      </c>
      <c r="C108" s="518" t="s">
        <v>235</v>
      </c>
      <c r="D108" s="519"/>
      <c r="E108" s="520"/>
      <c r="F108" s="521"/>
      <c r="G108" s="502"/>
    </row>
    <row r="109" spans="1:7" x14ac:dyDescent="0.2">
      <c r="A109" s="516">
        <v>99</v>
      </c>
      <c r="B109" s="178" t="s">
        <v>236</v>
      </c>
      <c r="C109" s="518" t="s">
        <v>237</v>
      </c>
      <c r="D109" s="519"/>
      <c r="E109" s="520"/>
      <c r="F109" s="521"/>
      <c r="G109" s="502"/>
    </row>
    <row r="110" spans="1:7" x14ac:dyDescent="0.2">
      <c r="A110" s="516">
        <v>100</v>
      </c>
      <c r="B110" s="178" t="s">
        <v>238</v>
      </c>
      <c r="C110" s="518" t="s">
        <v>239</v>
      </c>
      <c r="D110" s="519"/>
      <c r="E110" s="520"/>
      <c r="F110" s="521"/>
      <c r="G110" s="502"/>
    </row>
    <row r="111" spans="1:7" x14ac:dyDescent="0.2">
      <c r="A111" s="516">
        <v>101</v>
      </c>
      <c r="B111" s="178" t="s">
        <v>240</v>
      </c>
      <c r="C111" s="518" t="s">
        <v>241</v>
      </c>
      <c r="D111" s="519"/>
      <c r="E111" s="520"/>
      <c r="F111" s="521"/>
      <c r="G111" s="502"/>
    </row>
    <row r="112" spans="1:7" x14ac:dyDescent="0.2">
      <c r="A112" s="516">
        <v>102</v>
      </c>
      <c r="B112" s="178" t="s">
        <v>242</v>
      </c>
      <c r="C112" s="518" t="s">
        <v>243</v>
      </c>
      <c r="D112" s="519"/>
      <c r="E112" s="520"/>
      <c r="F112" s="521"/>
      <c r="G112" s="502"/>
    </row>
    <row r="113" spans="1:7" x14ac:dyDescent="0.2">
      <c r="A113" s="516">
        <v>103</v>
      </c>
      <c r="B113" s="178" t="s">
        <v>244</v>
      </c>
      <c r="C113" s="518" t="s">
        <v>245</v>
      </c>
      <c r="D113" s="519"/>
      <c r="E113" s="520"/>
      <c r="F113" s="521"/>
      <c r="G113" s="502"/>
    </row>
    <row r="114" spans="1:7" x14ac:dyDescent="0.2">
      <c r="A114" s="516">
        <v>104</v>
      </c>
      <c r="B114" s="530" t="s">
        <v>246</v>
      </c>
      <c r="C114" s="524" t="s">
        <v>247</v>
      </c>
      <c r="D114" s="519"/>
      <c r="E114" s="520"/>
      <c r="F114" s="521"/>
      <c r="G114" s="502"/>
    </row>
    <row r="115" spans="1:7" x14ac:dyDescent="0.2">
      <c r="A115" s="516">
        <v>105</v>
      </c>
      <c r="B115" s="522" t="s">
        <v>248</v>
      </c>
      <c r="C115" s="518" t="s">
        <v>249</v>
      </c>
      <c r="D115" s="519"/>
      <c r="E115" s="520"/>
      <c r="F115" s="521"/>
      <c r="G115" s="502"/>
    </row>
    <row r="116" spans="1:7" x14ac:dyDescent="0.2">
      <c r="A116" s="516">
        <v>106</v>
      </c>
      <c r="B116" s="178" t="s">
        <v>250</v>
      </c>
      <c r="C116" s="518" t="s">
        <v>251</v>
      </c>
      <c r="D116" s="519"/>
      <c r="E116" s="520"/>
      <c r="F116" s="521"/>
      <c r="G116" s="502"/>
    </row>
    <row r="117" spans="1:7" x14ac:dyDescent="0.2">
      <c r="A117" s="516">
        <v>107</v>
      </c>
      <c r="B117" s="517" t="s">
        <v>252</v>
      </c>
      <c r="C117" s="531" t="s">
        <v>253</v>
      </c>
      <c r="D117" s="519"/>
      <c r="E117" s="520"/>
      <c r="F117" s="521"/>
      <c r="G117" s="502"/>
    </row>
    <row r="118" spans="1:7" x14ac:dyDescent="0.2">
      <c r="A118" s="516">
        <v>108</v>
      </c>
      <c r="B118" s="178" t="s">
        <v>254</v>
      </c>
      <c r="C118" s="518" t="s">
        <v>255</v>
      </c>
      <c r="D118" s="519"/>
      <c r="E118" s="520"/>
      <c r="F118" s="521"/>
      <c r="G118" s="502"/>
    </row>
    <row r="119" spans="1:7" x14ac:dyDescent="0.2">
      <c r="A119" s="516">
        <v>109</v>
      </c>
      <c r="B119" s="522" t="s">
        <v>256</v>
      </c>
      <c r="C119" s="518" t="s">
        <v>257</v>
      </c>
      <c r="D119" s="519"/>
      <c r="E119" s="520"/>
      <c r="F119" s="521"/>
      <c r="G119" s="502"/>
    </row>
    <row r="120" spans="1:7" x14ac:dyDescent="0.2">
      <c r="A120" s="532">
        <v>110</v>
      </c>
      <c r="B120" s="517" t="s">
        <v>258</v>
      </c>
      <c r="C120" s="518" t="s">
        <v>259</v>
      </c>
      <c r="D120" s="519"/>
      <c r="E120" s="520"/>
      <c r="F120" s="521"/>
      <c r="G120" s="502"/>
    </row>
    <row r="121" spans="1:7" x14ac:dyDescent="0.2">
      <c r="A121" s="532">
        <v>111</v>
      </c>
      <c r="B121" s="610" t="s">
        <v>560</v>
      </c>
      <c r="C121" s="533" t="s">
        <v>561</v>
      </c>
      <c r="D121" s="534"/>
      <c r="E121" s="520"/>
      <c r="F121" s="521"/>
      <c r="G121" s="502"/>
    </row>
    <row r="122" spans="1:7" x14ac:dyDescent="0.2">
      <c r="A122" s="532">
        <v>112</v>
      </c>
      <c r="B122" s="522" t="s">
        <v>260</v>
      </c>
      <c r="C122" s="535" t="s">
        <v>261</v>
      </c>
      <c r="D122" s="534"/>
      <c r="E122" s="520"/>
      <c r="F122" s="521"/>
      <c r="G122" s="502"/>
    </row>
    <row r="123" spans="1:7" x14ac:dyDescent="0.2">
      <c r="A123" s="532">
        <v>113</v>
      </c>
      <c r="B123" s="178" t="s">
        <v>262</v>
      </c>
      <c r="C123" s="518" t="s">
        <v>263</v>
      </c>
      <c r="D123" s="519"/>
      <c r="E123" s="520"/>
      <c r="F123" s="521"/>
      <c r="G123" s="502"/>
    </row>
    <row r="124" spans="1:7" x14ac:dyDescent="0.2">
      <c r="A124" s="532">
        <v>114</v>
      </c>
      <c r="B124" s="178" t="s">
        <v>264</v>
      </c>
      <c r="C124" s="536" t="s">
        <v>265</v>
      </c>
      <c r="D124" s="519"/>
      <c r="E124" s="520"/>
      <c r="F124" s="521"/>
      <c r="G124" s="502"/>
    </row>
    <row r="125" spans="1:7" x14ac:dyDescent="0.2">
      <c r="A125" s="516">
        <v>115</v>
      </c>
      <c r="B125" s="178" t="s">
        <v>266</v>
      </c>
      <c r="C125" s="518" t="s">
        <v>267</v>
      </c>
      <c r="D125" s="519"/>
      <c r="E125" s="520"/>
      <c r="F125" s="521"/>
      <c r="G125" s="502"/>
    </row>
    <row r="126" spans="1:7" x14ac:dyDescent="0.2">
      <c r="A126" s="516">
        <v>116</v>
      </c>
      <c r="B126" s="178" t="s">
        <v>268</v>
      </c>
      <c r="C126" s="518" t="s">
        <v>269</v>
      </c>
      <c r="D126" s="519"/>
      <c r="E126" s="520"/>
      <c r="F126" s="521"/>
      <c r="G126" s="502"/>
    </row>
    <row r="127" spans="1:7" x14ac:dyDescent="0.2">
      <c r="A127" s="516">
        <v>117</v>
      </c>
      <c r="B127" s="178" t="s">
        <v>270</v>
      </c>
      <c r="C127" s="518" t="s">
        <v>271</v>
      </c>
      <c r="D127" s="519"/>
      <c r="E127" s="520"/>
      <c r="F127" s="521"/>
      <c r="G127" s="502"/>
    </row>
    <row r="128" spans="1:7" x14ac:dyDescent="0.2">
      <c r="A128" s="516">
        <v>118</v>
      </c>
      <c r="B128" s="517" t="s">
        <v>272</v>
      </c>
      <c r="C128" s="518" t="s">
        <v>273</v>
      </c>
      <c r="D128" s="519"/>
      <c r="E128" s="520"/>
      <c r="F128" s="521"/>
      <c r="G128" s="502"/>
    </row>
    <row r="129" spans="1:7" x14ac:dyDescent="0.2">
      <c r="A129" s="516">
        <v>119</v>
      </c>
      <c r="B129" s="517" t="s">
        <v>274</v>
      </c>
      <c r="C129" s="518" t="s">
        <v>275</v>
      </c>
      <c r="D129" s="519"/>
      <c r="E129" s="520"/>
      <c r="F129" s="521"/>
      <c r="G129" s="502"/>
    </row>
    <row r="130" spans="1:7" x14ac:dyDescent="0.2">
      <c r="A130" s="516">
        <v>120</v>
      </c>
      <c r="B130" s="517" t="s">
        <v>276</v>
      </c>
      <c r="C130" s="518" t="s">
        <v>277</v>
      </c>
      <c r="D130" s="519"/>
      <c r="E130" s="520"/>
      <c r="F130" s="521"/>
      <c r="G130" s="502"/>
    </row>
    <row r="131" spans="1:7" x14ac:dyDescent="0.2">
      <c r="A131" s="516">
        <v>121</v>
      </c>
      <c r="B131" s="178" t="s">
        <v>278</v>
      </c>
      <c r="C131" s="518" t="s">
        <v>279</v>
      </c>
      <c r="D131" s="519"/>
      <c r="E131" s="520"/>
      <c r="F131" s="521"/>
      <c r="G131" s="502"/>
    </row>
    <row r="132" spans="1:7" x14ac:dyDescent="0.2">
      <c r="A132" s="516">
        <v>122</v>
      </c>
      <c r="B132" s="178" t="s">
        <v>280</v>
      </c>
      <c r="C132" s="518" t="s">
        <v>281</v>
      </c>
      <c r="D132" s="519"/>
      <c r="E132" s="520"/>
      <c r="F132" s="521"/>
      <c r="G132" s="502"/>
    </row>
    <row r="133" spans="1:7" x14ac:dyDescent="0.2">
      <c r="A133" s="516">
        <v>123</v>
      </c>
      <c r="B133" s="178" t="s">
        <v>282</v>
      </c>
      <c r="C133" s="518" t="s">
        <v>283</v>
      </c>
      <c r="D133" s="519"/>
      <c r="E133" s="520"/>
      <c r="F133" s="521"/>
      <c r="G133" s="502"/>
    </row>
    <row r="134" spans="1:7" x14ac:dyDescent="0.2">
      <c r="A134" s="516">
        <v>124</v>
      </c>
      <c r="B134" s="517" t="s">
        <v>284</v>
      </c>
      <c r="C134" s="518" t="s">
        <v>285</v>
      </c>
      <c r="D134" s="519">
        <f t="shared" si="2"/>
        <v>1097</v>
      </c>
      <c r="E134" s="520">
        <v>65</v>
      </c>
      <c r="F134" s="521">
        <v>1032</v>
      </c>
      <c r="G134" s="502"/>
    </row>
    <row r="135" spans="1:7" x14ac:dyDescent="0.2">
      <c r="A135" s="516">
        <v>125</v>
      </c>
      <c r="B135" s="522" t="s">
        <v>286</v>
      </c>
      <c r="C135" s="518" t="s">
        <v>287</v>
      </c>
      <c r="D135" s="519">
        <f t="shared" si="2"/>
        <v>1199</v>
      </c>
      <c r="E135" s="520">
        <v>101</v>
      </c>
      <c r="F135" s="521">
        <v>1098</v>
      </c>
      <c r="G135" s="502"/>
    </row>
    <row r="136" spans="1:7" x14ac:dyDescent="0.2">
      <c r="A136" s="516">
        <v>126</v>
      </c>
      <c r="B136" s="178" t="s">
        <v>288</v>
      </c>
      <c r="C136" s="518" t="s">
        <v>289</v>
      </c>
      <c r="D136" s="519"/>
      <c r="E136" s="520"/>
      <c r="F136" s="521"/>
      <c r="G136" s="502"/>
    </row>
    <row r="137" spans="1:7" x14ac:dyDescent="0.2">
      <c r="A137" s="516">
        <v>127</v>
      </c>
      <c r="B137" s="517" t="s">
        <v>290</v>
      </c>
      <c r="C137" s="518" t="s">
        <v>291</v>
      </c>
      <c r="D137" s="519"/>
      <c r="E137" s="520"/>
      <c r="F137" s="521"/>
      <c r="G137" s="502"/>
    </row>
    <row r="138" spans="1:7" x14ac:dyDescent="0.2">
      <c r="A138" s="516">
        <v>128</v>
      </c>
      <c r="B138" s="178" t="s">
        <v>292</v>
      </c>
      <c r="C138" s="518" t="s">
        <v>293</v>
      </c>
      <c r="D138" s="519"/>
      <c r="E138" s="520"/>
      <c r="F138" s="521"/>
      <c r="G138" s="502"/>
    </row>
    <row r="139" spans="1:7" x14ac:dyDescent="0.2">
      <c r="A139" s="516">
        <v>129</v>
      </c>
      <c r="B139" s="180" t="s">
        <v>294</v>
      </c>
      <c r="C139" s="537" t="s">
        <v>295</v>
      </c>
      <c r="D139" s="519"/>
      <c r="E139" s="520"/>
      <c r="F139" s="521"/>
      <c r="G139" s="502"/>
    </row>
    <row r="140" spans="1:7" x14ac:dyDescent="0.2">
      <c r="A140" s="516">
        <v>130</v>
      </c>
      <c r="B140" s="182" t="s">
        <v>296</v>
      </c>
      <c r="C140" s="537" t="s">
        <v>297</v>
      </c>
      <c r="D140" s="519"/>
      <c r="E140" s="520"/>
      <c r="F140" s="521"/>
      <c r="G140" s="502"/>
    </row>
    <row r="141" spans="1:7" x14ac:dyDescent="0.2">
      <c r="A141" s="516">
        <v>131</v>
      </c>
      <c r="B141" s="184" t="s">
        <v>298</v>
      </c>
      <c r="C141" s="538" t="s">
        <v>327</v>
      </c>
      <c r="D141" s="519"/>
      <c r="E141" s="520"/>
      <c r="F141" s="521"/>
      <c r="G141" s="502"/>
    </row>
    <row r="142" spans="1:7" x14ac:dyDescent="0.2">
      <c r="A142" s="516">
        <v>132</v>
      </c>
      <c r="B142" s="539" t="s">
        <v>300</v>
      </c>
      <c r="C142" s="540" t="s">
        <v>301</v>
      </c>
      <c r="D142" s="519"/>
      <c r="E142" s="520"/>
      <c r="F142" s="521"/>
      <c r="G142" s="502"/>
    </row>
    <row r="143" spans="1:7" x14ac:dyDescent="0.2">
      <c r="A143" s="516">
        <v>133</v>
      </c>
      <c r="B143" s="541" t="s">
        <v>302</v>
      </c>
      <c r="C143" s="540" t="s">
        <v>303</v>
      </c>
      <c r="D143" s="519"/>
      <c r="E143" s="520"/>
      <c r="F143" s="521"/>
      <c r="G143" s="502"/>
    </row>
    <row r="144" spans="1:7" x14ac:dyDescent="0.2">
      <c r="A144" s="516">
        <v>134</v>
      </c>
      <c r="B144" s="542" t="s">
        <v>304</v>
      </c>
      <c r="C144" s="543" t="s">
        <v>305</v>
      </c>
      <c r="D144" s="519"/>
      <c r="E144" s="520"/>
      <c r="F144" s="521"/>
      <c r="G144" s="502"/>
    </row>
    <row r="145" spans="1:7" ht="13.5" thickBot="1" x14ac:dyDescent="0.25">
      <c r="A145" s="544">
        <v>135</v>
      </c>
      <c r="B145" s="545" t="s">
        <v>306</v>
      </c>
      <c r="C145" s="546" t="s">
        <v>307</v>
      </c>
      <c r="D145" s="547"/>
      <c r="E145" s="548"/>
      <c r="F145" s="549"/>
      <c r="G145" s="502"/>
    </row>
    <row r="147" spans="1:7" x14ac:dyDescent="0.2">
      <c r="F147" s="502"/>
    </row>
  </sheetData>
  <mergeCells count="11">
    <mergeCell ref="A7:C7"/>
    <mergeCell ref="A88:A91"/>
    <mergeCell ref="B88:B91"/>
    <mergeCell ref="A1:F1"/>
    <mergeCell ref="A2:A5"/>
    <mergeCell ref="B2:B5"/>
    <mergeCell ref="C2:C5"/>
    <mergeCell ref="D2:F2"/>
    <mergeCell ref="D3:F3"/>
    <mergeCell ref="D4:D5"/>
    <mergeCell ref="E4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P151"/>
  <sheetViews>
    <sheetView zoomScale="110" zoomScaleNormal="110" workbookViewId="0">
      <pane xSplit="3" ySplit="9" topLeftCell="D10" activePane="bottomRight" state="frozen"/>
      <selection pane="topRight" activeCell="D1" sqref="D1"/>
      <selection pane="bottomLeft" activeCell="A9" sqref="A9"/>
      <selection pane="bottomRight" activeCell="C8" sqref="C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20" t="s">
        <v>571</v>
      </c>
      <c r="B2" s="1120"/>
      <c r="C2" s="1120"/>
      <c r="D2" s="1120"/>
      <c r="E2" s="1120"/>
      <c r="F2" s="1120"/>
      <c r="G2" s="1120"/>
      <c r="H2" s="1120"/>
      <c r="I2" s="1120"/>
      <c r="J2" s="1120"/>
      <c r="K2" s="1120"/>
      <c r="L2" s="1120"/>
      <c r="M2" s="1120"/>
      <c r="N2" s="1120"/>
      <c r="O2" s="1120"/>
      <c r="P2" s="1120"/>
    </row>
    <row r="3" spans="1:16" x14ac:dyDescent="0.25">
      <c r="C3" s="6"/>
      <c r="E3" s="32"/>
      <c r="M3" s="1132"/>
      <c r="N3" s="1132"/>
      <c r="O3" s="1132"/>
    </row>
    <row r="4" spans="1:16" s="10" customFormat="1" x14ac:dyDescent="0.25">
      <c r="A4" s="1124" t="s">
        <v>0</v>
      </c>
      <c r="B4" s="1124" t="s">
        <v>1</v>
      </c>
      <c r="C4" s="1129" t="s">
        <v>2</v>
      </c>
      <c r="D4" s="1121" t="s">
        <v>513</v>
      </c>
      <c r="E4" s="1122"/>
      <c r="F4" s="1122"/>
      <c r="G4" s="1122"/>
      <c r="H4" s="1123"/>
      <c r="I4" s="1121" t="s">
        <v>514</v>
      </c>
      <c r="J4" s="1122"/>
      <c r="K4" s="1122"/>
      <c r="L4" s="1123"/>
      <c r="M4" s="1124" t="s">
        <v>515</v>
      </c>
      <c r="N4" s="1126" t="s">
        <v>516</v>
      </c>
      <c r="O4" s="1127"/>
      <c r="P4" s="1128"/>
    </row>
    <row r="5" spans="1:16" ht="24" x14ac:dyDescent="0.25">
      <c r="A5" s="1131"/>
      <c r="B5" s="1131"/>
      <c r="C5" s="1130"/>
      <c r="D5" s="347" t="s">
        <v>517</v>
      </c>
      <c r="E5" s="347" t="s">
        <v>518</v>
      </c>
      <c r="F5" s="347" t="s">
        <v>519</v>
      </c>
      <c r="G5" s="347" t="s">
        <v>520</v>
      </c>
      <c r="H5" s="348" t="s">
        <v>13</v>
      </c>
      <c r="I5" s="347" t="s">
        <v>518</v>
      </c>
      <c r="J5" s="347" t="s">
        <v>519</v>
      </c>
      <c r="K5" s="347" t="s">
        <v>520</v>
      </c>
      <c r="L5" s="348" t="s">
        <v>13</v>
      </c>
      <c r="M5" s="1125"/>
      <c r="N5" s="316" t="s">
        <v>521</v>
      </c>
      <c r="O5" s="354" t="s">
        <v>522</v>
      </c>
      <c r="P5" s="316" t="s">
        <v>13</v>
      </c>
    </row>
    <row r="6" spans="1:16" x14ac:dyDescent="0.25">
      <c r="A6" s="1133" t="s">
        <v>13</v>
      </c>
      <c r="B6" s="1133"/>
      <c r="C6" s="1133"/>
      <c r="D6" s="352">
        <f>D7+D9+D8</f>
        <v>11988</v>
      </c>
      <c r="E6" s="352">
        <f t="shared" ref="E6:P6" si="0">E7+E9+E8</f>
        <v>169696</v>
      </c>
      <c r="F6" s="352">
        <f t="shared" si="0"/>
        <v>1619</v>
      </c>
      <c r="G6" s="352">
        <f t="shared" si="0"/>
        <v>38159</v>
      </c>
      <c r="H6" s="352">
        <f t="shared" si="0"/>
        <v>221462</v>
      </c>
      <c r="I6" s="352">
        <f t="shared" si="0"/>
        <v>75002</v>
      </c>
      <c r="J6" s="352">
        <f t="shared" si="0"/>
        <v>4288</v>
      </c>
      <c r="K6" s="352">
        <f t="shared" si="0"/>
        <v>5229</v>
      </c>
      <c r="L6" s="352">
        <f t="shared" si="0"/>
        <v>84519</v>
      </c>
      <c r="M6" s="352">
        <f t="shared" si="0"/>
        <v>7983</v>
      </c>
      <c r="N6" s="352">
        <f t="shared" si="0"/>
        <v>11128</v>
      </c>
      <c r="O6" s="352">
        <f t="shared" si="0"/>
        <v>3384</v>
      </c>
      <c r="P6" s="352">
        <f t="shared" si="0"/>
        <v>14512</v>
      </c>
    </row>
    <row r="7" spans="1:16" x14ac:dyDescent="0.25">
      <c r="A7" s="16"/>
      <c r="B7" s="16"/>
      <c r="C7" s="17" t="s">
        <v>14</v>
      </c>
      <c r="D7" s="304"/>
      <c r="E7" s="304">
        <v>1900</v>
      </c>
      <c r="F7" s="304"/>
      <c r="G7" s="304"/>
      <c r="H7" s="304">
        <f>E7+F7+G7+D7</f>
        <v>1900</v>
      </c>
      <c r="I7" s="304"/>
      <c r="J7" s="304">
        <v>660</v>
      </c>
      <c r="K7" s="304"/>
      <c r="L7" s="304">
        <f>I7+J7+K7</f>
        <v>660</v>
      </c>
      <c r="M7" s="355"/>
      <c r="N7" s="355"/>
      <c r="O7" s="304"/>
      <c r="P7" s="304">
        <f>M7+N7+O7</f>
        <v>0</v>
      </c>
    </row>
    <row r="8" spans="1:16" x14ac:dyDescent="0.25">
      <c r="A8" s="16"/>
      <c r="B8" s="16"/>
      <c r="C8" s="17" t="s">
        <v>569</v>
      </c>
      <c r="D8" s="304"/>
      <c r="E8" s="304"/>
      <c r="F8" s="304"/>
      <c r="G8" s="304">
        <v>273</v>
      </c>
      <c r="H8" s="304">
        <f>E8+F8+G8+D8</f>
        <v>273</v>
      </c>
      <c r="I8" s="304">
        <v>322</v>
      </c>
      <c r="J8" s="304">
        <v>282</v>
      </c>
      <c r="K8" s="304"/>
      <c r="L8" s="304">
        <f>I8+J8+K8</f>
        <v>604</v>
      </c>
      <c r="M8" s="355"/>
      <c r="N8" s="355"/>
      <c r="O8" s="304"/>
      <c r="P8" s="304">
        <f>M8+N8+O8</f>
        <v>0</v>
      </c>
    </row>
    <row r="9" spans="1:16" s="10" customFormat="1" x14ac:dyDescent="0.25">
      <c r="A9" s="1133" t="s">
        <v>15</v>
      </c>
      <c r="B9" s="1133"/>
      <c r="C9" s="1133"/>
      <c r="D9" s="352">
        <f>SUM(D10:D147)-D90</f>
        <v>11988</v>
      </c>
      <c r="E9" s="352">
        <f t="shared" ref="E9:P9" si="1">SUM(E10:E147)-E90</f>
        <v>167796</v>
      </c>
      <c r="F9" s="352">
        <f t="shared" si="1"/>
        <v>1619</v>
      </c>
      <c r="G9" s="352">
        <f t="shared" si="1"/>
        <v>37886</v>
      </c>
      <c r="H9" s="352">
        <f t="shared" si="1"/>
        <v>219289</v>
      </c>
      <c r="I9" s="352">
        <f t="shared" si="1"/>
        <v>74680</v>
      </c>
      <c r="J9" s="352">
        <f t="shared" si="1"/>
        <v>3346</v>
      </c>
      <c r="K9" s="352">
        <f t="shared" si="1"/>
        <v>5229</v>
      </c>
      <c r="L9" s="352">
        <f t="shared" si="1"/>
        <v>83255</v>
      </c>
      <c r="M9" s="352">
        <f t="shared" si="1"/>
        <v>7983</v>
      </c>
      <c r="N9" s="352">
        <f t="shared" si="1"/>
        <v>11128</v>
      </c>
      <c r="O9" s="352">
        <f t="shared" si="1"/>
        <v>3384</v>
      </c>
      <c r="P9" s="352">
        <f t="shared" si="1"/>
        <v>14512</v>
      </c>
    </row>
    <row r="10" spans="1:16" s="20" customFormat="1" x14ac:dyDescent="0.25">
      <c r="A10" s="303">
        <v>1</v>
      </c>
      <c r="B10" s="49" t="s">
        <v>54</v>
      </c>
      <c r="C10" s="50" t="s">
        <v>55</v>
      </c>
      <c r="D10" s="304">
        <v>0</v>
      </c>
      <c r="E10" s="304">
        <v>0</v>
      </c>
      <c r="F10" s="304">
        <v>0</v>
      </c>
      <c r="G10" s="304">
        <v>0</v>
      </c>
      <c r="H10" s="304">
        <f t="shared" ref="H10:H73" si="2">D10+E10+F10+G10</f>
        <v>0</v>
      </c>
      <c r="I10" s="304">
        <v>0</v>
      </c>
      <c r="J10" s="304">
        <v>0</v>
      </c>
      <c r="K10" s="304">
        <v>0</v>
      </c>
      <c r="L10" s="304">
        <f>I10+J10+K10</f>
        <v>0</v>
      </c>
      <c r="M10" s="304">
        <v>0</v>
      </c>
      <c r="N10" s="304">
        <v>0</v>
      </c>
      <c r="O10" s="304">
        <v>0</v>
      </c>
      <c r="P10" s="304">
        <f>N10+O10</f>
        <v>0</v>
      </c>
    </row>
    <row r="11" spans="1:16" s="20" customFormat="1" x14ac:dyDescent="0.25">
      <c r="A11" s="303">
        <v>2</v>
      </c>
      <c r="B11" s="52" t="s">
        <v>56</v>
      </c>
      <c r="C11" s="50" t="s">
        <v>57</v>
      </c>
      <c r="D11" s="304">
        <v>0</v>
      </c>
      <c r="E11" s="304">
        <v>0</v>
      </c>
      <c r="F11" s="304">
        <v>0</v>
      </c>
      <c r="G11" s="304">
        <v>0</v>
      </c>
      <c r="H11" s="304">
        <f t="shared" si="2"/>
        <v>0</v>
      </c>
      <c r="I11" s="304">
        <v>0</v>
      </c>
      <c r="J11" s="304">
        <v>0</v>
      </c>
      <c r="K11" s="304">
        <v>0</v>
      </c>
      <c r="L11" s="304">
        <f t="shared" ref="L11:L74" si="3">I11+J11+K11</f>
        <v>0</v>
      </c>
      <c r="M11" s="304">
        <v>0</v>
      </c>
      <c r="N11" s="304">
        <v>0</v>
      </c>
      <c r="O11" s="304">
        <v>0</v>
      </c>
      <c r="P11" s="304">
        <f t="shared" ref="P11:P74" si="4">N11+O11</f>
        <v>0</v>
      </c>
    </row>
    <row r="12" spans="1:16" s="10" customFormat="1" x14ac:dyDescent="0.25">
      <c r="A12" s="303">
        <v>3</v>
      </c>
      <c r="B12" s="346" t="s">
        <v>16</v>
      </c>
      <c r="C12" s="50" t="s">
        <v>17</v>
      </c>
      <c r="D12" s="304">
        <v>0</v>
      </c>
      <c r="E12" s="304">
        <v>4044</v>
      </c>
      <c r="F12" s="304">
        <v>0</v>
      </c>
      <c r="G12" s="304">
        <v>660</v>
      </c>
      <c r="H12" s="304">
        <f t="shared" si="2"/>
        <v>4704</v>
      </c>
      <c r="I12" s="304">
        <v>0</v>
      </c>
      <c r="J12" s="304">
        <v>0</v>
      </c>
      <c r="K12" s="304">
        <v>0</v>
      </c>
      <c r="L12" s="304">
        <f t="shared" si="3"/>
        <v>0</v>
      </c>
      <c r="M12" s="304">
        <v>0</v>
      </c>
      <c r="N12" s="304">
        <v>0</v>
      </c>
      <c r="O12" s="304">
        <v>0</v>
      </c>
      <c r="P12" s="304">
        <f t="shared" si="4"/>
        <v>0</v>
      </c>
    </row>
    <row r="13" spans="1:16" s="27" customFormat="1" x14ac:dyDescent="0.25">
      <c r="A13" s="303">
        <v>4</v>
      </c>
      <c r="B13" s="49" t="s">
        <v>58</v>
      </c>
      <c r="C13" s="50" t="s">
        <v>59</v>
      </c>
      <c r="D13" s="304">
        <v>0</v>
      </c>
      <c r="E13" s="304">
        <v>0</v>
      </c>
      <c r="F13" s="304">
        <v>0</v>
      </c>
      <c r="G13" s="304">
        <v>0</v>
      </c>
      <c r="H13" s="304">
        <f t="shared" si="2"/>
        <v>0</v>
      </c>
      <c r="I13" s="304">
        <v>0</v>
      </c>
      <c r="J13" s="304">
        <v>0</v>
      </c>
      <c r="K13" s="304">
        <v>0</v>
      </c>
      <c r="L13" s="304">
        <f t="shared" si="3"/>
        <v>0</v>
      </c>
      <c r="M13" s="304">
        <v>0</v>
      </c>
      <c r="N13" s="304">
        <v>0</v>
      </c>
      <c r="O13" s="304">
        <v>0</v>
      </c>
      <c r="P13" s="304">
        <f t="shared" si="4"/>
        <v>0</v>
      </c>
    </row>
    <row r="14" spans="1:16" s="27" customFormat="1" x14ac:dyDescent="0.25">
      <c r="A14" s="303">
        <v>5</v>
      </c>
      <c r="B14" s="49" t="s">
        <v>60</v>
      </c>
      <c r="C14" s="50" t="s">
        <v>61</v>
      </c>
      <c r="D14" s="304">
        <v>0</v>
      </c>
      <c r="E14" s="304">
        <v>0</v>
      </c>
      <c r="F14" s="304">
        <v>0</v>
      </c>
      <c r="G14" s="304">
        <v>0</v>
      </c>
      <c r="H14" s="304">
        <f t="shared" si="2"/>
        <v>0</v>
      </c>
      <c r="I14" s="304">
        <v>0</v>
      </c>
      <c r="J14" s="304">
        <v>0</v>
      </c>
      <c r="K14" s="304">
        <v>0</v>
      </c>
      <c r="L14" s="304">
        <f t="shared" si="3"/>
        <v>0</v>
      </c>
      <c r="M14" s="304">
        <v>0</v>
      </c>
      <c r="N14" s="304">
        <v>0</v>
      </c>
      <c r="O14" s="304">
        <v>0</v>
      </c>
      <c r="P14" s="304">
        <f t="shared" si="4"/>
        <v>0</v>
      </c>
    </row>
    <row r="15" spans="1:16" s="306" customFormat="1" x14ac:dyDescent="0.25">
      <c r="A15" s="303">
        <v>6</v>
      </c>
      <c r="B15" s="346" t="s">
        <v>18</v>
      </c>
      <c r="C15" s="50" t="s">
        <v>19</v>
      </c>
      <c r="D15" s="304">
        <v>0</v>
      </c>
      <c r="E15" s="304">
        <v>6013</v>
      </c>
      <c r="F15" s="304">
        <v>108</v>
      </c>
      <c r="G15" s="304">
        <v>979</v>
      </c>
      <c r="H15" s="304">
        <f t="shared" si="2"/>
        <v>7100</v>
      </c>
      <c r="I15" s="304">
        <v>3615</v>
      </c>
      <c r="J15" s="304">
        <v>0</v>
      </c>
      <c r="K15" s="304">
        <v>0</v>
      </c>
      <c r="L15" s="304">
        <f t="shared" si="3"/>
        <v>3615</v>
      </c>
      <c r="M15" s="304">
        <v>0</v>
      </c>
      <c r="N15" s="304">
        <v>0</v>
      </c>
      <c r="O15" s="304">
        <v>0</v>
      </c>
      <c r="P15" s="304">
        <f t="shared" si="4"/>
        <v>0</v>
      </c>
    </row>
    <row r="16" spans="1:16" s="27" customFormat="1" x14ac:dyDescent="0.25">
      <c r="A16" s="303">
        <v>7</v>
      </c>
      <c r="B16" s="49" t="s">
        <v>62</v>
      </c>
      <c r="C16" s="50" t="s">
        <v>63</v>
      </c>
      <c r="D16" s="304">
        <v>0</v>
      </c>
      <c r="E16" s="304">
        <v>2294</v>
      </c>
      <c r="F16" s="304">
        <v>0</v>
      </c>
      <c r="G16" s="304">
        <v>373</v>
      </c>
      <c r="H16" s="304">
        <f t="shared" si="2"/>
        <v>2667</v>
      </c>
      <c r="I16" s="304">
        <v>0</v>
      </c>
      <c r="J16" s="304">
        <v>0</v>
      </c>
      <c r="K16" s="304">
        <v>0</v>
      </c>
      <c r="L16" s="304">
        <f t="shared" si="3"/>
        <v>0</v>
      </c>
      <c r="M16" s="304">
        <v>0</v>
      </c>
      <c r="N16" s="304">
        <v>0</v>
      </c>
      <c r="O16" s="304">
        <v>0</v>
      </c>
      <c r="P16" s="304">
        <f t="shared" si="4"/>
        <v>0</v>
      </c>
    </row>
    <row r="17" spans="1:16" s="27" customFormat="1" x14ac:dyDescent="0.25">
      <c r="A17" s="303">
        <v>8</v>
      </c>
      <c r="B17" s="346" t="s">
        <v>64</v>
      </c>
      <c r="C17" s="50" t="s">
        <v>65</v>
      </c>
      <c r="D17" s="304">
        <v>0</v>
      </c>
      <c r="E17" s="304">
        <v>0</v>
      </c>
      <c r="F17" s="304">
        <v>0</v>
      </c>
      <c r="G17" s="304">
        <v>0</v>
      </c>
      <c r="H17" s="304">
        <f t="shared" si="2"/>
        <v>0</v>
      </c>
      <c r="I17" s="304">
        <v>0</v>
      </c>
      <c r="J17" s="304">
        <v>0</v>
      </c>
      <c r="K17" s="304">
        <v>0</v>
      </c>
      <c r="L17" s="304">
        <f t="shared" si="3"/>
        <v>0</v>
      </c>
      <c r="M17" s="304">
        <v>0</v>
      </c>
      <c r="N17" s="304">
        <v>0</v>
      </c>
      <c r="O17" s="304">
        <v>0</v>
      </c>
      <c r="P17" s="304">
        <f t="shared" si="4"/>
        <v>0</v>
      </c>
    </row>
    <row r="18" spans="1:16" s="306" customFormat="1" x14ac:dyDescent="0.25">
      <c r="A18" s="303">
        <v>9</v>
      </c>
      <c r="B18" s="346" t="s">
        <v>66</v>
      </c>
      <c r="C18" s="50" t="s">
        <v>67</v>
      </c>
      <c r="D18" s="304">
        <v>0</v>
      </c>
      <c r="E18" s="304">
        <v>0</v>
      </c>
      <c r="F18" s="304">
        <v>0</v>
      </c>
      <c r="G18" s="304">
        <v>0</v>
      </c>
      <c r="H18" s="304">
        <f t="shared" si="2"/>
        <v>0</v>
      </c>
      <c r="I18" s="304">
        <v>0</v>
      </c>
      <c r="J18" s="304">
        <v>0</v>
      </c>
      <c r="K18" s="304">
        <v>0</v>
      </c>
      <c r="L18" s="304">
        <f t="shared" si="3"/>
        <v>0</v>
      </c>
      <c r="M18" s="304">
        <v>0</v>
      </c>
      <c r="N18" s="304">
        <v>0</v>
      </c>
      <c r="O18" s="304">
        <v>0</v>
      </c>
      <c r="P18" s="304">
        <f t="shared" si="4"/>
        <v>0</v>
      </c>
    </row>
    <row r="19" spans="1:16" s="27" customFormat="1" x14ac:dyDescent="0.25">
      <c r="A19" s="303">
        <v>10</v>
      </c>
      <c r="B19" s="346" t="s">
        <v>68</v>
      </c>
      <c r="C19" s="50" t="s">
        <v>69</v>
      </c>
      <c r="D19" s="304">
        <v>0</v>
      </c>
      <c r="E19" s="304">
        <v>0</v>
      </c>
      <c r="F19" s="304">
        <v>0</v>
      </c>
      <c r="G19" s="304">
        <v>0</v>
      </c>
      <c r="H19" s="304">
        <f t="shared" si="2"/>
        <v>0</v>
      </c>
      <c r="I19" s="304">
        <v>0</v>
      </c>
      <c r="J19" s="304">
        <v>0</v>
      </c>
      <c r="K19" s="304">
        <v>0</v>
      </c>
      <c r="L19" s="304">
        <f t="shared" si="3"/>
        <v>0</v>
      </c>
      <c r="M19" s="304">
        <v>0</v>
      </c>
      <c r="N19" s="304">
        <v>0</v>
      </c>
      <c r="O19" s="304">
        <v>0</v>
      </c>
      <c r="P19" s="304">
        <f t="shared" si="4"/>
        <v>0</v>
      </c>
    </row>
    <row r="20" spans="1:16" s="27" customFormat="1" x14ac:dyDescent="0.25">
      <c r="A20" s="303">
        <v>11</v>
      </c>
      <c r="B20" s="346" t="s">
        <v>70</v>
      </c>
      <c r="C20" s="50" t="s">
        <v>71</v>
      </c>
      <c r="D20" s="304">
        <v>0</v>
      </c>
      <c r="E20" s="304">
        <v>0</v>
      </c>
      <c r="F20" s="304">
        <v>0</v>
      </c>
      <c r="G20" s="304">
        <v>0</v>
      </c>
      <c r="H20" s="304">
        <f t="shared" si="2"/>
        <v>0</v>
      </c>
      <c r="I20" s="304">
        <v>0</v>
      </c>
      <c r="J20" s="304">
        <v>0</v>
      </c>
      <c r="K20" s="304">
        <v>0</v>
      </c>
      <c r="L20" s="304">
        <f t="shared" si="3"/>
        <v>0</v>
      </c>
      <c r="M20" s="304">
        <v>0</v>
      </c>
      <c r="N20" s="304">
        <v>0</v>
      </c>
      <c r="O20" s="304">
        <v>0</v>
      </c>
      <c r="P20" s="304">
        <f t="shared" si="4"/>
        <v>0</v>
      </c>
    </row>
    <row r="21" spans="1:16" s="27" customFormat="1" x14ac:dyDescent="0.25">
      <c r="A21" s="303">
        <v>12</v>
      </c>
      <c r="B21" s="346" t="s">
        <v>72</v>
      </c>
      <c r="C21" s="50" t="s">
        <v>73</v>
      </c>
      <c r="D21" s="304">
        <v>0</v>
      </c>
      <c r="E21" s="304">
        <v>1114</v>
      </c>
      <c r="F21" s="304">
        <v>0</v>
      </c>
      <c r="G21" s="304">
        <v>182</v>
      </c>
      <c r="H21" s="304">
        <f t="shared" si="2"/>
        <v>1296</v>
      </c>
      <c r="I21" s="304">
        <v>0</v>
      </c>
      <c r="J21" s="304">
        <v>0</v>
      </c>
      <c r="K21" s="304">
        <v>0</v>
      </c>
      <c r="L21" s="304">
        <f t="shared" si="3"/>
        <v>0</v>
      </c>
      <c r="M21" s="304">
        <v>0</v>
      </c>
      <c r="N21" s="304">
        <v>0</v>
      </c>
      <c r="O21" s="304">
        <v>0</v>
      </c>
      <c r="P21" s="304">
        <f t="shared" si="4"/>
        <v>0</v>
      </c>
    </row>
    <row r="22" spans="1:16" s="27" customFormat="1" x14ac:dyDescent="0.25">
      <c r="A22" s="303">
        <v>13</v>
      </c>
      <c r="B22" s="346" t="s">
        <v>74</v>
      </c>
      <c r="C22" s="50" t="s">
        <v>75</v>
      </c>
      <c r="D22" s="304">
        <v>0</v>
      </c>
      <c r="E22" s="304">
        <v>0</v>
      </c>
      <c r="F22" s="304">
        <v>0</v>
      </c>
      <c r="G22" s="304">
        <v>0</v>
      </c>
      <c r="H22" s="304">
        <f t="shared" si="2"/>
        <v>0</v>
      </c>
      <c r="I22" s="304">
        <v>0</v>
      </c>
      <c r="J22" s="304">
        <v>0</v>
      </c>
      <c r="K22" s="304">
        <v>0</v>
      </c>
      <c r="L22" s="304">
        <f t="shared" si="3"/>
        <v>0</v>
      </c>
      <c r="M22" s="304">
        <v>0</v>
      </c>
      <c r="N22" s="304">
        <v>0</v>
      </c>
      <c r="O22" s="304">
        <v>0</v>
      </c>
      <c r="P22" s="304">
        <f t="shared" si="4"/>
        <v>0</v>
      </c>
    </row>
    <row r="23" spans="1:16" s="27" customFormat="1" x14ac:dyDescent="0.25">
      <c r="A23" s="303">
        <v>14</v>
      </c>
      <c r="B23" s="346" t="s">
        <v>76</v>
      </c>
      <c r="C23" s="50" t="s">
        <v>77</v>
      </c>
      <c r="D23" s="304">
        <v>0</v>
      </c>
      <c r="E23" s="304">
        <v>0</v>
      </c>
      <c r="F23" s="304">
        <v>0</v>
      </c>
      <c r="G23" s="304">
        <v>0</v>
      </c>
      <c r="H23" s="304">
        <f t="shared" si="2"/>
        <v>0</v>
      </c>
      <c r="I23" s="304">
        <v>0</v>
      </c>
      <c r="J23" s="304">
        <v>0</v>
      </c>
      <c r="K23" s="304">
        <v>0</v>
      </c>
      <c r="L23" s="304">
        <f t="shared" si="3"/>
        <v>0</v>
      </c>
      <c r="M23" s="304">
        <v>0</v>
      </c>
      <c r="N23" s="304">
        <v>0</v>
      </c>
      <c r="O23" s="304">
        <v>0</v>
      </c>
      <c r="P23" s="304">
        <f t="shared" si="4"/>
        <v>0</v>
      </c>
    </row>
    <row r="24" spans="1:16" s="27" customFormat="1" x14ac:dyDescent="0.25">
      <c r="A24" s="303">
        <v>15</v>
      </c>
      <c r="B24" s="346" t="s">
        <v>78</v>
      </c>
      <c r="C24" s="50" t="s">
        <v>79</v>
      </c>
      <c r="D24" s="304">
        <v>0</v>
      </c>
      <c r="E24" s="304">
        <v>998</v>
      </c>
      <c r="F24" s="304">
        <v>18</v>
      </c>
      <c r="G24" s="304">
        <v>0</v>
      </c>
      <c r="H24" s="304">
        <f t="shared" si="2"/>
        <v>1016</v>
      </c>
      <c r="I24" s="304">
        <v>0</v>
      </c>
      <c r="J24" s="304">
        <v>0</v>
      </c>
      <c r="K24" s="304">
        <v>0</v>
      </c>
      <c r="L24" s="304">
        <f t="shared" si="3"/>
        <v>0</v>
      </c>
      <c r="M24" s="304">
        <v>0</v>
      </c>
      <c r="N24" s="304">
        <v>0</v>
      </c>
      <c r="O24" s="304">
        <v>0</v>
      </c>
      <c r="P24" s="304">
        <f t="shared" si="4"/>
        <v>0</v>
      </c>
    </row>
    <row r="25" spans="1:16" s="27" customFormat="1" x14ac:dyDescent="0.25">
      <c r="A25" s="303">
        <v>16</v>
      </c>
      <c r="B25" s="346" t="s">
        <v>80</v>
      </c>
      <c r="C25" s="50" t="s">
        <v>81</v>
      </c>
      <c r="D25" s="304">
        <v>0</v>
      </c>
      <c r="E25" s="304">
        <v>1649</v>
      </c>
      <c r="F25" s="304">
        <v>31</v>
      </c>
      <c r="G25" s="304">
        <v>269</v>
      </c>
      <c r="H25" s="304">
        <f t="shared" si="2"/>
        <v>1949</v>
      </c>
      <c r="I25" s="304">
        <v>0</v>
      </c>
      <c r="J25" s="304">
        <v>0</v>
      </c>
      <c r="K25" s="304">
        <v>0</v>
      </c>
      <c r="L25" s="304">
        <f t="shared" si="3"/>
        <v>0</v>
      </c>
      <c r="M25" s="304">
        <v>0</v>
      </c>
      <c r="N25" s="304">
        <v>0</v>
      </c>
      <c r="O25" s="304">
        <v>0</v>
      </c>
      <c r="P25" s="304">
        <f t="shared" si="4"/>
        <v>0</v>
      </c>
    </row>
    <row r="26" spans="1:16" s="27" customFormat="1" x14ac:dyDescent="0.25">
      <c r="A26" s="303">
        <v>17</v>
      </c>
      <c r="B26" s="346" t="s">
        <v>20</v>
      </c>
      <c r="C26" s="50" t="s">
        <v>21</v>
      </c>
      <c r="D26" s="304">
        <v>0</v>
      </c>
      <c r="E26" s="304">
        <v>3407</v>
      </c>
      <c r="F26" s="304">
        <v>0</v>
      </c>
      <c r="G26" s="304">
        <v>822</v>
      </c>
      <c r="H26" s="304">
        <f t="shared" si="2"/>
        <v>4229</v>
      </c>
      <c r="I26" s="304">
        <v>2562</v>
      </c>
      <c r="J26" s="304">
        <v>0</v>
      </c>
      <c r="K26" s="304">
        <v>0</v>
      </c>
      <c r="L26" s="304">
        <f t="shared" si="3"/>
        <v>2562</v>
      </c>
      <c r="M26" s="304">
        <v>0</v>
      </c>
      <c r="N26" s="304">
        <v>0</v>
      </c>
      <c r="O26" s="304">
        <v>0</v>
      </c>
      <c r="P26" s="304">
        <f t="shared" si="4"/>
        <v>0</v>
      </c>
    </row>
    <row r="27" spans="1:16" s="27" customFormat="1" x14ac:dyDescent="0.25">
      <c r="A27" s="303">
        <v>18</v>
      </c>
      <c r="B27" s="49" t="s">
        <v>82</v>
      </c>
      <c r="C27" s="50" t="s">
        <v>83</v>
      </c>
      <c r="D27" s="304">
        <v>0</v>
      </c>
      <c r="E27" s="304">
        <v>0</v>
      </c>
      <c r="F27" s="304">
        <v>0</v>
      </c>
      <c r="G27" s="304">
        <v>0</v>
      </c>
      <c r="H27" s="304">
        <f t="shared" si="2"/>
        <v>0</v>
      </c>
      <c r="I27" s="304">
        <v>0</v>
      </c>
      <c r="J27" s="304">
        <v>0</v>
      </c>
      <c r="K27" s="304">
        <v>0</v>
      </c>
      <c r="L27" s="304">
        <f t="shared" si="3"/>
        <v>0</v>
      </c>
      <c r="M27" s="304">
        <v>0</v>
      </c>
      <c r="N27" s="304">
        <v>0</v>
      </c>
      <c r="O27" s="304">
        <v>0</v>
      </c>
      <c r="P27" s="304">
        <f t="shared" si="4"/>
        <v>0</v>
      </c>
    </row>
    <row r="28" spans="1:16" s="27" customFormat="1" x14ac:dyDescent="0.25">
      <c r="A28" s="303">
        <v>19</v>
      </c>
      <c r="B28" s="49" t="s">
        <v>84</v>
      </c>
      <c r="C28" s="50" t="s">
        <v>85</v>
      </c>
      <c r="D28" s="304">
        <v>0</v>
      </c>
      <c r="E28" s="304">
        <v>0</v>
      </c>
      <c r="F28" s="304">
        <v>0</v>
      </c>
      <c r="G28" s="304">
        <v>0</v>
      </c>
      <c r="H28" s="304">
        <f t="shared" si="2"/>
        <v>0</v>
      </c>
      <c r="I28" s="304">
        <v>0</v>
      </c>
      <c r="J28" s="304">
        <v>0</v>
      </c>
      <c r="K28" s="304">
        <v>0</v>
      </c>
      <c r="L28" s="304">
        <f t="shared" si="3"/>
        <v>0</v>
      </c>
      <c r="M28" s="304">
        <v>0</v>
      </c>
      <c r="N28" s="304">
        <v>0</v>
      </c>
      <c r="O28" s="304">
        <v>0</v>
      </c>
      <c r="P28" s="304">
        <f t="shared" si="4"/>
        <v>0</v>
      </c>
    </row>
    <row r="29" spans="1:16" s="306" customFormat="1" x14ac:dyDescent="0.25">
      <c r="A29" s="303">
        <v>20</v>
      </c>
      <c r="B29" s="49" t="s">
        <v>86</v>
      </c>
      <c r="C29" s="50" t="s">
        <v>87</v>
      </c>
      <c r="D29" s="304">
        <v>0</v>
      </c>
      <c r="E29" s="304">
        <v>1776</v>
      </c>
      <c r="F29" s="304">
        <v>0</v>
      </c>
      <c r="G29" s="304">
        <v>0</v>
      </c>
      <c r="H29" s="304">
        <f t="shared" si="2"/>
        <v>1776</v>
      </c>
      <c r="I29" s="304">
        <v>0</v>
      </c>
      <c r="J29" s="304">
        <v>0</v>
      </c>
      <c r="K29" s="304">
        <v>0</v>
      </c>
      <c r="L29" s="304">
        <f t="shared" si="3"/>
        <v>0</v>
      </c>
      <c r="M29" s="304">
        <v>0</v>
      </c>
      <c r="N29" s="304">
        <v>0</v>
      </c>
      <c r="O29" s="304">
        <v>0</v>
      </c>
      <c r="P29" s="304">
        <f t="shared" si="4"/>
        <v>0</v>
      </c>
    </row>
    <row r="30" spans="1:16" s="27" customFormat="1" x14ac:dyDescent="0.25">
      <c r="A30" s="303">
        <v>21</v>
      </c>
      <c r="B30" s="49" t="s">
        <v>22</v>
      </c>
      <c r="C30" s="50" t="s">
        <v>23</v>
      </c>
      <c r="D30" s="304">
        <v>0</v>
      </c>
      <c r="E30" s="304">
        <v>2281</v>
      </c>
      <c r="F30" s="304">
        <v>39</v>
      </c>
      <c r="G30" s="304">
        <v>355</v>
      </c>
      <c r="H30" s="304">
        <f t="shared" si="2"/>
        <v>2675</v>
      </c>
      <c r="I30" s="304">
        <v>1117</v>
      </c>
      <c r="J30" s="304">
        <v>86</v>
      </c>
      <c r="K30" s="304">
        <v>25</v>
      </c>
      <c r="L30" s="304">
        <f t="shared" si="3"/>
        <v>1228</v>
      </c>
      <c r="M30" s="304">
        <v>0</v>
      </c>
      <c r="N30" s="304">
        <v>0</v>
      </c>
      <c r="O30" s="304">
        <v>0</v>
      </c>
      <c r="P30" s="304">
        <f t="shared" si="4"/>
        <v>0</v>
      </c>
    </row>
    <row r="31" spans="1:16" s="27" customFormat="1" x14ac:dyDescent="0.25">
      <c r="A31" s="303">
        <v>22</v>
      </c>
      <c r="B31" s="346" t="s">
        <v>24</v>
      </c>
      <c r="C31" s="50" t="s">
        <v>25</v>
      </c>
      <c r="D31" s="304">
        <v>0</v>
      </c>
      <c r="E31" s="304">
        <v>0</v>
      </c>
      <c r="F31" s="304">
        <v>0</v>
      </c>
      <c r="G31" s="304">
        <v>0</v>
      </c>
      <c r="H31" s="304">
        <f t="shared" si="2"/>
        <v>0</v>
      </c>
      <c r="I31" s="304">
        <v>0</v>
      </c>
      <c r="J31" s="304">
        <v>0</v>
      </c>
      <c r="K31" s="304">
        <v>0</v>
      </c>
      <c r="L31" s="304">
        <f t="shared" si="3"/>
        <v>0</v>
      </c>
      <c r="M31" s="304">
        <v>0</v>
      </c>
      <c r="N31" s="304">
        <v>0</v>
      </c>
      <c r="O31" s="304">
        <v>0</v>
      </c>
      <c r="P31" s="304">
        <f t="shared" si="4"/>
        <v>0</v>
      </c>
    </row>
    <row r="32" spans="1:16" x14ac:dyDescent="0.25">
      <c r="A32" s="303">
        <v>23</v>
      </c>
      <c r="B32" s="346" t="s">
        <v>88</v>
      </c>
      <c r="C32" s="50" t="s">
        <v>89</v>
      </c>
      <c r="D32" s="304">
        <v>0</v>
      </c>
      <c r="E32" s="304">
        <v>0</v>
      </c>
      <c r="F32" s="304">
        <v>0</v>
      </c>
      <c r="G32" s="304">
        <v>0</v>
      </c>
      <c r="H32" s="304">
        <f t="shared" si="2"/>
        <v>0</v>
      </c>
      <c r="I32" s="304">
        <v>874</v>
      </c>
      <c r="J32" s="304">
        <v>86</v>
      </c>
      <c r="K32" s="304">
        <v>24</v>
      </c>
      <c r="L32" s="304">
        <f t="shared" si="3"/>
        <v>984</v>
      </c>
      <c r="M32" s="304">
        <v>0</v>
      </c>
      <c r="N32" s="304">
        <v>0</v>
      </c>
      <c r="O32" s="304">
        <v>0</v>
      </c>
      <c r="P32" s="304">
        <f t="shared" si="4"/>
        <v>0</v>
      </c>
    </row>
    <row r="33" spans="1:16" s="306" customFormat="1" ht="12.75" customHeight="1" x14ac:dyDescent="0.25">
      <c r="A33" s="303">
        <v>24</v>
      </c>
      <c r="B33" s="346" t="s">
        <v>90</v>
      </c>
      <c r="C33" s="50" t="s">
        <v>91</v>
      </c>
      <c r="D33" s="304">
        <v>0</v>
      </c>
      <c r="E33" s="304">
        <v>0</v>
      </c>
      <c r="F33" s="304">
        <v>0</v>
      </c>
      <c r="G33" s="304">
        <v>0</v>
      </c>
      <c r="H33" s="304">
        <f t="shared" si="2"/>
        <v>0</v>
      </c>
      <c r="I33" s="304">
        <v>0</v>
      </c>
      <c r="J33" s="304">
        <v>0</v>
      </c>
      <c r="K33" s="304">
        <v>0</v>
      </c>
      <c r="L33" s="304">
        <f t="shared" si="3"/>
        <v>0</v>
      </c>
      <c r="M33" s="304">
        <v>0</v>
      </c>
      <c r="N33" s="304">
        <v>0</v>
      </c>
      <c r="O33" s="304">
        <v>0</v>
      </c>
      <c r="P33" s="304">
        <f t="shared" si="4"/>
        <v>0</v>
      </c>
    </row>
    <row r="34" spans="1:16" s="306" customFormat="1" x14ac:dyDescent="0.25">
      <c r="A34" s="303">
        <v>25</v>
      </c>
      <c r="B34" s="49" t="s">
        <v>92</v>
      </c>
      <c r="C34" s="50" t="s">
        <v>93</v>
      </c>
      <c r="D34" s="304">
        <v>1094</v>
      </c>
      <c r="E34" s="304">
        <v>9127</v>
      </c>
      <c r="F34" s="304">
        <v>165</v>
      </c>
      <c r="G34" s="304">
        <v>1312</v>
      </c>
      <c r="H34" s="304">
        <f t="shared" si="2"/>
        <v>11698</v>
      </c>
      <c r="I34" s="304">
        <v>5480</v>
      </c>
      <c r="J34" s="304">
        <v>475</v>
      </c>
      <c r="K34" s="304">
        <v>0</v>
      </c>
      <c r="L34" s="304">
        <f t="shared" si="3"/>
        <v>5955</v>
      </c>
      <c r="M34" s="304">
        <v>0</v>
      </c>
      <c r="N34" s="304">
        <v>0</v>
      </c>
      <c r="O34" s="304">
        <v>0</v>
      </c>
      <c r="P34" s="304">
        <f t="shared" si="4"/>
        <v>0</v>
      </c>
    </row>
    <row r="35" spans="1:16" s="27" customFormat="1" x14ac:dyDescent="0.25">
      <c r="A35" s="303">
        <v>26</v>
      </c>
      <c r="B35" s="346" t="s">
        <v>94</v>
      </c>
      <c r="C35" s="50" t="s">
        <v>95</v>
      </c>
      <c r="D35" s="304">
        <v>0</v>
      </c>
      <c r="E35" s="304">
        <v>0</v>
      </c>
      <c r="F35" s="304">
        <v>0</v>
      </c>
      <c r="G35" s="304">
        <v>0</v>
      </c>
      <c r="H35" s="304">
        <f t="shared" si="2"/>
        <v>0</v>
      </c>
      <c r="I35" s="304">
        <v>0</v>
      </c>
      <c r="J35" s="304">
        <v>0</v>
      </c>
      <c r="K35" s="304">
        <v>0</v>
      </c>
      <c r="L35" s="304">
        <f t="shared" si="3"/>
        <v>0</v>
      </c>
      <c r="M35" s="304">
        <v>0</v>
      </c>
      <c r="N35" s="304">
        <v>0</v>
      </c>
      <c r="O35" s="304">
        <v>0</v>
      </c>
      <c r="P35" s="304">
        <f t="shared" si="4"/>
        <v>0</v>
      </c>
    </row>
    <row r="36" spans="1:16" s="27" customFormat="1" x14ac:dyDescent="0.25">
      <c r="A36" s="303">
        <v>27</v>
      </c>
      <c r="B36" s="52" t="s">
        <v>96</v>
      </c>
      <c r="C36" s="50" t="s">
        <v>97</v>
      </c>
      <c r="D36" s="304">
        <v>0</v>
      </c>
      <c r="E36" s="304">
        <v>0</v>
      </c>
      <c r="F36" s="304">
        <v>0</v>
      </c>
      <c r="G36" s="304">
        <v>0</v>
      </c>
      <c r="H36" s="304">
        <f t="shared" si="2"/>
        <v>0</v>
      </c>
      <c r="I36" s="304">
        <v>0</v>
      </c>
      <c r="J36" s="304">
        <v>0</v>
      </c>
      <c r="K36" s="304">
        <v>0</v>
      </c>
      <c r="L36" s="304">
        <f t="shared" si="3"/>
        <v>0</v>
      </c>
      <c r="M36" s="304">
        <v>0</v>
      </c>
      <c r="N36" s="304">
        <v>0</v>
      </c>
      <c r="O36" s="304">
        <v>0</v>
      </c>
      <c r="P36" s="304">
        <f t="shared" si="4"/>
        <v>0</v>
      </c>
    </row>
    <row r="37" spans="1:16" s="27" customFormat="1" x14ac:dyDescent="0.25">
      <c r="A37" s="303">
        <v>28</v>
      </c>
      <c r="B37" s="52" t="s">
        <v>26</v>
      </c>
      <c r="C37" s="50" t="s">
        <v>27</v>
      </c>
      <c r="D37" s="304">
        <v>0</v>
      </c>
      <c r="E37" s="304">
        <v>5954</v>
      </c>
      <c r="F37" s="304">
        <v>0</v>
      </c>
      <c r="G37" s="304">
        <v>970</v>
      </c>
      <c r="H37" s="304">
        <f t="shared" si="2"/>
        <v>6924</v>
      </c>
      <c r="I37" s="304">
        <v>0</v>
      </c>
      <c r="J37" s="304">
        <v>0</v>
      </c>
      <c r="K37" s="304">
        <v>0</v>
      </c>
      <c r="L37" s="304">
        <f t="shared" si="3"/>
        <v>0</v>
      </c>
      <c r="M37" s="304">
        <v>0</v>
      </c>
      <c r="N37" s="304">
        <v>0</v>
      </c>
      <c r="O37" s="304">
        <v>0</v>
      </c>
      <c r="P37" s="304">
        <f t="shared" si="4"/>
        <v>0</v>
      </c>
    </row>
    <row r="38" spans="1:16" s="27" customFormat="1" x14ac:dyDescent="0.25">
      <c r="A38" s="303">
        <v>29</v>
      </c>
      <c r="B38" s="49" t="s">
        <v>98</v>
      </c>
      <c r="C38" s="50" t="s">
        <v>99</v>
      </c>
      <c r="D38" s="304">
        <v>0</v>
      </c>
      <c r="E38" s="304">
        <v>4240</v>
      </c>
      <c r="F38" s="304">
        <v>78</v>
      </c>
      <c r="G38" s="304">
        <v>0</v>
      </c>
      <c r="H38" s="304">
        <f t="shared" si="2"/>
        <v>4318</v>
      </c>
      <c r="I38" s="304">
        <v>0</v>
      </c>
      <c r="J38" s="304">
        <v>0</v>
      </c>
      <c r="K38" s="304">
        <v>0</v>
      </c>
      <c r="L38" s="304">
        <f t="shared" si="3"/>
        <v>0</v>
      </c>
      <c r="M38" s="304">
        <v>0</v>
      </c>
      <c r="N38" s="304">
        <v>0</v>
      </c>
      <c r="O38" s="304">
        <v>0</v>
      </c>
      <c r="P38" s="304">
        <f t="shared" si="4"/>
        <v>0</v>
      </c>
    </row>
    <row r="39" spans="1:16" s="27" customFormat="1" x14ac:dyDescent="0.25">
      <c r="A39" s="303">
        <v>30</v>
      </c>
      <c r="B39" s="52" t="s">
        <v>100</v>
      </c>
      <c r="C39" s="50" t="s">
        <v>101</v>
      </c>
      <c r="D39" s="304">
        <v>0</v>
      </c>
      <c r="E39" s="304">
        <v>0</v>
      </c>
      <c r="F39" s="304">
        <v>0</v>
      </c>
      <c r="G39" s="304">
        <v>0</v>
      </c>
      <c r="H39" s="304">
        <f t="shared" si="2"/>
        <v>0</v>
      </c>
      <c r="I39" s="304">
        <v>0</v>
      </c>
      <c r="J39" s="304">
        <v>0</v>
      </c>
      <c r="K39" s="304">
        <v>0</v>
      </c>
      <c r="L39" s="304">
        <f t="shared" si="3"/>
        <v>0</v>
      </c>
      <c r="M39" s="304">
        <v>0</v>
      </c>
      <c r="N39" s="304">
        <v>0</v>
      </c>
      <c r="O39" s="304">
        <v>0</v>
      </c>
      <c r="P39" s="304">
        <f t="shared" si="4"/>
        <v>0</v>
      </c>
    </row>
    <row r="40" spans="1:16" s="306" customFormat="1" x14ac:dyDescent="0.25">
      <c r="A40" s="303">
        <v>31</v>
      </c>
      <c r="B40" s="346" t="s">
        <v>102</v>
      </c>
      <c r="C40" s="50" t="s">
        <v>103</v>
      </c>
      <c r="D40" s="304">
        <v>0</v>
      </c>
      <c r="E40" s="304">
        <v>2186</v>
      </c>
      <c r="F40" s="304">
        <v>55</v>
      </c>
      <c r="G40" s="304">
        <v>0</v>
      </c>
      <c r="H40" s="304">
        <f t="shared" si="2"/>
        <v>2241</v>
      </c>
      <c r="I40" s="304">
        <v>0</v>
      </c>
      <c r="J40" s="304">
        <v>0</v>
      </c>
      <c r="K40" s="304">
        <v>0</v>
      </c>
      <c r="L40" s="304">
        <f t="shared" si="3"/>
        <v>0</v>
      </c>
      <c r="M40" s="304">
        <v>0</v>
      </c>
      <c r="N40" s="304">
        <v>0</v>
      </c>
      <c r="O40" s="304">
        <v>0</v>
      </c>
      <c r="P40" s="304">
        <f t="shared" si="4"/>
        <v>0</v>
      </c>
    </row>
    <row r="41" spans="1:16" x14ac:dyDescent="0.25">
      <c r="A41" s="303">
        <v>32</v>
      </c>
      <c r="B41" s="52" t="s">
        <v>104</v>
      </c>
      <c r="C41" s="50" t="s">
        <v>105</v>
      </c>
      <c r="D41" s="304">
        <v>0</v>
      </c>
      <c r="E41" s="304">
        <v>0</v>
      </c>
      <c r="F41" s="304">
        <v>0</v>
      </c>
      <c r="G41" s="304">
        <v>0</v>
      </c>
      <c r="H41" s="304">
        <f t="shared" si="2"/>
        <v>0</v>
      </c>
      <c r="I41" s="304">
        <v>0</v>
      </c>
      <c r="J41" s="304">
        <v>0</v>
      </c>
      <c r="K41" s="304">
        <v>0</v>
      </c>
      <c r="L41" s="304">
        <f t="shared" si="3"/>
        <v>0</v>
      </c>
      <c r="M41" s="304">
        <v>0</v>
      </c>
      <c r="N41" s="304">
        <v>0</v>
      </c>
      <c r="O41" s="304">
        <v>0</v>
      </c>
      <c r="P41" s="304">
        <f t="shared" si="4"/>
        <v>0</v>
      </c>
    </row>
    <row r="42" spans="1:16" s="27" customFormat="1" x14ac:dyDescent="0.25">
      <c r="A42" s="303">
        <v>33</v>
      </c>
      <c r="B42" s="49" t="s">
        <v>106</v>
      </c>
      <c r="C42" s="50" t="s">
        <v>107</v>
      </c>
      <c r="D42" s="304">
        <v>0</v>
      </c>
      <c r="E42" s="304">
        <v>0</v>
      </c>
      <c r="F42" s="304">
        <v>0</v>
      </c>
      <c r="G42" s="304">
        <v>0</v>
      </c>
      <c r="H42" s="304">
        <f t="shared" si="2"/>
        <v>0</v>
      </c>
      <c r="I42" s="304">
        <v>0</v>
      </c>
      <c r="J42" s="304">
        <v>0</v>
      </c>
      <c r="K42" s="304">
        <v>0</v>
      </c>
      <c r="L42" s="304">
        <f t="shared" si="3"/>
        <v>0</v>
      </c>
      <c r="M42" s="304">
        <v>0</v>
      </c>
      <c r="N42" s="304">
        <v>0</v>
      </c>
      <c r="O42" s="304">
        <v>0</v>
      </c>
      <c r="P42" s="304">
        <f t="shared" si="4"/>
        <v>0</v>
      </c>
    </row>
    <row r="43" spans="1:16" s="27" customFormat="1" x14ac:dyDescent="0.25">
      <c r="A43" s="303">
        <v>34</v>
      </c>
      <c r="B43" s="307" t="s">
        <v>108</v>
      </c>
      <c r="C43" s="308" t="s">
        <v>109</v>
      </c>
      <c r="D43" s="304">
        <v>0</v>
      </c>
      <c r="E43" s="304">
        <v>0</v>
      </c>
      <c r="F43" s="304">
        <v>0</v>
      </c>
      <c r="G43" s="304">
        <v>0</v>
      </c>
      <c r="H43" s="304">
        <f t="shared" si="2"/>
        <v>0</v>
      </c>
      <c r="I43" s="304">
        <v>0</v>
      </c>
      <c r="J43" s="304">
        <v>0</v>
      </c>
      <c r="K43" s="304">
        <v>0</v>
      </c>
      <c r="L43" s="304">
        <f t="shared" si="3"/>
        <v>0</v>
      </c>
      <c r="M43" s="304">
        <v>0</v>
      </c>
      <c r="N43" s="304">
        <v>0</v>
      </c>
      <c r="O43" s="304">
        <v>0</v>
      </c>
      <c r="P43" s="304">
        <f t="shared" si="4"/>
        <v>0</v>
      </c>
    </row>
    <row r="44" spans="1:16" s="27" customFormat="1" x14ac:dyDescent="0.25">
      <c r="A44" s="303">
        <v>35</v>
      </c>
      <c r="B44" s="49" t="s">
        <v>110</v>
      </c>
      <c r="C44" s="50" t="s">
        <v>111</v>
      </c>
      <c r="D44" s="304">
        <v>0</v>
      </c>
      <c r="E44" s="304">
        <v>0</v>
      </c>
      <c r="F44" s="304">
        <v>0</v>
      </c>
      <c r="G44" s="304">
        <v>0</v>
      </c>
      <c r="H44" s="304">
        <f t="shared" si="2"/>
        <v>0</v>
      </c>
      <c r="I44" s="304">
        <v>0</v>
      </c>
      <c r="J44" s="304">
        <v>0</v>
      </c>
      <c r="K44" s="304">
        <v>0</v>
      </c>
      <c r="L44" s="304">
        <f t="shared" si="3"/>
        <v>0</v>
      </c>
      <c r="M44" s="304">
        <v>0</v>
      </c>
      <c r="N44" s="304">
        <v>0</v>
      </c>
      <c r="O44" s="304">
        <v>0</v>
      </c>
      <c r="P44" s="304">
        <f t="shared" si="4"/>
        <v>0</v>
      </c>
    </row>
    <row r="45" spans="1:16" x14ac:dyDescent="0.25">
      <c r="A45" s="303">
        <v>36</v>
      </c>
      <c r="B45" s="49" t="s">
        <v>112</v>
      </c>
      <c r="C45" s="50" t="s">
        <v>113</v>
      </c>
      <c r="D45" s="304">
        <v>0</v>
      </c>
      <c r="E45" s="304">
        <v>821</v>
      </c>
      <c r="F45" s="304">
        <v>0</v>
      </c>
      <c r="G45" s="304">
        <v>0</v>
      </c>
      <c r="H45" s="304">
        <f t="shared" si="2"/>
        <v>821</v>
      </c>
      <c r="I45" s="304">
        <v>0</v>
      </c>
      <c r="J45" s="304">
        <v>0</v>
      </c>
      <c r="K45" s="304">
        <v>0</v>
      </c>
      <c r="L45" s="304">
        <f t="shared" si="3"/>
        <v>0</v>
      </c>
      <c r="M45" s="304">
        <v>0</v>
      </c>
      <c r="N45" s="304">
        <v>0</v>
      </c>
      <c r="O45" s="304">
        <v>0</v>
      </c>
      <c r="P45" s="304">
        <f t="shared" si="4"/>
        <v>0</v>
      </c>
    </row>
    <row r="46" spans="1:16" s="27" customFormat="1" x14ac:dyDescent="0.25">
      <c r="A46" s="303">
        <v>37</v>
      </c>
      <c r="B46" s="346" t="s">
        <v>114</v>
      </c>
      <c r="C46" s="50" t="s">
        <v>115</v>
      </c>
      <c r="D46" s="304">
        <v>0</v>
      </c>
      <c r="E46" s="304">
        <v>0</v>
      </c>
      <c r="F46" s="304">
        <v>0</v>
      </c>
      <c r="G46" s="304">
        <v>0</v>
      </c>
      <c r="H46" s="304">
        <f t="shared" si="2"/>
        <v>0</v>
      </c>
      <c r="I46" s="304">
        <v>0</v>
      </c>
      <c r="J46" s="304">
        <v>0</v>
      </c>
      <c r="K46" s="304">
        <v>0</v>
      </c>
      <c r="L46" s="304">
        <f t="shared" si="3"/>
        <v>0</v>
      </c>
      <c r="M46" s="304">
        <v>0</v>
      </c>
      <c r="N46" s="304">
        <v>0</v>
      </c>
      <c r="O46" s="304">
        <v>0</v>
      </c>
      <c r="P46" s="304">
        <f t="shared" si="4"/>
        <v>0</v>
      </c>
    </row>
    <row r="47" spans="1:16" s="27" customFormat="1" x14ac:dyDescent="0.25">
      <c r="A47" s="303">
        <v>38</v>
      </c>
      <c r="B47" s="52" t="s">
        <v>116</v>
      </c>
      <c r="C47" s="50" t="s">
        <v>117</v>
      </c>
      <c r="D47" s="304">
        <v>0</v>
      </c>
      <c r="E47" s="304">
        <v>541</v>
      </c>
      <c r="F47" s="304">
        <v>10</v>
      </c>
      <c r="G47" s="304">
        <v>87</v>
      </c>
      <c r="H47" s="304">
        <f t="shared" si="2"/>
        <v>638</v>
      </c>
      <c r="I47" s="304">
        <v>245</v>
      </c>
      <c r="J47" s="304">
        <v>0</v>
      </c>
      <c r="K47" s="304">
        <v>0</v>
      </c>
      <c r="L47" s="304">
        <f t="shared" si="3"/>
        <v>245</v>
      </c>
      <c r="M47" s="304">
        <v>0</v>
      </c>
      <c r="N47" s="304">
        <v>0</v>
      </c>
      <c r="O47" s="304">
        <v>0</v>
      </c>
      <c r="P47" s="304">
        <f t="shared" si="4"/>
        <v>0</v>
      </c>
    </row>
    <row r="48" spans="1:16" s="27" customFormat="1" x14ac:dyDescent="0.25">
      <c r="A48" s="303">
        <v>39</v>
      </c>
      <c r="B48" s="346" t="s">
        <v>28</v>
      </c>
      <c r="C48" s="50" t="s">
        <v>29</v>
      </c>
      <c r="D48" s="304">
        <v>0</v>
      </c>
      <c r="E48" s="304">
        <v>2809</v>
      </c>
      <c r="F48" s="304">
        <v>51</v>
      </c>
      <c r="G48" s="304">
        <v>0</v>
      </c>
      <c r="H48" s="304">
        <f t="shared" si="2"/>
        <v>2860</v>
      </c>
      <c r="I48" s="304">
        <v>3481</v>
      </c>
      <c r="J48" s="304">
        <v>98</v>
      </c>
      <c r="K48" s="304">
        <v>38</v>
      </c>
      <c r="L48" s="304">
        <f t="shared" si="3"/>
        <v>3617</v>
      </c>
      <c r="M48" s="304">
        <v>0</v>
      </c>
      <c r="N48" s="304">
        <v>0</v>
      </c>
      <c r="O48" s="304">
        <v>0</v>
      </c>
      <c r="P48" s="304">
        <f t="shared" si="4"/>
        <v>0</v>
      </c>
    </row>
    <row r="49" spans="1:16" s="27" customFormat="1" x14ac:dyDescent="0.25">
      <c r="A49" s="303">
        <v>40</v>
      </c>
      <c r="B49" s="49" t="s">
        <v>118</v>
      </c>
      <c r="C49" s="50" t="s">
        <v>119</v>
      </c>
      <c r="D49" s="304">
        <v>0</v>
      </c>
      <c r="E49" s="304">
        <v>0</v>
      </c>
      <c r="F49" s="304">
        <v>0</v>
      </c>
      <c r="G49" s="304">
        <v>0</v>
      </c>
      <c r="H49" s="304">
        <f t="shared" si="2"/>
        <v>0</v>
      </c>
      <c r="I49" s="304">
        <v>0</v>
      </c>
      <c r="J49" s="304">
        <v>0</v>
      </c>
      <c r="K49" s="304">
        <v>0</v>
      </c>
      <c r="L49" s="304">
        <f t="shared" si="3"/>
        <v>0</v>
      </c>
      <c r="M49" s="304">
        <v>0</v>
      </c>
      <c r="N49" s="304">
        <v>0</v>
      </c>
      <c r="O49" s="304">
        <v>0</v>
      </c>
      <c r="P49" s="304">
        <f t="shared" si="4"/>
        <v>0</v>
      </c>
    </row>
    <row r="50" spans="1:16" s="27" customFormat="1" x14ac:dyDescent="0.25">
      <c r="A50" s="303">
        <v>41</v>
      </c>
      <c r="B50" s="49" t="s">
        <v>120</v>
      </c>
      <c r="C50" s="50" t="s">
        <v>121</v>
      </c>
      <c r="D50" s="304">
        <v>0</v>
      </c>
      <c r="E50" s="304">
        <v>2280</v>
      </c>
      <c r="F50" s="304">
        <v>41</v>
      </c>
      <c r="G50" s="304">
        <v>0</v>
      </c>
      <c r="H50" s="304">
        <f t="shared" si="2"/>
        <v>2321</v>
      </c>
      <c r="I50" s="304">
        <v>0</v>
      </c>
      <c r="J50" s="304">
        <v>0</v>
      </c>
      <c r="K50" s="304">
        <v>0</v>
      </c>
      <c r="L50" s="304">
        <f t="shared" si="3"/>
        <v>0</v>
      </c>
      <c r="M50" s="304">
        <v>0</v>
      </c>
      <c r="N50" s="304">
        <v>0</v>
      </c>
      <c r="O50" s="304">
        <v>0</v>
      </c>
      <c r="P50" s="304">
        <f t="shared" si="4"/>
        <v>0</v>
      </c>
    </row>
    <row r="51" spans="1:16" s="306" customFormat="1" x14ac:dyDescent="0.25">
      <c r="A51" s="303">
        <v>42</v>
      </c>
      <c r="B51" s="346" t="s">
        <v>122</v>
      </c>
      <c r="C51" s="50" t="s">
        <v>123</v>
      </c>
      <c r="D51" s="304">
        <v>0</v>
      </c>
      <c r="E51" s="304">
        <v>0</v>
      </c>
      <c r="F51" s="304">
        <v>0</v>
      </c>
      <c r="G51" s="304">
        <v>0</v>
      </c>
      <c r="H51" s="304">
        <f t="shared" si="2"/>
        <v>0</v>
      </c>
      <c r="I51" s="304">
        <v>0</v>
      </c>
      <c r="J51" s="304">
        <v>0</v>
      </c>
      <c r="K51" s="304">
        <v>0</v>
      </c>
      <c r="L51" s="304">
        <f t="shared" si="3"/>
        <v>0</v>
      </c>
      <c r="M51" s="304">
        <v>0</v>
      </c>
      <c r="N51" s="304">
        <v>0</v>
      </c>
      <c r="O51" s="304">
        <v>0</v>
      </c>
      <c r="P51" s="304">
        <f t="shared" si="4"/>
        <v>0</v>
      </c>
    </row>
    <row r="52" spans="1:16" s="27" customFormat="1" x14ac:dyDescent="0.25">
      <c r="A52" s="303">
        <v>43</v>
      </c>
      <c r="B52" s="52" t="s">
        <v>124</v>
      </c>
      <c r="C52" s="50" t="s">
        <v>125</v>
      </c>
      <c r="D52" s="304">
        <v>0</v>
      </c>
      <c r="E52" s="304">
        <v>681</v>
      </c>
      <c r="F52" s="304">
        <v>12</v>
      </c>
      <c r="G52" s="304">
        <v>110</v>
      </c>
      <c r="H52" s="304">
        <f t="shared" si="2"/>
        <v>803</v>
      </c>
      <c r="I52" s="304">
        <v>0</v>
      </c>
      <c r="J52" s="304">
        <v>0</v>
      </c>
      <c r="K52" s="304">
        <v>0</v>
      </c>
      <c r="L52" s="304">
        <f t="shared" si="3"/>
        <v>0</v>
      </c>
      <c r="M52" s="304">
        <v>0</v>
      </c>
      <c r="N52" s="304">
        <v>0</v>
      </c>
      <c r="O52" s="304">
        <v>0</v>
      </c>
      <c r="P52" s="304">
        <f t="shared" si="4"/>
        <v>0</v>
      </c>
    </row>
    <row r="53" spans="1:16" s="27" customFormat="1" x14ac:dyDescent="0.25">
      <c r="A53" s="303">
        <v>44</v>
      </c>
      <c r="B53" s="346" t="s">
        <v>126</v>
      </c>
      <c r="C53" s="50" t="s">
        <v>127</v>
      </c>
      <c r="D53" s="304">
        <v>0</v>
      </c>
      <c r="E53" s="304">
        <v>0</v>
      </c>
      <c r="F53" s="304">
        <v>0</v>
      </c>
      <c r="G53" s="304">
        <v>0</v>
      </c>
      <c r="H53" s="304">
        <f t="shared" si="2"/>
        <v>0</v>
      </c>
      <c r="I53" s="304">
        <v>0</v>
      </c>
      <c r="J53" s="304">
        <v>0</v>
      </c>
      <c r="K53" s="304">
        <v>0</v>
      </c>
      <c r="L53" s="304">
        <f t="shared" si="3"/>
        <v>0</v>
      </c>
      <c r="M53" s="304">
        <v>0</v>
      </c>
      <c r="N53" s="304">
        <v>0</v>
      </c>
      <c r="O53" s="304">
        <v>0</v>
      </c>
      <c r="P53" s="304">
        <f t="shared" si="4"/>
        <v>0</v>
      </c>
    </row>
    <row r="54" spans="1:16" s="27" customFormat="1" x14ac:dyDescent="0.25">
      <c r="A54" s="303">
        <v>45</v>
      </c>
      <c r="B54" s="52" t="s">
        <v>128</v>
      </c>
      <c r="C54" s="50" t="s">
        <v>129</v>
      </c>
      <c r="D54" s="304">
        <v>0</v>
      </c>
      <c r="E54" s="304">
        <v>1913</v>
      </c>
      <c r="F54" s="304">
        <v>0</v>
      </c>
      <c r="G54" s="304">
        <v>0</v>
      </c>
      <c r="H54" s="304">
        <f t="shared" si="2"/>
        <v>1913</v>
      </c>
      <c r="I54" s="304">
        <v>0</v>
      </c>
      <c r="J54" s="304">
        <v>0</v>
      </c>
      <c r="K54" s="304">
        <v>0</v>
      </c>
      <c r="L54" s="304">
        <f t="shared" si="3"/>
        <v>0</v>
      </c>
      <c r="M54" s="304">
        <v>0</v>
      </c>
      <c r="N54" s="304">
        <v>0</v>
      </c>
      <c r="O54" s="304">
        <v>0</v>
      </c>
      <c r="P54" s="304">
        <f t="shared" si="4"/>
        <v>0</v>
      </c>
    </row>
    <row r="55" spans="1:16" s="27" customFormat="1" x14ac:dyDescent="0.25">
      <c r="A55" s="303">
        <v>46</v>
      </c>
      <c r="B55" s="346" t="s">
        <v>130</v>
      </c>
      <c r="C55" s="50" t="s">
        <v>131</v>
      </c>
      <c r="D55" s="304">
        <v>0</v>
      </c>
      <c r="E55" s="304">
        <v>0</v>
      </c>
      <c r="F55" s="304">
        <v>0</v>
      </c>
      <c r="G55" s="304">
        <v>0</v>
      </c>
      <c r="H55" s="304">
        <f t="shared" si="2"/>
        <v>0</v>
      </c>
      <c r="I55" s="304">
        <v>0</v>
      </c>
      <c r="J55" s="304">
        <v>0</v>
      </c>
      <c r="K55" s="304">
        <v>0</v>
      </c>
      <c r="L55" s="304">
        <f t="shared" si="3"/>
        <v>0</v>
      </c>
      <c r="M55" s="304">
        <v>0</v>
      </c>
      <c r="N55" s="304">
        <v>0</v>
      </c>
      <c r="O55" s="304">
        <v>0</v>
      </c>
      <c r="P55" s="304">
        <f t="shared" si="4"/>
        <v>0</v>
      </c>
    </row>
    <row r="56" spans="1:16" s="27" customFormat="1" x14ac:dyDescent="0.25">
      <c r="A56" s="303">
        <v>47</v>
      </c>
      <c r="B56" s="52" t="s">
        <v>132</v>
      </c>
      <c r="C56" s="50" t="s">
        <v>133</v>
      </c>
      <c r="D56" s="304">
        <v>0</v>
      </c>
      <c r="E56" s="304">
        <v>0</v>
      </c>
      <c r="F56" s="304">
        <v>0</v>
      </c>
      <c r="G56" s="304">
        <v>0</v>
      </c>
      <c r="H56" s="304">
        <f t="shared" si="2"/>
        <v>0</v>
      </c>
      <c r="I56" s="304">
        <v>0</v>
      </c>
      <c r="J56" s="304">
        <v>0</v>
      </c>
      <c r="K56" s="304">
        <v>0</v>
      </c>
      <c r="L56" s="304">
        <f t="shared" si="3"/>
        <v>0</v>
      </c>
      <c r="M56" s="304">
        <v>0</v>
      </c>
      <c r="N56" s="304">
        <v>0</v>
      </c>
      <c r="O56" s="304">
        <v>0</v>
      </c>
      <c r="P56" s="304">
        <f t="shared" si="4"/>
        <v>0</v>
      </c>
    </row>
    <row r="57" spans="1:16" s="27" customFormat="1" x14ac:dyDescent="0.25">
      <c r="A57" s="303">
        <v>48</v>
      </c>
      <c r="B57" s="346" t="s">
        <v>134</v>
      </c>
      <c r="C57" s="50" t="s">
        <v>135</v>
      </c>
      <c r="D57" s="304">
        <v>0</v>
      </c>
      <c r="E57" s="304">
        <v>0</v>
      </c>
      <c r="F57" s="304">
        <v>0</v>
      </c>
      <c r="G57" s="304">
        <v>0</v>
      </c>
      <c r="H57" s="304">
        <f t="shared" si="2"/>
        <v>0</v>
      </c>
      <c r="I57" s="304">
        <v>0</v>
      </c>
      <c r="J57" s="304">
        <v>0</v>
      </c>
      <c r="K57" s="304">
        <v>0</v>
      </c>
      <c r="L57" s="304">
        <f t="shared" si="3"/>
        <v>0</v>
      </c>
      <c r="M57" s="304">
        <v>0</v>
      </c>
      <c r="N57" s="304">
        <v>0</v>
      </c>
      <c r="O57" s="304">
        <v>0</v>
      </c>
      <c r="P57" s="304">
        <f t="shared" si="4"/>
        <v>0</v>
      </c>
    </row>
    <row r="58" spans="1:16" s="27" customFormat="1" x14ac:dyDescent="0.25">
      <c r="A58" s="303">
        <v>49</v>
      </c>
      <c r="B58" s="346" t="s">
        <v>136</v>
      </c>
      <c r="C58" s="50" t="s">
        <v>137</v>
      </c>
      <c r="D58" s="304">
        <v>0</v>
      </c>
      <c r="E58" s="304">
        <v>4482</v>
      </c>
      <c r="F58" s="304">
        <v>0</v>
      </c>
      <c r="G58" s="304">
        <v>0</v>
      </c>
      <c r="H58" s="304">
        <f t="shared" si="2"/>
        <v>4482</v>
      </c>
      <c r="I58" s="304">
        <v>0</v>
      </c>
      <c r="J58" s="304">
        <v>0</v>
      </c>
      <c r="K58" s="304">
        <v>0</v>
      </c>
      <c r="L58" s="304">
        <f t="shared" si="3"/>
        <v>0</v>
      </c>
      <c r="M58" s="304">
        <v>0</v>
      </c>
      <c r="N58" s="304">
        <v>0</v>
      </c>
      <c r="O58" s="304">
        <v>0</v>
      </c>
      <c r="P58" s="304">
        <f t="shared" si="4"/>
        <v>0</v>
      </c>
    </row>
    <row r="59" spans="1:16" s="27" customFormat="1" x14ac:dyDescent="0.25">
      <c r="A59" s="303">
        <v>50</v>
      </c>
      <c r="B59" s="346" t="s">
        <v>138</v>
      </c>
      <c r="C59" s="50" t="s">
        <v>139</v>
      </c>
      <c r="D59" s="304">
        <v>0</v>
      </c>
      <c r="E59" s="304">
        <v>0</v>
      </c>
      <c r="F59" s="304">
        <v>0</v>
      </c>
      <c r="G59" s="304">
        <v>0</v>
      </c>
      <c r="H59" s="304">
        <f t="shared" si="2"/>
        <v>0</v>
      </c>
      <c r="I59" s="304">
        <v>0</v>
      </c>
      <c r="J59" s="304">
        <v>0</v>
      </c>
      <c r="K59" s="304">
        <v>0</v>
      </c>
      <c r="L59" s="304">
        <f t="shared" si="3"/>
        <v>0</v>
      </c>
      <c r="M59" s="304">
        <v>0</v>
      </c>
      <c r="N59" s="304">
        <v>0</v>
      </c>
      <c r="O59" s="304">
        <v>0</v>
      </c>
      <c r="P59" s="304">
        <f t="shared" si="4"/>
        <v>0</v>
      </c>
    </row>
    <row r="60" spans="1:16" s="27" customFormat="1" x14ac:dyDescent="0.25">
      <c r="A60" s="303">
        <v>51</v>
      </c>
      <c r="B60" s="346" t="s">
        <v>140</v>
      </c>
      <c r="C60" s="50" t="s">
        <v>141</v>
      </c>
      <c r="D60" s="304">
        <v>0</v>
      </c>
      <c r="E60" s="304">
        <v>0</v>
      </c>
      <c r="F60" s="304">
        <v>0</v>
      </c>
      <c r="G60" s="304">
        <v>0</v>
      </c>
      <c r="H60" s="304">
        <f t="shared" si="2"/>
        <v>0</v>
      </c>
      <c r="I60" s="304">
        <v>0</v>
      </c>
      <c r="J60" s="304">
        <v>0</v>
      </c>
      <c r="K60" s="304">
        <v>0</v>
      </c>
      <c r="L60" s="304">
        <f t="shared" si="3"/>
        <v>0</v>
      </c>
      <c r="M60" s="304">
        <v>0</v>
      </c>
      <c r="N60" s="304">
        <v>0</v>
      </c>
      <c r="O60" s="304">
        <v>0</v>
      </c>
      <c r="P60" s="304">
        <f t="shared" si="4"/>
        <v>0</v>
      </c>
    </row>
    <row r="61" spans="1:16" s="27" customFormat="1" x14ac:dyDescent="0.25">
      <c r="A61" s="303">
        <v>52</v>
      </c>
      <c r="B61" s="52" t="s">
        <v>142</v>
      </c>
      <c r="C61" s="50" t="s">
        <v>143</v>
      </c>
      <c r="D61" s="304">
        <v>0</v>
      </c>
      <c r="E61" s="304">
        <v>553</v>
      </c>
      <c r="F61" s="304">
        <v>10</v>
      </c>
      <c r="G61" s="304">
        <v>0</v>
      </c>
      <c r="H61" s="304">
        <f t="shared" si="2"/>
        <v>563</v>
      </c>
      <c r="I61" s="304">
        <v>0</v>
      </c>
      <c r="J61" s="304">
        <v>0</v>
      </c>
      <c r="K61" s="304">
        <v>0</v>
      </c>
      <c r="L61" s="304">
        <f t="shared" si="3"/>
        <v>0</v>
      </c>
      <c r="M61" s="304">
        <v>0</v>
      </c>
      <c r="N61" s="304">
        <v>0</v>
      </c>
      <c r="O61" s="304">
        <v>0</v>
      </c>
      <c r="P61" s="304">
        <f t="shared" si="4"/>
        <v>0</v>
      </c>
    </row>
    <row r="62" spans="1:16" s="27" customFormat="1" x14ac:dyDescent="0.25">
      <c r="A62" s="303">
        <v>53</v>
      </c>
      <c r="B62" s="346" t="s">
        <v>144</v>
      </c>
      <c r="C62" s="50" t="s">
        <v>145</v>
      </c>
      <c r="D62" s="304">
        <v>0</v>
      </c>
      <c r="E62" s="304">
        <v>0</v>
      </c>
      <c r="F62" s="304">
        <v>0</v>
      </c>
      <c r="G62" s="304">
        <v>0</v>
      </c>
      <c r="H62" s="304">
        <f t="shared" si="2"/>
        <v>0</v>
      </c>
      <c r="I62" s="304">
        <v>0</v>
      </c>
      <c r="J62" s="304">
        <v>0</v>
      </c>
      <c r="K62" s="304">
        <v>0</v>
      </c>
      <c r="L62" s="304">
        <f t="shared" si="3"/>
        <v>0</v>
      </c>
      <c r="M62" s="304">
        <v>0</v>
      </c>
      <c r="N62" s="304">
        <v>0</v>
      </c>
      <c r="O62" s="304">
        <v>0</v>
      </c>
      <c r="P62" s="304">
        <f t="shared" si="4"/>
        <v>0</v>
      </c>
    </row>
    <row r="63" spans="1:16" s="27" customFormat="1" x14ac:dyDescent="0.25">
      <c r="A63" s="303">
        <v>54</v>
      </c>
      <c r="B63" s="346" t="s">
        <v>146</v>
      </c>
      <c r="C63" s="50" t="s">
        <v>147</v>
      </c>
      <c r="D63" s="304">
        <v>0</v>
      </c>
      <c r="E63" s="304">
        <v>0</v>
      </c>
      <c r="F63" s="304">
        <v>0</v>
      </c>
      <c r="G63" s="304">
        <v>0</v>
      </c>
      <c r="H63" s="304">
        <f t="shared" si="2"/>
        <v>0</v>
      </c>
      <c r="I63" s="304">
        <v>0</v>
      </c>
      <c r="J63" s="304">
        <v>0</v>
      </c>
      <c r="K63" s="304">
        <v>0</v>
      </c>
      <c r="L63" s="304">
        <f t="shared" si="3"/>
        <v>0</v>
      </c>
      <c r="M63" s="304">
        <v>0</v>
      </c>
      <c r="N63" s="304">
        <v>0</v>
      </c>
      <c r="O63" s="304">
        <v>0</v>
      </c>
      <c r="P63" s="304">
        <f t="shared" si="4"/>
        <v>0</v>
      </c>
    </row>
    <row r="64" spans="1:16" s="27" customFormat="1" x14ac:dyDescent="0.25">
      <c r="A64" s="303">
        <v>55</v>
      </c>
      <c r="B64" s="346" t="s">
        <v>148</v>
      </c>
      <c r="C64" s="50" t="s">
        <v>149</v>
      </c>
      <c r="D64" s="304">
        <v>0</v>
      </c>
      <c r="E64" s="304">
        <v>0</v>
      </c>
      <c r="F64" s="304">
        <v>0</v>
      </c>
      <c r="G64" s="304">
        <v>0</v>
      </c>
      <c r="H64" s="304">
        <f t="shared" si="2"/>
        <v>0</v>
      </c>
      <c r="I64" s="304">
        <v>0</v>
      </c>
      <c r="J64" s="304">
        <v>0</v>
      </c>
      <c r="K64" s="304">
        <v>0</v>
      </c>
      <c r="L64" s="304">
        <f t="shared" si="3"/>
        <v>0</v>
      </c>
      <c r="M64" s="304">
        <v>0</v>
      </c>
      <c r="N64" s="304">
        <v>0</v>
      </c>
      <c r="O64" s="304">
        <v>0</v>
      </c>
      <c r="P64" s="304">
        <f t="shared" si="4"/>
        <v>0</v>
      </c>
    </row>
    <row r="65" spans="1:16" s="27" customFormat="1" x14ac:dyDescent="0.25">
      <c r="A65" s="303">
        <v>56</v>
      </c>
      <c r="B65" s="52" t="s">
        <v>150</v>
      </c>
      <c r="C65" s="50" t="s">
        <v>151</v>
      </c>
      <c r="D65" s="304">
        <v>0</v>
      </c>
      <c r="E65" s="304">
        <v>0</v>
      </c>
      <c r="F65" s="304">
        <v>0</v>
      </c>
      <c r="G65" s="304">
        <v>0</v>
      </c>
      <c r="H65" s="304">
        <f t="shared" si="2"/>
        <v>0</v>
      </c>
      <c r="I65" s="304">
        <v>0</v>
      </c>
      <c r="J65" s="304">
        <v>0</v>
      </c>
      <c r="K65" s="304">
        <v>0</v>
      </c>
      <c r="L65" s="304">
        <f t="shared" si="3"/>
        <v>0</v>
      </c>
      <c r="M65" s="304">
        <v>0</v>
      </c>
      <c r="N65" s="304">
        <v>0</v>
      </c>
      <c r="O65" s="304">
        <v>0</v>
      </c>
      <c r="P65" s="304">
        <f t="shared" si="4"/>
        <v>0</v>
      </c>
    </row>
    <row r="66" spans="1:16" s="27" customFormat="1" x14ac:dyDescent="0.25">
      <c r="A66" s="303">
        <v>57</v>
      </c>
      <c r="B66" s="49" t="s">
        <v>152</v>
      </c>
      <c r="C66" s="50" t="s">
        <v>572</v>
      </c>
      <c r="D66" s="304">
        <v>0</v>
      </c>
      <c r="E66" s="304">
        <v>0</v>
      </c>
      <c r="F66" s="304">
        <v>0</v>
      </c>
      <c r="G66" s="304">
        <v>0</v>
      </c>
      <c r="H66" s="304">
        <f t="shared" si="2"/>
        <v>0</v>
      </c>
      <c r="I66" s="304">
        <v>0</v>
      </c>
      <c r="J66" s="304">
        <v>0</v>
      </c>
      <c r="K66" s="304">
        <v>0</v>
      </c>
      <c r="L66" s="304">
        <f t="shared" si="3"/>
        <v>0</v>
      </c>
      <c r="M66" s="304">
        <v>0</v>
      </c>
      <c r="N66" s="304">
        <v>0</v>
      </c>
      <c r="O66" s="304">
        <v>0</v>
      </c>
      <c r="P66" s="304">
        <f t="shared" si="4"/>
        <v>0</v>
      </c>
    </row>
    <row r="67" spans="1:16" s="27" customFormat="1" x14ac:dyDescent="0.25">
      <c r="A67" s="303">
        <v>58</v>
      </c>
      <c r="B67" s="52" t="s">
        <v>154</v>
      </c>
      <c r="C67" s="50" t="s">
        <v>155</v>
      </c>
      <c r="D67" s="304">
        <v>0</v>
      </c>
      <c r="E67" s="304">
        <v>0</v>
      </c>
      <c r="F67" s="304">
        <v>0</v>
      </c>
      <c r="G67" s="304">
        <v>0</v>
      </c>
      <c r="H67" s="304">
        <f t="shared" si="2"/>
        <v>0</v>
      </c>
      <c r="I67" s="304">
        <v>0</v>
      </c>
      <c r="J67" s="304">
        <v>0</v>
      </c>
      <c r="K67" s="304">
        <v>0</v>
      </c>
      <c r="L67" s="304">
        <f t="shared" si="3"/>
        <v>0</v>
      </c>
      <c r="M67" s="304">
        <v>0</v>
      </c>
      <c r="N67" s="304">
        <v>0</v>
      </c>
      <c r="O67" s="304">
        <v>0</v>
      </c>
      <c r="P67" s="304">
        <f t="shared" si="4"/>
        <v>0</v>
      </c>
    </row>
    <row r="68" spans="1:16" s="27" customFormat="1" x14ac:dyDescent="0.25">
      <c r="A68" s="303">
        <v>59</v>
      </c>
      <c r="B68" s="346" t="s">
        <v>156</v>
      </c>
      <c r="C68" s="50" t="s">
        <v>157</v>
      </c>
      <c r="D68" s="304">
        <v>0</v>
      </c>
      <c r="E68" s="304">
        <v>0</v>
      </c>
      <c r="F68" s="304">
        <v>0</v>
      </c>
      <c r="G68" s="304">
        <v>0</v>
      </c>
      <c r="H68" s="304">
        <f t="shared" si="2"/>
        <v>0</v>
      </c>
      <c r="I68" s="304">
        <v>0</v>
      </c>
      <c r="J68" s="304">
        <v>0</v>
      </c>
      <c r="K68" s="304">
        <v>0</v>
      </c>
      <c r="L68" s="304">
        <f t="shared" si="3"/>
        <v>0</v>
      </c>
      <c r="M68" s="304">
        <v>0</v>
      </c>
      <c r="N68" s="304">
        <v>0</v>
      </c>
      <c r="O68" s="304">
        <v>0</v>
      </c>
      <c r="P68" s="304">
        <f t="shared" si="4"/>
        <v>0</v>
      </c>
    </row>
    <row r="69" spans="1:16" s="27" customFormat="1" ht="24" x14ac:dyDescent="0.25">
      <c r="A69" s="303">
        <v>60</v>
      </c>
      <c r="B69" s="49" t="s">
        <v>158</v>
      </c>
      <c r="C69" s="50" t="s">
        <v>159</v>
      </c>
      <c r="D69" s="304">
        <v>0</v>
      </c>
      <c r="E69" s="304">
        <v>0</v>
      </c>
      <c r="F69" s="304">
        <v>0</v>
      </c>
      <c r="G69" s="304">
        <v>0</v>
      </c>
      <c r="H69" s="304">
        <f t="shared" si="2"/>
        <v>0</v>
      </c>
      <c r="I69" s="304">
        <v>0</v>
      </c>
      <c r="J69" s="304">
        <v>0</v>
      </c>
      <c r="K69" s="304">
        <v>0</v>
      </c>
      <c r="L69" s="304">
        <f t="shared" si="3"/>
        <v>0</v>
      </c>
      <c r="M69" s="304">
        <v>0</v>
      </c>
      <c r="N69" s="304">
        <v>0</v>
      </c>
      <c r="O69" s="304">
        <v>0</v>
      </c>
      <c r="P69" s="304">
        <f t="shared" si="4"/>
        <v>0</v>
      </c>
    </row>
    <row r="70" spans="1:16" s="27" customFormat="1" ht="24" x14ac:dyDescent="0.25">
      <c r="A70" s="303">
        <v>61</v>
      </c>
      <c r="B70" s="49" t="s">
        <v>160</v>
      </c>
      <c r="C70" s="50" t="s">
        <v>161</v>
      </c>
      <c r="D70" s="304">
        <v>0</v>
      </c>
      <c r="E70" s="304">
        <v>0</v>
      </c>
      <c r="F70" s="304">
        <v>0</v>
      </c>
      <c r="G70" s="304">
        <v>0</v>
      </c>
      <c r="H70" s="304">
        <f t="shared" si="2"/>
        <v>0</v>
      </c>
      <c r="I70" s="304">
        <v>0</v>
      </c>
      <c r="J70" s="304">
        <v>0</v>
      </c>
      <c r="K70" s="304">
        <v>0</v>
      </c>
      <c r="L70" s="304">
        <f t="shared" si="3"/>
        <v>0</v>
      </c>
      <c r="M70" s="304">
        <v>0</v>
      </c>
      <c r="N70" s="304">
        <v>0</v>
      </c>
      <c r="O70" s="304">
        <v>0</v>
      </c>
      <c r="P70" s="304">
        <f t="shared" si="4"/>
        <v>0</v>
      </c>
    </row>
    <row r="71" spans="1:16" s="27" customFormat="1" x14ac:dyDescent="0.25">
      <c r="A71" s="303">
        <v>62</v>
      </c>
      <c r="B71" s="52" t="s">
        <v>162</v>
      </c>
      <c r="C71" s="50" t="s">
        <v>163</v>
      </c>
      <c r="D71" s="304">
        <v>0</v>
      </c>
      <c r="E71" s="304">
        <v>0</v>
      </c>
      <c r="F71" s="304">
        <v>0</v>
      </c>
      <c r="G71" s="304">
        <v>0</v>
      </c>
      <c r="H71" s="304">
        <f t="shared" si="2"/>
        <v>0</v>
      </c>
      <c r="I71" s="304">
        <v>0</v>
      </c>
      <c r="J71" s="304">
        <v>0</v>
      </c>
      <c r="K71" s="304">
        <v>0</v>
      </c>
      <c r="L71" s="304">
        <f t="shared" si="3"/>
        <v>0</v>
      </c>
      <c r="M71" s="304">
        <v>0</v>
      </c>
      <c r="N71" s="304">
        <v>0</v>
      </c>
      <c r="O71" s="304">
        <v>0</v>
      </c>
      <c r="P71" s="304">
        <f t="shared" si="4"/>
        <v>0</v>
      </c>
    </row>
    <row r="72" spans="1:16" s="27" customFormat="1" x14ac:dyDescent="0.25">
      <c r="A72" s="303">
        <v>63</v>
      </c>
      <c r="B72" s="52" t="s">
        <v>164</v>
      </c>
      <c r="C72" s="50" t="s">
        <v>165</v>
      </c>
      <c r="D72" s="304">
        <v>0</v>
      </c>
      <c r="E72" s="304">
        <v>1694</v>
      </c>
      <c r="F72" s="304">
        <v>0</v>
      </c>
      <c r="G72" s="304">
        <v>0</v>
      </c>
      <c r="H72" s="304">
        <f t="shared" si="2"/>
        <v>1694</v>
      </c>
      <c r="I72" s="304">
        <v>0</v>
      </c>
      <c r="J72" s="304">
        <v>0</v>
      </c>
      <c r="K72" s="304">
        <v>0</v>
      </c>
      <c r="L72" s="304">
        <f t="shared" si="3"/>
        <v>0</v>
      </c>
      <c r="M72" s="304">
        <v>0</v>
      </c>
      <c r="N72" s="304">
        <v>0</v>
      </c>
      <c r="O72" s="304">
        <v>0</v>
      </c>
      <c r="P72" s="304">
        <f t="shared" si="4"/>
        <v>0</v>
      </c>
    </row>
    <row r="73" spans="1:16" s="27" customFormat="1" x14ac:dyDescent="0.25">
      <c r="A73" s="303">
        <v>64</v>
      </c>
      <c r="B73" s="52" t="s">
        <v>166</v>
      </c>
      <c r="C73" s="50" t="s">
        <v>167</v>
      </c>
      <c r="D73" s="304">
        <v>0</v>
      </c>
      <c r="E73" s="304">
        <v>0</v>
      </c>
      <c r="F73" s="304">
        <v>0</v>
      </c>
      <c r="G73" s="304">
        <v>0</v>
      </c>
      <c r="H73" s="304">
        <f t="shared" si="2"/>
        <v>0</v>
      </c>
      <c r="I73" s="304">
        <v>0</v>
      </c>
      <c r="J73" s="304">
        <v>0</v>
      </c>
      <c r="K73" s="304">
        <v>0</v>
      </c>
      <c r="L73" s="304">
        <f t="shared" si="3"/>
        <v>0</v>
      </c>
      <c r="M73" s="304">
        <v>0</v>
      </c>
      <c r="N73" s="304">
        <v>0</v>
      </c>
      <c r="O73" s="304">
        <v>0</v>
      </c>
      <c r="P73" s="304">
        <f t="shared" si="4"/>
        <v>0</v>
      </c>
    </row>
    <row r="74" spans="1:16" s="27" customFormat="1" x14ac:dyDescent="0.25">
      <c r="A74" s="303">
        <v>65</v>
      </c>
      <c r="B74" s="52" t="s">
        <v>168</v>
      </c>
      <c r="C74" s="50" t="s">
        <v>169</v>
      </c>
      <c r="D74" s="304">
        <v>0</v>
      </c>
      <c r="E74" s="304">
        <v>0</v>
      </c>
      <c r="F74" s="304">
        <v>0</v>
      </c>
      <c r="G74" s="304">
        <v>0</v>
      </c>
      <c r="H74" s="304">
        <f t="shared" ref="H74:H137" si="5">D74+E74+F74+G74</f>
        <v>0</v>
      </c>
      <c r="I74" s="304">
        <v>0</v>
      </c>
      <c r="J74" s="304">
        <v>0</v>
      </c>
      <c r="K74" s="304">
        <v>0</v>
      </c>
      <c r="L74" s="304">
        <f t="shared" si="3"/>
        <v>0</v>
      </c>
      <c r="M74" s="304">
        <v>0</v>
      </c>
      <c r="N74" s="304">
        <v>0</v>
      </c>
      <c r="O74" s="304">
        <v>0</v>
      </c>
      <c r="P74" s="304">
        <f t="shared" si="4"/>
        <v>0</v>
      </c>
    </row>
    <row r="75" spans="1:16" s="27" customFormat="1" x14ac:dyDescent="0.25">
      <c r="A75" s="303">
        <v>66</v>
      </c>
      <c r="B75" s="49" t="s">
        <v>170</v>
      </c>
      <c r="C75" s="50" t="s">
        <v>171</v>
      </c>
      <c r="D75" s="304">
        <v>0</v>
      </c>
      <c r="E75" s="304">
        <v>0</v>
      </c>
      <c r="F75" s="304">
        <v>0</v>
      </c>
      <c r="G75" s="304">
        <v>0</v>
      </c>
      <c r="H75" s="304">
        <f t="shared" si="5"/>
        <v>0</v>
      </c>
      <c r="I75" s="304">
        <v>0</v>
      </c>
      <c r="J75" s="304">
        <v>0</v>
      </c>
      <c r="K75" s="304">
        <v>0</v>
      </c>
      <c r="L75" s="304">
        <f t="shared" ref="L75:L138" si="6">I75+J75+K75</f>
        <v>0</v>
      </c>
      <c r="M75" s="304">
        <v>0</v>
      </c>
      <c r="N75" s="304">
        <v>0</v>
      </c>
      <c r="O75" s="304">
        <v>0</v>
      </c>
      <c r="P75" s="304">
        <f t="shared" ref="P75:P138" si="7">N75+O75</f>
        <v>0</v>
      </c>
    </row>
    <row r="76" spans="1:16" s="27" customFormat="1" x14ac:dyDescent="0.25">
      <c r="A76" s="303">
        <v>67</v>
      </c>
      <c r="B76" s="52" t="s">
        <v>172</v>
      </c>
      <c r="C76" s="50" t="s">
        <v>173</v>
      </c>
      <c r="D76" s="304">
        <v>0</v>
      </c>
      <c r="E76" s="304">
        <v>0</v>
      </c>
      <c r="F76" s="304">
        <v>0</v>
      </c>
      <c r="G76" s="304">
        <v>0</v>
      </c>
      <c r="H76" s="304">
        <f t="shared" si="5"/>
        <v>0</v>
      </c>
      <c r="I76" s="304">
        <v>0</v>
      </c>
      <c r="J76" s="304">
        <v>0</v>
      </c>
      <c r="K76" s="304">
        <v>0</v>
      </c>
      <c r="L76" s="304">
        <f t="shared" si="6"/>
        <v>0</v>
      </c>
      <c r="M76" s="304">
        <v>0</v>
      </c>
      <c r="N76" s="304">
        <v>0</v>
      </c>
      <c r="O76" s="304">
        <v>0</v>
      </c>
      <c r="P76" s="304">
        <f t="shared" si="7"/>
        <v>0</v>
      </c>
    </row>
    <row r="77" spans="1:16" s="27" customFormat="1" x14ac:dyDescent="0.25">
      <c r="A77" s="303">
        <v>68</v>
      </c>
      <c r="B77" s="52" t="s">
        <v>174</v>
      </c>
      <c r="C77" s="50" t="s">
        <v>175</v>
      </c>
      <c r="D77" s="304">
        <v>0</v>
      </c>
      <c r="E77" s="304">
        <v>0</v>
      </c>
      <c r="F77" s="304">
        <v>0</v>
      </c>
      <c r="G77" s="304">
        <v>0</v>
      </c>
      <c r="H77" s="304">
        <f t="shared" si="5"/>
        <v>0</v>
      </c>
      <c r="I77" s="304">
        <v>0</v>
      </c>
      <c r="J77" s="304">
        <v>0</v>
      </c>
      <c r="K77" s="304">
        <v>0</v>
      </c>
      <c r="L77" s="304">
        <f t="shared" si="6"/>
        <v>0</v>
      </c>
      <c r="M77" s="304">
        <v>0</v>
      </c>
      <c r="N77" s="304">
        <v>0</v>
      </c>
      <c r="O77" s="304">
        <v>0</v>
      </c>
      <c r="P77" s="304">
        <f t="shared" si="7"/>
        <v>0</v>
      </c>
    </row>
    <row r="78" spans="1:16" s="27" customFormat="1" x14ac:dyDescent="0.25">
      <c r="A78" s="303">
        <v>69</v>
      </c>
      <c r="B78" s="49" t="s">
        <v>176</v>
      </c>
      <c r="C78" s="50" t="s">
        <v>177</v>
      </c>
      <c r="D78" s="304">
        <v>0</v>
      </c>
      <c r="E78" s="304">
        <v>0</v>
      </c>
      <c r="F78" s="304">
        <v>0</v>
      </c>
      <c r="G78" s="304">
        <v>0</v>
      </c>
      <c r="H78" s="304">
        <f t="shared" si="5"/>
        <v>0</v>
      </c>
      <c r="I78" s="304">
        <v>0</v>
      </c>
      <c r="J78" s="304">
        <v>0</v>
      </c>
      <c r="K78" s="304">
        <v>0</v>
      </c>
      <c r="L78" s="304">
        <f t="shared" si="6"/>
        <v>0</v>
      </c>
      <c r="M78" s="304">
        <v>0</v>
      </c>
      <c r="N78" s="304">
        <v>0</v>
      </c>
      <c r="O78" s="304">
        <v>0</v>
      </c>
      <c r="P78" s="304">
        <f t="shared" si="7"/>
        <v>0</v>
      </c>
    </row>
    <row r="79" spans="1:16" s="27" customFormat="1" ht="24" x14ac:dyDescent="0.25">
      <c r="A79" s="303">
        <v>70</v>
      </c>
      <c r="B79" s="49" t="s">
        <v>178</v>
      </c>
      <c r="C79" s="50" t="s">
        <v>179</v>
      </c>
      <c r="D79" s="304">
        <v>0</v>
      </c>
      <c r="E79" s="304">
        <v>0</v>
      </c>
      <c r="F79" s="304">
        <v>0</v>
      </c>
      <c r="G79" s="304">
        <v>0</v>
      </c>
      <c r="H79" s="304">
        <f t="shared" si="5"/>
        <v>0</v>
      </c>
      <c r="I79" s="304">
        <v>0</v>
      </c>
      <c r="J79" s="304">
        <v>0</v>
      </c>
      <c r="K79" s="304">
        <v>0</v>
      </c>
      <c r="L79" s="304">
        <f t="shared" si="6"/>
        <v>0</v>
      </c>
      <c r="M79" s="304">
        <v>0</v>
      </c>
      <c r="N79" s="304">
        <v>0</v>
      </c>
      <c r="O79" s="304">
        <v>0</v>
      </c>
      <c r="P79" s="304">
        <f t="shared" si="7"/>
        <v>0</v>
      </c>
    </row>
    <row r="80" spans="1:16" s="27" customFormat="1" ht="24" x14ac:dyDescent="0.25">
      <c r="A80" s="303">
        <v>71</v>
      </c>
      <c r="B80" s="49" t="s">
        <v>180</v>
      </c>
      <c r="C80" s="50" t="s">
        <v>181</v>
      </c>
      <c r="D80" s="304">
        <v>0</v>
      </c>
      <c r="E80" s="304">
        <v>0</v>
      </c>
      <c r="F80" s="304">
        <v>0</v>
      </c>
      <c r="G80" s="304">
        <v>0</v>
      </c>
      <c r="H80" s="304">
        <f t="shared" si="5"/>
        <v>0</v>
      </c>
      <c r="I80" s="304">
        <v>0</v>
      </c>
      <c r="J80" s="304">
        <v>0</v>
      </c>
      <c r="K80" s="304">
        <v>0</v>
      </c>
      <c r="L80" s="304">
        <f t="shared" si="6"/>
        <v>0</v>
      </c>
      <c r="M80" s="304">
        <v>0</v>
      </c>
      <c r="N80" s="304">
        <v>0</v>
      </c>
      <c r="O80" s="304">
        <v>0</v>
      </c>
      <c r="P80" s="304">
        <f t="shared" si="7"/>
        <v>0</v>
      </c>
    </row>
    <row r="81" spans="1:16" s="27" customFormat="1" x14ac:dyDescent="0.25">
      <c r="A81" s="303">
        <v>72</v>
      </c>
      <c r="B81" s="346" t="s">
        <v>182</v>
      </c>
      <c r="C81" s="50" t="s">
        <v>183</v>
      </c>
      <c r="D81" s="304">
        <v>0</v>
      </c>
      <c r="E81" s="304">
        <v>2272</v>
      </c>
      <c r="F81" s="304">
        <v>41</v>
      </c>
      <c r="G81" s="304">
        <v>0</v>
      </c>
      <c r="H81" s="304">
        <f t="shared" si="5"/>
        <v>2313</v>
      </c>
      <c r="I81" s="304">
        <v>0</v>
      </c>
      <c r="J81" s="304">
        <v>0</v>
      </c>
      <c r="K81" s="304">
        <v>0</v>
      </c>
      <c r="L81" s="304">
        <f t="shared" si="6"/>
        <v>0</v>
      </c>
      <c r="M81" s="304">
        <v>0</v>
      </c>
      <c r="N81" s="304">
        <v>0</v>
      </c>
      <c r="O81" s="304">
        <v>0</v>
      </c>
      <c r="P81" s="304">
        <f t="shared" si="7"/>
        <v>0</v>
      </c>
    </row>
    <row r="82" spans="1:16" s="27" customFormat="1" x14ac:dyDescent="0.25">
      <c r="A82" s="303">
        <v>73</v>
      </c>
      <c r="B82" s="49" t="s">
        <v>184</v>
      </c>
      <c r="C82" s="50" t="s">
        <v>185</v>
      </c>
      <c r="D82" s="304">
        <v>0</v>
      </c>
      <c r="E82" s="304">
        <v>5476</v>
      </c>
      <c r="F82" s="304">
        <v>100</v>
      </c>
      <c r="G82" s="304">
        <v>891</v>
      </c>
      <c r="H82" s="304">
        <f t="shared" si="5"/>
        <v>6467</v>
      </c>
      <c r="I82" s="304">
        <v>0</v>
      </c>
      <c r="J82" s="304">
        <v>0</v>
      </c>
      <c r="K82" s="304">
        <v>0</v>
      </c>
      <c r="L82" s="304">
        <f t="shared" si="6"/>
        <v>0</v>
      </c>
      <c r="M82" s="304">
        <v>0</v>
      </c>
      <c r="N82" s="304">
        <v>0</v>
      </c>
      <c r="O82" s="304">
        <v>0</v>
      </c>
      <c r="P82" s="304">
        <f t="shared" si="7"/>
        <v>0</v>
      </c>
    </row>
    <row r="83" spans="1:16" s="27" customFormat="1" x14ac:dyDescent="0.25">
      <c r="A83" s="303">
        <v>74</v>
      </c>
      <c r="B83" s="346" t="s">
        <v>186</v>
      </c>
      <c r="C83" s="50" t="s">
        <v>187</v>
      </c>
      <c r="D83" s="304">
        <v>10894</v>
      </c>
      <c r="E83" s="304">
        <v>2977</v>
      </c>
      <c r="F83" s="304">
        <v>54</v>
      </c>
      <c r="G83" s="304">
        <v>485</v>
      </c>
      <c r="H83" s="304">
        <f t="shared" si="5"/>
        <v>14410</v>
      </c>
      <c r="I83" s="304">
        <v>0</v>
      </c>
      <c r="J83" s="304">
        <v>0</v>
      </c>
      <c r="K83" s="304">
        <v>0</v>
      </c>
      <c r="L83" s="304">
        <f t="shared" si="6"/>
        <v>0</v>
      </c>
      <c r="M83" s="304">
        <v>0</v>
      </c>
      <c r="N83" s="304">
        <v>0</v>
      </c>
      <c r="O83" s="304">
        <v>0</v>
      </c>
      <c r="P83" s="304">
        <f t="shared" si="7"/>
        <v>0</v>
      </c>
    </row>
    <row r="84" spans="1:16" s="27" customFormat="1" x14ac:dyDescent="0.25">
      <c r="A84" s="303">
        <v>75</v>
      </c>
      <c r="B84" s="49" t="s">
        <v>188</v>
      </c>
      <c r="C84" s="50" t="s">
        <v>468</v>
      </c>
      <c r="D84" s="304">
        <v>0</v>
      </c>
      <c r="E84" s="304">
        <v>2020</v>
      </c>
      <c r="F84" s="304">
        <v>0</v>
      </c>
      <c r="G84" s="304">
        <v>0</v>
      </c>
      <c r="H84" s="304">
        <f t="shared" si="5"/>
        <v>2020</v>
      </c>
      <c r="I84" s="304">
        <v>0</v>
      </c>
      <c r="J84" s="304">
        <v>0</v>
      </c>
      <c r="K84" s="304">
        <v>0</v>
      </c>
      <c r="L84" s="304">
        <f t="shared" si="6"/>
        <v>0</v>
      </c>
      <c r="M84" s="304">
        <v>0</v>
      </c>
      <c r="N84" s="304">
        <v>0</v>
      </c>
      <c r="O84" s="304">
        <v>0</v>
      </c>
      <c r="P84" s="304">
        <f t="shared" si="7"/>
        <v>0</v>
      </c>
    </row>
    <row r="85" spans="1:16" s="27" customFormat="1" x14ac:dyDescent="0.25">
      <c r="A85" s="303">
        <v>76</v>
      </c>
      <c r="B85" s="49" t="s">
        <v>190</v>
      </c>
      <c r="C85" s="50" t="s">
        <v>191</v>
      </c>
      <c r="D85" s="304">
        <v>0</v>
      </c>
      <c r="E85" s="304">
        <v>7968</v>
      </c>
      <c r="F85" s="304">
        <v>146</v>
      </c>
      <c r="G85" s="304">
        <v>1299</v>
      </c>
      <c r="H85" s="304">
        <f t="shared" si="5"/>
        <v>9413</v>
      </c>
      <c r="I85" s="304">
        <v>0</v>
      </c>
      <c r="J85" s="304">
        <v>0</v>
      </c>
      <c r="K85" s="304">
        <v>0</v>
      </c>
      <c r="L85" s="304">
        <f t="shared" si="6"/>
        <v>0</v>
      </c>
      <c r="M85" s="304">
        <v>0</v>
      </c>
      <c r="N85" s="304">
        <v>0</v>
      </c>
      <c r="O85" s="304">
        <v>0</v>
      </c>
      <c r="P85" s="304">
        <f t="shared" si="7"/>
        <v>0</v>
      </c>
    </row>
    <row r="86" spans="1:16" s="27" customFormat="1" x14ac:dyDescent="0.25">
      <c r="A86" s="303">
        <v>77</v>
      </c>
      <c r="B86" s="49" t="s">
        <v>192</v>
      </c>
      <c r="C86" s="50" t="s">
        <v>193</v>
      </c>
      <c r="D86" s="304">
        <v>0</v>
      </c>
      <c r="E86" s="304">
        <v>4197</v>
      </c>
      <c r="F86" s="304">
        <v>0</v>
      </c>
      <c r="G86" s="304">
        <v>0</v>
      </c>
      <c r="H86" s="304">
        <f t="shared" si="5"/>
        <v>4197</v>
      </c>
      <c r="I86" s="304">
        <v>1996</v>
      </c>
      <c r="J86" s="304">
        <v>0</v>
      </c>
      <c r="K86" s="304">
        <v>0</v>
      </c>
      <c r="L86" s="304">
        <f t="shared" si="6"/>
        <v>1996</v>
      </c>
      <c r="M86" s="304">
        <v>0</v>
      </c>
      <c r="N86" s="304">
        <v>0</v>
      </c>
      <c r="O86" s="304">
        <v>0</v>
      </c>
      <c r="P86" s="304">
        <f t="shared" si="7"/>
        <v>0</v>
      </c>
    </row>
    <row r="87" spans="1:16" s="27" customFormat="1" x14ac:dyDescent="0.25">
      <c r="A87" s="303">
        <v>78</v>
      </c>
      <c r="B87" s="49" t="s">
        <v>194</v>
      </c>
      <c r="C87" s="50" t="s">
        <v>195</v>
      </c>
      <c r="D87" s="304">
        <v>0</v>
      </c>
      <c r="E87" s="304">
        <v>4058</v>
      </c>
      <c r="F87" s="304">
        <v>74</v>
      </c>
      <c r="G87" s="304">
        <v>661</v>
      </c>
      <c r="H87" s="304">
        <f t="shared" si="5"/>
        <v>4793</v>
      </c>
      <c r="I87" s="304">
        <v>0</v>
      </c>
      <c r="J87" s="304">
        <v>0</v>
      </c>
      <c r="K87" s="304">
        <v>0</v>
      </c>
      <c r="L87" s="304">
        <f t="shared" si="6"/>
        <v>0</v>
      </c>
      <c r="M87" s="304">
        <v>0</v>
      </c>
      <c r="N87" s="304">
        <v>0</v>
      </c>
      <c r="O87" s="304">
        <v>0</v>
      </c>
      <c r="P87" s="304">
        <f t="shared" si="7"/>
        <v>0</v>
      </c>
    </row>
    <row r="88" spans="1:16" s="27" customFormat="1" x14ac:dyDescent="0.25">
      <c r="A88" s="303">
        <v>79</v>
      </c>
      <c r="B88" s="49" t="s">
        <v>196</v>
      </c>
      <c r="C88" s="50" t="s">
        <v>197</v>
      </c>
      <c r="D88" s="304">
        <v>0</v>
      </c>
      <c r="E88" s="304">
        <v>0</v>
      </c>
      <c r="F88" s="304">
        <v>0</v>
      </c>
      <c r="G88" s="304">
        <v>0</v>
      </c>
      <c r="H88" s="304">
        <f t="shared" si="5"/>
        <v>0</v>
      </c>
      <c r="I88" s="304">
        <v>0</v>
      </c>
      <c r="J88" s="304">
        <v>0</v>
      </c>
      <c r="K88" s="304">
        <v>0</v>
      </c>
      <c r="L88" s="304">
        <f t="shared" si="6"/>
        <v>0</v>
      </c>
      <c r="M88" s="304">
        <v>0</v>
      </c>
      <c r="N88" s="304">
        <v>0</v>
      </c>
      <c r="O88" s="304">
        <v>0</v>
      </c>
      <c r="P88" s="304">
        <f t="shared" si="7"/>
        <v>0</v>
      </c>
    </row>
    <row r="89" spans="1:16" s="27" customFormat="1" x14ac:dyDescent="0.25">
      <c r="A89" s="303">
        <v>80</v>
      </c>
      <c r="B89" s="52" t="s">
        <v>30</v>
      </c>
      <c r="C89" s="50" t="s">
        <v>198</v>
      </c>
      <c r="D89" s="304">
        <v>0</v>
      </c>
      <c r="E89" s="304">
        <v>0</v>
      </c>
      <c r="F89" s="304">
        <v>0</v>
      </c>
      <c r="G89" s="304">
        <v>0</v>
      </c>
      <c r="H89" s="304">
        <f t="shared" si="5"/>
        <v>0</v>
      </c>
      <c r="I89" s="304">
        <v>0</v>
      </c>
      <c r="J89" s="304">
        <v>0</v>
      </c>
      <c r="K89" s="304">
        <v>0</v>
      </c>
      <c r="L89" s="304">
        <f t="shared" si="6"/>
        <v>0</v>
      </c>
      <c r="M89" s="304">
        <v>0</v>
      </c>
      <c r="N89" s="304">
        <v>0</v>
      </c>
      <c r="O89" s="304">
        <v>0</v>
      </c>
      <c r="P89" s="304">
        <f t="shared" si="7"/>
        <v>0</v>
      </c>
    </row>
    <row r="90" spans="1:16" s="27" customFormat="1" ht="24" x14ac:dyDescent="0.25">
      <c r="A90" s="1134">
        <v>81</v>
      </c>
      <c r="B90" s="893" t="s">
        <v>199</v>
      </c>
      <c r="C90" s="58" t="s">
        <v>200</v>
      </c>
      <c r="D90" s="304">
        <v>0</v>
      </c>
      <c r="E90" s="304">
        <v>219</v>
      </c>
      <c r="F90" s="304">
        <v>0</v>
      </c>
      <c r="G90" s="304">
        <v>36</v>
      </c>
      <c r="H90" s="304">
        <f t="shared" si="5"/>
        <v>255</v>
      </c>
      <c r="I90" s="304">
        <v>109</v>
      </c>
      <c r="J90" s="304">
        <v>10</v>
      </c>
      <c r="K90" s="304">
        <v>0</v>
      </c>
      <c r="L90" s="304">
        <f t="shared" si="6"/>
        <v>119</v>
      </c>
      <c r="M90" s="304">
        <v>0</v>
      </c>
      <c r="N90" s="304">
        <v>0</v>
      </c>
      <c r="O90" s="304">
        <v>0</v>
      </c>
      <c r="P90" s="304">
        <f t="shared" si="7"/>
        <v>0</v>
      </c>
    </row>
    <row r="91" spans="1:16" s="27" customFormat="1" ht="36" x14ac:dyDescent="0.25">
      <c r="A91" s="1135"/>
      <c r="B91" s="894"/>
      <c r="C91" s="50" t="s">
        <v>201</v>
      </c>
      <c r="D91" s="304">
        <v>0</v>
      </c>
      <c r="E91" s="304">
        <v>219</v>
      </c>
      <c r="F91" s="304">
        <v>0</v>
      </c>
      <c r="G91" s="304">
        <v>36</v>
      </c>
      <c r="H91" s="304">
        <f t="shared" si="5"/>
        <v>255</v>
      </c>
      <c r="I91" s="304">
        <v>109</v>
      </c>
      <c r="J91" s="304">
        <v>10</v>
      </c>
      <c r="K91" s="304">
        <v>0</v>
      </c>
      <c r="L91" s="304">
        <f t="shared" si="6"/>
        <v>119</v>
      </c>
      <c r="M91" s="304">
        <v>0</v>
      </c>
      <c r="N91" s="304">
        <v>0</v>
      </c>
      <c r="O91" s="304">
        <v>0</v>
      </c>
      <c r="P91" s="304">
        <f t="shared" si="7"/>
        <v>0</v>
      </c>
    </row>
    <row r="92" spans="1:16" s="27" customFormat="1" ht="24" x14ac:dyDescent="0.25">
      <c r="A92" s="1135"/>
      <c r="B92" s="894"/>
      <c r="C92" s="50" t="s">
        <v>202</v>
      </c>
      <c r="D92" s="304">
        <v>0</v>
      </c>
      <c r="E92" s="304">
        <v>0</v>
      </c>
      <c r="F92" s="304">
        <v>0</v>
      </c>
      <c r="G92" s="304">
        <v>0</v>
      </c>
      <c r="H92" s="304">
        <f t="shared" si="5"/>
        <v>0</v>
      </c>
      <c r="I92" s="304">
        <v>0</v>
      </c>
      <c r="J92" s="304">
        <v>0</v>
      </c>
      <c r="K92" s="304">
        <v>0</v>
      </c>
      <c r="L92" s="304">
        <f t="shared" si="6"/>
        <v>0</v>
      </c>
      <c r="M92" s="304">
        <v>0</v>
      </c>
      <c r="N92" s="304">
        <v>0</v>
      </c>
      <c r="O92" s="304">
        <v>0</v>
      </c>
      <c r="P92" s="304">
        <f t="shared" si="7"/>
        <v>0</v>
      </c>
    </row>
    <row r="93" spans="1:16" s="27" customFormat="1" ht="36" x14ac:dyDescent="0.25">
      <c r="A93" s="1136"/>
      <c r="B93" s="895"/>
      <c r="C93" s="59" t="s">
        <v>203</v>
      </c>
      <c r="D93" s="304">
        <v>0</v>
      </c>
      <c r="E93" s="304">
        <v>0</v>
      </c>
      <c r="F93" s="304">
        <v>0</v>
      </c>
      <c r="G93" s="304">
        <v>0</v>
      </c>
      <c r="H93" s="304">
        <f t="shared" si="5"/>
        <v>0</v>
      </c>
      <c r="I93" s="304">
        <v>0</v>
      </c>
      <c r="J93" s="304">
        <v>0</v>
      </c>
      <c r="K93" s="304">
        <v>0</v>
      </c>
      <c r="L93" s="304">
        <f t="shared" si="6"/>
        <v>0</v>
      </c>
      <c r="M93" s="304">
        <v>0</v>
      </c>
      <c r="N93" s="304">
        <v>0</v>
      </c>
      <c r="O93" s="304">
        <v>0</v>
      </c>
      <c r="P93" s="304">
        <f t="shared" si="7"/>
        <v>0</v>
      </c>
    </row>
    <row r="94" spans="1:16" s="27" customFormat="1" ht="24" x14ac:dyDescent="0.25">
      <c r="A94" s="303">
        <v>82</v>
      </c>
      <c r="B94" s="52" t="s">
        <v>204</v>
      </c>
      <c r="C94" s="50" t="s">
        <v>205</v>
      </c>
      <c r="D94" s="304">
        <v>0</v>
      </c>
      <c r="E94" s="304">
        <v>0</v>
      </c>
      <c r="F94" s="304">
        <v>0</v>
      </c>
      <c r="G94" s="304">
        <v>0</v>
      </c>
      <c r="H94" s="304">
        <f t="shared" si="5"/>
        <v>0</v>
      </c>
      <c r="I94" s="304">
        <v>0</v>
      </c>
      <c r="J94" s="304">
        <v>0</v>
      </c>
      <c r="K94" s="304">
        <v>0</v>
      </c>
      <c r="L94" s="304">
        <f t="shared" si="6"/>
        <v>0</v>
      </c>
      <c r="M94" s="304">
        <v>0</v>
      </c>
      <c r="N94" s="304">
        <v>0</v>
      </c>
      <c r="O94" s="304">
        <v>0</v>
      </c>
      <c r="P94" s="304">
        <f t="shared" si="7"/>
        <v>0</v>
      </c>
    </row>
    <row r="95" spans="1:16" s="27" customFormat="1" x14ac:dyDescent="0.25">
      <c r="A95" s="303">
        <v>83</v>
      </c>
      <c r="B95" s="52" t="s">
        <v>206</v>
      </c>
      <c r="C95" s="50" t="s">
        <v>207</v>
      </c>
      <c r="D95" s="304">
        <v>0</v>
      </c>
      <c r="E95" s="304">
        <v>0</v>
      </c>
      <c r="F95" s="304">
        <v>0</v>
      </c>
      <c r="G95" s="304">
        <v>0</v>
      </c>
      <c r="H95" s="304">
        <f t="shared" si="5"/>
        <v>0</v>
      </c>
      <c r="I95" s="304">
        <v>0</v>
      </c>
      <c r="J95" s="304">
        <v>0</v>
      </c>
      <c r="K95" s="304">
        <v>0</v>
      </c>
      <c r="L95" s="304">
        <f t="shared" si="6"/>
        <v>0</v>
      </c>
      <c r="M95" s="304">
        <v>0</v>
      </c>
      <c r="N95" s="304">
        <v>0</v>
      </c>
      <c r="O95" s="304">
        <v>0</v>
      </c>
      <c r="P95" s="304">
        <f t="shared" si="7"/>
        <v>0</v>
      </c>
    </row>
    <row r="96" spans="1:16" s="27" customFormat="1" x14ac:dyDescent="0.25">
      <c r="A96" s="303">
        <v>84</v>
      </c>
      <c r="B96" s="346" t="s">
        <v>208</v>
      </c>
      <c r="C96" s="50" t="s">
        <v>209</v>
      </c>
      <c r="D96" s="304">
        <v>0</v>
      </c>
      <c r="E96" s="304">
        <v>2671</v>
      </c>
      <c r="F96" s="304">
        <v>48</v>
      </c>
      <c r="G96" s="304">
        <v>0</v>
      </c>
      <c r="H96" s="304">
        <f t="shared" si="5"/>
        <v>2719</v>
      </c>
      <c r="I96" s="304">
        <v>0</v>
      </c>
      <c r="J96" s="304">
        <v>0</v>
      </c>
      <c r="K96" s="304">
        <v>0</v>
      </c>
      <c r="L96" s="304">
        <f t="shared" si="6"/>
        <v>0</v>
      </c>
      <c r="M96" s="304">
        <v>0</v>
      </c>
      <c r="N96" s="304">
        <v>0</v>
      </c>
      <c r="O96" s="304">
        <v>0</v>
      </c>
      <c r="P96" s="304">
        <f t="shared" si="7"/>
        <v>0</v>
      </c>
    </row>
    <row r="97" spans="1:16" s="27" customFormat="1" x14ac:dyDescent="0.25">
      <c r="A97" s="303">
        <v>85</v>
      </c>
      <c r="B97" s="52" t="s">
        <v>210</v>
      </c>
      <c r="C97" s="50" t="s">
        <v>211</v>
      </c>
      <c r="D97" s="304">
        <v>0</v>
      </c>
      <c r="E97" s="304">
        <v>0</v>
      </c>
      <c r="F97" s="304">
        <v>0</v>
      </c>
      <c r="G97" s="304">
        <v>0</v>
      </c>
      <c r="H97" s="304">
        <f t="shared" si="5"/>
        <v>0</v>
      </c>
      <c r="I97" s="304">
        <v>0</v>
      </c>
      <c r="J97" s="304">
        <v>0</v>
      </c>
      <c r="K97" s="304">
        <v>0</v>
      </c>
      <c r="L97" s="304">
        <f t="shared" si="6"/>
        <v>0</v>
      </c>
      <c r="M97" s="304">
        <v>0</v>
      </c>
      <c r="N97" s="304">
        <v>0</v>
      </c>
      <c r="O97" s="304">
        <v>0</v>
      </c>
      <c r="P97" s="304">
        <f t="shared" si="7"/>
        <v>0</v>
      </c>
    </row>
    <row r="98" spans="1:16" s="27" customFormat="1" x14ac:dyDescent="0.25">
      <c r="A98" s="303">
        <v>86</v>
      </c>
      <c r="B98" s="346" t="s">
        <v>212</v>
      </c>
      <c r="C98" s="50" t="s">
        <v>213</v>
      </c>
      <c r="D98" s="304">
        <v>0</v>
      </c>
      <c r="E98" s="304">
        <v>0</v>
      </c>
      <c r="F98" s="304">
        <v>0</v>
      </c>
      <c r="G98" s="304">
        <v>0</v>
      </c>
      <c r="H98" s="304">
        <f t="shared" si="5"/>
        <v>0</v>
      </c>
      <c r="I98" s="304">
        <v>0</v>
      </c>
      <c r="J98" s="304">
        <v>0</v>
      </c>
      <c r="K98" s="304">
        <v>0</v>
      </c>
      <c r="L98" s="304">
        <f t="shared" si="6"/>
        <v>0</v>
      </c>
      <c r="M98" s="304">
        <v>0</v>
      </c>
      <c r="N98" s="304">
        <v>0</v>
      </c>
      <c r="O98" s="304">
        <v>0</v>
      </c>
      <c r="P98" s="304">
        <f t="shared" si="7"/>
        <v>0</v>
      </c>
    </row>
    <row r="99" spans="1:16" s="27" customFormat="1" x14ac:dyDescent="0.25">
      <c r="A99" s="303">
        <v>87</v>
      </c>
      <c r="B99" s="346" t="s">
        <v>214</v>
      </c>
      <c r="C99" s="50" t="s">
        <v>215</v>
      </c>
      <c r="D99" s="304">
        <v>0</v>
      </c>
      <c r="E99" s="304">
        <v>1240</v>
      </c>
      <c r="F99" s="304">
        <v>22</v>
      </c>
      <c r="G99" s="304">
        <v>0</v>
      </c>
      <c r="H99" s="304">
        <f t="shared" si="5"/>
        <v>1262</v>
      </c>
      <c r="I99" s="304">
        <v>0</v>
      </c>
      <c r="J99" s="304">
        <v>0</v>
      </c>
      <c r="K99" s="304">
        <v>0</v>
      </c>
      <c r="L99" s="304">
        <f t="shared" si="6"/>
        <v>0</v>
      </c>
      <c r="M99" s="304">
        <v>0</v>
      </c>
      <c r="N99" s="304">
        <v>0</v>
      </c>
      <c r="O99" s="304">
        <v>0</v>
      </c>
      <c r="P99" s="304">
        <f t="shared" si="7"/>
        <v>0</v>
      </c>
    </row>
    <row r="100" spans="1:16" s="27" customFormat="1" x14ac:dyDescent="0.25">
      <c r="A100" s="303">
        <v>88</v>
      </c>
      <c r="B100" s="52" t="s">
        <v>216</v>
      </c>
      <c r="C100" s="50" t="s">
        <v>217</v>
      </c>
      <c r="D100" s="304">
        <v>0</v>
      </c>
      <c r="E100" s="304">
        <v>522</v>
      </c>
      <c r="F100" s="304">
        <v>0</v>
      </c>
      <c r="G100" s="304">
        <v>0</v>
      </c>
      <c r="H100" s="304">
        <f t="shared" si="5"/>
        <v>522</v>
      </c>
      <c r="I100" s="304">
        <v>0</v>
      </c>
      <c r="J100" s="304">
        <v>0</v>
      </c>
      <c r="K100" s="304">
        <v>0</v>
      </c>
      <c r="L100" s="304">
        <f t="shared" si="6"/>
        <v>0</v>
      </c>
      <c r="M100" s="304">
        <v>0</v>
      </c>
      <c r="N100" s="304">
        <v>0</v>
      </c>
      <c r="O100" s="304">
        <v>0</v>
      </c>
      <c r="P100" s="304">
        <f t="shared" si="7"/>
        <v>0</v>
      </c>
    </row>
    <row r="101" spans="1:16" s="27" customFormat="1" x14ac:dyDescent="0.25">
      <c r="A101" s="303">
        <v>89</v>
      </c>
      <c r="B101" s="49" t="s">
        <v>218</v>
      </c>
      <c r="C101" s="50" t="s">
        <v>219</v>
      </c>
      <c r="D101" s="304">
        <v>0</v>
      </c>
      <c r="E101" s="304">
        <v>0</v>
      </c>
      <c r="F101" s="304">
        <v>0</v>
      </c>
      <c r="G101" s="304">
        <v>0</v>
      </c>
      <c r="H101" s="304">
        <f t="shared" si="5"/>
        <v>0</v>
      </c>
      <c r="I101" s="304">
        <v>0</v>
      </c>
      <c r="J101" s="304">
        <v>0</v>
      </c>
      <c r="K101" s="304">
        <v>0</v>
      </c>
      <c r="L101" s="304">
        <f t="shared" si="6"/>
        <v>0</v>
      </c>
      <c r="M101" s="304">
        <v>0</v>
      </c>
      <c r="N101" s="304">
        <v>0</v>
      </c>
      <c r="O101" s="304">
        <v>0</v>
      </c>
      <c r="P101" s="304">
        <f t="shared" si="7"/>
        <v>0</v>
      </c>
    </row>
    <row r="102" spans="1:16" s="27" customFormat="1" x14ac:dyDescent="0.25">
      <c r="A102" s="303">
        <v>90</v>
      </c>
      <c r="B102" s="49" t="s">
        <v>220</v>
      </c>
      <c r="C102" s="50" t="s">
        <v>221</v>
      </c>
      <c r="D102" s="304">
        <v>0</v>
      </c>
      <c r="E102" s="304">
        <v>0</v>
      </c>
      <c r="F102" s="304">
        <v>0</v>
      </c>
      <c r="G102" s="304">
        <v>0</v>
      </c>
      <c r="H102" s="304">
        <f t="shared" si="5"/>
        <v>0</v>
      </c>
      <c r="I102" s="304">
        <v>0</v>
      </c>
      <c r="J102" s="304">
        <v>0</v>
      </c>
      <c r="K102" s="304">
        <v>0</v>
      </c>
      <c r="L102" s="304">
        <f t="shared" si="6"/>
        <v>0</v>
      </c>
      <c r="M102" s="304">
        <v>0</v>
      </c>
      <c r="N102" s="304">
        <v>0</v>
      </c>
      <c r="O102" s="304">
        <v>0</v>
      </c>
      <c r="P102" s="304">
        <f t="shared" si="7"/>
        <v>0</v>
      </c>
    </row>
    <row r="103" spans="1:16" s="27" customFormat="1" x14ac:dyDescent="0.25">
      <c r="A103" s="303">
        <v>91</v>
      </c>
      <c r="B103" s="346" t="s">
        <v>222</v>
      </c>
      <c r="C103" s="50" t="s">
        <v>223</v>
      </c>
      <c r="D103" s="304">
        <v>0</v>
      </c>
      <c r="E103" s="304">
        <v>0</v>
      </c>
      <c r="F103" s="304">
        <v>0</v>
      </c>
      <c r="G103" s="304">
        <v>0</v>
      </c>
      <c r="H103" s="304">
        <f t="shared" si="5"/>
        <v>0</v>
      </c>
      <c r="I103" s="304">
        <v>0</v>
      </c>
      <c r="J103" s="304">
        <v>0</v>
      </c>
      <c r="K103" s="304">
        <v>0</v>
      </c>
      <c r="L103" s="304">
        <f t="shared" si="6"/>
        <v>0</v>
      </c>
      <c r="M103" s="304">
        <v>0</v>
      </c>
      <c r="N103" s="304">
        <v>0</v>
      </c>
      <c r="O103" s="304">
        <v>0</v>
      </c>
      <c r="P103" s="304">
        <f t="shared" si="7"/>
        <v>0</v>
      </c>
    </row>
    <row r="104" spans="1:16" s="27" customFormat="1" x14ac:dyDescent="0.25">
      <c r="A104" s="303">
        <v>92</v>
      </c>
      <c r="B104" s="49" t="s">
        <v>224</v>
      </c>
      <c r="C104" s="50" t="s">
        <v>225</v>
      </c>
      <c r="D104" s="304">
        <v>0</v>
      </c>
      <c r="E104" s="304">
        <v>0</v>
      </c>
      <c r="F104" s="304">
        <v>0</v>
      </c>
      <c r="G104" s="304">
        <v>0</v>
      </c>
      <c r="H104" s="304">
        <f t="shared" si="5"/>
        <v>0</v>
      </c>
      <c r="I104" s="304">
        <v>0</v>
      </c>
      <c r="J104" s="304">
        <v>0</v>
      </c>
      <c r="K104" s="304">
        <v>0</v>
      </c>
      <c r="L104" s="304">
        <f t="shared" si="6"/>
        <v>0</v>
      </c>
      <c r="M104" s="304">
        <v>0</v>
      </c>
      <c r="N104" s="304">
        <v>0</v>
      </c>
      <c r="O104" s="304">
        <v>0</v>
      </c>
      <c r="P104" s="304">
        <f t="shared" si="7"/>
        <v>0</v>
      </c>
    </row>
    <row r="105" spans="1:16" s="27" customFormat="1" x14ac:dyDescent="0.25">
      <c r="A105" s="303">
        <v>93</v>
      </c>
      <c r="B105" s="49" t="s">
        <v>226</v>
      </c>
      <c r="C105" s="50" t="s">
        <v>227</v>
      </c>
      <c r="D105" s="304">
        <v>0</v>
      </c>
      <c r="E105" s="304">
        <v>593</v>
      </c>
      <c r="F105" s="304">
        <v>0</v>
      </c>
      <c r="G105" s="304">
        <v>0</v>
      </c>
      <c r="H105" s="304">
        <f t="shared" si="5"/>
        <v>593</v>
      </c>
      <c r="I105" s="304">
        <v>0</v>
      </c>
      <c r="J105" s="304">
        <v>0</v>
      </c>
      <c r="K105" s="304">
        <v>0</v>
      </c>
      <c r="L105" s="304">
        <f t="shared" si="6"/>
        <v>0</v>
      </c>
      <c r="M105" s="304">
        <v>0</v>
      </c>
      <c r="N105" s="304">
        <v>0</v>
      </c>
      <c r="O105" s="304">
        <v>0</v>
      </c>
      <c r="P105" s="304">
        <f t="shared" si="7"/>
        <v>0</v>
      </c>
    </row>
    <row r="106" spans="1:16" s="27" customFormat="1" x14ac:dyDescent="0.25">
      <c r="A106" s="303">
        <v>94</v>
      </c>
      <c r="B106" s="52" t="s">
        <v>32</v>
      </c>
      <c r="C106" s="50" t="s">
        <v>33</v>
      </c>
      <c r="D106" s="304">
        <v>0</v>
      </c>
      <c r="E106" s="304">
        <v>1625</v>
      </c>
      <c r="F106" s="304">
        <v>49</v>
      </c>
      <c r="G106" s="304">
        <v>351</v>
      </c>
      <c r="H106" s="304">
        <f t="shared" si="5"/>
        <v>2025</v>
      </c>
      <c r="I106" s="304">
        <v>0</v>
      </c>
      <c r="J106" s="304">
        <v>0</v>
      </c>
      <c r="K106" s="304">
        <v>0</v>
      </c>
      <c r="L106" s="304">
        <f t="shared" si="6"/>
        <v>0</v>
      </c>
      <c r="M106" s="304">
        <v>0</v>
      </c>
      <c r="N106" s="304">
        <v>0</v>
      </c>
      <c r="O106" s="304">
        <v>0</v>
      </c>
      <c r="P106" s="304">
        <f t="shared" si="7"/>
        <v>0</v>
      </c>
    </row>
    <row r="107" spans="1:16" s="306" customFormat="1" x14ac:dyDescent="0.25">
      <c r="A107" s="303">
        <v>95</v>
      </c>
      <c r="B107" s="346" t="s">
        <v>228</v>
      </c>
      <c r="C107" s="50" t="s">
        <v>229</v>
      </c>
      <c r="D107" s="304">
        <v>0</v>
      </c>
      <c r="E107" s="304">
        <v>0</v>
      </c>
      <c r="F107" s="304">
        <v>0</v>
      </c>
      <c r="G107" s="304">
        <v>0</v>
      </c>
      <c r="H107" s="304">
        <f t="shared" si="5"/>
        <v>0</v>
      </c>
      <c r="I107" s="304">
        <v>0</v>
      </c>
      <c r="J107" s="304">
        <v>0</v>
      </c>
      <c r="K107" s="304">
        <v>0</v>
      </c>
      <c r="L107" s="304">
        <f t="shared" si="6"/>
        <v>0</v>
      </c>
      <c r="M107" s="304">
        <v>0</v>
      </c>
      <c r="N107" s="304">
        <v>0</v>
      </c>
      <c r="O107" s="304">
        <v>0</v>
      </c>
      <c r="P107" s="304">
        <f t="shared" si="7"/>
        <v>0</v>
      </c>
    </row>
    <row r="108" spans="1:16" s="27" customFormat="1" x14ac:dyDescent="0.25">
      <c r="A108" s="303">
        <v>96</v>
      </c>
      <c r="B108" s="49" t="s">
        <v>230</v>
      </c>
      <c r="C108" s="50" t="s">
        <v>231</v>
      </c>
      <c r="D108" s="304">
        <v>0</v>
      </c>
      <c r="E108" s="304">
        <v>1216</v>
      </c>
      <c r="F108" s="304">
        <v>0</v>
      </c>
      <c r="G108" s="304">
        <v>198</v>
      </c>
      <c r="H108" s="304">
        <f t="shared" si="5"/>
        <v>1414</v>
      </c>
      <c r="I108" s="304">
        <v>0</v>
      </c>
      <c r="J108" s="304">
        <v>0</v>
      </c>
      <c r="K108" s="304">
        <v>0</v>
      </c>
      <c r="L108" s="304">
        <f t="shared" si="6"/>
        <v>0</v>
      </c>
      <c r="M108" s="304">
        <v>0</v>
      </c>
      <c r="N108" s="304">
        <v>0</v>
      </c>
      <c r="O108" s="304">
        <v>0</v>
      </c>
      <c r="P108" s="304">
        <f t="shared" si="7"/>
        <v>0</v>
      </c>
    </row>
    <row r="109" spans="1:16" s="27" customFormat="1" x14ac:dyDescent="0.25">
      <c r="A109" s="303">
        <v>97</v>
      </c>
      <c r="B109" s="49" t="s">
        <v>232</v>
      </c>
      <c r="C109" s="50" t="s">
        <v>233</v>
      </c>
      <c r="D109" s="304">
        <v>0</v>
      </c>
      <c r="E109" s="304">
        <v>0</v>
      </c>
      <c r="F109" s="304">
        <v>0</v>
      </c>
      <c r="G109" s="304">
        <v>0</v>
      </c>
      <c r="H109" s="304">
        <f t="shared" si="5"/>
        <v>0</v>
      </c>
      <c r="I109" s="304">
        <v>0</v>
      </c>
      <c r="J109" s="304">
        <v>0</v>
      </c>
      <c r="K109" s="304">
        <v>0</v>
      </c>
      <c r="L109" s="304">
        <f t="shared" si="6"/>
        <v>0</v>
      </c>
      <c r="M109" s="304">
        <v>0</v>
      </c>
      <c r="N109" s="304">
        <v>0</v>
      </c>
      <c r="O109" s="304">
        <v>0</v>
      </c>
      <c r="P109" s="304">
        <f t="shared" si="7"/>
        <v>0</v>
      </c>
    </row>
    <row r="110" spans="1:16" s="27" customFormat="1" x14ac:dyDescent="0.25">
      <c r="A110" s="303">
        <v>98</v>
      </c>
      <c r="B110" s="49" t="s">
        <v>234</v>
      </c>
      <c r="C110" s="50" t="s">
        <v>235</v>
      </c>
      <c r="D110" s="304">
        <v>0</v>
      </c>
      <c r="E110" s="304">
        <v>0</v>
      </c>
      <c r="F110" s="304">
        <v>0</v>
      </c>
      <c r="G110" s="304">
        <v>0</v>
      </c>
      <c r="H110" s="304">
        <f t="shared" si="5"/>
        <v>0</v>
      </c>
      <c r="I110" s="304">
        <v>0</v>
      </c>
      <c r="J110" s="304">
        <v>0</v>
      </c>
      <c r="K110" s="304">
        <v>0</v>
      </c>
      <c r="L110" s="304">
        <f t="shared" si="6"/>
        <v>0</v>
      </c>
      <c r="M110" s="304">
        <v>0</v>
      </c>
      <c r="N110" s="304">
        <v>0</v>
      </c>
      <c r="O110" s="304">
        <v>0</v>
      </c>
      <c r="P110" s="304">
        <f t="shared" si="7"/>
        <v>0</v>
      </c>
    </row>
    <row r="111" spans="1:16" s="27" customFormat="1" x14ac:dyDescent="0.25">
      <c r="A111" s="303">
        <v>99</v>
      </c>
      <c r="B111" s="346" t="s">
        <v>236</v>
      </c>
      <c r="C111" s="50" t="s">
        <v>237</v>
      </c>
      <c r="D111" s="304">
        <v>0</v>
      </c>
      <c r="E111" s="304">
        <v>0</v>
      </c>
      <c r="F111" s="304">
        <v>0</v>
      </c>
      <c r="G111" s="304">
        <v>0</v>
      </c>
      <c r="H111" s="304">
        <f t="shared" si="5"/>
        <v>0</v>
      </c>
      <c r="I111" s="304">
        <v>0</v>
      </c>
      <c r="J111" s="304">
        <v>0</v>
      </c>
      <c r="K111" s="304">
        <v>0</v>
      </c>
      <c r="L111" s="304">
        <f t="shared" si="6"/>
        <v>0</v>
      </c>
      <c r="M111" s="304">
        <v>0</v>
      </c>
      <c r="N111" s="304">
        <v>0</v>
      </c>
      <c r="O111" s="304">
        <v>0</v>
      </c>
      <c r="P111" s="304">
        <f t="shared" si="7"/>
        <v>0</v>
      </c>
    </row>
    <row r="112" spans="1:16" s="27" customFormat="1" x14ac:dyDescent="0.25">
      <c r="A112" s="303">
        <v>100</v>
      </c>
      <c r="B112" s="346" t="s">
        <v>238</v>
      </c>
      <c r="C112" s="50" t="s">
        <v>239</v>
      </c>
      <c r="D112" s="304">
        <v>0</v>
      </c>
      <c r="E112" s="304">
        <v>0</v>
      </c>
      <c r="F112" s="304">
        <v>0</v>
      </c>
      <c r="G112" s="304">
        <v>0</v>
      </c>
      <c r="H112" s="304">
        <f t="shared" si="5"/>
        <v>0</v>
      </c>
      <c r="I112" s="304">
        <v>0</v>
      </c>
      <c r="J112" s="304">
        <v>0</v>
      </c>
      <c r="K112" s="304">
        <v>0</v>
      </c>
      <c r="L112" s="304">
        <f t="shared" si="6"/>
        <v>0</v>
      </c>
      <c r="M112" s="304">
        <v>0</v>
      </c>
      <c r="N112" s="304">
        <v>0</v>
      </c>
      <c r="O112" s="304">
        <v>0</v>
      </c>
      <c r="P112" s="304">
        <f t="shared" si="7"/>
        <v>0</v>
      </c>
    </row>
    <row r="113" spans="1:16" s="27" customFormat="1" x14ac:dyDescent="0.25">
      <c r="A113" s="303">
        <v>101</v>
      </c>
      <c r="B113" s="346" t="s">
        <v>240</v>
      </c>
      <c r="C113" s="50" t="s">
        <v>241</v>
      </c>
      <c r="D113" s="304">
        <v>0</v>
      </c>
      <c r="E113" s="304">
        <v>0</v>
      </c>
      <c r="F113" s="304">
        <v>0</v>
      </c>
      <c r="G113" s="304">
        <v>0</v>
      </c>
      <c r="H113" s="304">
        <f t="shared" si="5"/>
        <v>0</v>
      </c>
      <c r="I113" s="304">
        <v>0</v>
      </c>
      <c r="J113" s="304">
        <v>0</v>
      </c>
      <c r="K113" s="304">
        <v>0</v>
      </c>
      <c r="L113" s="304">
        <f t="shared" si="6"/>
        <v>0</v>
      </c>
      <c r="M113" s="304">
        <v>0</v>
      </c>
      <c r="N113" s="304">
        <v>0</v>
      </c>
      <c r="O113" s="304">
        <v>0</v>
      </c>
      <c r="P113" s="304">
        <f t="shared" si="7"/>
        <v>0</v>
      </c>
    </row>
    <row r="114" spans="1:16" s="27" customFormat="1" x14ac:dyDescent="0.25">
      <c r="A114" s="303">
        <v>102</v>
      </c>
      <c r="B114" s="346" t="s">
        <v>242</v>
      </c>
      <c r="C114" s="50" t="s">
        <v>243</v>
      </c>
      <c r="D114" s="304">
        <v>0</v>
      </c>
      <c r="E114" s="304">
        <v>0</v>
      </c>
      <c r="F114" s="304">
        <v>0</v>
      </c>
      <c r="G114" s="304">
        <v>0</v>
      </c>
      <c r="H114" s="304">
        <f t="shared" si="5"/>
        <v>0</v>
      </c>
      <c r="I114" s="304">
        <v>1329</v>
      </c>
      <c r="J114" s="304">
        <v>0</v>
      </c>
      <c r="K114" s="304">
        <v>0</v>
      </c>
      <c r="L114" s="304">
        <f t="shared" si="6"/>
        <v>1329</v>
      </c>
      <c r="M114" s="304">
        <v>0</v>
      </c>
      <c r="N114" s="304">
        <v>0</v>
      </c>
      <c r="O114" s="304">
        <v>0</v>
      </c>
      <c r="P114" s="304">
        <f t="shared" si="7"/>
        <v>0</v>
      </c>
    </row>
    <row r="115" spans="1:16" s="27" customFormat="1" x14ac:dyDescent="0.25">
      <c r="A115" s="303">
        <v>103</v>
      </c>
      <c r="B115" s="346" t="s">
        <v>244</v>
      </c>
      <c r="C115" s="50" t="s">
        <v>245</v>
      </c>
      <c r="D115" s="304">
        <v>0</v>
      </c>
      <c r="E115" s="304">
        <v>0</v>
      </c>
      <c r="F115" s="304">
        <v>0</v>
      </c>
      <c r="G115" s="304">
        <v>0</v>
      </c>
      <c r="H115" s="304">
        <f t="shared" si="5"/>
        <v>0</v>
      </c>
      <c r="I115" s="304">
        <v>0</v>
      </c>
      <c r="J115" s="304">
        <v>0</v>
      </c>
      <c r="K115" s="304">
        <v>0</v>
      </c>
      <c r="L115" s="304">
        <f t="shared" si="6"/>
        <v>0</v>
      </c>
      <c r="M115" s="304">
        <v>0</v>
      </c>
      <c r="N115" s="304">
        <v>0</v>
      </c>
      <c r="O115" s="304">
        <v>0</v>
      </c>
      <c r="P115" s="304">
        <f t="shared" si="7"/>
        <v>0</v>
      </c>
    </row>
    <row r="116" spans="1:16" s="27" customFormat="1" x14ac:dyDescent="0.25">
      <c r="A116" s="303">
        <v>104</v>
      </c>
      <c r="B116" s="309" t="s">
        <v>246</v>
      </c>
      <c r="C116" s="308" t="s">
        <v>247</v>
      </c>
      <c r="D116" s="304">
        <v>0</v>
      </c>
      <c r="E116" s="304">
        <v>4063</v>
      </c>
      <c r="F116" s="304">
        <v>110</v>
      </c>
      <c r="G116" s="304">
        <v>991</v>
      </c>
      <c r="H116" s="304">
        <f t="shared" si="5"/>
        <v>5164</v>
      </c>
      <c r="I116" s="304">
        <v>13635</v>
      </c>
      <c r="J116" s="304">
        <v>1238</v>
      </c>
      <c r="K116" s="304">
        <v>338</v>
      </c>
      <c r="L116" s="304">
        <f t="shared" si="6"/>
        <v>15211</v>
      </c>
      <c r="M116" s="304">
        <v>0</v>
      </c>
      <c r="N116" s="304">
        <v>0</v>
      </c>
      <c r="O116" s="304">
        <v>0</v>
      </c>
      <c r="P116" s="304">
        <f t="shared" si="7"/>
        <v>0</v>
      </c>
    </row>
    <row r="117" spans="1:16" s="27" customFormat="1" x14ac:dyDescent="0.25">
      <c r="A117" s="303">
        <v>105</v>
      </c>
      <c r="B117" s="52" t="s">
        <v>248</v>
      </c>
      <c r="C117" s="50" t="s">
        <v>249</v>
      </c>
      <c r="D117" s="304">
        <v>0</v>
      </c>
      <c r="E117" s="304">
        <v>0</v>
      </c>
      <c r="F117" s="304">
        <v>0</v>
      </c>
      <c r="G117" s="304">
        <v>0</v>
      </c>
      <c r="H117" s="304">
        <f t="shared" si="5"/>
        <v>0</v>
      </c>
      <c r="I117" s="304">
        <v>2420</v>
      </c>
      <c r="J117" s="304">
        <v>218</v>
      </c>
      <c r="K117" s="304">
        <v>0</v>
      </c>
      <c r="L117" s="304">
        <f t="shared" si="6"/>
        <v>2638</v>
      </c>
      <c r="M117" s="304">
        <v>0</v>
      </c>
      <c r="N117" s="304">
        <v>0</v>
      </c>
      <c r="O117" s="304">
        <v>0</v>
      </c>
      <c r="P117" s="304">
        <f t="shared" si="7"/>
        <v>0</v>
      </c>
    </row>
    <row r="118" spans="1:16" s="27" customFormat="1" x14ac:dyDescent="0.25">
      <c r="A118" s="303">
        <v>106</v>
      </c>
      <c r="B118" s="346" t="s">
        <v>250</v>
      </c>
      <c r="C118" s="50" t="s">
        <v>251</v>
      </c>
      <c r="D118" s="304">
        <v>0</v>
      </c>
      <c r="E118" s="304">
        <v>0</v>
      </c>
      <c r="F118" s="304">
        <v>0</v>
      </c>
      <c r="G118" s="304">
        <v>0</v>
      </c>
      <c r="H118" s="304">
        <f t="shared" si="5"/>
        <v>0</v>
      </c>
      <c r="I118" s="304">
        <v>0</v>
      </c>
      <c r="J118" s="304">
        <v>0</v>
      </c>
      <c r="K118" s="304">
        <v>0</v>
      </c>
      <c r="L118" s="304">
        <f t="shared" si="6"/>
        <v>0</v>
      </c>
      <c r="M118" s="304">
        <v>0</v>
      </c>
      <c r="N118" s="304">
        <v>0</v>
      </c>
      <c r="O118" s="304">
        <v>0</v>
      </c>
      <c r="P118" s="304">
        <f t="shared" si="7"/>
        <v>0</v>
      </c>
    </row>
    <row r="119" spans="1:16" s="27" customFormat="1" x14ac:dyDescent="0.25">
      <c r="A119" s="303">
        <v>107</v>
      </c>
      <c r="B119" s="49" t="s">
        <v>252</v>
      </c>
      <c r="C119" s="61" t="s">
        <v>253</v>
      </c>
      <c r="D119" s="304">
        <v>0</v>
      </c>
      <c r="E119" s="304">
        <v>0</v>
      </c>
      <c r="F119" s="304">
        <v>0</v>
      </c>
      <c r="G119" s="304">
        <v>0</v>
      </c>
      <c r="H119" s="304">
        <f t="shared" si="5"/>
        <v>0</v>
      </c>
      <c r="I119" s="304">
        <v>0</v>
      </c>
      <c r="J119" s="304">
        <v>0</v>
      </c>
      <c r="K119" s="304">
        <v>0</v>
      </c>
      <c r="L119" s="304">
        <f t="shared" si="6"/>
        <v>0</v>
      </c>
      <c r="M119" s="304">
        <v>0</v>
      </c>
      <c r="N119" s="304">
        <v>0</v>
      </c>
      <c r="O119" s="304">
        <v>0</v>
      </c>
      <c r="P119" s="304">
        <f t="shared" si="7"/>
        <v>0</v>
      </c>
    </row>
    <row r="120" spans="1:16" s="27" customFormat="1" x14ac:dyDescent="0.25">
      <c r="A120" s="303">
        <v>108</v>
      </c>
      <c r="B120" s="346" t="s">
        <v>254</v>
      </c>
      <c r="C120" s="50" t="s">
        <v>255</v>
      </c>
      <c r="D120" s="304">
        <v>0</v>
      </c>
      <c r="E120" s="304">
        <v>0</v>
      </c>
      <c r="F120" s="304">
        <v>0</v>
      </c>
      <c r="G120" s="304">
        <v>0</v>
      </c>
      <c r="H120" s="304">
        <f t="shared" si="5"/>
        <v>0</v>
      </c>
      <c r="I120" s="304">
        <v>1595</v>
      </c>
      <c r="J120" s="304">
        <v>0</v>
      </c>
      <c r="K120" s="304">
        <v>0</v>
      </c>
      <c r="L120" s="304">
        <f t="shared" si="6"/>
        <v>1595</v>
      </c>
      <c r="M120" s="304">
        <v>0</v>
      </c>
      <c r="N120" s="304">
        <v>0</v>
      </c>
      <c r="O120" s="304">
        <v>0</v>
      </c>
      <c r="P120" s="304">
        <f t="shared" si="7"/>
        <v>0</v>
      </c>
    </row>
    <row r="121" spans="1:16" s="27" customFormat="1" x14ac:dyDescent="0.25">
      <c r="A121" s="303">
        <v>109</v>
      </c>
      <c r="B121" s="52" t="s">
        <v>256</v>
      </c>
      <c r="C121" s="50" t="s">
        <v>257</v>
      </c>
      <c r="D121" s="304">
        <v>0</v>
      </c>
      <c r="E121" s="304">
        <v>422</v>
      </c>
      <c r="F121" s="304">
        <v>25</v>
      </c>
      <c r="G121" s="304">
        <v>69</v>
      </c>
      <c r="H121" s="304">
        <f t="shared" si="5"/>
        <v>516</v>
      </c>
      <c r="I121" s="304">
        <v>1182</v>
      </c>
      <c r="J121" s="304">
        <v>92</v>
      </c>
      <c r="K121" s="304">
        <v>0</v>
      </c>
      <c r="L121" s="304">
        <f t="shared" si="6"/>
        <v>1274</v>
      </c>
      <c r="M121" s="304">
        <v>0</v>
      </c>
      <c r="N121" s="304">
        <v>0</v>
      </c>
      <c r="O121" s="304">
        <v>0</v>
      </c>
      <c r="P121" s="304">
        <f t="shared" si="7"/>
        <v>0</v>
      </c>
    </row>
    <row r="122" spans="1:16" s="27" customFormat="1" x14ac:dyDescent="0.25">
      <c r="A122" s="303">
        <v>110</v>
      </c>
      <c r="B122" s="49" t="s">
        <v>258</v>
      </c>
      <c r="C122" s="50" t="s">
        <v>259</v>
      </c>
      <c r="D122" s="304">
        <v>0</v>
      </c>
      <c r="E122" s="304">
        <v>0</v>
      </c>
      <c r="F122" s="304">
        <v>0</v>
      </c>
      <c r="G122" s="304">
        <v>0</v>
      </c>
      <c r="H122" s="304">
        <f t="shared" si="5"/>
        <v>0</v>
      </c>
      <c r="I122" s="304">
        <v>0</v>
      </c>
      <c r="J122" s="304">
        <v>0</v>
      </c>
      <c r="K122" s="304">
        <v>0</v>
      </c>
      <c r="L122" s="304">
        <f t="shared" si="6"/>
        <v>0</v>
      </c>
      <c r="M122" s="304">
        <v>0</v>
      </c>
      <c r="N122" s="304">
        <v>0</v>
      </c>
      <c r="O122" s="304">
        <v>0</v>
      </c>
      <c r="P122" s="304">
        <f t="shared" si="7"/>
        <v>0</v>
      </c>
    </row>
    <row r="123" spans="1:16" s="27" customFormat="1" x14ac:dyDescent="0.25">
      <c r="A123" s="303">
        <v>111</v>
      </c>
      <c r="B123" s="313" t="s">
        <v>560</v>
      </c>
      <c r="C123" s="308" t="s">
        <v>561</v>
      </c>
      <c r="D123" s="304">
        <v>0</v>
      </c>
      <c r="E123" s="304">
        <v>0</v>
      </c>
      <c r="F123" s="304">
        <v>0</v>
      </c>
      <c r="G123" s="304">
        <v>0</v>
      </c>
      <c r="H123" s="304">
        <f t="shared" si="5"/>
        <v>0</v>
      </c>
      <c r="I123" s="304">
        <v>0</v>
      </c>
      <c r="J123" s="304">
        <v>0</v>
      </c>
      <c r="K123" s="304">
        <v>0</v>
      </c>
      <c r="L123" s="304">
        <f t="shared" si="6"/>
        <v>0</v>
      </c>
      <c r="M123" s="304">
        <v>0</v>
      </c>
      <c r="N123" s="304">
        <v>0</v>
      </c>
      <c r="O123" s="304">
        <v>0</v>
      </c>
      <c r="P123" s="304">
        <f t="shared" si="7"/>
        <v>0</v>
      </c>
    </row>
    <row r="124" spans="1:16" s="27" customFormat="1" x14ac:dyDescent="0.25">
      <c r="A124" s="303">
        <v>112</v>
      </c>
      <c r="B124" s="52" t="s">
        <v>260</v>
      </c>
      <c r="C124" s="50" t="s">
        <v>261</v>
      </c>
      <c r="D124" s="304">
        <v>0</v>
      </c>
      <c r="E124" s="304">
        <v>0</v>
      </c>
      <c r="F124" s="304">
        <v>0</v>
      </c>
      <c r="G124" s="304">
        <v>0</v>
      </c>
      <c r="H124" s="304">
        <f t="shared" si="5"/>
        <v>0</v>
      </c>
      <c r="I124" s="304">
        <v>0</v>
      </c>
      <c r="J124" s="304">
        <v>0</v>
      </c>
      <c r="K124" s="304">
        <v>0</v>
      </c>
      <c r="L124" s="304">
        <f t="shared" si="6"/>
        <v>0</v>
      </c>
      <c r="M124" s="304">
        <v>0</v>
      </c>
      <c r="N124" s="304">
        <v>0</v>
      </c>
      <c r="O124" s="304">
        <v>0</v>
      </c>
      <c r="P124" s="304">
        <f t="shared" si="7"/>
        <v>0</v>
      </c>
    </row>
    <row r="125" spans="1:16" s="27" customFormat="1" x14ac:dyDescent="0.25">
      <c r="A125" s="303">
        <v>113</v>
      </c>
      <c r="B125" s="346" t="s">
        <v>262</v>
      </c>
      <c r="C125" s="50" t="s">
        <v>263</v>
      </c>
      <c r="D125" s="304">
        <v>0</v>
      </c>
      <c r="E125" s="304">
        <v>0</v>
      </c>
      <c r="F125" s="304">
        <v>0</v>
      </c>
      <c r="G125" s="304">
        <v>0</v>
      </c>
      <c r="H125" s="304">
        <f t="shared" si="5"/>
        <v>0</v>
      </c>
      <c r="I125" s="304">
        <v>0</v>
      </c>
      <c r="J125" s="304">
        <v>0</v>
      </c>
      <c r="K125" s="304">
        <v>0</v>
      </c>
      <c r="L125" s="304">
        <f t="shared" si="6"/>
        <v>0</v>
      </c>
      <c r="M125" s="304">
        <v>0</v>
      </c>
      <c r="N125" s="304">
        <v>0</v>
      </c>
      <c r="O125" s="304">
        <v>0</v>
      </c>
      <c r="P125" s="304">
        <f t="shared" si="7"/>
        <v>0</v>
      </c>
    </row>
    <row r="126" spans="1:16" s="27" customFormat="1" x14ac:dyDescent="0.25">
      <c r="A126" s="303">
        <v>114</v>
      </c>
      <c r="B126" s="346" t="s">
        <v>264</v>
      </c>
      <c r="C126" s="55" t="s">
        <v>265</v>
      </c>
      <c r="D126" s="304">
        <v>0</v>
      </c>
      <c r="E126" s="304">
        <v>0</v>
      </c>
      <c r="F126" s="304">
        <v>0</v>
      </c>
      <c r="G126" s="304">
        <v>0</v>
      </c>
      <c r="H126" s="304">
        <f t="shared" si="5"/>
        <v>0</v>
      </c>
      <c r="I126" s="304">
        <v>0</v>
      </c>
      <c r="J126" s="304">
        <v>0</v>
      </c>
      <c r="K126" s="304">
        <v>0</v>
      </c>
      <c r="L126" s="304">
        <f t="shared" si="6"/>
        <v>0</v>
      </c>
      <c r="M126" s="304">
        <v>0</v>
      </c>
      <c r="N126" s="304">
        <v>0</v>
      </c>
      <c r="O126" s="304">
        <v>0</v>
      </c>
      <c r="P126" s="304">
        <f t="shared" si="7"/>
        <v>0</v>
      </c>
    </row>
    <row r="127" spans="1:16" s="27" customFormat="1" x14ac:dyDescent="0.25">
      <c r="A127" s="303">
        <v>115</v>
      </c>
      <c r="B127" s="346" t="s">
        <v>266</v>
      </c>
      <c r="C127" s="50" t="s">
        <v>267</v>
      </c>
      <c r="D127" s="304">
        <v>0</v>
      </c>
      <c r="E127" s="304">
        <v>10601</v>
      </c>
      <c r="F127" s="304">
        <v>0</v>
      </c>
      <c r="G127" s="304">
        <v>3829</v>
      </c>
      <c r="H127" s="304">
        <f t="shared" si="5"/>
        <v>14430</v>
      </c>
      <c r="I127" s="304">
        <v>6430</v>
      </c>
      <c r="J127" s="304">
        <v>0</v>
      </c>
      <c r="K127" s="304">
        <v>1498</v>
      </c>
      <c r="L127" s="304">
        <f t="shared" si="6"/>
        <v>7928</v>
      </c>
      <c r="M127" s="304">
        <v>0</v>
      </c>
      <c r="N127" s="304">
        <v>3161</v>
      </c>
      <c r="O127" s="304">
        <v>0</v>
      </c>
      <c r="P127" s="304">
        <f t="shared" si="7"/>
        <v>3161</v>
      </c>
    </row>
    <row r="128" spans="1:16" s="27" customFormat="1" x14ac:dyDescent="0.25">
      <c r="A128" s="303">
        <v>116</v>
      </c>
      <c r="B128" s="346" t="s">
        <v>268</v>
      </c>
      <c r="C128" s="50" t="s">
        <v>269</v>
      </c>
      <c r="D128" s="304">
        <v>0</v>
      </c>
      <c r="E128" s="304">
        <v>36242</v>
      </c>
      <c r="F128" s="304">
        <v>0</v>
      </c>
      <c r="G128" s="304">
        <v>15069</v>
      </c>
      <c r="H128" s="304">
        <f t="shared" si="5"/>
        <v>51311</v>
      </c>
      <c r="I128" s="304">
        <v>14194</v>
      </c>
      <c r="J128" s="304">
        <v>0</v>
      </c>
      <c r="K128" s="304">
        <v>2354</v>
      </c>
      <c r="L128" s="304">
        <f t="shared" si="6"/>
        <v>16548</v>
      </c>
      <c r="M128" s="304">
        <v>0</v>
      </c>
      <c r="N128" s="304">
        <v>5279</v>
      </c>
      <c r="O128" s="304">
        <v>3171</v>
      </c>
      <c r="P128" s="304">
        <f t="shared" si="7"/>
        <v>8450</v>
      </c>
    </row>
    <row r="129" spans="1:16" s="27" customFormat="1" x14ac:dyDescent="0.25">
      <c r="A129" s="303">
        <v>117</v>
      </c>
      <c r="B129" s="346" t="s">
        <v>270</v>
      </c>
      <c r="C129" s="50" t="s">
        <v>271</v>
      </c>
      <c r="D129" s="304">
        <v>0</v>
      </c>
      <c r="E129" s="304">
        <v>601</v>
      </c>
      <c r="F129" s="304">
        <v>0</v>
      </c>
      <c r="G129" s="304">
        <v>2536</v>
      </c>
      <c r="H129" s="304">
        <f t="shared" si="5"/>
        <v>3137</v>
      </c>
      <c r="I129" s="304">
        <v>0</v>
      </c>
      <c r="J129" s="304">
        <v>0</v>
      </c>
      <c r="K129" s="304">
        <v>0</v>
      </c>
      <c r="L129" s="304">
        <f t="shared" si="6"/>
        <v>0</v>
      </c>
      <c r="M129" s="304">
        <v>0</v>
      </c>
      <c r="N129" s="304">
        <v>2688</v>
      </c>
      <c r="O129" s="304">
        <v>213</v>
      </c>
      <c r="P129" s="304">
        <f t="shared" si="7"/>
        <v>2901</v>
      </c>
    </row>
    <row r="130" spans="1:16" s="27" customFormat="1" x14ac:dyDescent="0.25">
      <c r="A130" s="303">
        <v>118</v>
      </c>
      <c r="B130" s="49" t="s">
        <v>272</v>
      </c>
      <c r="C130" s="50" t="s">
        <v>273</v>
      </c>
      <c r="D130" s="304">
        <v>0</v>
      </c>
      <c r="E130" s="304">
        <v>4472</v>
      </c>
      <c r="F130" s="304">
        <v>0</v>
      </c>
      <c r="G130" s="304">
        <v>0</v>
      </c>
      <c r="H130" s="304">
        <f t="shared" si="5"/>
        <v>4472</v>
      </c>
      <c r="I130" s="304">
        <v>3156</v>
      </c>
      <c r="J130" s="304">
        <v>0</v>
      </c>
      <c r="K130" s="304">
        <v>0</v>
      </c>
      <c r="L130" s="304">
        <f t="shared" si="6"/>
        <v>3156</v>
      </c>
      <c r="M130" s="304">
        <v>0</v>
      </c>
      <c r="N130" s="304">
        <v>0</v>
      </c>
      <c r="O130" s="304">
        <v>0</v>
      </c>
      <c r="P130" s="304">
        <f t="shared" si="7"/>
        <v>0</v>
      </c>
    </row>
    <row r="131" spans="1:16" x14ac:dyDescent="0.25">
      <c r="A131" s="303">
        <v>119</v>
      </c>
      <c r="B131" s="49" t="s">
        <v>274</v>
      </c>
      <c r="C131" s="50" t="s">
        <v>275</v>
      </c>
      <c r="D131" s="304">
        <v>0</v>
      </c>
      <c r="E131" s="304">
        <v>0</v>
      </c>
      <c r="F131" s="304">
        <v>0</v>
      </c>
      <c r="G131" s="304">
        <v>0</v>
      </c>
      <c r="H131" s="304">
        <f t="shared" si="5"/>
        <v>0</v>
      </c>
      <c r="I131" s="304">
        <v>0</v>
      </c>
      <c r="J131" s="304">
        <v>0</v>
      </c>
      <c r="K131" s="304">
        <v>0</v>
      </c>
      <c r="L131" s="304">
        <f t="shared" si="6"/>
        <v>0</v>
      </c>
      <c r="M131" s="304">
        <v>0</v>
      </c>
      <c r="N131" s="304">
        <v>0</v>
      </c>
      <c r="O131" s="304">
        <v>0</v>
      </c>
      <c r="P131" s="304">
        <f t="shared" si="7"/>
        <v>0</v>
      </c>
    </row>
    <row r="132" spans="1:16" s="27" customFormat="1" x14ac:dyDescent="0.25">
      <c r="A132" s="303">
        <v>120</v>
      </c>
      <c r="B132" s="49" t="s">
        <v>276</v>
      </c>
      <c r="C132" s="50" t="s">
        <v>277</v>
      </c>
      <c r="D132" s="304">
        <v>0</v>
      </c>
      <c r="E132" s="304">
        <v>0</v>
      </c>
      <c r="F132" s="304">
        <v>0</v>
      </c>
      <c r="G132" s="304">
        <v>0</v>
      </c>
      <c r="H132" s="304">
        <f t="shared" si="5"/>
        <v>0</v>
      </c>
      <c r="I132" s="304">
        <v>3623</v>
      </c>
      <c r="J132" s="304">
        <v>0</v>
      </c>
      <c r="K132" s="304">
        <v>0</v>
      </c>
      <c r="L132" s="304">
        <f t="shared" si="6"/>
        <v>3623</v>
      </c>
      <c r="M132" s="304">
        <v>0</v>
      </c>
      <c r="N132" s="304">
        <v>0</v>
      </c>
      <c r="O132" s="304">
        <v>0</v>
      </c>
      <c r="P132" s="304">
        <f t="shared" si="7"/>
        <v>0</v>
      </c>
    </row>
    <row r="133" spans="1:16" s="27" customFormat="1" x14ac:dyDescent="0.25">
      <c r="A133" s="303">
        <v>121</v>
      </c>
      <c r="B133" s="346" t="s">
        <v>278</v>
      </c>
      <c r="C133" s="50" t="s">
        <v>279</v>
      </c>
      <c r="D133" s="304">
        <v>0</v>
      </c>
      <c r="E133" s="304">
        <v>0</v>
      </c>
      <c r="F133" s="304">
        <v>0</v>
      </c>
      <c r="G133" s="304">
        <v>0</v>
      </c>
      <c r="H133" s="304">
        <f t="shared" si="5"/>
        <v>0</v>
      </c>
      <c r="I133" s="304">
        <v>0</v>
      </c>
      <c r="J133" s="304">
        <v>0</v>
      </c>
      <c r="K133" s="304">
        <v>0</v>
      </c>
      <c r="L133" s="304">
        <f t="shared" si="6"/>
        <v>0</v>
      </c>
      <c r="M133" s="304">
        <v>0</v>
      </c>
      <c r="N133" s="304">
        <v>0</v>
      </c>
      <c r="O133" s="304">
        <v>0</v>
      </c>
      <c r="P133" s="304">
        <f t="shared" si="7"/>
        <v>0</v>
      </c>
    </row>
    <row r="134" spans="1:16" s="27" customFormat="1" x14ac:dyDescent="0.25">
      <c r="A134" s="303">
        <v>122</v>
      </c>
      <c r="B134" s="346" t="s">
        <v>280</v>
      </c>
      <c r="C134" s="50" t="s">
        <v>281</v>
      </c>
      <c r="D134" s="304">
        <v>0</v>
      </c>
      <c r="E134" s="304">
        <v>0</v>
      </c>
      <c r="F134" s="304">
        <v>0</v>
      </c>
      <c r="G134" s="304">
        <v>0</v>
      </c>
      <c r="H134" s="304">
        <f t="shared" si="5"/>
        <v>0</v>
      </c>
      <c r="I134" s="304">
        <v>0</v>
      </c>
      <c r="J134" s="304">
        <v>0</v>
      </c>
      <c r="K134" s="304">
        <v>0</v>
      </c>
      <c r="L134" s="304">
        <f t="shared" si="6"/>
        <v>0</v>
      </c>
      <c r="M134" s="304">
        <v>0</v>
      </c>
      <c r="N134" s="304">
        <v>0</v>
      </c>
      <c r="O134" s="304">
        <v>0</v>
      </c>
      <c r="P134" s="304">
        <f t="shared" si="7"/>
        <v>0</v>
      </c>
    </row>
    <row r="135" spans="1:16" s="27" customFormat="1" x14ac:dyDescent="0.25">
      <c r="A135" s="303">
        <v>123</v>
      </c>
      <c r="B135" s="346" t="s">
        <v>282</v>
      </c>
      <c r="C135" s="50" t="s">
        <v>283</v>
      </c>
      <c r="D135" s="304">
        <v>0</v>
      </c>
      <c r="E135" s="304">
        <v>2416</v>
      </c>
      <c r="F135" s="304">
        <v>176</v>
      </c>
      <c r="G135" s="304">
        <v>583</v>
      </c>
      <c r="H135" s="304">
        <f t="shared" si="5"/>
        <v>3175</v>
      </c>
      <c r="I135" s="304">
        <v>0</v>
      </c>
      <c r="J135" s="304">
        <v>0</v>
      </c>
      <c r="K135" s="304">
        <v>0</v>
      </c>
      <c r="L135" s="304">
        <f t="shared" si="6"/>
        <v>0</v>
      </c>
      <c r="M135" s="304">
        <v>0</v>
      </c>
      <c r="N135" s="304">
        <v>0</v>
      </c>
      <c r="O135" s="304">
        <v>0</v>
      </c>
      <c r="P135" s="304">
        <f t="shared" si="7"/>
        <v>0</v>
      </c>
    </row>
    <row r="136" spans="1:16" s="27" customFormat="1" x14ac:dyDescent="0.25">
      <c r="A136" s="303">
        <v>124</v>
      </c>
      <c r="B136" s="49" t="s">
        <v>284</v>
      </c>
      <c r="C136" s="50" t="s">
        <v>285</v>
      </c>
      <c r="D136" s="304">
        <v>0</v>
      </c>
      <c r="E136" s="304">
        <v>8407</v>
      </c>
      <c r="F136" s="304">
        <v>108</v>
      </c>
      <c r="G136" s="304">
        <v>4336</v>
      </c>
      <c r="H136" s="304">
        <f t="shared" si="5"/>
        <v>12851</v>
      </c>
      <c r="I136" s="304">
        <v>6523</v>
      </c>
      <c r="J136" s="304">
        <v>952</v>
      </c>
      <c r="K136" s="304">
        <v>952</v>
      </c>
      <c r="L136" s="304">
        <f t="shared" si="6"/>
        <v>8427</v>
      </c>
      <c r="M136" s="304">
        <v>0</v>
      </c>
      <c r="N136" s="304">
        <v>0</v>
      </c>
      <c r="O136" s="304">
        <v>0</v>
      </c>
      <c r="P136" s="304">
        <f t="shared" si="7"/>
        <v>0</v>
      </c>
    </row>
    <row r="137" spans="1:16" s="27" customFormat="1" x14ac:dyDescent="0.25">
      <c r="A137" s="303">
        <v>125</v>
      </c>
      <c r="B137" s="52" t="s">
        <v>286</v>
      </c>
      <c r="C137" s="50" t="s">
        <v>287</v>
      </c>
      <c r="D137" s="304">
        <v>0</v>
      </c>
      <c r="E137" s="304">
        <v>2661</v>
      </c>
      <c r="F137" s="304">
        <v>48</v>
      </c>
      <c r="G137" s="304">
        <v>433</v>
      </c>
      <c r="H137" s="304">
        <f t="shared" si="5"/>
        <v>3142</v>
      </c>
      <c r="I137" s="304">
        <v>1114</v>
      </c>
      <c r="J137" s="304">
        <v>91</v>
      </c>
      <c r="K137" s="304">
        <v>0</v>
      </c>
      <c r="L137" s="304">
        <f t="shared" si="6"/>
        <v>1205</v>
      </c>
      <c r="M137" s="304">
        <v>0</v>
      </c>
      <c r="N137" s="304">
        <v>0</v>
      </c>
      <c r="O137" s="304">
        <v>0</v>
      </c>
      <c r="P137" s="304">
        <f t="shared" si="7"/>
        <v>0</v>
      </c>
    </row>
    <row r="138" spans="1:16" s="27" customFormat="1" x14ac:dyDescent="0.25">
      <c r="A138" s="303">
        <v>126</v>
      </c>
      <c r="B138" s="346" t="s">
        <v>288</v>
      </c>
      <c r="C138" s="50" t="s">
        <v>289</v>
      </c>
      <c r="D138" s="304">
        <v>0</v>
      </c>
      <c r="E138" s="304">
        <v>0</v>
      </c>
      <c r="F138" s="304">
        <v>0</v>
      </c>
      <c r="G138" s="304">
        <v>0</v>
      </c>
      <c r="H138" s="304">
        <f t="shared" ref="H138:H147" si="8">D138+E138+F138+G138</f>
        <v>0</v>
      </c>
      <c r="I138" s="304">
        <v>0</v>
      </c>
      <c r="J138" s="304">
        <v>0</v>
      </c>
      <c r="K138" s="304">
        <v>0</v>
      </c>
      <c r="L138" s="304">
        <f t="shared" si="6"/>
        <v>0</v>
      </c>
      <c r="M138" s="304">
        <v>0</v>
      </c>
      <c r="N138" s="304">
        <v>0</v>
      </c>
      <c r="O138" s="304">
        <v>0</v>
      </c>
      <c r="P138" s="304">
        <f t="shared" si="7"/>
        <v>0</v>
      </c>
    </row>
    <row r="139" spans="1:16" s="27" customFormat="1" x14ac:dyDescent="0.25">
      <c r="A139" s="303">
        <v>127</v>
      </c>
      <c r="B139" s="49" t="s">
        <v>290</v>
      </c>
      <c r="C139" s="50" t="s">
        <v>291</v>
      </c>
      <c r="D139" s="304">
        <v>0</v>
      </c>
      <c r="E139" s="304">
        <v>0</v>
      </c>
      <c r="F139" s="304">
        <v>0</v>
      </c>
      <c r="G139" s="304">
        <v>0</v>
      </c>
      <c r="H139" s="304">
        <f t="shared" si="8"/>
        <v>0</v>
      </c>
      <c r="I139" s="304">
        <v>0</v>
      </c>
      <c r="J139" s="304">
        <v>0</v>
      </c>
      <c r="K139" s="304">
        <v>0</v>
      </c>
      <c r="L139" s="304">
        <f t="shared" ref="L139:L147" si="9">I139+J139+K139</f>
        <v>0</v>
      </c>
      <c r="M139" s="304">
        <v>0</v>
      </c>
      <c r="N139" s="304">
        <v>0</v>
      </c>
      <c r="O139" s="304">
        <v>0</v>
      </c>
      <c r="P139" s="304">
        <f t="shared" ref="P139:P147" si="10">N139+O139</f>
        <v>0</v>
      </c>
    </row>
    <row r="140" spans="1:16" s="27" customFormat="1" x14ac:dyDescent="0.25">
      <c r="A140" s="303">
        <v>128</v>
      </c>
      <c r="B140" s="346" t="s">
        <v>292</v>
      </c>
      <c r="C140" s="50" t="s">
        <v>293</v>
      </c>
      <c r="D140" s="304">
        <v>0</v>
      </c>
      <c r="E140" s="304">
        <v>0</v>
      </c>
      <c r="F140" s="304">
        <v>0</v>
      </c>
      <c r="G140" s="304">
        <v>0</v>
      </c>
      <c r="H140" s="304">
        <f t="shared" si="8"/>
        <v>0</v>
      </c>
      <c r="I140" s="304">
        <v>0</v>
      </c>
      <c r="J140" s="304">
        <v>0</v>
      </c>
      <c r="K140" s="304">
        <v>0</v>
      </c>
      <c r="L140" s="304">
        <f t="shared" si="9"/>
        <v>0</v>
      </c>
      <c r="M140" s="304">
        <v>7983</v>
      </c>
      <c r="N140" s="304">
        <v>0</v>
      </c>
      <c r="O140" s="304">
        <v>0</v>
      </c>
      <c r="P140" s="304">
        <f t="shared" si="10"/>
        <v>0</v>
      </c>
    </row>
    <row r="141" spans="1:16" x14ac:dyDescent="0.25">
      <c r="A141" s="303">
        <v>129</v>
      </c>
      <c r="B141" s="62" t="s">
        <v>294</v>
      </c>
      <c r="C141" s="310" t="s">
        <v>295</v>
      </c>
      <c r="D141" s="304">
        <v>0</v>
      </c>
      <c r="E141" s="304">
        <v>0</v>
      </c>
      <c r="F141" s="304">
        <v>0</v>
      </c>
      <c r="G141" s="304">
        <v>0</v>
      </c>
      <c r="H141" s="304">
        <f t="shared" si="8"/>
        <v>0</v>
      </c>
      <c r="I141" s="304">
        <v>0</v>
      </c>
      <c r="J141" s="304">
        <v>0</v>
      </c>
      <c r="K141" s="304">
        <v>0</v>
      </c>
      <c r="L141" s="304">
        <f t="shared" si="9"/>
        <v>0</v>
      </c>
      <c r="M141" s="304">
        <v>0</v>
      </c>
      <c r="N141" s="304">
        <v>0</v>
      </c>
      <c r="O141" s="304">
        <v>0</v>
      </c>
      <c r="P141" s="304">
        <f t="shared" si="10"/>
        <v>0</v>
      </c>
    </row>
    <row r="142" spans="1:16" x14ac:dyDescent="0.25">
      <c r="A142" s="303">
        <v>130</v>
      </c>
      <c r="B142" s="64" t="s">
        <v>296</v>
      </c>
      <c r="C142" s="311" t="s">
        <v>297</v>
      </c>
      <c r="D142" s="304">
        <v>0</v>
      </c>
      <c r="E142" s="304">
        <v>0</v>
      </c>
      <c r="F142" s="304">
        <v>0</v>
      </c>
      <c r="G142" s="304">
        <v>0</v>
      </c>
      <c r="H142" s="304">
        <f t="shared" si="8"/>
        <v>0</v>
      </c>
      <c r="I142" s="304">
        <v>0</v>
      </c>
      <c r="J142" s="304">
        <v>0</v>
      </c>
      <c r="K142" s="304">
        <v>0</v>
      </c>
      <c r="L142" s="304">
        <f t="shared" si="9"/>
        <v>0</v>
      </c>
      <c r="M142" s="304">
        <v>0</v>
      </c>
      <c r="N142" s="304">
        <v>0</v>
      </c>
      <c r="O142" s="304">
        <v>0</v>
      </c>
      <c r="P142" s="304">
        <f t="shared" si="10"/>
        <v>0</v>
      </c>
    </row>
    <row r="143" spans="1:16" x14ac:dyDescent="0.2">
      <c r="A143" s="303">
        <v>131</v>
      </c>
      <c r="B143" s="66" t="s">
        <v>298</v>
      </c>
      <c r="C143" s="350" t="s">
        <v>469</v>
      </c>
      <c r="D143" s="304">
        <v>0</v>
      </c>
      <c r="E143" s="304">
        <v>0</v>
      </c>
      <c r="F143" s="304">
        <v>0</v>
      </c>
      <c r="G143" s="304">
        <v>0</v>
      </c>
      <c r="H143" s="304">
        <f t="shared" si="8"/>
        <v>0</v>
      </c>
      <c r="I143" s="304">
        <v>0</v>
      </c>
      <c r="J143" s="304">
        <v>0</v>
      </c>
      <c r="K143" s="304">
        <v>0</v>
      </c>
      <c r="L143" s="304">
        <f t="shared" si="9"/>
        <v>0</v>
      </c>
      <c r="M143" s="304">
        <v>0</v>
      </c>
      <c r="N143" s="304">
        <v>0</v>
      </c>
      <c r="O143" s="304">
        <v>0</v>
      </c>
      <c r="P143" s="304">
        <f t="shared" si="10"/>
        <v>0</v>
      </c>
    </row>
    <row r="144" spans="1:16" x14ac:dyDescent="0.25">
      <c r="A144" s="303">
        <v>132</v>
      </c>
      <c r="B144" s="303" t="s">
        <v>300</v>
      </c>
      <c r="C144" s="312" t="s">
        <v>301</v>
      </c>
      <c r="D144" s="304">
        <v>0</v>
      </c>
      <c r="E144" s="304">
        <v>0</v>
      </c>
      <c r="F144" s="304">
        <v>0</v>
      </c>
      <c r="G144" s="304">
        <v>0</v>
      </c>
      <c r="H144" s="304">
        <f t="shared" si="8"/>
        <v>0</v>
      </c>
      <c r="I144" s="304">
        <v>0</v>
      </c>
      <c r="J144" s="304">
        <v>0</v>
      </c>
      <c r="K144" s="304">
        <v>0</v>
      </c>
      <c r="L144" s="304">
        <f t="shared" si="9"/>
        <v>0</v>
      </c>
      <c r="M144" s="304">
        <v>0</v>
      </c>
      <c r="N144" s="304">
        <v>0</v>
      </c>
      <c r="O144" s="304">
        <v>0</v>
      </c>
      <c r="P144" s="304">
        <f t="shared" si="10"/>
        <v>0</v>
      </c>
    </row>
    <row r="145" spans="1:16" x14ac:dyDescent="0.25">
      <c r="A145" s="303">
        <v>133</v>
      </c>
      <c r="B145" s="313" t="s">
        <v>302</v>
      </c>
      <c r="C145" s="312" t="s">
        <v>303</v>
      </c>
      <c r="D145" s="304">
        <v>0</v>
      </c>
      <c r="E145" s="304">
        <v>0</v>
      </c>
      <c r="F145" s="304">
        <v>0</v>
      </c>
      <c r="G145" s="304">
        <v>0</v>
      </c>
      <c r="H145" s="304">
        <f t="shared" si="8"/>
        <v>0</v>
      </c>
      <c r="I145" s="304">
        <v>0</v>
      </c>
      <c r="J145" s="304">
        <v>0</v>
      </c>
      <c r="K145" s="304">
        <v>0</v>
      </c>
      <c r="L145" s="304">
        <f t="shared" si="9"/>
        <v>0</v>
      </c>
      <c r="M145" s="304">
        <v>0</v>
      </c>
      <c r="N145" s="304">
        <v>0</v>
      </c>
      <c r="O145" s="304">
        <v>0</v>
      </c>
      <c r="P145" s="304">
        <f t="shared" si="10"/>
        <v>0</v>
      </c>
    </row>
    <row r="146" spans="1:16" x14ac:dyDescent="0.25">
      <c r="A146" s="303">
        <v>134</v>
      </c>
      <c r="B146" s="313" t="s">
        <v>304</v>
      </c>
      <c r="C146" s="312" t="s">
        <v>305</v>
      </c>
      <c r="D146" s="304">
        <v>0</v>
      </c>
      <c r="E146" s="304">
        <v>0</v>
      </c>
      <c r="F146" s="304">
        <v>0</v>
      </c>
      <c r="G146" s="304">
        <v>0</v>
      </c>
      <c r="H146" s="304">
        <f t="shared" si="8"/>
        <v>0</v>
      </c>
      <c r="I146" s="304">
        <v>0</v>
      </c>
      <c r="J146" s="304">
        <v>0</v>
      </c>
      <c r="K146" s="304">
        <v>0</v>
      </c>
      <c r="L146" s="304">
        <f t="shared" si="9"/>
        <v>0</v>
      </c>
      <c r="M146" s="304">
        <v>0</v>
      </c>
      <c r="N146" s="304">
        <v>0</v>
      </c>
      <c r="O146" s="304">
        <v>0</v>
      </c>
      <c r="P146" s="304">
        <f t="shared" si="10"/>
        <v>0</v>
      </c>
    </row>
    <row r="147" spans="1:16" x14ac:dyDescent="0.25">
      <c r="A147" s="303">
        <v>135</v>
      </c>
      <c r="B147" s="313" t="s">
        <v>306</v>
      </c>
      <c r="C147" s="308" t="s">
        <v>307</v>
      </c>
      <c r="D147" s="304">
        <v>0</v>
      </c>
      <c r="E147" s="304">
        <v>0</v>
      </c>
      <c r="F147" s="304">
        <v>0</v>
      </c>
      <c r="G147" s="304">
        <v>0</v>
      </c>
      <c r="H147" s="304">
        <f t="shared" si="8"/>
        <v>0</v>
      </c>
      <c r="I147" s="304">
        <v>0</v>
      </c>
      <c r="J147" s="304">
        <v>0</v>
      </c>
      <c r="K147" s="304">
        <v>0</v>
      </c>
      <c r="L147" s="304">
        <f t="shared" si="9"/>
        <v>0</v>
      </c>
      <c r="M147" s="304">
        <v>0</v>
      </c>
      <c r="N147" s="304">
        <v>0</v>
      </c>
      <c r="O147" s="304">
        <v>0</v>
      </c>
      <c r="P147" s="304">
        <f t="shared" si="10"/>
        <v>0</v>
      </c>
    </row>
    <row r="148" spans="1:16" x14ac:dyDescent="0.25">
      <c r="M148" s="32"/>
      <c r="N148" s="32"/>
    </row>
    <row r="150" spans="1:16" s="32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3">
    <mergeCell ref="A6:C6"/>
    <mergeCell ref="A9:C9"/>
    <mergeCell ref="A90:A93"/>
    <mergeCell ref="B90:B93"/>
    <mergeCell ref="A4:A5"/>
    <mergeCell ref="A2:P2"/>
    <mergeCell ref="D4:H4"/>
    <mergeCell ref="I4:L4"/>
    <mergeCell ref="M4:M5"/>
    <mergeCell ref="N4:P4"/>
    <mergeCell ref="C4:C5"/>
    <mergeCell ref="B4:B5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H151"/>
  <sheetViews>
    <sheetView zoomScale="110" zoomScaleNormal="110" workbookViewId="0">
      <pane xSplit="3" ySplit="9" topLeftCell="D126" activePane="bottomRight" state="frozen"/>
      <selection pane="topRight" activeCell="D1" sqref="D1"/>
      <selection pane="bottomLeft" activeCell="A9" sqref="A9"/>
      <selection pane="bottomRight" activeCell="I11" sqref="I11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20" t="s">
        <v>571</v>
      </c>
      <c r="B2" s="1120"/>
      <c r="C2" s="1120"/>
      <c r="D2" s="1120"/>
      <c r="E2" s="1120"/>
      <c r="F2" s="1120"/>
      <c r="G2" s="1120"/>
      <c r="H2" s="1120"/>
    </row>
    <row r="3" spans="1:8" x14ac:dyDescent="0.25">
      <c r="C3" s="6"/>
      <c r="E3" s="32"/>
    </row>
    <row r="4" spans="1:8" s="10" customFormat="1" ht="12" customHeight="1" x14ac:dyDescent="0.25">
      <c r="A4" s="1124" t="s">
        <v>0</v>
      </c>
      <c r="B4" s="1124" t="s">
        <v>1</v>
      </c>
      <c r="C4" s="1129" t="s">
        <v>2</v>
      </c>
      <c r="D4" s="1121" t="s">
        <v>523</v>
      </c>
      <c r="E4" s="1122"/>
      <c r="F4" s="1122"/>
      <c r="G4" s="1122"/>
      <c r="H4" s="1123"/>
    </row>
    <row r="5" spans="1:8" ht="44.25" customHeight="1" x14ac:dyDescent="0.25">
      <c r="A5" s="1131"/>
      <c r="B5" s="1131"/>
      <c r="C5" s="1130"/>
      <c r="D5" s="347" t="s">
        <v>524</v>
      </c>
      <c r="E5" s="347" t="s">
        <v>573</v>
      </c>
      <c r="F5" s="347" t="s">
        <v>525</v>
      </c>
      <c r="G5" s="347" t="s">
        <v>574</v>
      </c>
      <c r="H5" s="348" t="s">
        <v>13</v>
      </c>
    </row>
    <row r="6" spans="1:8" x14ac:dyDescent="0.25">
      <c r="A6" s="1133" t="s">
        <v>13</v>
      </c>
      <c r="B6" s="1133"/>
      <c r="C6" s="1133"/>
      <c r="D6" s="352">
        <f>D7+D9+D8</f>
        <v>252754</v>
      </c>
      <c r="E6" s="352">
        <f t="shared" ref="E6:H6" si="0">E7+E9+E8</f>
        <v>125327</v>
      </c>
      <c r="F6" s="352">
        <f t="shared" si="0"/>
        <v>84519</v>
      </c>
      <c r="G6" s="352">
        <f t="shared" si="0"/>
        <v>6961</v>
      </c>
      <c r="H6" s="352">
        <f t="shared" si="0"/>
        <v>469561</v>
      </c>
    </row>
    <row r="7" spans="1:8" x14ac:dyDescent="0.25">
      <c r="A7" s="16"/>
      <c r="B7" s="16"/>
      <c r="C7" s="17" t="s">
        <v>14</v>
      </c>
      <c r="D7" s="304"/>
      <c r="E7" s="304"/>
      <c r="F7" s="304"/>
      <c r="G7" s="304"/>
      <c r="H7" s="304">
        <f>E7+F7+G7+D7</f>
        <v>0</v>
      </c>
    </row>
    <row r="8" spans="1:8" x14ac:dyDescent="0.25">
      <c r="A8" s="16"/>
      <c r="B8" s="16"/>
      <c r="C8" s="17" t="s">
        <v>569</v>
      </c>
      <c r="D8" s="304"/>
      <c r="E8" s="304"/>
      <c r="F8" s="304"/>
      <c r="G8" s="304"/>
      <c r="H8" s="304">
        <f>E8+F8+G8+D8</f>
        <v>0</v>
      </c>
    </row>
    <row r="9" spans="1:8" s="10" customFormat="1" x14ac:dyDescent="0.25">
      <c r="A9" s="1133" t="s">
        <v>15</v>
      </c>
      <c r="B9" s="1133"/>
      <c r="C9" s="1133"/>
      <c r="D9" s="352">
        <f>SUM(D10:D147)-D90</f>
        <v>252754</v>
      </c>
      <c r="E9" s="352">
        <f t="shared" ref="E9:H9" si="1">SUM(E10:E147)-E90</f>
        <v>125327</v>
      </c>
      <c r="F9" s="352">
        <f t="shared" si="1"/>
        <v>84519</v>
      </c>
      <c r="G9" s="352">
        <f t="shared" si="1"/>
        <v>6961</v>
      </c>
      <c r="H9" s="352">
        <f t="shared" si="1"/>
        <v>469561</v>
      </c>
    </row>
    <row r="10" spans="1:8" s="20" customFormat="1" x14ac:dyDescent="0.25">
      <c r="A10" s="303">
        <v>1</v>
      </c>
      <c r="B10" s="49" t="s">
        <v>54</v>
      </c>
      <c r="C10" s="50" t="s">
        <v>55</v>
      </c>
      <c r="D10" s="304">
        <v>1018</v>
      </c>
      <c r="E10" s="304">
        <v>538</v>
      </c>
      <c r="F10" s="304">
        <v>365</v>
      </c>
      <c r="G10" s="304">
        <v>0</v>
      </c>
      <c r="H10" s="304">
        <f t="shared" ref="H10:H73" si="2">D10+E10+F10+G10</f>
        <v>1921</v>
      </c>
    </row>
    <row r="11" spans="1:8" s="20" customFormat="1" x14ac:dyDescent="0.25">
      <c r="A11" s="303">
        <v>2</v>
      </c>
      <c r="B11" s="52" t="s">
        <v>56</v>
      </c>
      <c r="C11" s="50" t="s">
        <v>57</v>
      </c>
      <c r="D11" s="304">
        <v>1020</v>
      </c>
      <c r="E11" s="304">
        <v>557</v>
      </c>
      <c r="F11" s="304">
        <v>378</v>
      </c>
      <c r="G11" s="304">
        <v>0</v>
      </c>
      <c r="H11" s="304">
        <f t="shared" si="2"/>
        <v>1955</v>
      </c>
    </row>
    <row r="12" spans="1:8" s="10" customFormat="1" x14ac:dyDescent="0.25">
      <c r="A12" s="303">
        <v>3</v>
      </c>
      <c r="B12" s="346" t="s">
        <v>16</v>
      </c>
      <c r="C12" s="50" t="s">
        <v>17</v>
      </c>
      <c r="D12" s="304">
        <v>3524</v>
      </c>
      <c r="E12" s="304">
        <v>1689</v>
      </c>
      <c r="F12" s="304">
        <v>1555</v>
      </c>
      <c r="G12" s="304">
        <v>0</v>
      </c>
      <c r="H12" s="304">
        <f t="shared" si="2"/>
        <v>6768</v>
      </c>
    </row>
    <row r="13" spans="1:8" s="27" customFormat="1" x14ac:dyDescent="0.25">
      <c r="A13" s="303">
        <v>4</v>
      </c>
      <c r="B13" s="49" t="s">
        <v>58</v>
      </c>
      <c r="C13" s="50" t="s">
        <v>59</v>
      </c>
      <c r="D13" s="304">
        <v>851</v>
      </c>
      <c r="E13" s="304">
        <v>599</v>
      </c>
      <c r="F13" s="304">
        <v>0</v>
      </c>
      <c r="G13" s="304">
        <v>0</v>
      </c>
      <c r="H13" s="304">
        <f t="shared" si="2"/>
        <v>1450</v>
      </c>
    </row>
    <row r="14" spans="1:8" s="27" customFormat="1" x14ac:dyDescent="0.25">
      <c r="A14" s="303">
        <v>5</v>
      </c>
      <c r="B14" s="49" t="s">
        <v>60</v>
      </c>
      <c r="C14" s="50" t="s">
        <v>61</v>
      </c>
      <c r="D14" s="304">
        <v>1220</v>
      </c>
      <c r="E14" s="304">
        <v>650</v>
      </c>
      <c r="F14" s="304">
        <v>442</v>
      </c>
      <c r="G14" s="304">
        <v>0</v>
      </c>
      <c r="H14" s="304">
        <f t="shared" si="2"/>
        <v>2312</v>
      </c>
    </row>
    <row r="15" spans="1:8" s="306" customFormat="1" x14ac:dyDescent="0.25">
      <c r="A15" s="303">
        <v>6</v>
      </c>
      <c r="B15" s="346" t="s">
        <v>18</v>
      </c>
      <c r="C15" s="50" t="s">
        <v>19</v>
      </c>
      <c r="D15" s="304">
        <v>6279</v>
      </c>
      <c r="E15" s="304">
        <v>2327</v>
      </c>
      <c r="F15" s="304">
        <v>1581</v>
      </c>
      <c r="G15" s="304">
        <v>243</v>
      </c>
      <c r="H15" s="304">
        <f t="shared" si="2"/>
        <v>10430</v>
      </c>
    </row>
    <row r="16" spans="1:8" s="27" customFormat="1" x14ac:dyDescent="0.25">
      <c r="A16" s="303">
        <v>7</v>
      </c>
      <c r="B16" s="49" t="s">
        <v>62</v>
      </c>
      <c r="C16" s="50" t="s">
        <v>63</v>
      </c>
      <c r="D16" s="304">
        <v>3212</v>
      </c>
      <c r="E16" s="304">
        <v>1706</v>
      </c>
      <c r="F16" s="304">
        <v>1159</v>
      </c>
      <c r="G16" s="304">
        <v>0</v>
      </c>
      <c r="H16" s="304">
        <f t="shared" si="2"/>
        <v>6077</v>
      </c>
    </row>
    <row r="17" spans="1:8" s="27" customFormat="1" x14ac:dyDescent="0.25">
      <c r="A17" s="303">
        <v>8</v>
      </c>
      <c r="B17" s="346" t="s">
        <v>64</v>
      </c>
      <c r="C17" s="50" t="s">
        <v>65</v>
      </c>
      <c r="D17" s="304">
        <v>0</v>
      </c>
      <c r="E17" s="304">
        <v>689</v>
      </c>
      <c r="F17" s="304">
        <v>468</v>
      </c>
      <c r="G17" s="304">
        <v>0</v>
      </c>
      <c r="H17" s="304">
        <f t="shared" si="2"/>
        <v>1157</v>
      </c>
    </row>
    <row r="18" spans="1:8" s="306" customFormat="1" x14ac:dyDescent="0.25">
      <c r="A18" s="303">
        <v>9</v>
      </c>
      <c r="B18" s="346" t="s">
        <v>66</v>
      </c>
      <c r="C18" s="50" t="s">
        <v>67</v>
      </c>
      <c r="D18" s="304">
        <v>1134</v>
      </c>
      <c r="E18" s="304">
        <v>617</v>
      </c>
      <c r="F18" s="304">
        <v>419</v>
      </c>
      <c r="G18" s="304">
        <v>0</v>
      </c>
      <c r="H18" s="304">
        <f t="shared" si="2"/>
        <v>2170</v>
      </c>
    </row>
    <row r="19" spans="1:8" s="27" customFormat="1" x14ac:dyDescent="0.25">
      <c r="A19" s="303">
        <v>10</v>
      </c>
      <c r="B19" s="346" t="s">
        <v>68</v>
      </c>
      <c r="C19" s="50" t="s">
        <v>69</v>
      </c>
      <c r="D19" s="304">
        <v>1542</v>
      </c>
      <c r="E19" s="304">
        <v>862</v>
      </c>
      <c r="F19" s="304">
        <v>586</v>
      </c>
      <c r="G19" s="304">
        <v>0</v>
      </c>
      <c r="H19" s="304">
        <f t="shared" si="2"/>
        <v>2990</v>
      </c>
    </row>
    <row r="20" spans="1:8" s="27" customFormat="1" x14ac:dyDescent="0.25">
      <c r="A20" s="303">
        <v>11</v>
      </c>
      <c r="B20" s="346" t="s">
        <v>70</v>
      </c>
      <c r="C20" s="50" t="s">
        <v>71</v>
      </c>
      <c r="D20" s="304">
        <v>1159</v>
      </c>
      <c r="E20" s="304">
        <v>613</v>
      </c>
      <c r="F20" s="304">
        <v>417</v>
      </c>
      <c r="G20" s="304">
        <v>0</v>
      </c>
      <c r="H20" s="304">
        <f t="shared" si="2"/>
        <v>2189</v>
      </c>
    </row>
    <row r="21" spans="1:8" s="27" customFormat="1" x14ac:dyDescent="0.25">
      <c r="A21" s="303">
        <v>12</v>
      </c>
      <c r="B21" s="346" t="s">
        <v>72</v>
      </c>
      <c r="C21" s="50" t="s">
        <v>73</v>
      </c>
      <c r="D21" s="304">
        <v>2389</v>
      </c>
      <c r="E21" s="304">
        <v>0</v>
      </c>
      <c r="F21" s="304">
        <v>0</v>
      </c>
      <c r="G21" s="304">
        <v>0</v>
      </c>
      <c r="H21" s="304">
        <f t="shared" si="2"/>
        <v>2389</v>
      </c>
    </row>
    <row r="22" spans="1:8" s="27" customFormat="1" x14ac:dyDescent="0.25">
      <c r="A22" s="303">
        <v>13</v>
      </c>
      <c r="B22" s="346" t="s">
        <v>74</v>
      </c>
      <c r="C22" s="50" t="s">
        <v>75</v>
      </c>
      <c r="D22" s="304">
        <v>4288</v>
      </c>
      <c r="E22" s="304">
        <v>3597</v>
      </c>
      <c r="F22" s="304">
        <v>2444</v>
      </c>
      <c r="G22" s="304">
        <v>0</v>
      </c>
      <c r="H22" s="304">
        <f t="shared" si="2"/>
        <v>10329</v>
      </c>
    </row>
    <row r="23" spans="1:8" s="27" customFormat="1" x14ac:dyDescent="0.25">
      <c r="A23" s="303">
        <v>14</v>
      </c>
      <c r="B23" s="346" t="s">
        <v>76</v>
      </c>
      <c r="C23" s="50" t="s">
        <v>77</v>
      </c>
      <c r="D23" s="304">
        <v>1121</v>
      </c>
      <c r="E23" s="304">
        <v>0</v>
      </c>
      <c r="F23" s="304">
        <v>0</v>
      </c>
      <c r="G23" s="304">
        <v>0</v>
      </c>
      <c r="H23" s="304">
        <f t="shared" si="2"/>
        <v>1121</v>
      </c>
    </row>
    <row r="24" spans="1:8" s="27" customFormat="1" x14ac:dyDescent="0.25">
      <c r="A24" s="303">
        <v>15</v>
      </c>
      <c r="B24" s="346" t="s">
        <v>78</v>
      </c>
      <c r="C24" s="50" t="s">
        <v>79</v>
      </c>
      <c r="D24" s="304">
        <v>2368</v>
      </c>
      <c r="E24" s="304">
        <v>1138</v>
      </c>
      <c r="F24" s="304">
        <v>773</v>
      </c>
      <c r="G24" s="304">
        <v>0</v>
      </c>
      <c r="H24" s="304">
        <f t="shared" si="2"/>
        <v>4279</v>
      </c>
    </row>
    <row r="25" spans="1:8" s="27" customFormat="1" x14ac:dyDescent="0.25">
      <c r="A25" s="303">
        <v>16</v>
      </c>
      <c r="B25" s="346" t="s">
        <v>80</v>
      </c>
      <c r="C25" s="50" t="s">
        <v>81</v>
      </c>
      <c r="D25" s="304">
        <v>2996</v>
      </c>
      <c r="E25" s="304">
        <v>1488</v>
      </c>
      <c r="F25" s="304">
        <v>1011</v>
      </c>
      <c r="G25" s="304">
        <v>0</v>
      </c>
      <c r="H25" s="304">
        <f t="shared" si="2"/>
        <v>5495</v>
      </c>
    </row>
    <row r="26" spans="1:8" s="27" customFormat="1" x14ac:dyDescent="0.25">
      <c r="A26" s="303">
        <v>17</v>
      </c>
      <c r="B26" s="346" t="s">
        <v>20</v>
      </c>
      <c r="C26" s="50" t="s">
        <v>21</v>
      </c>
      <c r="D26" s="304">
        <v>5889</v>
      </c>
      <c r="E26" s="304">
        <v>3307</v>
      </c>
      <c r="F26" s="304">
        <v>2248</v>
      </c>
      <c r="G26" s="304">
        <v>148</v>
      </c>
      <c r="H26" s="304">
        <f t="shared" si="2"/>
        <v>11592</v>
      </c>
    </row>
    <row r="27" spans="1:8" s="27" customFormat="1" x14ac:dyDescent="0.25">
      <c r="A27" s="303">
        <v>18</v>
      </c>
      <c r="B27" s="49" t="s">
        <v>82</v>
      </c>
      <c r="C27" s="50" t="s">
        <v>83</v>
      </c>
      <c r="D27" s="304">
        <v>658</v>
      </c>
      <c r="E27" s="304">
        <v>0</v>
      </c>
      <c r="F27" s="304">
        <v>0</v>
      </c>
      <c r="G27" s="304">
        <v>0</v>
      </c>
      <c r="H27" s="304">
        <f t="shared" si="2"/>
        <v>658</v>
      </c>
    </row>
    <row r="28" spans="1:8" s="27" customFormat="1" x14ac:dyDescent="0.25">
      <c r="A28" s="303">
        <v>19</v>
      </c>
      <c r="B28" s="49" t="s">
        <v>84</v>
      </c>
      <c r="C28" s="50" t="s">
        <v>85</v>
      </c>
      <c r="D28" s="304">
        <v>0</v>
      </c>
      <c r="E28" s="304">
        <v>0</v>
      </c>
      <c r="F28" s="304">
        <v>0</v>
      </c>
      <c r="G28" s="304">
        <v>0</v>
      </c>
      <c r="H28" s="304">
        <f t="shared" si="2"/>
        <v>0</v>
      </c>
    </row>
    <row r="29" spans="1:8" s="306" customFormat="1" x14ac:dyDescent="0.25">
      <c r="A29" s="303">
        <v>20</v>
      </c>
      <c r="B29" s="49" t="s">
        <v>86</v>
      </c>
      <c r="C29" s="50" t="s">
        <v>87</v>
      </c>
      <c r="D29" s="304">
        <v>3947</v>
      </c>
      <c r="E29" s="304">
        <v>2025</v>
      </c>
      <c r="F29" s="304">
        <v>1376</v>
      </c>
      <c r="G29" s="304">
        <v>106</v>
      </c>
      <c r="H29" s="304">
        <f t="shared" si="2"/>
        <v>7454</v>
      </c>
    </row>
    <row r="30" spans="1:8" s="27" customFormat="1" x14ac:dyDescent="0.25">
      <c r="A30" s="303">
        <v>21</v>
      </c>
      <c r="B30" s="49" t="s">
        <v>22</v>
      </c>
      <c r="C30" s="50" t="s">
        <v>23</v>
      </c>
      <c r="D30" s="304">
        <v>4596</v>
      </c>
      <c r="E30" s="304">
        <v>2879</v>
      </c>
      <c r="F30" s="304">
        <v>1958</v>
      </c>
      <c r="G30" s="304">
        <v>228</v>
      </c>
      <c r="H30" s="304">
        <f t="shared" si="2"/>
        <v>9661</v>
      </c>
    </row>
    <row r="31" spans="1:8" s="27" customFormat="1" x14ac:dyDescent="0.25">
      <c r="A31" s="303">
        <v>22</v>
      </c>
      <c r="B31" s="346" t="s">
        <v>24</v>
      </c>
      <c r="C31" s="50" t="s">
        <v>25</v>
      </c>
      <c r="D31" s="304">
        <v>779</v>
      </c>
      <c r="E31" s="304">
        <v>420</v>
      </c>
      <c r="F31" s="304">
        <v>285</v>
      </c>
      <c r="G31" s="304">
        <v>0</v>
      </c>
      <c r="H31" s="304">
        <f t="shared" si="2"/>
        <v>1484</v>
      </c>
    </row>
    <row r="32" spans="1:8" x14ac:dyDescent="0.25">
      <c r="A32" s="303">
        <v>23</v>
      </c>
      <c r="B32" s="346" t="s">
        <v>88</v>
      </c>
      <c r="C32" s="50" t="s">
        <v>89</v>
      </c>
      <c r="D32" s="304">
        <v>0</v>
      </c>
      <c r="E32" s="304">
        <v>0</v>
      </c>
      <c r="F32" s="304">
        <v>0</v>
      </c>
      <c r="G32" s="304">
        <v>0</v>
      </c>
      <c r="H32" s="304">
        <f t="shared" si="2"/>
        <v>0</v>
      </c>
    </row>
    <row r="33" spans="1:8" s="306" customFormat="1" ht="12.75" customHeight="1" x14ac:dyDescent="0.25">
      <c r="A33" s="303">
        <v>24</v>
      </c>
      <c r="B33" s="346" t="s">
        <v>90</v>
      </c>
      <c r="C33" s="50" t="s">
        <v>91</v>
      </c>
      <c r="D33" s="304">
        <v>0</v>
      </c>
      <c r="E33" s="304">
        <v>0</v>
      </c>
      <c r="F33" s="304">
        <v>0</v>
      </c>
      <c r="G33" s="304">
        <v>0</v>
      </c>
      <c r="H33" s="304">
        <f t="shared" si="2"/>
        <v>0</v>
      </c>
    </row>
    <row r="34" spans="1:8" s="306" customFormat="1" x14ac:dyDescent="0.25">
      <c r="A34" s="303">
        <v>25</v>
      </c>
      <c r="B34" s="49" t="s">
        <v>92</v>
      </c>
      <c r="C34" s="50" t="s">
        <v>93</v>
      </c>
      <c r="D34" s="304">
        <v>13431</v>
      </c>
      <c r="E34" s="304">
        <v>9446</v>
      </c>
      <c r="F34" s="304">
        <v>6597</v>
      </c>
      <c r="G34" s="304">
        <v>564</v>
      </c>
      <c r="H34" s="304">
        <f t="shared" si="2"/>
        <v>30038</v>
      </c>
    </row>
    <row r="35" spans="1:8" s="27" customFormat="1" x14ac:dyDescent="0.25">
      <c r="A35" s="303">
        <v>26</v>
      </c>
      <c r="B35" s="346" t="s">
        <v>94</v>
      </c>
      <c r="C35" s="50" t="s">
        <v>95</v>
      </c>
      <c r="D35" s="304">
        <v>5785</v>
      </c>
      <c r="E35" s="304">
        <v>0</v>
      </c>
      <c r="F35" s="304">
        <v>0</v>
      </c>
      <c r="G35" s="304">
        <v>0</v>
      </c>
      <c r="H35" s="304">
        <f t="shared" si="2"/>
        <v>5785</v>
      </c>
    </row>
    <row r="36" spans="1:8" s="27" customFormat="1" x14ac:dyDescent="0.25">
      <c r="A36" s="303">
        <v>27</v>
      </c>
      <c r="B36" s="52" t="s">
        <v>96</v>
      </c>
      <c r="C36" s="50" t="s">
        <v>97</v>
      </c>
      <c r="D36" s="304">
        <v>0</v>
      </c>
      <c r="E36" s="304">
        <v>0</v>
      </c>
      <c r="F36" s="304">
        <v>0</v>
      </c>
      <c r="G36" s="304">
        <v>0</v>
      </c>
      <c r="H36" s="304">
        <f t="shared" si="2"/>
        <v>0</v>
      </c>
    </row>
    <row r="37" spans="1:8" s="27" customFormat="1" x14ac:dyDescent="0.25">
      <c r="A37" s="303">
        <v>28</v>
      </c>
      <c r="B37" s="52" t="s">
        <v>26</v>
      </c>
      <c r="C37" s="50" t="s">
        <v>27</v>
      </c>
      <c r="D37" s="304">
        <v>4638</v>
      </c>
      <c r="E37" s="304">
        <v>2450</v>
      </c>
      <c r="F37" s="304">
        <v>1665</v>
      </c>
      <c r="G37" s="304">
        <v>128</v>
      </c>
      <c r="H37" s="304">
        <f t="shared" si="2"/>
        <v>8881</v>
      </c>
    </row>
    <row r="38" spans="1:8" s="27" customFormat="1" x14ac:dyDescent="0.25">
      <c r="A38" s="303">
        <v>29</v>
      </c>
      <c r="B38" s="49" t="s">
        <v>98</v>
      </c>
      <c r="C38" s="50" t="s">
        <v>99</v>
      </c>
      <c r="D38" s="304">
        <v>6937</v>
      </c>
      <c r="E38" s="304">
        <v>3607</v>
      </c>
      <c r="F38" s="304">
        <v>2451</v>
      </c>
      <c r="G38" s="304">
        <v>318</v>
      </c>
      <c r="H38" s="304">
        <f t="shared" si="2"/>
        <v>13313</v>
      </c>
    </row>
    <row r="39" spans="1:8" s="27" customFormat="1" x14ac:dyDescent="0.25">
      <c r="A39" s="303">
        <v>30</v>
      </c>
      <c r="B39" s="52" t="s">
        <v>100</v>
      </c>
      <c r="C39" s="50" t="s">
        <v>101</v>
      </c>
      <c r="D39" s="304">
        <v>1327</v>
      </c>
      <c r="E39" s="304">
        <v>692</v>
      </c>
      <c r="F39" s="304">
        <v>470</v>
      </c>
      <c r="G39" s="304">
        <v>0</v>
      </c>
      <c r="H39" s="304">
        <f t="shared" si="2"/>
        <v>2489</v>
      </c>
    </row>
    <row r="40" spans="1:8" s="306" customFormat="1" x14ac:dyDescent="0.25">
      <c r="A40" s="303">
        <v>31</v>
      </c>
      <c r="B40" s="346" t="s">
        <v>102</v>
      </c>
      <c r="C40" s="50" t="s">
        <v>103</v>
      </c>
      <c r="D40" s="304">
        <v>4759</v>
      </c>
      <c r="E40" s="304">
        <v>2493</v>
      </c>
      <c r="F40" s="304">
        <v>1694</v>
      </c>
      <c r="G40" s="304">
        <v>0</v>
      </c>
      <c r="H40" s="304">
        <f t="shared" si="2"/>
        <v>8946</v>
      </c>
    </row>
    <row r="41" spans="1:8" x14ac:dyDescent="0.25">
      <c r="A41" s="303">
        <v>32</v>
      </c>
      <c r="B41" s="52" t="s">
        <v>104</v>
      </c>
      <c r="C41" s="50" t="s">
        <v>105</v>
      </c>
      <c r="D41" s="304">
        <v>1763</v>
      </c>
      <c r="E41" s="304">
        <v>916</v>
      </c>
      <c r="F41" s="304">
        <v>623</v>
      </c>
      <c r="G41" s="304">
        <v>0</v>
      </c>
      <c r="H41" s="304">
        <f t="shared" si="2"/>
        <v>3302</v>
      </c>
    </row>
    <row r="42" spans="1:8" s="27" customFormat="1" x14ac:dyDescent="0.25">
      <c r="A42" s="303">
        <v>33</v>
      </c>
      <c r="B42" s="49" t="s">
        <v>106</v>
      </c>
      <c r="C42" s="50" t="s">
        <v>107</v>
      </c>
      <c r="D42" s="304">
        <v>4626</v>
      </c>
      <c r="E42" s="304">
        <v>2399</v>
      </c>
      <c r="F42" s="304">
        <v>1630</v>
      </c>
      <c r="G42" s="304">
        <v>0</v>
      </c>
      <c r="H42" s="304">
        <f t="shared" si="2"/>
        <v>8655</v>
      </c>
    </row>
    <row r="43" spans="1:8" s="27" customFormat="1" x14ac:dyDescent="0.25">
      <c r="A43" s="303">
        <v>34</v>
      </c>
      <c r="B43" s="307" t="s">
        <v>108</v>
      </c>
      <c r="C43" s="308" t="s">
        <v>109</v>
      </c>
      <c r="D43" s="304">
        <v>1558</v>
      </c>
      <c r="E43" s="304">
        <v>821</v>
      </c>
      <c r="F43" s="304">
        <v>558</v>
      </c>
      <c r="G43" s="304">
        <v>0</v>
      </c>
      <c r="H43" s="304">
        <f t="shared" si="2"/>
        <v>2937</v>
      </c>
    </row>
    <row r="44" spans="1:8" s="27" customFormat="1" x14ac:dyDescent="0.25">
      <c r="A44" s="303">
        <v>35</v>
      </c>
      <c r="B44" s="49" t="s">
        <v>110</v>
      </c>
      <c r="C44" s="50" t="s">
        <v>111</v>
      </c>
      <c r="D44" s="304">
        <v>375</v>
      </c>
      <c r="E44" s="304">
        <v>264</v>
      </c>
      <c r="F44" s="304">
        <v>0</v>
      </c>
      <c r="G44" s="304">
        <v>0</v>
      </c>
      <c r="H44" s="304">
        <f t="shared" si="2"/>
        <v>639</v>
      </c>
    </row>
    <row r="45" spans="1:8" x14ac:dyDescent="0.25">
      <c r="A45" s="303">
        <v>36</v>
      </c>
      <c r="B45" s="49" t="s">
        <v>112</v>
      </c>
      <c r="C45" s="50" t="s">
        <v>113</v>
      </c>
      <c r="D45" s="304">
        <v>1331</v>
      </c>
      <c r="E45" s="304">
        <v>936</v>
      </c>
      <c r="F45" s="304">
        <v>636</v>
      </c>
      <c r="G45" s="304">
        <v>0</v>
      </c>
      <c r="H45" s="304">
        <f t="shared" si="2"/>
        <v>2903</v>
      </c>
    </row>
    <row r="46" spans="1:8" s="27" customFormat="1" x14ac:dyDescent="0.25">
      <c r="A46" s="303">
        <v>37</v>
      </c>
      <c r="B46" s="346" t="s">
        <v>114</v>
      </c>
      <c r="C46" s="50" t="s">
        <v>115</v>
      </c>
      <c r="D46" s="304">
        <v>673</v>
      </c>
      <c r="E46" s="304">
        <v>428</v>
      </c>
      <c r="F46" s="304">
        <v>290</v>
      </c>
      <c r="G46" s="304">
        <v>0</v>
      </c>
      <c r="H46" s="304">
        <f t="shared" si="2"/>
        <v>1391</v>
      </c>
    </row>
    <row r="47" spans="1:8" s="27" customFormat="1" x14ac:dyDescent="0.25">
      <c r="A47" s="303">
        <v>38</v>
      </c>
      <c r="B47" s="52" t="s">
        <v>116</v>
      </c>
      <c r="C47" s="50" t="s">
        <v>117</v>
      </c>
      <c r="D47" s="304">
        <v>876</v>
      </c>
      <c r="E47" s="304">
        <v>616</v>
      </c>
      <c r="F47" s="304">
        <v>419</v>
      </c>
      <c r="G47" s="304">
        <v>0</v>
      </c>
      <c r="H47" s="304">
        <f t="shared" si="2"/>
        <v>1911</v>
      </c>
    </row>
    <row r="48" spans="1:8" s="27" customFormat="1" x14ac:dyDescent="0.25">
      <c r="A48" s="303">
        <v>39</v>
      </c>
      <c r="B48" s="346" t="s">
        <v>28</v>
      </c>
      <c r="C48" s="50" t="s">
        <v>29</v>
      </c>
      <c r="D48" s="304">
        <v>6337</v>
      </c>
      <c r="E48" s="304">
        <v>3586</v>
      </c>
      <c r="F48" s="304">
        <v>2176</v>
      </c>
      <c r="G48" s="304">
        <v>303</v>
      </c>
      <c r="H48" s="304">
        <f t="shared" si="2"/>
        <v>12402</v>
      </c>
    </row>
    <row r="49" spans="1:8" s="27" customFormat="1" x14ac:dyDescent="0.25">
      <c r="A49" s="303">
        <v>40</v>
      </c>
      <c r="B49" s="49" t="s">
        <v>118</v>
      </c>
      <c r="C49" s="50" t="s">
        <v>119</v>
      </c>
      <c r="D49" s="304">
        <v>1376</v>
      </c>
      <c r="E49" s="304">
        <v>743</v>
      </c>
      <c r="F49" s="304">
        <v>505</v>
      </c>
      <c r="G49" s="304">
        <v>0</v>
      </c>
      <c r="H49" s="304">
        <f t="shared" si="2"/>
        <v>2624</v>
      </c>
    </row>
    <row r="50" spans="1:8" s="27" customFormat="1" x14ac:dyDescent="0.25">
      <c r="A50" s="303">
        <v>41</v>
      </c>
      <c r="B50" s="49" t="s">
        <v>120</v>
      </c>
      <c r="C50" s="50" t="s">
        <v>121</v>
      </c>
      <c r="D50" s="304">
        <v>5046</v>
      </c>
      <c r="E50" s="304">
        <v>2600</v>
      </c>
      <c r="F50" s="304">
        <v>1766</v>
      </c>
      <c r="G50" s="304">
        <v>0</v>
      </c>
      <c r="H50" s="304">
        <f t="shared" si="2"/>
        <v>9412</v>
      </c>
    </row>
    <row r="51" spans="1:8" s="306" customFormat="1" x14ac:dyDescent="0.25">
      <c r="A51" s="303">
        <v>42</v>
      </c>
      <c r="B51" s="346" t="s">
        <v>122</v>
      </c>
      <c r="C51" s="50" t="s">
        <v>123</v>
      </c>
      <c r="D51" s="304">
        <v>1044</v>
      </c>
      <c r="E51" s="304">
        <v>568</v>
      </c>
      <c r="F51" s="304">
        <v>386</v>
      </c>
      <c r="G51" s="304">
        <v>0</v>
      </c>
      <c r="H51" s="304">
        <f t="shared" si="2"/>
        <v>1998</v>
      </c>
    </row>
    <row r="52" spans="1:8" s="27" customFormat="1" x14ac:dyDescent="0.25">
      <c r="A52" s="303">
        <v>43</v>
      </c>
      <c r="B52" s="52" t="s">
        <v>124</v>
      </c>
      <c r="C52" s="50" t="s">
        <v>125</v>
      </c>
      <c r="D52" s="304">
        <v>1404</v>
      </c>
      <c r="E52" s="304">
        <v>776</v>
      </c>
      <c r="F52" s="304">
        <v>527</v>
      </c>
      <c r="G52" s="304">
        <v>0</v>
      </c>
      <c r="H52" s="304">
        <f t="shared" si="2"/>
        <v>2707</v>
      </c>
    </row>
    <row r="53" spans="1:8" s="27" customFormat="1" x14ac:dyDescent="0.25">
      <c r="A53" s="303">
        <v>44</v>
      </c>
      <c r="B53" s="346" t="s">
        <v>126</v>
      </c>
      <c r="C53" s="50" t="s">
        <v>127</v>
      </c>
      <c r="D53" s="304">
        <v>1690</v>
      </c>
      <c r="E53" s="304">
        <v>910</v>
      </c>
      <c r="F53" s="304">
        <v>618</v>
      </c>
      <c r="G53" s="304">
        <v>0</v>
      </c>
      <c r="H53" s="304">
        <f t="shared" si="2"/>
        <v>3218</v>
      </c>
    </row>
    <row r="54" spans="1:8" s="27" customFormat="1" x14ac:dyDescent="0.25">
      <c r="A54" s="303">
        <v>45</v>
      </c>
      <c r="B54" s="52" t="s">
        <v>128</v>
      </c>
      <c r="C54" s="50" t="s">
        <v>129</v>
      </c>
      <c r="D54" s="304">
        <v>2031</v>
      </c>
      <c r="E54" s="304">
        <v>1075</v>
      </c>
      <c r="F54" s="304">
        <v>730</v>
      </c>
      <c r="G54" s="304">
        <v>0</v>
      </c>
      <c r="H54" s="304">
        <f t="shared" si="2"/>
        <v>3836</v>
      </c>
    </row>
    <row r="55" spans="1:8" s="27" customFormat="1" x14ac:dyDescent="0.25">
      <c r="A55" s="303">
        <v>46</v>
      </c>
      <c r="B55" s="346" t="s">
        <v>130</v>
      </c>
      <c r="C55" s="50" t="s">
        <v>131</v>
      </c>
      <c r="D55" s="304">
        <v>544</v>
      </c>
      <c r="E55" s="304">
        <v>0</v>
      </c>
      <c r="F55" s="304">
        <v>260</v>
      </c>
      <c r="G55" s="304">
        <v>0</v>
      </c>
      <c r="H55" s="304">
        <f t="shared" si="2"/>
        <v>804</v>
      </c>
    </row>
    <row r="56" spans="1:8" s="27" customFormat="1" x14ac:dyDescent="0.25">
      <c r="A56" s="303">
        <v>47</v>
      </c>
      <c r="B56" s="52" t="s">
        <v>132</v>
      </c>
      <c r="C56" s="50" t="s">
        <v>133</v>
      </c>
      <c r="D56" s="304">
        <v>995</v>
      </c>
      <c r="E56" s="304">
        <v>700</v>
      </c>
      <c r="F56" s="304">
        <v>476</v>
      </c>
      <c r="G56" s="304">
        <v>0</v>
      </c>
      <c r="H56" s="304">
        <f t="shared" si="2"/>
        <v>2171</v>
      </c>
    </row>
    <row r="57" spans="1:8" s="27" customFormat="1" x14ac:dyDescent="0.25">
      <c r="A57" s="303">
        <v>48</v>
      </c>
      <c r="B57" s="346" t="s">
        <v>134</v>
      </c>
      <c r="C57" s="50" t="s">
        <v>135</v>
      </c>
      <c r="D57" s="304">
        <v>2042</v>
      </c>
      <c r="E57" s="304">
        <v>1106</v>
      </c>
      <c r="F57" s="304">
        <v>752</v>
      </c>
      <c r="G57" s="304">
        <v>0</v>
      </c>
      <c r="H57" s="304">
        <f t="shared" si="2"/>
        <v>3900</v>
      </c>
    </row>
    <row r="58" spans="1:8" s="27" customFormat="1" x14ac:dyDescent="0.25">
      <c r="A58" s="303">
        <v>49</v>
      </c>
      <c r="B58" s="346" t="s">
        <v>136</v>
      </c>
      <c r="C58" s="50" t="s">
        <v>137</v>
      </c>
      <c r="D58" s="304">
        <v>7353</v>
      </c>
      <c r="E58" s="304">
        <v>3783</v>
      </c>
      <c r="F58" s="304">
        <v>2571</v>
      </c>
      <c r="G58" s="304">
        <v>247</v>
      </c>
      <c r="H58" s="304">
        <f t="shared" si="2"/>
        <v>13954</v>
      </c>
    </row>
    <row r="59" spans="1:8" s="27" customFormat="1" x14ac:dyDescent="0.25">
      <c r="A59" s="303">
        <v>50</v>
      </c>
      <c r="B59" s="346" t="s">
        <v>138</v>
      </c>
      <c r="C59" s="50" t="s">
        <v>139</v>
      </c>
      <c r="D59" s="304">
        <v>1469</v>
      </c>
      <c r="E59" s="304">
        <v>786</v>
      </c>
      <c r="F59" s="304">
        <v>534</v>
      </c>
      <c r="G59" s="304">
        <v>0</v>
      </c>
      <c r="H59" s="304">
        <f t="shared" si="2"/>
        <v>2789</v>
      </c>
    </row>
    <row r="60" spans="1:8" s="27" customFormat="1" x14ac:dyDescent="0.25">
      <c r="A60" s="303">
        <v>51</v>
      </c>
      <c r="B60" s="346" t="s">
        <v>140</v>
      </c>
      <c r="C60" s="50" t="s">
        <v>141</v>
      </c>
      <c r="D60" s="304">
        <v>1068</v>
      </c>
      <c r="E60" s="304">
        <v>584</v>
      </c>
      <c r="F60" s="304">
        <v>397</v>
      </c>
      <c r="G60" s="304">
        <v>0</v>
      </c>
      <c r="H60" s="304">
        <f t="shared" si="2"/>
        <v>2049</v>
      </c>
    </row>
    <row r="61" spans="1:8" s="27" customFormat="1" x14ac:dyDescent="0.25">
      <c r="A61" s="303">
        <v>52</v>
      </c>
      <c r="B61" s="52" t="s">
        <v>142</v>
      </c>
      <c r="C61" s="50" t="s">
        <v>143</v>
      </c>
      <c r="D61" s="304">
        <v>1181</v>
      </c>
      <c r="E61" s="304">
        <v>630</v>
      </c>
      <c r="F61" s="304">
        <v>428</v>
      </c>
      <c r="G61" s="304">
        <v>0</v>
      </c>
      <c r="H61" s="304">
        <f t="shared" si="2"/>
        <v>2239</v>
      </c>
    </row>
    <row r="62" spans="1:8" s="27" customFormat="1" x14ac:dyDescent="0.25">
      <c r="A62" s="303">
        <v>53</v>
      </c>
      <c r="B62" s="346" t="s">
        <v>144</v>
      </c>
      <c r="C62" s="50" t="s">
        <v>145</v>
      </c>
      <c r="D62" s="304">
        <v>0</v>
      </c>
      <c r="E62" s="304">
        <v>0</v>
      </c>
      <c r="F62" s="304">
        <v>0</v>
      </c>
      <c r="G62" s="304">
        <v>0</v>
      </c>
      <c r="H62" s="304">
        <f t="shared" si="2"/>
        <v>0</v>
      </c>
    </row>
    <row r="63" spans="1:8" s="27" customFormat="1" x14ac:dyDescent="0.25">
      <c r="A63" s="303">
        <v>54</v>
      </c>
      <c r="B63" s="346" t="s">
        <v>146</v>
      </c>
      <c r="C63" s="50" t="s">
        <v>147</v>
      </c>
      <c r="D63" s="304">
        <v>0</v>
      </c>
      <c r="E63" s="304">
        <v>0</v>
      </c>
      <c r="F63" s="304">
        <v>0</v>
      </c>
      <c r="G63" s="304">
        <v>0</v>
      </c>
      <c r="H63" s="304">
        <f t="shared" si="2"/>
        <v>0</v>
      </c>
    </row>
    <row r="64" spans="1:8" s="27" customFormat="1" x14ac:dyDescent="0.25">
      <c r="A64" s="303">
        <v>55</v>
      </c>
      <c r="B64" s="346" t="s">
        <v>148</v>
      </c>
      <c r="C64" s="50" t="s">
        <v>149</v>
      </c>
      <c r="D64" s="304">
        <v>2847</v>
      </c>
      <c r="E64" s="304">
        <v>0</v>
      </c>
      <c r="F64" s="304">
        <v>0</v>
      </c>
      <c r="G64" s="304">
        <v>0</v>
      </c>
      <c r="H64" s="304">
        <f t="shared" si="2"/>
        <v>2847</v>
      </c>
    </row>
    <row r="65" spans="1:8" s="27" customFormat="1" x14ac:dyDescent="0.25">
      <c r="A65" s="303">
        <v>56</v>
      </c>
      <c r="B65" s="52" t="s">
        <v>150</v>
      </c>
      <c r="C65" s="50" t="s">
        <v>151</v>
      </c>
      <c r="D65" s="304">
        <v>2186</v>
      </c>
      <c r="E65" s="304">
        <v>0</v>
      </c>
      <c r="F65" s="304">
        <v>0</v>
      </c>
      <c r="G65" s="304">
        <v>0</v>
      </c>
      <c r="H65" s="304">
        <f t="shared" si="2"/>
        <v>2186</v>
      </c>
    </row>
    <row r="66" spans="1:8" s="27" customFormat="1" x14ac:dyDescent="0.25">
      <c r="A66" s="303">
        <v>57</v>
      </c>
      <c r="B66" s="49" t="s">
        <v>152</v>
      </c>
      <c r="C66" s="50" t="s">
        <v>572</v>
      </c>
      <c r="D66" s="304">
        <v>3087</v>
      </c>
      <c r="E66" s="304">
        <v>0</v>
      </c>
      <c r="F66" s="304">
        <v>0</v>
      </c>
      <c r="G66" s="304">
        <v>0</v>
      </c>
      <c r="H66" s="304">
        <f t="shared" si="2"/>
        <v>3087</v>
      </c>
    </row>
    <row r="67" spans="1:8" s="27" customFormat="1" x14ac:dyDescent="0.25">
      <c r="A67" s="303">
        <v>58</v>
      </c>
      <c r="B67" s="52" t="s">
        <v>154</v>
      </c>
      <c r="C67" s="50" t="s">
        <v>155</v>
      </c>
      <c r="D67" s="304">
        <v>4190</v>
      </c>
      <c r="E67" s="304">
        <v>0</v>
      </c>
      <c r="F67" s="304">
        <v>0</v>
      </c>
      <c r="G67" s="304">
        <v>0</v>
      </c>
      <c r="H67" s="304">
        <f t="shared" si="2"/>
        <v>4190</v>
      </c>
    </row>
    <row r="68" spans="1:8" s="27" customFormat="1" x14ac:dyDescent="0.25">
      <c r="A68" s="303">
        <v>59</v>
      </c>
      <c r="B68" s="346" t="s">
        <v>156</v>
      </c>
      <c r="C68" s="50" t="s">
        <v>157</v>
      </c>
      <c r="D68" s="304">
        <v>2442</v>
      </c>
      <c r="E68" s="304">
        <v>0</v>
      </c>
      <c r="F68" s="304">
        <v>0</v>
      </c>
      <c r="G68" s="304">
        <v>0</v>
      </c>
      <c r="H68" s="304">
        <f t="shared" si="2"/>
        <v>2442</v>
      </c>
    </row>
    <row r="69" spans="1:8" s="27" customFormat="1" ht="24" x14ac:dyDescent="0.25">
      <c r="A69" s="303">
        <v>60</v>
      </c>
      <c r="B69" s="49" t="s">
        <v>158</v>
      </c>
      <c r="C69" s="50" t="s">
        <v>159</v>
      </c>
      <c r="D69" s="304">
        <v>0</v>
      </c>
      <c r="E69" s="304">
        <v>0</v>
      </c>
      <c r="F69" s="304">
        <v>0</v>
      </c>
      <c r="G69" s="304">
        <v>0</v>
      </c>
      <c r="H69" s="304">
        <f t="shared" si="2"/>
        <v>0</v>
      </c>
    </row>
    <row r="70" spans="1:8" s="27" customFormat="1" ht="24" x14ac:dyDescent="0.25">
      <c r="A70" s="303">
        <v>61</v>
      </c>
      <c r="B70" s="49" t="s">
        <v>160</v>
      </c>
      <c r="C70" s="50" t="s">
        <v>161</v>
      </c>
      <c r="D70" s="304">
        <v>0</v>
      </c>
      <c r="E70" s="304">
        <v>0</v>
      </c>
      <c r="F70" s="304">
        <v>0</v>
      </c>
      <c r="G70" s="304">
        <v>0</v>
      </c>
      <c r="H70" s="304">
        <f t="shared" si="2"/>
        <v>0</v>
      </c>
    </row>
    <row r="71" spans="1:8" s="27" customFormat="1" x14ac:dyDescent="0.25">
      <c r="A71" s="303">
        <v>62</v>
      </c>
      <c r="B71" s="52" t="s">
        <v>162</v>
      </c>
      <c r="C71" s="50" t="s">
        <v>163</v>
      </c>
      <c r="D71" s="304">
        <v>4744</v>
      </c>
      <c r="E71" s="304">
        <v>3336</v>
      </c>
      <c r="F71" s="304">
        <v>2267</v>
      </c>
      <c r="G71" s="304">
        <v>0</v>
      </c>
      <c r="H71" s="304">
        <f t="shared" si="2"/>
        <v>10347</v>
      </c>
    </row>
    <row r="72" spans="1:8" s="27" customFormat="1" x14ac:dyDescent="0.25">
      <c r="A72" s="303">
        <v>63</v>
      </c>
      <c r="B72" s="52" t="s">
        <v>164</v>
      </c>
      <c r="C72" s="50" t="s">
        <v>165</v>
      </c>
      <c r="D72" s="304">
        <v>2747</v>
      </c>
      <c r="E72" s="304">
        <v>1932</v>
      </c>
      <c r="F72" s="304">
        <v>1313</v>
      </c>
      <c r="G72" s="304">
        <v>0</v>
      </c>
      <c r="H72" s="304">
        <f t="shared" si="2"/>
        <v>5992</v>
      </c>
    </row>
    <row r="73" spans="1:8" s="27" customFormat="1" x14ac:dyDescent="0.25">
      <c r="A73" s="303">
        <v>64</v>
      </c>
      <c r="B73" s="52" t="s">
        <v>166</v>
      </c>
      <c r="C73" s="50" t="s">
        <v>167</v>
      </c>
      <c r="D73" s="304">
        <v>6307</v>
      </c>
      <c r="E73" s="304">
        <v>4435</v>
      </c>
      <c r="F73" s="304">
        <v>3014</v>
      </c>
      <c r="G73" s="304">
        <v>0</v>
      </c>
      <c r="H73" s="304">
        <f t="shared" si="2"/>
        <v>13756</v>
      </c>
    </row>
    <row r="74" spans="1:8" s="27" customFormat="1" x14ac:dyDescent="0.25">
      <c r="A74" s="303">
        <v>65</v>
      </c>
      <c r="B74" s="52" t="s">
        <v>168</v>
      </c>
      <c r="C74" s="50" t="s">
        <v>169</v>
      </c>
      <c r="D74" s="304">
        <v>0</v>
      </c>
      <c r="E74" s="304">
        <v>0</v>
      </c>
      <c r="F74" s="304">
        <v>0</v>
      </c>
      <c r="G74" s="304">
        <v>0</v>
      </c>
      <c r="H74" s="304">
        <f t="shared" ref="H74:H137" si="3">D74+E74+F74+G74</f>
        <v>0</v>
      </c>
    </row>
    <row r="75" spans="1:8" s="27" customFormat="1" x14ac:dyDescent="0.25">
      <c r="A75" s="303">
        <v>66</v>
      </c>
      <c r="B75" s="49" t="s">
        <v>170</v>
      </c>
      <c r="C75" s="50" t="s">
        <v>171</v>
      </c>
      <c r="D75" s="304">
        <v>0</v>
      </c>
      <c r="E75" s="304">
        <v>0</v>
      </c>
      <c r="F75" s="304">
        <v>0</v>
      </c>
      <c r="G75" s="304">
        <v>0</v>
      </c>
      <c r="H75" s="304">
        <f t="shared" si="3"/>
        <v>0</v>
      </c>
    </row>
    <row r="76" spans="1:8" s="27" customFormat="1" x14ac:dyDescent="0.25">
      <c r="A76" s="303">
        <v>67</v>
      </c>
      <c r="B76" s="52" t="s">
        <v>172</v>
      </c>
      <c r="C76" s="50" t="s">
        <v>173</v>
      </c>
      <c r="D76" s="304">
        <v>0</v>
      </c>
      <c r="E76" s="304">
        <v>0</v>
      </c>
      <c r="F76" s="304">
        <v>0</v>
      </c>
      <c r="G76" s="304">
        <v>0</v>
      </c>
      <c r="H76" s="304">
        <f t="shared" si="3"/>
        <v>0</v>
      </c>
    </row>
    <row r="77" spans="1:8" s="27" customFormat="1" x14ac:dyDescent="0.25">
      <c r="A77" s="303">
        <v>68</v>
      </c>
      <c r="B77" s="52" t="s">
        <v>174</v>
      </c>
      <c r="C77" s="50" t="s">
        <v>175</v>
      </c>
      <c r="D77" s="304">
        <v>0</v>
      </c>
      <c r="E77" s="304">
        <v>0</v>
      </c>
      <c r="F77" s="304">
        <v>0</v>
      </c>
      <c r="G77" s="304">
        <v>0</v>
      </c>
      <c r="H77" s="304">
        <f t="shared" si="3"/>
        <v>0</v>
      </c>
    </row>
    <row r="78" spans="1:8" s="27" customFormat="1" x14ac:dyDescent="0.25">
      <c r="A78" s="303">
        <v>69</v>
      </c>
      <c r="B78" s="49" t="s">
        <v>176</v>
      </c>
      <c r="C78" s="50" t="s">
        <v>177</v>
      </c>
      <c r="D78" s="304">
        <v>0</v>
      </c>
      <c r="E78" s="304">
        <v>0</v>
      </c>
      <c r="F78" s="304">
        <v>0</v>
      </c>
      <c r="G78" s="304">
        <v>0</v>
      </c>
      <c r="H78" s="304">
        <f t="shared" si="3"/>
        <v>0</v>
      </c>
    </row>
    <row r="79" spans="1:8" s="27" customFormat="1" ht="24" x14ac:dyDescent="0.25">
      <c r="A79" s="303">
        <v>70</v>
      </c>
      <c r="B79" s="49" t="s">
        <v>178</v>
      </c>
      <c r="C79" s="50" t="s">
        <v>179</v>
      </c>
      <c r="D79" s="304">
        <v>0</v>
      </c>
      <c r="E79" s="304">
        <v>0</v>
      </c>
      <c r="F79" s="304">
        <v>0</v>
      </c>
      <c r="G79" s="304">
        <v>0</v>
      </c>
      <c r="H79" s="304">
        <f t="shared" si="3"/>
        <v>0</v>
      </c>
    </row>
    <row r="80" spans="1:8" s="27" customFormat="1" ht="24" x14ac:dyDescent="0.25">
      <c r="A80" s="303">
        <v>71</v>
      </c>
      <c r="B80" s="49" t="s">
        <v>180</v>
      </c>
      <c r="C80" s="50" t="s">
        <v>181</v>
      </c>
      <c r="D80" s="304">
        <v>0</v>
      </c>
      <c r="E80" s="304">
        <v>0</v>
      </c>
      <c r="F80" s="304">
        <v>0</v>
      </c>
      <c r="G80" s="304">
        <v>0</v>
      </c>
      <c r="H80" s="304">
        <f t="shared" si="3"/>
        <v>0</v>
      </c>
    </row>
    <row r="81" spans="1:8" s="27" customFormat="1" x14ac:dyDescent="0.25">
      <c r="A81" s="303">
        <v>72</v>
      </c>
      <c r="B81" s="346" t="s">
        <v>182</v>
      </c>
      <c r="C81" s="50" t="s">
        <v>183</v>
      </c>
      <c r="D81" s="304">
        <v>5554</v>
      </c>
      <c r="E81" s="304">
        <v>2588</v>
      </c>
      <c r="F81" s="304">
        <v>1759</v>
      </c>
      <c r="G81" s="304">
        <v>135</v>
      </c>
      <c r="H81" s="304">
        <f t="shared" si="3"/>
        <v>10036</v>
      </c>
    </row>
    <row r="82" spans="1:8" s="27" customFormat="1" x14ac:dyDescent="0.25">
      <c r="A82" s="303">
        <v>73</v>
      </c>
      <c r="B82" s="49" t="s">
        <v>184</v>
      </c>
      <c r="C82" s="50" t="s">
        <v>185</v>
      </c>
      <c r="D82" s="304">
        <v>9109</v>
      </c>
      <c r="E82" s="304">
        <v>6244</v>
      </c>
      <c r="F82" s="304">
        <v>4241</v>
      </c>
      <c r="G82" s="304">
        <v>400</v>
      </c>
      <c r="H82" s="304">
        <f t="shared" si="3"/>
        <v>19994</v>
      </c>
    </row>
    <row r="83" spans="1:8" s="27" customFormat="1" x14ac:dyDescent="0.25">
      <c r="A83" s="303">
        <v>74</v>
      </c>
      <c r="B83" s="346" t="s">
        <v>186</v>
      </c>
      <c r="C83" s="50" t="s">
        <v>187</v>
      </c>
      <c r="D83" s="304">
        <v>7288</v>
      </c>
      <c r="E83" s="304">
        <v>5126</v>
      </c>
      <c r="F83" s="304">
        <v>3483</v>
      </c>
      <c r="G83" s="304">
        <v>0</v>
      </c>
      <c r="H83" s="304">
        <f t="shared" si="3"/>
        <v>15897</v>
      </c>
    </row>
    <row r="84" spans="1:8" s="27" customFormat="1" x14ac:dyDescent="0.25">
      <c r="A84" s="303">
        <v>75</v>
      </c>
      <c r="B84" s="49" t="s">
        <v>188</v>
      </c>
      <c r="C84" s="50" t="s">
        <v>468</v>
      </c>
      <c r="D84" s="304">
        <v>3276</v>
      </c>
      <c r="E84" s="304">
        <v>2304</v>
      </c>
      <c r="F84" s="304">
        <v>1565</v>
      </c>
      <c r="G84" s="304">
        <v>452</v>
      </c>
      <c r="H84" s="304">
        <f t="shared" si="3"/>
        <v>7597</v>
      </c>
    </row>
    <row r="85" spans="1:8" s="27" customFormat="1" x14ac:dyDescent="0.25">
      <c r="A85" s="303">
        <v>76</v>
      </c>
      <c r="B85" s="49" t="s">
        <v>190</v>
      </c>
      <c r="C85" s="50" t="s">
        <v>191</v>
      </c>
      <c r="D85" s="304">
        <v>8175</v>
      </c>
      <c r="E85" s="304">
        <v>5752</v>
      </c>
      <c r="F85" s="304">
        <v>3907</v>
      </c>
      <c r="G85" s="304">
        <v>668</v>
      </c>
      <c r="H85" s="304">
        <f t="shared" si="3"/>
        <v>18502</v>
      </c>
    </row>
    <row r="86" spans="1:8" s="27" customFormat="1" x14ac:dyDescent="0.25">
      <c r="A86" s="303">
        <v>77</v>
      </c>
      <c r="B86" s="49" t="s">
        <v>192</v>
      </c>
      <c r="C86" s="50" t="s">
        <v>193</v>
      </c>
      <c r="D86" s="304">
        <v>3756</v>
      </c>
      <c r="E86" s="304">
        <v>0</v>
      </c>
      <c r="F86" s="304">
        <v>0</v>
      </c>
      <c r="G86" s="304">
        <v>0</v>
      </c>
      <c r="H86" s="304">
        <f t="shared" si="3"/>
        <v>3756</v>
      </c>
    </row>
    <row r="87" spans="1:8" s="27" customFormat="1" x14ac:dyDescent="0.25">
      <c r="A87" s="303">
        <v>78</v>
      </c>
      <c r="B87" s="49" t="s">
        <v>194</v>
      </c>
      <c r="C87" s="50" t="s">
        <v>195</v>
      </c>
      <c r="D87" s="304">
        <v>6578</v>
      </c>
      <c r="E87" s="304">
        <v>4626</v>
      </c>
      <c r="F87" s="304">
        <v>3143</v>
      </c>
      <c r="G87" s="304">
        <v>538</v>
      </c>
      <c r="H87" s="304">
        <f t="shared" si="3"/>
        <v>14885</v>
      </c>
    </row>
    <row r="88" spans="1:8" s="27" customFormat="1" x14ac:dyDescent="0.25">
      <c r="A88" s="303">
        <v>79</v>
      </c>
      <c r="B88" s="49" t="s">
        <v>196</v>
      </c>
      <c r="C88" s="50" t="s">
        <v>197</v>
      </c>
      <c r="D88" s="304">
        <v>0</v>
      </c>
      <c r="E88" s="304">
        <v>0</v>
      </c>
      <c r="F88" s="304">
        <v>0</v>
      </c>
      <c r="G88" s="304">
        <v>0</v>
      </c>
      <c r="H88" s="304">
        <f t="shared" si="3"/>
        <v>0</v>
      </c>
    </row>
    <row r="89" spans="1:8" s="27" customFormat="1" x14ac:dyDescent="0.25">
      <c r="A89" s="303">
        <v>80</v>
      </c>
      <c r="B89" s="52" t="s">
        <v>30</v>
      </c>
      <c r="C89" s="50" t="s">
        <v>198</v>
      </c>
      <c r="D89" s="304">
        <v>0</v>
      </c>
      <c r="E89" s="304">
        <v>0</v>
      </c>
      <c r="F89" s="304">
        <v>0</v>
      </c>
      <c r="G89" s="304">
        <v>0</v>
      </c>
      <c r="H89" s="304">
        <f t="shared" si="3"/>
        <v>0</v>
      </c>
    </row>
    <row r="90" spans="1:8" s="27" customFormat="1" ht="24" x14ac:dyDescent="0.25">
      <c r="A90" s="1134">
        <v>81</v>
      </c>
      <c r="B90" s="893" t="s">
        <v>199</v>
      </c>
      <c r="C90" s="58" t="s">
        <v>200</v>
      </c>
      <c r="D90" s="304">
        <v>356</v>
      </c>
      <c r="E90" s="304">
        <v>250</v>
      </c>
      <c r="F90" s="304">
        <v>170</v>
      </c>
      <c r="G90" s="304">
        <v>0</v>
      </c>
      <c r="H90" s="304">
        <f t="shared" si="3"/>
        <v>776</v>
      </c>
    </row>
    <row r="91" spans="1:8" s="27" customFormat="1" ht="36" x14ac:dyDescent="0.25">
      <c r="A91" s="1135"/>
      <c r="B91" s="894"/>
      <c r="C91" s="50" t="s">
        <v>201</v>
      </c>
      <c r="D91" s="304">
        <v>356</v>
      </c>
      <c r="E91" s="304">
        <v>250</v>
      </c>
      <c r="F91" s="304">
        <v>170</v>
      </c>
      <c r="G91" s="304">
        <v>0</v>
      </c>
      <c r="H91" s="304">
        <f t="shared" si="3"/>
        <v>776</v>
      </c>
    </row>
    <row r="92" spans="1:8" s="27" customFormat="1" ht="24" x14ac:dyDescent="0.25">
      <c r="A92" s="1135"/>
      <c r="B92" s="894"/>
      <c r="C92" s="50" t="s">
        <v>202</v>
      </c>
      <c r="D92" s="304">
        <v>0</v>
      </c>
      <c r="E92" s="304">
        <v>0</v>
      </c>
      <c r="F92" s="304">
        <v>0</v>
      </c>
      <c r="G92" s="304">
        <v>0</v>
      </c>
      <c r="H92" s="304">
        <f t="shared" si="3"/>
        <v>0</v>
      </c>
    </row>
    <row r="93" spans="1:8" s="27" customFormat="1" ht="36" x14ac:dyDescent="0.25">
      <c r="A93" s="1136"/>
      <c r="B93" s="895"/>
      <c r="C93" s="59" t="s">
        <v>203</v>
      </c>
      <c r="D93" s="304">
        <v>0</v>
      </c>
      <c r="E93" s="304">
        <v>0</v>
      </c>
      <c r="F93" s="304">
        <v>0</v>
      </c>
      <c r="G93" s="304">
        <v>0</v>
      </c>
      <c r="H93" s="304">
        <f t="shared" si="3"/>
        <v>0</v>
      </c>
    </row>
    <row r="94" spans="1:8" s="27" customFormat="1" ht="24" x14ac:dyDescent="0.25">
      <c r="A94" s="303">
        <v>82</v>
      </c>
      <c r="B94" s="52" t="s">
        <v>204</v>
      </c>
      <c r="C94" s="50" t="s">
        <v>205</v>
      </c>
      <c r="D94" s="304">
        <v>0</v>
      </c>
      <c r="E94" s="304">
        <v>0</v>
      </c>
      <c r="F94" s="304">
        <v>0</v>
      </c>
      <c r="G94" s="304">
        <v>0</v>
      </c>
      <c r="H94" s="304">
        <f t="shared" si="3"/>
        <v>0</v>
      </c>
    </row>
    <row r="95" spans="1:8" s="27" customFormat="1" x14ac:dyDescent="0.25">
      <c r="A95" s="303">
        <v>83</v>
      </c>
      <c r="B95" s="52" t="s">
        <v>206</v>
      </c>
      <c r="C95" s="50" t="s">
        <v>207</v>
      </c>
      <c r="D95" s="304">
        <v>282</v>
      </c>
      <c r="E95" s="304">
        <v>198</v>
      </c>
      <c r="F95" s="304">
        <v>135</v>
      </c>
      <c r="G95" s="304">
        <v>0</v>
      </c>
      <c r="H95" s="304">
        <f t="shared" si="3"/>
        <v>615</v>
      </c>
    </row>
    <row r="96" spans="1:8" s="27" customFormat="1" x14ac:dyDescent="0.25">
      <c r="A96" s="303">
        <v>84</v>
      </c>
      <c r="B96" s="346" t="s">
        <v>208</v>
      </c>
      <c r="C96" s="50" t="s">
        <v>209</v>
      </c>
      <c r="D96" s="304">
        <v>1756</v>
      </c>
      <c r="E96" s="304">
        <v>1235</v>
      </c>
      <c r="F96" s="304">
        <v>1326</v>
      </c>
      <c r="G96" s="304">
        <v>0</v>
      </c>
      <c r="H96" s="304">
        <f t="shared" si="3"/>
        <v>4317</v>
      </c>
    </row>
    <row r="97" spans="1:8" s="27" customFormat="1" x14ac:dyDescent="0.25">
      <c r="A97" s="303">
        <v>85</v>
      </c>
      <c r="B97" s="52" t="s">
        <v>210</v>
      </c>
      <c r="C97" s="50" t="s">
        <v>211</v>
      </c>
      <c r="D97" s="304">
        <v>915</v>
      </c>
      <c r="E97" s="304">
        <v>482</v>
      </c>
      <c r="F97" s="304">
        <v>327</v>
      </c>
      <c r="G97" s="304">
        <v>0</v>
      </c>
      <c r="H97" s="304">
        <f t="shared" si="3"/>
        <v>1724</v>
      </c>
    </row>
    <row r="98" spans="1:8" s="27" customFormat="1" x14ac:dyDescent="0.25">
      <c r="A98" s="303">
        <v>86</v>
      </c>
      <c r="B98" s="346" t="s">
        <v>212</v>
      </c>
      <c r="C98" s="50" t="s">
        <v>213</v>
      </c>
      <c r="D98" s="304">
        <v>0</v>
      </c>
      <c r="E98" s="304">
        <v>504</v>
      </c>
      <c r="F98" s="304">
        <v>343</v>
      </c>
      <c r="G98" s="304">
        <v>0</v>
      </c>
      <c r="H98" s="304">
        <f t="shared" si="3"/>
        <v>847</v>
      </c>
    </row>
    <row r="99" spans="1:8" s="27" customFormat="1" x14ac:dyDescent="0.25">
      <c r="A99" s="303">
        <v>87</v>
      </c>
      <c r="B99" s="346" t="s">
        <v>214</v>
      </c>
      <c r="C99" s="50" t="s">
        <v>215</v>
      </c>
      <c r="D99" s="304">
        <v>2778</v>
      </c>
      <c r="E99" s="304">
        <v>1414</v>
      </c>
      <c r="F99" s="304">
        <v>961</v>
      </c>
      <c r="G99" s="304">
        <v>0</v>
      </c>
      <c r="H99" s="304">
        <f t="shared" si="3"/>
        <v>5153</v>
      </c>
    </row>
    <row r="100" spans="1:8" s="27" customFormat="1" x14ac:dyDescent="0.25">
      <c r="A100" s="303">
        <v>88</v>
      </c>
      <c r="B100" s="52" t="s">
        <v>216</v>
      </c>
      <c r="C100" s="50" t="s">
        <v>217</v>
      </c>
      <c r="D100" s="304">
        <v>847</v>
      </c>
      <c r="E100" s="304">
        <v>595</v>
      </c>
      <c r="F100" s="304">
        <v>405</v>
      </c>
      <c r="G100" s="304">
        <v>0</v>
      </c>
      <c r="H100" s="304">
        <f t="shared" si="3"/>
        <v>1847</v>
      </c>
    </row>
    <row r="101" spans="1:8" s="27" customFormat="1" x14ac:dyDescent="0.25">
      <c r="A101" s="303">
        <v>89</v>
      </c>
      <c r="B101" s="49" t="s">
        <v>218</v>
      </c>
      <c r="C101" s="50" t="s">
        <v>219</v>
      </c>
      <c r="D101" s="304">
        <v>0</v>
      </c>
      <c r="E101" s="304">
        <v>0</v>
      </c>
      <c r="F101" s="304">
        <v>0</v>
      </c>
      <c r="G101" s="304">
        <v>0</v>
      </c>
      <c r="H101" s="304">
        <f t="shared" si="3"/>
        <v>0</v>
      </c>
    </row>
    <row r="102" spans="1:8" s="27" customFormat="1" x14ac:dyDescent="0.25">
      <c r="A102" s="303">
        <v>90</v>
      </c>
      <c r="B102" s="49" t="s">
        <v>220</v>
      </c>
      <c r="C102" s="50" t="s">
        <v>221</v>
      </c>
      <c r="D102" s="304">
        <v>2385</v>
      </c>
      <c r="E102" s="304">
        <v>1334</v>
      </c>
      <c r="F102" s="304">
        <v>906</v>
      </c>
      <c r="G102" s="304">
        <v>0</v>
      </c>
      <c r="H102" s="304">
        <f t="shared" si="3"/>
        <v>4625</v>
      </c>
    </row>
    <row r="103" spans="1:8" s="27" customFormat="1" x14ac:dyDescent="0.25">
      <c r="A103" s="303">
        <v>91</v>
      </c>
      <c r="B103" s="346" t="s">
        <v>222</v>
      </c>
      <c r="C103" s="50" t="s">
        <v>223</v>
      </c>
      <c r="D103" s="304">
        <v>879</v>
      </c>
      <c r="E103" s="304">
        <v>457</v>
      </c>
      <c r="F103" s="304">
        <v>310</v>
      </c>
      <c r="G103" s="304">
        <v>0</v>
      </c>
      <c r="H103" s="304">
        <f t="shared" si="3"/>
        <v>1646</v>
      </c>
    </row>
    <row r="104" spans="1:8" s="27" customFormat="1" x14ac:dyDescent="0.25">
      <c r="A104" s="303">
        <v>92</v>
      </c>
      <c r="B104" s="49" t="s">
        <v>224</v>
      </c>
      <c r="C104" s="50" t="s">
        <v>225</v>
      </c>
      <c r="D104" s="304">
        <v>1018</v>
      </c>
      <c r="E104" s="304">
        <v>716</v>
      </c>
      <c r="F104" s="304">
        <v>0</v>
      </c>
      <c r="G104" s="304">
        <v>0</v>
      </c>
      <c r="H104" s="304">
        <f t="shared" si="3"/>
        <v>1734</v>
      </c>
    </row>
    <row r="105" spans="1:8" s="27" customFormat="1" x14ac:dyDescent="0.25">
      <c r="A105" s="303">
        <v>93</v>
      </c>
      <c r="B105" s="49" t="s">
        <v>226</v>
      </c>
      <c r="C105" s="50" t="s">
        <v>227</v>
      </c>
      <c r="D105" s="304">
        <v>1320</v>
      </c>
      <c r="E105" s="304">
        <v>676</v>
      </c>
      <c r="F105" s="304">
        <v>460</v>
      </c>
      <c r="G105" s="304">
        <v>0</v>
      </c>
      <c r="H105" s="304">
        <f t="shared" si="3"/>
        <v>2456</v>
      </c>
    </row>
    <row r="106" spans="1:8" s="27" customFormat="1" x14ac:dyDescent="0.25">
      <c r="A106" s="303">
        <v>94</v>
      </c>
      <c r="B106" s="52" t="s">
        <v>32</v>
      </c>
      <c r="C106" s="50" t="s">
        <v>33</v>
      </c>
      <c r="D106" s="304">
        <v>2890</v>
      </c>
      <c r="E106" s="304">
        <v>819</v>
      </c>
      <c r="F106" s="304">
        <v>556</v>
      </c>
      <c r="G106" s="304">
        <v>219</v>
      </c>
      <c r="H106" s="304">
        <f t="shared" si="3"/>
        <v>4484</v>
      </c>
    </row>
    <row r="107" spans="1:8" s="306" customFormat="1" x14ac:dyDescent="0.25">
      <c r="A107" s="303">
        <v>95</v>
      </c>
      <c r="B107" s="346" t="s">
        <v>228</v>
      </c>
      <c r="C107" s="50" t="s">
        <v>229</v>
      </c>
      <c r="D107" s="304">
        <v>746</v>
      </c>
      <c r="E107" s="304">
        <v>524</v>
      </c>
      <c r="F107" s="304">
        <v>356</v>
      </c>
      <c r="G107" s="304">
        <v>0</v>
      </c>
      <c r="H107" s="304">
        <f t="shared" si="3"/>
        <v>1626</v>
      </c>
    </row>
    <row r="108" spans="1:8" s="27" customFormat="1" x14ac:dyDescent="0.25">
      <c r="A108" s="303">
        <v>96</v>
      </c>
      <c r="B108" s="49" t="s">
        <v>230</v>
      </c>
      <c r="C108" s="50" t="s">
        <v>231</v>
      </c>
      <c r="D108" s="304">
        <v>1972</v>
      </c>
      <c r="E108" s="304">
        <v>1387</v>
      </c>
      <c r="F108" s="304">
        <v>942</v>
      </c>
      <c r="G108" s="304">
        <v>0</v>
      </c>
      <c r="H108" s="304">
        <f t="shared" si="3"/>
        <v>4301</v>
      </c>
    </row>
    <row r="109" spans="1:8" s="27" customFormat="1" x14ac:dyDescent="0.25">
      <c r="A109" s="303">
        <v>97</v>
      </c>
      <c r="B109" s="49" t="s">
        <v>232</v>
      </c>
      <c r="C109" s="50" t="s">
        <v>233</v>
      </c>
      <c r="D109" s="304">
        <v>0</v>
      </c>
      <c r="E109" s="304">
        <v>0</v>
      </c>
      <c r="F109" s="304">
        <v>0</v>
      </c>
      <c r="G109" s="304">
        <v>0</v>
      </c>
      <c r="H109" s="304">
        <f t="shared" si="3"/>
        <v>0</v>
      </c>
    </row>
    <row r="110" spans="1:8" s="27" customFormat="1" x14ac:dyDescent="0.25">
      <c r="A110" s="303">
        <v>98</v>
      </c>
      <c r="B110" s="49" t="s">
        <v>234</v>
      </c>
      <c r="C110" s="50" t="s">
        <v>235</v>
      </c>
      <c r="D110" s="304">
        <v>0</v>
      </c>
      <c r="E110" s="304">
        <v>0</v>
      </c>
      <c r="F110" s="304">
        <v>0</v>
      </c>
      <c r="G110" s="304">
        <v>0</v>
      </c>
      <c r="H110" s="304">
        <f t="shared" si="3"/>
        <v>0</v>
      </c>
    </row>
    <row r="111" spans="1:8" s="27" customFormat="1" x14ac:dyDescent="0.25">
      <c r="A111" s="303">
        <v>99</v>
      </c>
      <c r="B111" s="346" t="s">
        <v>236</v>
      </c>
      <c r="C111" s="50" t="s">
        <v>237</v>
      </c>
      <c r="D111" s="304">
        <v>0</v>
      </c>
      <c r="E111" s="304">
        <v>0</v>
      </c>
      <c r="F111" s="304">
        <v>0</v>
      </c>
      <c r="G111" s="304">
        <v>0</v>
      </c>
      <c r="H111" s="304">
        <f t="shared" si="3"/>
        <v>0</v>
      </c>
    </row>
    <row r="112" spans="1:8" s="27" customFormat="1" x14ac:dyDescent="0.25">
      <c r="A112" s="303">
        <v>100</v>
      </c>
      <c r="B112" s="346" t="s">
        <v>238</v>
      </c>
      <c r="C112" s="50" t="s">
        <v>239</v>
      </c>
      <c r="D112" s="304">
        <v>0</v>
      </c>
      <c r="E112" s="304">
        <v>0</v>
      </c>
      <c r="F112" s="304">
        <v>0</v>
      </c>
      <c r="G112" s="304">
        <v>0</v>
      </c>
      <c r="H112" s="304">
        <f t="shared" si="3"/>
        <v>0</v>
      </c>
    </row>
    <row r="113" spans="1:8" s="27" customFormat="1" x14ac:dyDescent="0.25">
      <c r="A113" s="303">
        <v>101</v>
      </c>
      <c r="B113" s="346" t="s">
        <v>240</v>
      </c>
      <c r="C113" s="50" t="s">
        <v>241</v>
      </c>
      <c r="D113" s="304">
        <v>0</v>
      </c>
      <c r="E113" s="304">
        <v>0</v>
      </c>
      <c r="F113" s="304">
        <v>0</v>
      </c>
      <c r="G113" s="304">
        <v>0</v>
      </c>
      <c r="H113" s="304">
        <f t="shared" si="3"/>
        <v>0</v>
      </c>
    </row>
    <row r="114" spans="1:8" s="27" customFormat="1" x14ac:dyDescent="0.25">
      <c r="A114" s="303">
        <v>102</v>
      </c>
      <c r="B114" s="346" t="s">
        <v>242</v>
      </c>
      <c r="C114" s="50" t="s">
        <v>243</v>
      </c>
      <c r="D114" s="304">
        <v>0</v>
      </c>
      <c r="E114" s="304">
        <v>0</v>
      </c>
      <c r="F114" s="304">
        <v>0</v>
      </c>
      <c r="G114" s="304">
        <v>0</v>
      </c>
      <c r="H114" s="304">
        <f t="shared" si="3"/>
        <v>0</v>
      </c>
    </row>
    <row r="115" spans="1:8" s="27" customFormat="1" x14ac:dyDescent="0.25">
      <c r="A115" s="303">
        <v>103</v>
      </c>
      <c r="B115" s="346" t="s">
        <v>244</v>
      </c>
      <c r="C115" s="50" t="s">
        <v>245</v>
      </c>
      <c r="D115" s="304">
        <v>0</v>
      </c>
      <c r="E115" s="304">
        <v>0</v>
      </c>
      <c r="F115" s="304">
        <v>0</v>
      </c>
      <c r="G115" s="304">
        <v>0</v>
      </c>
      <c r="H115" s="304">
        <f t="shared" si="3"/>
        <v>0</v>
      </c>
    </row>
    <row r="116" spans="1:8" s="27" customFormat="1" x14ac:dyDescent="0.25">
      <c r="A116" s="303">
        <v>104</v>
      </c>
      <c r="B116" s="309" t="s">
        <v>246</v>
      </c>
      <c r="C116" s="308" t="s">
        <v>247</v>
      </c>
      <c r="D116" s="304">
        <v>0</v>
      </c>
      <c r="E116" s="304">
        <v>0</v>
      </c>
      <c r="F116" s="304">
        <v>0</v>
      </c>
      <c r="G116" s="304">
        <v>0</v>
      </c>
      <c r="H116" s="304">
        <f t="shared" si="3"/>
        <v>0</v>
      </c>
    </row>
    <row r="117" spans="1:8" s="27" customFormat="1" x14ac:dyDescent="0.25">
      <c r="A117" s="303">
        <v>105</v>
      </c>
      <c r="B117" s="52" t="s">
        <v>248</v>
      </c>
      <c r="C117" s="50" t="s">
        <v>249</v>
      </c>
      <c r="D117" s="304">
        <v>0</v>
      </c>
      <c r="E117" s="304">
        <v>0</v>
      </c>
      <c r="F117" s="304">
        <v>0</v>
      </c>
      <c r="G117" s="304">
        <v>0</v>
      </c>
      <c r="H117" s="304">
        <f t="shared" si="3"/>
        <v>0</v>
      </c>
    </row>
    <row r="118" spans="1:8" s="27" customFormat="1" x14ac:dyDescent="0.25">
      <c r="A118" s="303">
        <v>106</v>
      </c>
      <c r="B118" s="346" t="s">
        <v>250</v>
      </c>
      <c r="C118" s="50" t="s">
        <v>251</v>
      </c>
      <c r="D118" s="304">
        <v>0</v>
      </c>
      <c r="E118" s="304">
        <v>0</v>
      </c>
      <c r="F118" s="304">
        <v>0</v>
      </c>
      <c r="G118" s="304">
        <v>0</v>
      </c>
      <c r="H118" s="304">
        <f t="shared" si="3"/>
        <v>0</v>
      </c>
    </row>
    <row r="119" spans="1:8" s="27" customFormat="1" x14ac:dyDescent="0.25">
      <c r="A119" s="303">
        <v>107</v>
      </c>
      <c r="B119" s="49" t="s">
        <v>252</v>
      </c>
      <c r="C119" s="61" t="s">
        <v>253</v>
      </c>
      <c r="D119" s="304">
        <v>0</v>
      </c>
      <c r="E119" s="304">
        <v>0</v>
      </c>
      <c r="F119" s="304">
        <v>0</v>
      </c>
      <c r="G119" s="304">
        <v>0</v>
      </c>
      <c r="H119" s="304">
        <f t="shared" si="3"/>
        <v>0</v>
      </c>
    </row>
    <row r="120" spans="1:8" s="27" customFormat="1" x14ac:dyDescent="0.25">
      <c r="A120" s="303">
        <v>108</v>
      </c>
      <c r="B120" s="346" t="s">
        <v>254</v>
      </c>
      <c r="C120" s="50" t="s">
        <v>255</v>
      </c>
      <c r="D120" s="304">
        <v>0</v>
      </c>
      <c r="E120" s="304">
        <v>0</v>
      </c>
      <c r="F120" s="304">
        <v>0</v>
      </c>
      <c r="G120" s="304">
        <v>0</v>
      </c>
      <c r="H120" s="304">
        <f t="shared" si="3"/>
        <v>0</v>
      </c>
    </row>
    <row r="121" spans="1:8" s="27" customFormat="1" x14ac:dyDescent="0.25">
      <c r="A121" s="303">
        <v>109</v>
      </c>
      <c r="B121" s="52" t="s">
        <v>256</v>
      </c>
      <c r="C121" s="50" t="s">
        <v>257</v>
      </c>
      <c r="D121" s="304">
        <v>0</v>
      </c>
      <c r="E121" s="304">
        <v>0</v>
      </c>
      <c r="F121" s="304">
        <v>0</v>
      </c>
      <c r="G121" s="304">
        <v>0</v>
      </c>
      <c r="H121" s="304">
        <f t="shared" si="3"/>
        <v>0</v>
      </c>
    </row>
    <row r="122" spans="1:8" s="27" customFormat="1" x14ac:dyDescent="0.25">
      <c r="A122" s="303">
        <v>110</v>
      </c>
      <c r="B122" s="49" t="s">
        <v>258</v>
      </c>
      <c r="C122" s="50" t="s">
        <v>259</v>
      </c>
      <c r="D122" s="304">
        <v>0</v>
      </c>
      <c r="E122" s="304">
        <v>0</v>
      </c>
      <c r="F122" s="304">
        <v>0</v>
      </c>
      <c r="G122" s="304">
        <v>0</v>
      </c>
      <c r="H122" s="304">
        <f t="shared" si="3"/>
        <v>0</v>
      </c>
    </row>
    <row r="123" spans="1:8" s="27" customFormat="1" x14ac:dyDescent="0.25">
      <c r="A123" s="303">
        <v>111</v>
      </c>
      <c r="B123" s="313" t="s">
        <v>560</v>
      </c>
      <c r="C123" s="308" t="s">
        <v>561</v>
      </c>
      <c r="D123" s="304">
        <v>0</v>
      </c>
      <c r="E123" s="304">
        <v>0</v>
      </c>
      <c r="F123" s="304">
        <v>0</v>
      </c>
      <c r="G123" s="304">
        <v>0</v>
      </c>
      <c r="H123" s="304">
        <f t="shared" si="3"/>
        <v>0</v>
      </c>
    </row>
    <row r="124" spans="1:8" s="27" customFormat="1" x14ac:dyDescent="0.25">
      <c r="A124" s="303">
        <v>112</v>
      </c>
      <c r="B124" s="52" t="s">
        <v>260</v>
      </c>
      <c r="C124" s="50" t="s">
        <v>261</v>
      </c>
      <c r="D124" s="304">
        <v>0</v>
      </c>
      <c r="E124" s="304">
        <v>0</v>
      </c>
      <c r="F124" s="304">
        <v>0</v>
      </c>
      <c r="G124" s="304">
        <v>0</v>
      </c>
      <c r="H124" s="304">
        <f t="shared" si="3"/>
        <v>0</v>
      </c>
    </row>
    <row r="125" spans="1:8" s="27" customFormat="1" x14ac:dyDescent="0.25">
      <c r="A125" s="303">
        <v>113</v>
      </c>
      <c r="B125" s="346" t="s">
        <v>262</v>
      </c>
      <c r="C125" s="50" t="s">
        <v>263</v>
      </c>
      <c r="D125" s="304">
        <v>0</v>
      </c>
      <c r="E125" s="304">
        <v>0</v>
      </c>
      <c r="F125" s="304">
        <v>0</v>
      </c>
      <c r="G125" s="304">
        <v>0</v>
      </c>
      <c r="H125" s="304">
        <f t="shared" si="3"/>
        <v>0</v>
      </c>
    </row>
    <row r="126" spans="1:8" s="27" customFormat="1" x14ac:dyDescent="0.25">
      <c r="A126" s="303">
        <v>114</v>
      </c>
      <c r="B126" s="346" t="s">
        <v>264</v>
      </c>
      <c r="C126" s="55" t="s">
        <v>265</v>
      </c>
      <c r="D126" s="304">
        <v>0</v>
      </c>
      <c r="E126" s="304">
        <v>0</v>
      </c>
      <c r="F126" s="304">
        <v>0</v>
      </c>
      <c r="G126" s="304">
        <v>0</v>
      </c>
      <c r="H126" s="304">
        <f t="shared" si="3"/>
        <v>0</v>
      </c>
    </row>
    <row r="127" spans="1:8" s="27" customFormat="1" x14ac:dyDescent="0.25">
      <c r="A127" s="303">
        <v>115</v>
      </c>
      <c r="B127" s="346" t="s">
        <v>266</v>
      </c>
      <c r="C127" s="50" t="s">
        <v>267</v>
      </c>
      <c r="D127" s="304">
        <v>2000</v>
      </c>
      <c r="E127" s="304">
        <v>1800</v>
      </c>
      <c r="F127" s="304">
        <v>1000</v>
      </c>
      <c r="G127" s="304">
        <v>801</v>
      </c>
      <c r="H127" s="304">
        <f t="shared" si="3"/>
        <v>5601</v>
      </c>
    </row>
    <row r="128" spans="1:8" s="27" customFormat="1" x14ac:dyDescent="0.25">
      <c r="A128" s="303">
        <v>116</v>
      </c>
      <c r="B128" s="346" t="s">
        <v>268</v>
      </c>
      <c r="C128" s="50" t="s">
        <v>269</v>
      </c>
      <c r="D128" s="304">
        <v>3000</v>
      </c>
      <c r="E128" s="304">
        <v>0</v>
      </c>
      <c r="F128" s="304">
        <v>0</v>
      </c>
      <c r="G128" s="304">
        <v>0</v>
      </c>
      <c r="H128" s="304">
        <f t="shared" si="3"/>
        <v>3000</v>
      </c>
    </row>
    <row r="129" spans="1:8" s="27" customFormat="1" x14ac:dyDescent="0.25">
      <c r="A129" s="303">
        <v>117</v>
      </c>
      <c r="B129" s="346" t="s">
        <v>270</v>
      </c>
      <c r="C129" s="50" t="s">
        <v>271</v>
      </c>
      <c r="D129" s="304">
        <v>13000</v>
      </c>
      <c r="E129" s="304">
        <v>1535</v>
      </c>
      <c r="F129" s="304">
        <v>662</v>
      </c>
      <c r="G129" s="304">
        <v>725</v>
      </c>
      <c r="H129" s="304">
        <f t="shared" si="3"/>
        <v>15922</v>
      </c>
    </row>
    <row r="130" spans="1:8" s="27" customFormat="1" x14ac:dyDescent="0.25">
      <c r="A130" s="303">
        <v>118</v>
      </c>
      <c r="B130" s="49" t="s">
        <v>272</v>
      </c>
      <c r="C130" s="50" t="s">
        <v>273</v>
      </c>
      <c r="D130" s="304">
        <v>2500</v>
      </c>
      <c r="E130" s="304">
        <v>0</v>
      </c>
      <c r="F130" s="304">
        <v>0</v>
      </c>
      <c r="G130" s="304">
        <v>0</v>
      </c>
      <c r="H130" s="304">
        <f t="shared" si="3"/>
        <v>2500</v>
      </c>
    </row>
    <row r="131" spans="1:8" x14ac:dyDescent="0.25">
      <c r="A131" s="303">
        <v>119</v>
      </c>
      <c r="B131" s="49" t="s">
        <v>274</v>
      </c>
      <c r="C131" s="50" t="s">
        <v>275</v>
      </c>
      <c r="D131" s="304">
        <v>0</v>
      </c>
      <c r="E131" s="304">
        <v>0</v>
      </c>
      <c r="F131" s="304">
        <v>0</v>
      </c>
      <c r="G131" s="304">
        <v>0</v>
      </c>
      <c r="H131" s="304">
        <f t="shared" si="3"/>
        <v>0</v>
      </c>
    </row>
    <row r="132" spans="1:8" s="27" customFormat="1" x14ac:dyDescent="0.25">
      <c r="A132" s="303">
        <v>120</v>
      </c>
      <c r="B132" s="49" t="s">
        <v>276</v>
      </c>
      <c r="C132" s="50" t="s">
        <v>277</v>
      </c>
      <c r="D132" s="304">
        <v>700</v>
      </c>
      <c r="E132" s="304">
        <v>0</v>
      </c>
      <c r="F132" s="304">
        <v>0</v>
      </c>
      <c r="G132" s="304">
        <v>0</v>
      </c>
      <c r="H132" s="304">
        <f t="shared" si="3"/>
        <v>700</v>
      </c>
    </row>
    <row r="133" spans="1:8" s="27" customFormat="1" x14ac:dyDescent="0.25">
      <c r="A133" s="303">
        <v>121</v>
      </c>
      <c r="B133" s="346" t="s">
        <v>278</v>
      </c>
      <c r="C133" s="50" t="s">
        <v>279</v>
      </c>
      <c r="D133" s="304">
        <v>0</v>
      </c>
      <c r="E133" s="304">
        <v>0</v>
      </c>
      <c r="F133" s="304">
        <v>0</v>
      </c>
      <c r="G133" s="304">
        <v>0</v>
      </c>
      <c r="H133" s="304">
        <f t="shared" si="3"/>
        <v>0</v>
      </c>
    </row>
    <row r="134" spans="1:8" s="27" customFormat="1" x14ac:dyDescent="0.25">
      <c r="A134" s="303">
        <v>122</v>
      </c>
      <c r="B134" s="346" t="s">
        <v>280</v>
      </c>
      <c r="C134" s="50" t="s">
        <v>281</v>
      </c>
      <c r="D134" s="304">
        <v>0</v>
      </c>
      <c r="E134" s="304">
        <v>0</v>
      </c>
      <c r="F134" s="304">
        <v>0</v>
      </c>
      <c r="G134" s="304">
        <v>0</v>
      </c>
      <c r="H134" s="304">
        <f t="shared" si="3"/>
        <v>0</v>
      </c>
    </row>
    <row r="135" spans="1:8" s="27" customFormat="1" x14ac:dyDescent="0.25">
      <c r="A135" s="303">
        <v>123</v>
      </c>
      <c r="B135" s="346" t="s">
        <v>282</v>
      </c>
      <c r="C135" s="50" t="s">
        <v>283</v>
      </c>
      <c r="D135" s="304">
        <v>620</v>
      </c>
      <c r="E135" s="304">
        <v>1020</v>
      </c>
      <c r="F135" s="304">
        <v>660</v>
      </c>
      <c r="G135" s="304">
        <v>0</v>
      </c>
      <c r="H135" s="304">
        <f t="shared" si="3"/>
        <v>2300</v>
      </c>
    </row>
    <row r="136" spans="1:8" s="27" customFormat="1" x14ac:dyDescent="0.25">
      <c r="A136" s="303">
        <v>124</v>
      </c>
      <c r="B136" s="49" t="s">
        <v>284</v>
      </c>
      <c r="C136" s="50" t="s">
        <v>285</v>
      </c>
      <c r="D136" s="304">
        <v>3396</v>
      </c>
      <c r="E136" s="304">
        <v>2388</v>
      </c>
      <c r="F136" s="304">
        <v>1623</v>
      </c>
      <c r="G136" s="304">
        <v>279</v>
      </c>
      <c r="H136" s="304">
        <f t="shared" si="3"/>
        <v>7686</v>
      </c>
    </row>
    <row r="137" spans="1:8" s="27" customFormat="1" x14ac:dyDescent="0.25">
      <c r="A137" s="303">
        <v>125</v>
      </c>
      <c r="B137" s="52" t="s">
        <v>286</v>
      </c>
      <c r="C137" s="50" t="s">
        <v>287</v>
      </c>
      <c r="D137" s="304">
        <v>5459</v>
      </c>
      <c r="E137" s="304">
        <v>3034</v>
      </c>
      <c r="F137" s="304">
        <v>2061</v>
      </c>
      <c r="G137" s="304">
        <v>459</v>
      </c>
      <c r="H137" s="304">
        <f t="shared" si="3"/>
        <v>11013</v>
      </c>
    </row>
    <row r="138" spans="1:8" s="27" customFormat="1" x14ac:dyDescent="0.25">
      <c r="A138" s="303">
        <v>126</v>
      </c>
      <c r="B138" s="346" t="s">
        <v>288</v>
      </c>
      <c r="C138" s="50" t="s">
        <v>289</v>
      </c>
      <c r="D138" s="304">
        <v>0</v>
      </c>
      <c r="E138" s="304">
        <v>0</v>
      </c>
      <c r="F138" s="304">
        <v>0</v>
      </c>
      <c r="G138" s="304">
        <v>0</v>
      </c>
      <c r="H138" s="304">
        <f t="shared" ref="H138:H147" si="4">D138+E138+F138+G138</f>
        <v>0</v>
      </c>
    </row>
    <row r="139" spans="1:8" s="27" customFormat="1" x14ac:dyDescent="0.25">
      <c r="A139" s="303">
        <v>127</v>
      </c>
      <c r="B139" s="49" t="s">
        <v>290</v>
      </c>
      <c r="C139" s="50" t="s">
        <v>291</v>
      </c>
      <c r="D139" s="304">
        <v>0</v>
      </c>
      <c r="E139" s="304">
        <v>0</v>
      </c>
      <c r="F139" s="304">
        <v>0</v>
      </c>
      <c r="G139" s="304">
        <v>0</v>
      </c>
      <c r="H139" s="304">
        <f t="shared" si="4"/>
        <v>0</v>
      </c>
    </row>
    <row r="140" spans="1:8" s="27" customFormat="1" x14ac:dyDescent="0.25">
      <c r="A140" s="303">
        <v>128</v>
      </c>
      <c r="B140" s="346" t="s">
        <v>292</v>
      </c>
      <c r="C140" s="50" t="s">
        <v>293</v>
      </c>
      <c r="D140" s="304">
        <v>0</v>
      </c>
      <c r="E140" s="304">
        <v>0</v>
      </c>
      <c r="F140" s="304">
        <v>0</v>
      </c>
      <c r="G140" s="304">
        <v>0</v>
      </c>
      <c r="H140" s="304">
        <f t="shared" si="4"/>
        <v>0</v>
      </c>
    </row>
    <row r="141" spans="1:8" x14ac:dyDescent="0.25">
      <c r="A141" s="303">
        <v>129</v>
      </c>
      <c r="B141" s="62" t="s">
        <v>294</v>
      </c>
      <c r="C141" s="310" t="s">
        <v>295</v>
      </c>
      <c r="D141" s="304">
        <v>0</v>
      </c>
      <c r="E141" s="304">
        <v>0</v>
      </c>
      <c r="F141" s="304">
        <v>0</v>
      </c>
      <c r="G141" s="304">
        <v>0</v>
      </c>
      <c r="H141" s="304">
        <f t="shared" si="4"/>
        <v>0</v>
      </c>
    </row>
    <row r="142" spans="1:8" x14ac:dyDescent="0.25">
      <c r="A142" s="303">
        <v>130</v>
      </c>
      <c r="B142" s="64" t="s">
        <v>296</v>
      </c>
      <c r="C142" s="311" t="s">
        <v>297</v>
      </c>
      <c r="D142" s="304">
        <v>0</v>
      </c>
      <c r="E142" s="304">
        <v>0</v>
      </c>
      <c r="F142" s="304">
        <v>0</v>
      </c>
      <c r="G142" s="304">
        <v>0</v>
      </c>
      <c r="H142" s="304">
        <f t="shared" si="4"/>
        <v>0</v>
      </c>
    </row>
    <row r="143" spans="1:8" x14ac:dyDescent="0.2">
      <c r="A143" s="303">
        <v>131</v>
      </c>
      <c r="B143" s="66" t="s">
        <v>298</v>
      </c>
      <c r="C143" s="350" t="s">
        <v>469</v>
      </c>
      <c r="D143" s="304">
        <v>0</v>
      </c>
      <c r="E143" s="304">
        <v>0</v>
      </c>
      <c r="F143" s="304">
        <v>0</v>
      </c>
      <c r="G143" s="304">
        <v>0</v>
      </c>
      <c r="H143" s="304">
        <f t="shared" si="4"/>
        <v>0</v>
      </c>
    </row>
    <row r="144" spans="1:8" x14ac:dyDescent="0.25">
      <c r="A144" s="303">
        <v>132</v>
      </c>
      <c r="B144" s="303" t="s">
        <v>300</v>
      </c>
      <c r="C144" s="312" t="s">
        <v>301</v>
      </c>
      <c r="D144" s="304">
        <v>0</v>
      </c>
      <c r="E144" s="304">
        <v>0</v>
      </c>
      <c r="F144" s="304">
        <v>0</v>
      </c>
      <c r="G144" s="304">
        <v>0</v>
      </c>
      <c r="H144" s="304">
        <f t="shared" si="4"/>
        <v>0</v>
      </c>
    </row>
    <row r="145" spans="1:8" x14ac:dyDescent="0.25">
      <c r="A145" s="303">
        <v>133</v>
      </c>
      <c r="B145" s="313" t="s">
        <v>302</v>
      </c>
      <c r="C145" s="312" t="s">
        <v>303</v>
      </c>
      <c r="D145" s="304">
        <v>0</v>
      </c>
      <c r="E145" s="304">
        <v>0</v>
      </c>
      <c r="F145" s="304">
        <v>0</v>
      </c>
      <c r="G145" s="304">
        <v>0</v>
      </c>
      <c r="H145" s="304">
        <f t="shared" si="4"/>
        <v>0</v>
      </c>
    </row>
    <row r="146" spans="1:8" x14ac:dyDescent="0.25">
      <c r="A146" s="303">
        <v>134</v>
      </c>
      <c r="B146" s="313" t="s">
        <v>304</v>
      </c>
      <c r="C146" s="312" t="s">
        <v>305</v>
      </c>
      <c r="D146" s="304">
        <v>0</v>
      </c>
      <c r="E146" s="304">
        <v>0</v>
      </c>
      <c r="F146" s="304">
        <v>0</v>
      </c>
      <c r="G146" s="304">
        <v>0</v>
      </c>
      <c r="H146" s="304">
        <f t="shared" si="4"/>
        <v>0</v>
      </c>
    </row>
    <row r="147" spans="1:8" x14ac:dyDescent="0.25">
      <c r="A147" s="303">
        <v>135</v>
      </c>
      <c r="B147" s="313" t="s">
        <v>306</v>
      </c>
      <c r="C147" s="308" t="s">
        <v>307</v>
      </c>
      <c r="D147" s="304">
        <v>0</v>
      </c>
      <c r="E147" s="304">
        <v>0</v>
      </c>
      <c r="F147" s="304">
        <v>0</v>
      </c>
      <c r="G147" s="304">
        <v>0</v>
      </c>
      <c r="H147" s="304">
        <f t="shared" si="4"/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9">
    <mergeCell ref="A6:C6"/>
    <mergeCell ref="A9:C9"/>
    <mergeCell ref="A90:A93"/>
    <mergeCell ref="B90:B93"/>
    <mergeCell ref="A2:H2"/>
    <mergeCell ref="A4:A5"/>
    <mergeCell ref="B4:B5"/>
    <mergeCell ref="C4:C5"/>
    <mergeCell ref="D4:H4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15"/>
  <sheetViews>
    <sheetView zoomScale="90" zoomScaleNormal="90" zoomScaleSheetLayoutView="70" workbookViewId="0">
      <pane xSplit="2" ySplit="4" topLeftCell="C95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R122" sqref="R122"/>
    </sheetView>
  </sheetViews>
  <sheetFormatPr defaultColWidth="9.140625" defaultRowHeight="12.75" x14ac:dyDescent="0.2"/>
  <cols>
    <col min="1" max="1" width="7.7109375" style="399" hidden="1" customWidth="1"/>
    <col min="2" max="2" width="17.7109375" style="444" customWidth="1"/>
    <col min="3" max="3" width="7.42578125" style="445" customWidth="1"/>
    <col min="4" max="4" width="7.5703125" style="445" customWidth="1"/>
    <col min="5" max="5" width="7" style="445" customWidth="1"/>
    <col min="6" max="6" width="5.85546875" style="445" customWidth="1"/>
    <col min="7" max="7" width="6.140625" style="446" customWidth="1"/>
    <col min="8" max="8" width="6" style="445" customWidth="1"/>
    <col min="9" max="9" width="6.7109375" style="445" customWidth="1"/>
    <col min="10" max="10" width="6" style="445" customWidth="1"/>
    <col min="11" max="11" width="8.140625" style="446" customWidth="1"/>
    <col min="12" max="12" width="8.140625" style="445" customWidth="1"/>
    <col min="13" max="13" width="8" style="399" customWidth="1"/>
    <col min="14" max="14" width="8.42578125" style="447" customWidth="1"/>
    <col min="15" max="15" width="7.85546875" style="446" customWidth="1"/>
    <col min="16" max="16" width="8" style="445" customWidth="1"/>
    <col min="17" max="17" width="8.42578125" style="445" customWidth="1"/>
    <col min="18" max="18" width="8.7109375" style="446" customWidth="1"/>
    <col min="19" max="19" width="8.42578125" style="445" customWidth="1"/>
    <col min="20" max="20" width="7.7109375" style="399" customWidth="1"/>
    <col min="21" max="21" width="8.140625" style="399" customWidth="1"/>
    <col min="22" max="22" width="8.7109375" style="399" customWidth="1"/>
    <col min="23" max="23" width="8.140625" style="399" customWidth="1"/>
    <col min="24" max="24" width="8" style="448" customWidth="1"/>
    <col min="25" max="25" width="8.85546875" style="399" customWidth="1"/>
    <col min="26" max="26" width="7.28515625" style="448" customWidth="1"/>
    <col min="27" max="27" width="11.5703125" style="445" hidden="1" customWidth="1"/>
    <col min="28" max="28" width="7" style="445" customWidth="1"/>
    <col min="29" max="29" width="6.5703125" style="399" customWidth="1"/>
    <col min="30" max="30" width="7.28515625" style="399" customWidth="1"/>
    <col min="31" max="31" width="8.140625" style="448" customWidth="1"/>
    <col min="32" max="32" width="6" style="448" hidden="1" customWidth="1"/>
    <col min="33" max="33" width="7.28515625" style="399" hidden="1" customWidth="1"/>
    <col min="34" max="34" width="10.85546875" style="400" bestFit="1" customWidth="1"/>
    <col min="35" max="35" width="9.140625" style="399"/>
    <col min="36" max="36" width="14.42578125" style="399" customWidth="1"/>
    <col min="37" max="37" width="12" style="399" bestFit="1" customWidth="1"/>
    <col min="38" max="16384" width="9.140625" style="399"/>
  </cols>
  <sheetData>
    <row r="1" spans="1:34" ht="28.5" customHeight="1" x14ac:dyDescent="0.2">
      <c r="B1" s="859" t="s">
        <v>671</v>
      </c>
      <c r="C1" s="859"/>
      <c r="D1" s="859"/>
      <c r="E1" s="859"/>
      <c r="F1" s="859"/>
      <c r="G1" s="859"/>
      <c r="H1" s="859"/>
      <c r="I1" s="859"/>
      <c r="J1" s="859"/>
      <c r="K1" s="859"/>
      <c r="L1" s="859"/>
      <c r="M1" s="859"/>
      <c r="N1" s="859"/>
      <c r="O1" s="859"/>
      <c r="P1" s="859"/>
      <c r="Q1" s="859"/>
      <c r="R1" s="859"/>
      <c r="S1" s="859"/>
      <c r="T1" s="859"/>
      <c r="U1" s="859"/>
      <c r="V1" s="859"/>
      <c r="W1" s="859"/>
      <c r="X1" s="859"/>
      <c r="Y1" s="859"/>
      <c r="Z1" s="859"/>
      <c r="AA1" s="859"/>
      <c r="AB1" s="859"/>
      <c r="AC1" s="859"/>
      <c r="AD1" s="859"/>
      <c r="AE1" s="859"/>
      <c r="AF1" s="859"/>
    </row>
    <row r="2" spans="1:34" s="401" customFormat="1" ht="12.75" hidden="1" customHeight="1" x14ac:dyDescent="0.25"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403"/>
      <c r="U2" s="403"/>
      <c r="V2" s="403"/>
      <c r="W2" s="403"/>
      <c r="X2" s="403"/>
      <c r="Y2" s="403"/>
      <c r="Z2" s="403"/>
      <c r="AA2" s="402"/>
      <c r="AB2" s="402"/>
      <c r="AC2" s="402"/>
      <c r="AD2" s="403"/>
      <c r="AE2" s="403"/>
      <c r="AF2" s="403"/>
      <c r="AH2" s="404"/>
    </row>
    <row r="3" spans="1:34" s="405" customFormat="1" ht="62.25" customHeight="1" x14ac:dyDescent="0.2">
      <c r="B3" s="860" t="s">
        <v>636</v>
      </c>
      <c r="C3" s="406" t="s">
        <v>267</v>
      </c>
      <c r="D3" s="406" t="s">
        <v>285</v>
      </c>
      <c r="E3" s="406" t="s">
        <v>277</v>
      </c>
      <c r="F3" s="406" t="s">
        <v>271</v>
      </c>
      <c r="G3" s="406" t="s">
        <v>637</v>
      </c>
      <c r="H3" s="406" t="s">
        <v>275</v>
      </c>
      <c r="I3" s="406" t="s">
        <v>283</v>
      </c>
      <c r="J3" s="406" t="s">
        <v>638</v>
      </c>
      <c r="K3" s="406" t="s">
        <v>639</v>
      </c>
      <c r="L3" s="406" t="s">
        <v>640</v>
      </c>
      <c r="M3" s="406" t="s">
        <v>191</v>
      </c>
      <c r="N3" s="406" t="s">
        <v>195</v>
      </c>
      <c r="O3" s="406" t="s">
        <v>287</v>
      </c>
      <c r="P3" s="406" t="s">
        <v>197</v>
      </c>
      <c r="Q3" s="406" t="s">
        <v>33</v>
      </c>
      <c r="R3" s="406" t="s">
        <v>99</v>
      </c>
      <c r="S3" s="406" t="s">
        <v>641</v>
      </c>
      <c r="T3" s="406" t="s">
        <v>642</v>
      </c>
      <c r="U3" s="406" t="s">
        <v>643</v>
      </c>
      <c r="V3" s="406" t="s">
        <v>644</v>
      </c>
      <c r="W3" s="406" t="s">
        <v>29</v>
      </c>
      <c r="X3" s="406" t="s">
        <v>645</v>
      </c>
      <c r="Y3" s="406" t="s">
        <v>103</v>
      </c>
      <c r="Z3" s="406" t="s">
        <v>227</v>
      </c>
      <c r="AA3" s="407" t="s">
        <v>203</v>
      </c>
      <c r="AB3" s="406" t="s">
        <v>646</v>
      </c>
      <c r="AC3" s="406" t="s">
        <v>145</v>
      </c>
      <c r="AD3" s="406" t="s">
        <v>608</v>
      </c>
      <c r="AE3" s="408" t="s">
        <v>647</v>
      </c>
      <c r="AF3" s="406" t="s">
        <v>648</v>
      </c>
      <c r="AG3" s="408" t="s">
        <v>649</v>
      </c>
      <c r="AH3" s="409"/>
    </row>
    <row r="4" spans="1:34" s="405" customFormat="1" ht="89.25" customHeight="1" x14ac:dyDescent="0.2">
      <c r="B4" s="861"/>
      <c r="C4" s="410" t="s">
        <v>650</v>
      </c>
      <c r="D4" s="410" t="s">
        <v>650</v>
      </c>
      <c r="E4" s="410" t="s">
        <v>650</v>
      </c>
      <c r="F4" s="410" t="s">
        <v>650</v>
      </c>
      <c r="G4" s="410" t="s">
        <v>650</v>
      </c>
      <c r="H4" s="410" t="s">
        <v>650</v>
      </c>
      <c r="I4" s="410" t="s">
        <v>650</v>
      </c>
      <c r="J4" s="410" t="s">
        <v>650</v>
      </c>
      <c r="K4" s="410" t="s">
        <v>650</v>
      </c>
      <c r="L4" s="410" t="s">
        <v>650</v>
      </c>
      <c r="M4" s="410" t="s">
        <v>650</v>
      </c>
      <c r="N4" s="410" t="s">
        <v>650</v>
      </c>
      <c r="O4" s="410" t="s">
        <v>650</v>
      </c>
      <c r="P4" s="410" t="s">
        <v>650</v>
      </c>
      <c r="Q4" s="410" t="s">
        <v>650</v>
      </c>
      <c r="R4" s="410" t="s">
        <v>650</v>
      </c>
      <c r="S4" s="410" t="s">
        <v>650</v>
      </c>
      <c r="T4" s="410" t="s">
        <v>650</v>
      </c>
      <c r="U4" s="410" t="s">
        <v>650</v>
      </c>
      <c r="V4" s="410" t="s">
        <v>650</v>
      </c>
      <c r="W4" s="410" t="s">
        <v>650</v>
      </c>
      <c r="X4" s="410" t="s">
        <v>650</v>
      </c>
      <c r="Y4" s="410" t="s">
        <v>650</v>
      </c>
      <c r="Z4" s="410" t="s">
        <v>650</v>
      </c>
      <c r="AA4" s="410" t="s">
        <v>650</v>
      </c>
      <c r="AB4" s="410" t="s">
        <v>650</v>
      </c>
      <c r="AC4" s="410" t="s">
        <v>650</v>
      </c>
      <c r="AD4" s="410" t="s">
        <v>650</v>
      </c>
      <c r="AE4" s="410" t="s">
        <v>650</v>
      </c>
      <c r="AF4" s="410" t="s">
        <v>650</v>
      </c>
      <c r="AG4" s="410" t="s">
        <v>650</v>
      </c>
      <c r="AH4" s="409"/>
    </row>
    <row r="5" spans="1:34" s="411" customFormat="1" ht="11.25" hidden="1" customHeight="1" x14ac:dyDescent="0.2">
      <c r="B5" s="412"/>
      <c r="C5" s="412">
        <v>3</v>
      </c>
      <c r="D5" s="412">
        <v>5</v>
      </c>
      <c r="E5" s="412">
        <v>7</v>
      </c>
      <c r="F5" s="412">
        <v>9</v>
      </c>
      <c r="G5" s="412">
        <v>11</v>
      </c>
      <c r="H5" s="412">
        <v>13</v>
      </c>
      <c r="I5" s="412">
        <v>15</v>
      </c>
      <c r="J5" s="412">
        <v>17</v>
      </c>
      <c r="K5" s="412">
        <v>19</v>
      </c>
      <c r="L5" s="412">
        <v>21</v>
      </c>
      <c r="M5" s="412">
        <v>23</v>
      </c>
      <c r="N5" s="412">
        <v>25</v>
      </c>
      <c r="O5" s="412">
        <v>27</v>
      </c>
      <c r="P5" s="412">
        <v>29</v>
      </c>
      <c r="Q5" s="412">
        <v>31</v>
      </c>
      <c r="R5" s="412">
        <v>33</v>
      </c>
      <c r="S5" s="412">
        <v>35</v>
      </c>
      <c r="T5" s="412">
        <v>37</v>
      </c>
      <c r="U5" s="412">
        <v>39</v>
      </c>
      <c r="V5" s="412">
        <v>41</v>
      </c>
      <c r="W5" s="412">
        <v>43</v>
      </c>
      <c r="X5" s="412">
        <v>45</v>
      </c>
      <c r="Y5" s="412">
        <v>47</v>
      </c>
      <c r="Z5" s="412">
        <v>49</v>
      </c>
      <c r="AA5" s="412">
        <v>51</v>
      </c>
      <c r="AB5" s="412">
        <v>53</v>
      </c>
      <c r="AC5" s="412">
        <v>55</v>
      </c>
      <c r="AD5" s="412">
        <v>57</v>
      </c>
      <c r="AE5" s="412">
        <v>59</v>
      </c>
      <c r="AF5" s="412">
        <v>61</v>
      </c>
      <c r="AG5" s="412">
        <v>63</v>
      </c>
      <c r="AH5" s="413"/>
    </row>
    <row r="6" spans="1:34" s="414" customFormat="1" ht="22.5" customHeight="1" x14ac:dyDescent="0.2">
      <c r="A6" s="414">
        <v>0</v>
      </c>
      <c r="B6" s="415" t="s">
        <v>651</v>
      </c>
      <c r="C6" s="416">
        <v>160</v>
      </c>
      <c r="D6" s="416">
        <v>28</v>
      </c>
      <c r="E6" s="416">
        <v>267</v>
      </c>
      <c r="F6" s="416">
        <v>0</v>
      </c>
      <c r="G6" s="416">
        <v>0</v>
      </c>
      <c r="H6" s="416">
        <v>0</v>
      </c>
      <c r="I6" s="416">
        <v>0</v>
      </c>
      <c r="J6" s="416">
        <v>100</v>
      </c>
      <c r="K6" s="416">
        <v>0</v>
      </c>
      <c r="L6" s="416">
        <v>43</v>
      </c>
      <c r="M6" s="416">
        <v>30</v>
      </c>
      <c r="N6" s="416">
        <v>132</v>
      </c>
      <c r="O6" s="416">
        <v>62</v>
      </c>
      <c r="P6" s="416">
        <v>10</v>
      </c>
      <c r="Q6" s="416">
        <v>0</v>
      </c>
      <c r="R6" s="416">
        <v>0</v>
      </c>
      <c r="S6" s="416">
        <v>0</v>
      </c>
      <c r="T6" s="416">
        <v>0</v>
      </c>
      <c r="U6" s="416">
        <v>0</v>
      </c>
      <c r="V6" s="416">
        <v>12</v>
      </c>
      <c r="W6" s="416">
        <v>0</v>
      </c>
      <c r="X6" s="416">
        <v>0</v>
      </c>
      <c r="Y6" s="416">
        <v>0</v>
      </c>
      <c r="Z6" s="416">
        <v>0</v>
      </c>
      <c r="AA6" s="416">
        <v>0</v>
      </c>
      <c r="AB6" s="416">
        <v>190</v>
      </c>
      <c r="AC6" s="416">
        <v>0</v>
      </c>
      <c r="AD6" s="416">
        <v>0</v>
      </c>
      <c r="AE6" s="416">
        <f t="shared" ref="AE6:AG6" si="0">AE7+AE8+AE9+AE10</f>
        <v>1034</v>
      </c>
      <c r="AF6" s="416">
        <f t="shared" si="0"/>
        <v>0</v>
      </c>
      <c r="AG6" s="416">
        <f t="shared" si="0"/>
        <v>1034</v>
      </c>
      <c r="AH6" s="417"/>
    </row>
    <row r="7" spans="1:34" s="411" customFormat="1" ht="13.5" customHeight="1" x14ac:dyDescent="0.2">
      <c r="A7" s="411">
        <v>1</v>
      </c>
      <c r="B7" s="412">
        <v>1</v>
      </c>
      <c r="C7" s="418">
        <v>50</v>
      </c>
      <c r="D7" s="418">
        <v>8</v>
      </c>
      <c r="E7" s="418">
        <v>119</v>
      </c>
      <c r="F7" s="418"/>
      <c r="G7" s="418"/>
      <c r="H7" s="418"/>
      <c r="I7" s="418"/>
      <c r="J7" s="418"/>
      <c r="K7" s="418"/>
      <c r="L7" s="418">
        <v>20</v>
      </c>
      <c r="M7" s="418">
        <v>15</v>
      </c>
      <c r="N7" s="418">
        <v>70</v>
      </c>
      <c r="O7" s="418">
        <v>25</v>
      </c>
      <c r="P7" s="418">
        <v>10</v>
      </c>
      <c r="Q7" s="418"/>
      <c r="R7" s="418"/>
      <c r="S7" s="418"/>
      <c r="T7" s="418"/>
      <c r="U7" s="418"/>
      <c r="V7" s="419">
        <v>12</v>
      </c>
      <c r="W7" s="419"/>
      <c r="X7" s="419"/>
      <c r="Y7" s="420"/>
      <c r="Z7" s="420"/>
      <c r="AA7" s="420"/>
      <c r="AB7" s="419">
        <v>150</v>
      </c>
      <c r="AC7" s="419"/>
      <c r="AD7" s="418"/>
      <c r="AE7" s="431">
        <f>C7+D7+E7+F7+G7+H7+I7+J7+K7+L7+M7+N7+O7+P7+Q7+R7+S7+T7+U7+V7+W7+X7+Y7+Z7+AA7+AB7+AC7+AD7</f>
        <v>479</v>
      </c>
      <c r="AF7" s="420"/>
      <c r="AG7" s="422">
        <f>AE7+AF7</f>
        <v>479</v>
      </c>
      <c r="AH7" s="413"/>
    </row>
    <row r="8" spans="1:34" s="411" customFormat="1" ht="13.5" customHeight="1" x14ac:dyDescent="0.2">
      <c r="A8" s="411">
        <v>2</v>
      </c>
      <c r="B8" s="412">
        <v>2</v>
      </c>
      <c r="C8" s="419">
        <v>110</v>
      </c>
      <c r="D8" s="419">
        <v>20</v>
      </c>
      <c r="E8" s="419">
        <v>148</v>
      </c>
      <c r="F8" s="418"/>
      <c r="G8" s="419"/>
      <c r="H8" s="423"/>
      <c r="I8" s="419"/>
      <c r="J8" s="419">
        <v>100</v>
      </c>
      <c r="K8" s="419"/>
      <c r="L8" s="418">
        <v>23</v>
      </c>
      <c r="M8" s="419">
        <v>15</v>
      </c>
      <c r="N8" s="418">
        <v>62</v>
      </c>
      <c r="O8" s="419">
        <v>37</v>
      </c>
      <c r="P8" s="418"/>
      <c r="Q8" s="419"/>
      <c r="R8" s="419"/>
      <c r="S8" s="419"/>
      <c r="T8" s="419"/>
      <c r="U8" s="418"/>
      <c r="V8" s="419"/>
      <c r="W8" s="419"/>
      <c r="X8" s="419"/>
      <c r="Y8" s="420"/>
      <c r="Z8" s="420"/>
      <c r="AA8" s="420"/>
      <c r="AB8" s="419">
        <v>40</v>
      </c>
      <c r="AC8" s="419"/>
      <c r="AD8" s="418"/>
      <c r="AE8" s="431">
        <f>C8+D8+E8+F8+G8+H8+I8+J8+K8+L8+M8+N8+O8+P8+Q8+R8+S8+T8+U8+V8+W8+X8+Y8+Z8+AA8+AB8+AC8+AD8</f>
        <v>555</v>
      </c>
      <c r="AF8" s="420"/>
      <c r="AG8" s="422">
        <f>AE8+AF8</f>
        <v>555</v>
      </c>
      <c r="AH8" s="413"/>
    </row>
    <row r="9" spans="1:34" s="411" customFormat="1" ht="13.5" customHeight="1" x14ac:dyDescent="0.2">
      <c r="A9" s="411">
        <v>3</v>
      </c>
      <c r="B9" s="412">
        <v>3</v>
      </c>
      <c r="C9" s="419"/>
      <c r="D9" s="419"/>
      <c r="E9" s="419"/>
      <c r="F9" s="418"/>
      <c r="G9" s="419"/>
      <c r="H9" s="423"/>
      <c r="I9" s="419"/>
      <c r="J9" s="419"/>
      <c r="K9" s="419"/>
      <c r="L9" s="418"/>
      <c r="M9" s="419"/>
      <c r="N9" s="418"/>
      <c r="O9" s="419"/>
      <c r="P9" s="418"/>
      <c r="Q9" s="419"/>
      <c r="R9" s="419"/>
      <c r="S9" s="419"/>
      <c r="T9" s="419"/>
      <c r="U9" s="418"/>
      <c r="V9" s="419"/>
      <c r="W9" s="419"/>
      <c r="X9" s="419"/>
      <c r="Y9" s="420"/>
      <c r="Z9" s="420"/>
      <c r="AA9" s="420"/>
      <c r="AB9" s="419"/>
      <c r="AC9" s="419"/>
      <c r="AD9" s="418"/>
      <c r="AE9" s="431">
        <f>C9+D9+E9+F9+G9+H9+I9+J9+K9+L9+M9+N9+O9+P9+Q9+R9+S9+T9+U9+V9+W9+X9+Y9+Z9+AA9+AB9+AC9+AD9</f>
        <v>0</v>
      </c>
      <c r="AF9" s="420"/>
      <c r="AG9" s="422">
        <f>AE9+AF9</f>
        <v>0</v>
      </c>
      <c r="AH9" s="413"/>
    </row>
    <row r="10" spans="1:34" s="411" customFormat="1" ht="13.5" customHeight="1" x14ac:dyDescent="0.2">
      <c r="A10" s="411">
        <v>4</v>
      </c>
      <c r="B10" s="412">
        <v>4</v>
      </c>
      <c r="C10" s="419"/>
      <c r="D10" s="419"/>
      <c r="E10" s="419"/>
      <c r="F10" s="418"/>
      <c r="G10" s="419"/>
      <c r="H10" s="423"/>
      <c r="I10" s="419"/>
      <c r="J10" s="419"/>
      <c r="K10" s="419"/>
      <c r="L10" s="418"/>
      <c r="M10" s="419"/>
      <c r="N10" s="418"/>
      <c r="O10" s="419"/>
      <c r="P10" s="418"/>
      <c r="Q10" s="419"/>
      <c r="R10" s="419"/>
      <c r="S10" s="419"/>
      <c r="T10" s="419"/>
      <c r="U10" s="418"/>
      <c r="V10" s="419"/>
      <c r="W10" s="419"/>
      <c r="X10" s="419"/>
      <c r="Y10" s="420"/>
      <c r="Z10" s="420"/>
      <c r="AA10" s="420"/>
      <c r="AB10" s="419"/>
      <c r="AC10" s="419"/>
      <c r="AD10" s="418"/>
      <c r="AE10" s="431">
        <f>C10+D10+E10+F10+G10+H10+I10+J10+K10+L10+M10+N10+O10+P10+Q10+R10+S10+T10+U10+V10+W10+X10+Y10+Z10+AA10+AB10+AC10+AD10</f>
        <v>0</v>
      </c>
      <c r="AF10" s="420"/>
      <c r="AG10" s="422">
        <f>AE10+AF10</f>
        <v>0</v>
      </c>
      <c r="AH10" s="413"/>
    </row>
    <row r="11" spans="1:34" s="411" customFormat="1" ht="22.5" customHeight="1" x14ac:dyDescent="0.2">
      <c r="A11" s="411">
        <v>0</v>
      </c>
      <c r="B11" s="415" t="s">
        <v>652</v>
      </c>
      <c r="C11" s="416">
        <v>60</v>
      </c>
      <c r="D11" s="416">
        <v>0</v>
      </c>
      <c r="E11" s="416">
        <v>0</v>
      </c>
      <c r="F11" s="416">
        <v>0</v>
      </c>
      <c r="G11" s="416">
        <v>0</v>
      </c>
      <c r="H11" s="416">
        <v>0</v>
      </c>
      <c r="I11" s="416">
        <v>0</v>
      </c>
      <c r="J11" s="416">
        <v>12</v>
      </c>
      <c r="K11" s="416">
        <v>0</v>
      </c>
      <c r="L11" s="416">
        <v>0</v>
      </c>
      <c r="M11" s="416">
        <v>0</v>
      </c>
      <c r="N11" s="416">
        <v>0</v>
      </c>
      <c r="O11" s="416">
        <v>9</v>
      </c>
      <c r="P11" s="416">
        <v>0</v>
      </c>
      <c r="Q11" s="416">
        <v>0</v>
      </c>
      <c r="R11" s="416">
        <v>0</v>
      </c>
      <c r="S11" s="416">
        <v>0</v>
      </c>
      <c r="T11" s="416">
        <v>0</v>
      </c>
      <c r="U11" s="416">
        <v>0</v>
      </c>
      <c r="V11" s="416">
        <v>0</v>
      </c>
      <c r="W11" s="416">
        <v>0</v>
      </c>
      <c r="X11" s="416">
        <v>0</v>
      </c>
      <c r="Y11" s="416">
        <v>0</v>
      </c>
      <c r="Z11" s="416">
        <v>0</v>
      </c>
      <c r="AA11" s="416">
        <v>0</v>
      </c>
      <c r="AB11" s="416">
        <v>0</v>
      </c>
      <c r="AC11" s="416">
        <v>0</v>
      </c>
      <c r="AD11" s="416">
        <v>0</v>
      </c>
      <c r="AE11" s="416">
        <f t="shared" ref="AE11:AG11" si="1">AE12</f>
        <v>81</v>
      </c>
      <c r="AF11" s="416">
        <f t="shared" si="1"/>
        <v>0</v>
      </c>
      <c r="AG11" s="416">
        <f t="shared" si="1"/>
        <v>81</v>
      </c>
      <c r="AH11" s="413"/>
    </row>
    <row r="12" spans="1:34" s="411" customFormat="1" ht="13.5" customHeight="1" x14ac:dyDescent="0.2">
      <c r="A12" s="411">
        <v>5</v>
      </c>
      <c r="B12" s="412">
        <v>5</v>
      </c>
      <c r="C12" s="419">
        <v>60</v>
      </c>
      <c r="D12" s="419"/>
      <c r="E12" s="419"/>
      <c r="F12" s="419"/>
      <c r="G12" s="419"/>
      <c r="H12" s="419"/>
      <c r="I12" s="419"/>
      <c r="J12" s="419">
        <v>12</v>
      </c>
      <c r="K12" s="419"/>
      <c r="L12" s="419"/>
      <c r="M12" s="419"/>
      <c r="N12" s="418"/>
      <c r="O12" s="419">
        <v>9</v>
      </c>
      <c r="P12" s="419"/>
      <c r="Q12" s="419"/>
      <c r="R12" s="419"/>
      <c r="S12" s="419"/>
      <c r="T12" s="419"/>
      <c r="U12" s="418"/>
      <c r="V12" s="419"/>
      <c r="W12" s="419"/>
      <c r="X12" s="419"/>
      <c r="Y12" s="420"/>
      <c r="Z12" s="420"/>
      <c r="AA12" s="420"/>
      <c r="AB12" s="419"/>
      <c r="AC12" s="419"/>
      <c r="AD12" s="418"/>
      <c r="AE12" s="431">
        <f>C12+D12+E12+F12+G12+H12+I12+J12+K12+L12+M12+N12+O12+P12+Q12+R12+S12+T12+U12+V12+W12+X12+Y12+Z12+AA12+AB12+AC12+AD12</f>
        <v>81</v>
      </c>
      <c r="AF12" s="420"/>
      <c r="AG12" s="421">
        <f>AE12+AF12</f>
        <v>81</v>
      </c>
      <c r="AH12" s="413"/>
    </row>
    <row r="13" spans="1:34" s="411" customFormat="1" ht="22.5" customHeight="1" x14ac:dyDescent="0.2">
      <c r="A13" s="411">
        <v>0</v>
      </c>
      <c r="B13" s="415" t="s">
        <v>653</v>
      </c>
      <c r="C13" s="416">
        <v>50</v>
      </c>
      <c r="D13" s="416">
        <v>0</v>
      </c>
      <c r="E13" s="416">
        <v>0</v>
      </c>
      <c r="F13" s="416">
        <v>0</v>
      </c>
      <c r="G13" s="416">
        <v>0</v>
      </c>
      <c r="H13" s="416">
        <v>0</v>
      </c>
      <c r="I13" s="416">
        <v>0</v>
      </c>
      <c r="J13" s="416">
        <v>17</v>
      </c>
      <c r="K13" s="416">
        <v>0</v>
      </c>
      <c r="L13" s="416">
        <v>0</v>
      </c>
      <c r="M13" s="416">
        <v>25</v>
      </c>
      <c r="N13" s="416">
        <v>0</v>
      </c>
      <c r="O13" s="416">
        <v>0</v>
      </c>
      <c r="P13" s="416">
        <v>0</v>
      </c>
      <c r="Q13" s="416">
        <v>0</v>
      </c>
      <c r="R13" s="416">
        <v>0</v>
      </c>
      <c r="S13" s="416">
        <v>0</v>
      </c>
      <c r="T13" s="416">
        <v>0</v>
      </c>
      <c r="U13" s="416">
        <v>0</v>
      </c>
      <c r="V13" s="416">
        <v>0</v>
      </c>
      <c r="W13" s="416">
        <v>0</v>
      </c>
      <c r="X13" s="416">
        <v>0</v>
      </c>
      <c r="Y13" s="416">
        <v>0</v>
      </c>
      <c r="Z13" s="416">
        <v>0</v>
      </c>
      <c r="AA13" s="416">
        <v>0</v>
      </c>
      <c r="AB13" s="416">
        <v>0</v>
      </c>
      <c r="AC13" s="416">
        <v>0</v>
      </c>
      <c r="AD13" s="416">
        <v>0</v>
      </c>
      <c r="AE13" s="416">
        <f t="shared" ref="AE13:AG13" si="2">AE14+AE15</f>
        <v>92</v>
      </c>
      <c r="AF13" s="416">
        <f t="shared" si="2"/>
        <v>0</v>
      </c>
      <c r="AG13" s="416">
        <f t="shared" si="2"/>
        <v>92</v>
      </c>
      <c r="AH13" s="413"/>
    </row>
    <row r="14" spans="1:34" s="411" customFormat="1" ht="13.5" customHeight="1" x14ac:dyDescent="0.2">
      <c r="A14" s="411">
        <v>6</v>
      </c>
      <c r="B14" s="412">
        <v>6</v>
      </c>
      <c r="C14" s="419">
        <v>50</v>
      </c>
      <c r="D14" s="419"/>
      <c r="E14" s="419"/>
      <c r="F14" s="418"/>
      <c r="G14" s="419"/>
      <c r="H14" s="419"/>
      <c r="I14" s="419"/>
      <c r="J14" s="419">
        <v>17</v>
      </c>
      <c r="K14" s="419"/>
      <c r="L14" s="419"/>
      <c r="M14" s="419">
        <v>25</v>
      </c>
      <c r="N14" s="418"/>
      <c r="O14" s="419"/>
      <c r="P14" s="419"/>
      <c r="Q14" s="419"/>
      <c r="R14" s="419"/>
      <c r="S14" s="419"/>
      <c r="T14" s="419"/>
      <c r="U14" s="418"/>
      <c r="V14" s="419"/>
      <c r="W14" s="419"/>
      <c r="X14" s="419"/>
      <c r="Y14" s="420"/>
      <c r="Z14" s="420"/>
      <c r="AA14" s="420"/>
      <c r="AB14" s="419"/>
      <c r="AC14" s="419"/>
      <c r="AD14" s="418"/>
      <c r="AE14" s="431">
        <f>C14+D14+E14+F14+G14+H14+I14+J14+K14+L14+M14+N14+O14+P14+Q14+R14+S14+T14+U14+V14+W14+X14+Y14+Z14+AA14+AB14+AC14+AD14</f>
        <v>92</v>
      </c>
      <c r="AF14" s="420"/>
      <c r="AG14" s="421">
        <f>AE14+AF14</f>
        <v>92</v>
      </c>
      <c r="AH14" s="413"/>
    </row>
    <row r="15" spans="1:34" s="411" customFormat="1" ht="13.5" customHeight="1" x14ac:dyDescent="0.2">
      <c r="A15" s="411">
        <v>7</v>
      </c>
      <c r="B15" s="412">
        <v>7</v>
      </c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8"/>
      <c r="O15" s="419"/>
      <c r="P15" s="419"/>
      <c r="Q15" s="419"/>
      <c r="R15" s="419"/>
      <c r="S15" s="419"/>
      <c r="T15" s="419"/>
      <c r="U15" s="418"/>
      <c r="V15" s="419"/>
      <c r="W15" s="419"/>
      <c r="X15" s="419"/>
      <c r="Y15" s="420"/>
      <c r="Z15" s="420"/>
      <c r="AA15" s="420"/>
      <c r="AB15" s="419"/>
      <c r="AC15" s="419"/>
      <c r="AD15" s="418"/>
      <c r="AE15" s="431">
        <f>C15+D15+E15+F15+G15+H15+I15+J15+K15+L15+M15+N15+O15+P15+Q15+R15+S15+T15+U15+V15+W15+X15+Y15+Z15+AA15+AB15+AC15+AD15</f>
        <v>0</v>
      </c>
      <c r="AF15" s="420"/>
      <c r="AG15" s="421">
        <f>AE15+AF15</f>
        <v>0</v>
      </c>
      <c r="AH15" s="413"/>
    </row>
    <row r="16" spans="1:34" s="411" customFormat="1" ht="22.5" customHeight="1" x14ac:dyDescent="0.2">
      <c r="A16" s="411">
        <v>0</v>
      </c>
      <c r="B16" s="415" t="s">
        <v>654</v>
      </c>
      <c r="C16" s="416">
        <v>0</v>
      </c>
      <c r="D16" s="416">
        <v>0</v>
      </c>
      <c r="E16" s="416">
        <v>0</v>
      </c>
      <c r="F16" s="416">
        <v>0</v>
      </c>
      <c r="G16" s="416">
        <v>0</v>
      </c>
      <c r="H16" s="416">
        <v>0</v>
      </c>
      <c r="I16" s="416">
        <v>0</v>
      </c>
      <c r="J16" s="416">
        <v>6</v>
      </c>
      <c r="K16" s="416">
        <v>0</v>
      </c>
      <c r="L16" s="416">
        <v>0</v>
      </c>
      <c r="M16" s="416">
        <v>0</v>
      </c>
      <c r="N16" s="416">
        <v>0</v>
      </c>
      <c r="O16" s="416">
        <v>0</v>
      </c>
      <c r="P16" s="416">
        <v>0</v>
      </c>
      <c r="Q16" s="416">
        <v>0</v>
      </c>
      <c r="R16" s="416">
        <v>0</v>
      </c>
      <c r="S16" s="416">
        <v>0</v>
      </c>
      <c r="T16" s="416">
        <v>0</v>
      </c>
      <c r="U16" s="416">
        <v>0</v>
      </c>
      <c r="V16" s="416">
        <v>0</v>
      </c>
      <c r="W16" s="416">
        <v>0</v>
      </c>
      <c r="X16" s="416">
        <v>0</v>
      </c>
      <c r="Y16" s="416">
        <v>0</v>
      </c>
      <c r="Z16" s="416">
        <v>0</v>
      </c>
      <c r="AA16" s="416">
        <v>0</v>
      </c>
      <c r="AB16" s="416">
        <v>0</v>
      </c>
      <c r="AC16" s="416">
        <v>0</v>
      </c>
      <c r="AD16" s="416">
        <v>0</v>
      </c>
      <c r="AE16" s="416">
        <f t="shared" ref="AE16:AG16" si="3">AE17</f>
        <v>6</v>
      </c>
      <c r="AF16" s="416">
        <f t="shared" si="3"/>
        <v>0</v>
      </c>
      <c r="AG16" s="416">
        <f t="shared" si="3"/>
        <v>6</v>
      </c>
      <c r="AH16" s="413"/>
    </row>
    <row r="17" spans="1:34" s="424" customFormat="1" ht="13.5" customHeight="1" x14ac:dyDescent="0.2">
      <c r="A17" s="424">
        <v>8</v>
      </c>
      <c r="B17" s="412">
        <v>8</v>
      </c>
      <c r="C17" s="419"/>
      <c r="D17" s="419"/>
      <c r="E17" s="419"/>
      <c r="F17" s="419"/>
      <c r="G17" s="419"/>
      <c r="H17" s="419"/>
      <c r="I17" s="419"/>
      <c r="J17" s="419">
        <v>6</v>
      </c>
      <c r="K17" s="419"/>
      <c r="L17" s="419"/>
      <c r="M17" s="419"/>
      <c r="N17" s="418"/>
      <c r="O17" s="419"/>
      <c r="P17" s="419"/>
      <c r="Q17" s="419"/>
      <c r="R17" s="419"/>
      <c r="S17" s="419"/>
      <c r="T17" s="419"/>
      <c r="U17" s="418"/>
      <c r="V17" s="419"/>
      <c r="W17" s="419"/>
      <c r="X17" s="418"/>
      <c r="Y17" s="425"/>
      <c r="Z17" s="425"/>
      <c r="AA17" s="425"/>
      <c r="AB17" s="419"/>
      <c r="AC17" s="419"/>
      <c r="AD17" s="418"/>
      <c r="AE17" s="431">
        <f>C17+D17+E17+F17+G17+H17+I17+J17+K17+L17+M17+N17+O17+P17+Q17+R17+S17+T17+U17+V17+W17+X17+Y17+Z17+AA17+AB17+AC17+AD17</f>
        <v>6</v>
      </c>
      <c r="AF17" s="425"/>
      <c r="AG17" s="418">
        <f>AE17+AF17</f>
        <v>6</v>
      </c>
      <c r="AH17" s="426"/>
    </row>
    <row r="18" spans="1:34" s="411" customFormat="1" ht="22.5" customHeight="1" x14ac:dyDescent="0.2">
      <c r="A18" s="411">
        <v>0</v>
      </c>
      <c r="B18" s="415" t="s">
        <v>655</v>
      </c>
      <c r="C18" s="416">
        <v>0</v>
      </c>
      <c r="D18" s="416">
        <v>0</v>
      </c>
      <c r="E18" s="416">
        <v>0</v>
      </c>
      <c r="F18" s="416">
        <v>0</v>
      </c>
      <c r="G18" s="416">
        <v>0</v>
      </c>
      <c r="H18" s="416">
        <v>52</v>
      </c>
      <c r="I18" s="416">
        <v>0</v>
      </c>
      <c r="J18" s="416">
        <v>0</v>
      </c>
      <c r="K18" s="416">
        <v>0</v>
      </c>
      <c r="L18" s="416">
        <v>0</v>
      </c>
      <c r="M18" s="416">
        <v>0</v>
      </c>
      <c r="N18" s="416">
        <v>0</v>
      </c>
      <c r="O18" s="416">
        <v>0</v>
      </c>
      <c r="P18" s="416">
        <v>0</v>
      </c>
      <c r="Q18" s="416">
        <v>0</v>
      </c>
      <c r="R18" s="416">
        <v>0</v>
      </c>
      <c r="S18" s="416">
        <v>0</v>
      </c>
      <c r="T18" s="416">
        <v>0</v>
      </c>
      <c r="U18" s="416">
        <v>0</v>
      </c>
      <c r="V18" s="416">
        <v>0</v>
      </c>
      <c r="W18" s="416">
        <v>0</v>
      </c>
      <c r="X18" s="416">
        <v>0</v>
      </c>
      <c r="Y18" s="416">
        <v>0</v>
      </c>
      <c r="Z18" s="416">
        <v>0</v>
      </c>
      <c r="AA18" s="416">
        <v>0</v>
      </c>
      <c r="AB18" s="416">
        <v>0</v>
      </c>
      <c r="AC18" s="416">
        <v>0</v>
      </c>
      <c r="AD18" s="416">
        <v>0</v>
      </c>
      <c r="AE18" s="416">
        <f t="shared" ref="AE18:AG18" si="4">AE19</f>
        <v>52</v>
      </c>
      <c r="AF18" s="416">
        <f t="shared" si="4"/>
        <v>0</v>
      </c>
      <c r="AG18" s="416">
        <f t="shared" si="4"/>
        <v>52</v>
      </c>
      <c r="AH18" s="413"/>
    </row>
    <row r="19" spans="1:34" s="411" customFormat="1" ht="13.5" customHeight="1" x14ac:dyDescent="0.2">
      <c r="A19" s="411">
        <v>9</v>
      </c>
      <c r="B19" s="412">
        <v>9</v>
      </c>
      <c r="C19" s="419"/>
      <c r="D19" s="419"/>
      <c r="E19" s="419"/>
      <c r="F19" s="419"/>
      <c r="G19" s="419"/>
      <c r="H19" s="419">
        <v>52</v>
      </c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8"/>
      <c r="V19" s="419"/>
      <c r="W19" s="419"/>
      <c r="X19" s="419"/>
      <c r="Y19" s="420"/>
      <c r="Z19" s="420"/>
      <c r="AA19" s="420"/>
      <c r="AB19" s="419"/>
      <c r="AC19" s="419"/>
      <c r="AD19" s="418"/>
      <c r="AE19" s="431">
        <f>C19+D19+E19+F19+G19+H19+I19+J19+K19+L19+M19+N19+O19+P19+Q19+R19+S19+T19+U19+V19+W19+X19+Y19+Z19+AA19+AB19+AC19+AD19</f>
        <v>52</v>
      </c>
      <c r="AF19" s="420"/>
      <c r="AG19" s="421">
        <f>AE19+AF19</f>
        <v>52</v>
      </c>
      <c r="AH19" s="413"/>
    </row>
    <row r="20" spans="1:34" s="411" customFormat="1" ht="22.5" customHeight="1" x14ac:dyDescent="0.2">
      <c r="A20" s="411">
        <v>0</v>
      </c>
      <c r="B20" s="415" t="s">
        <v>656</v>
      </c>
      <c r="C20" s="416">
        <v>0</v>
      </c>
      <c r="D20" s="416">
        <v>0</v>
      </c>
      <c r="E20" s="416">
        <v>0</v>
      </c>
      <c r="F20" s="416">
        <v>0</v>
      </c>
      <c r="G20" s="416">
        <v>0</v>
      </c>
      <c r="H20" s="416">
        <v>0</v>
      </c>
      <c r="I20" s="416">
        <v>0</v>
      </c>
      <c r="J20" s="416">
        <v>0</v>
      </c>
      <c r="K20" s="416">
        <v>0</v>
      </c>
      <c r="L20" s="416">
        <v>0</v>
      </c>
      <c r="M20" s="416">
        <v>0</v>
      </c>
      <c r="N20" s="416">
        <v>135</v>
      </c>
      <c r="O20" s="416">
        <v>0</v>
      </c>
      <c r="P20" s="416">
        <v>0</v>
      </c>
      <c r="Q20" s="416">
        <v>0</v>
      </c>
      <c r="R20" s="416">
        <v>0</v>
      </c>
      <c r="S20" s="416">
        <v>30</v>
      </c>
      <c r="T20" s="416">
        <v>0</v>
      </c>
      <c r="U20" s="416">
        <v>0</v>
      </c>
      <c r="V20" s="416">
        <v>0</v>
      </c>
      <c r="W20" s="416">
        <v>0</v>
      </c>
      <c r="X20" s="416">
        <v>0</v>
      </c>
      <c r="Y20" s="416">
        <v>0</v>
      </c>
      <c r="Z20" s="416">
        <v>0</v>
      </c>
      <c r="AA20" s="416">
        <v>0</v>
      </c>
      <c r="AB20" s="416">
        <v>0</v>
      </c>
      <c r="AC20" s="416">
        <v>0</v>
      </c>
      <c r="AD20" s="416">
        <v>0</v>
      </c>
      <c r="AE20" s="416">
        <f t="shared" ref="AE20:AG20" si="5">AE21+AE22</f>
        <v>165</v>
      </c>
      <c r="AF20" s="416">
        <f t="shared" si="5"/>
        <v>0</v>
      </c>
      <c r="AG20" s="416">
        <f t="shared" si="5"/>
        <v>165</v>
      </c>
      <c r="AH20" s="413"/>
    </row>
    <row r="21" spans="1:34" s="411" customFormat="1" ht="13.5" customHeight="1" x14ac:dyDescent="0.2">
      <c r="A21" s="411">
        <v>10</v>
      </c>
      <c r="B21" s="412">
        <v>10</v>
      </c>
      <c r="C21" s="419"/>
      <c r="D21" s="419"/>
      <c r="E21" s="419"/>
      <c r="F21" s="419"/>
      <c r="G21" s="419"/>
      <c r="H21" s="423"/>
      <c r="I21" s="419"/>
      <c r="J21" s="419"/>
      <c r="K21" s="419"/>
      <c r="L21" s="423"/>
      <c r="M21" s="419"/>
      <c r="N21" s="419">
        <v>100</v>
      </c>
      <c r="O21" s="423"/>
      <c r="P21" s="423"/>
      <c r="Q21" s="419"/>
      <c r="R21" s="418"/>
      <c r="S21" s="419">
        <v>30</v>
      </c>
      <c r="T21" s="419"/>
      <c r="U21" s="418"/>
      <c r="V21" s="419"/>
      <c r="W21" s="419"/>
      <c r="X21" s="419"/>
      <c r="Y21" s="420"/>
      <c r="Z21" s="420"/>
      <c r="AA21" s="420"/>
      <c r="AB21" s="419"/>
      <c r="AC21" s="419"/>
      <c r="AD21" s="418"/>
      <c r="AE21" s="431">
        <f>C21+D21+E21+F21+G21+H21+I21+J21+K21+L21+M21+N21+O21+P21+Q21+R21+S21+T21+U21+V21+W21+X21+Y21+Z21+AA21+AB21+AC21+AD21</f>
        <v>130</v>
      </c>
      <c r="AF21" s="420"/>
      <c r="AG21" s="421">
        <f>AE21+AF21</f>
        <v>130</v>
      </c>
      <c r="AH21" s="413"/>
    </row>
    <row r="22" spans="1:34" s="411" customFormat="1" ht="13.5" customHeight="1" x14ac:dyDescent="0.2">
      <c r="A22" s="411">
        <v>11</v>
      </c>
      <c r="B22" s="412">
        <v>11</v>
      </c>
      <c r="C22" s="427"/>
      <c r="D22" s="427"/>
      <c r="E22" s="427"/>
      <c r="F22" s="427"/>
      <c r="G22" s="427"/>
      <c r="H22" s="428"/>
      <c r="I22" s="427"/>
      <c r="J22" s="427"/>
      <c r="K22" s="427"/>
      <c r="L22" s="428"/>
      <c r="M22" s="427"/>
      <c r="N22" s="419">
        <v>35</v>
      </c>
      <c r="O22" s="428"/>
      <c r="P22" s="428"/>
      <c r="Q22" s="427"/>
      <c r="R22" s="418"/>
      <c r="S22" s="427"/>
      <c r="T22" s="427"/>
      <c r="U22" s="418"/>
      <c r="V22" s="419"/>
      <c r="W22" s="419"/>
      <c r="X22" s="419"/>
      <c r="Y22" s="420"/>
      <c r="Z22" s="420"/>
      <c r="AA22" s="420"/>
      <c r="AB22" s="419"/>
      <c r="AC22" s="419"/>
      <c r="AD22" s="418"/>
      <c r="AE22" s="431">
        <f>C22+D22+E22+F22+G22+H22+I22+J22+K22+L22+M22+N22+O22+P22+Q22+R22+S22+T22+U22+V22+W22+X22+Y22+Z22+AA22+AB22+AC22+AD22</f>
        <v>35</v>
      </c>
      <c r="AF22" s="420"/>
      <c r="AG22" s="421">
        <f>AE22+AF22</f>
        <v>35</v>
      </c>
      <c r="AH22" s="413"/>
    </row>
    <row r="23" spans="1:34" s="424" customFormat="1" ht="22.5" customHeight="1" x14ac:dyDescent="0.2">
      <c r="A23" s="424">
        <v>0</v>
      </c>
      <c r="B23" s="415" t="s">
        <v>657</v>
      </c>
      <c r="C23" s="416">
        <v>676</v>
      </c>
      <c r="D23" s="416">
        <v>504</v>
      </c>
      <c r="E23" s="416">
        <v>0</v>
      </c>
      <c r="F23" s="416">
        <v>0</v>
      </c>
      <c r="G23" s="416">
        <v>100</v>
      </c>
      <c r="H23" s="416">
        <v>0</v>
      </c>
      <c r="I23" s="416">
        <v>0</v>
      </c>
      <c r="J23" s="416">
        <v>151</v>
      </c>
      <c r="K23" s="416">
        <v>20</v>
      </c>
      <c r="L23" s="416">
        <v>0</v>
      </c>
      <c r="M23" s="416">
        <v>0</v>
      </c>
      <c r="N23" s="416">
        <v>0</v>
      </c>
      <c r="O23" s="416">
        <v>252</v>
      </c>
      <c r="P23" s="416">
        <v>0</v>
      </c>
      <c r="Q23" s="416">
        <v>12</v>
      </c>
      <c r="R23" s="416">
        <v>14</v>
      </c>
      <c r="S23" s="416">
        <v>218</v>
      </c>
      <c r="T23" s="416">
        <v>25</v>
      </c>
      <c r="U23" s="416">
        <v>0</v>
      </c>
      <c r="V23" s="416">
        <v>0</v>
      </c>
      <c r="W23" s="416">
        <v>0</v>
      </c>
      <c r="X23" s="416">
        <v>0</v>
      </c>
      <c r="Y23" s="416">
        <v>0</v>
      </c>
      <c r="Z23" s="416">
        <v>0</v>
      </c>
      <c r="AA23" s="416">
        <v>0</v>
      </c>
      <c r="AB23" s="416">
        <v>0</v>
      </c>
      <c r="AC23" s="416">
        <v>0</v>
      </c>
      <c r="AD23" s="416">
        <v>0</v>
      </c>
      <c r="AE23" s="416">
        <f t="shared" ref="AE23:AG23" si="6">SUM(AE24:AE30)</f>
        <v>1972</v>
      </c>
      <c r="AF23" s="416">
        <f t="shared" si="6"/>
        <v>0</v>
      </c>
      <c r="AG23" s="416">
        <f t="shared" si="6"/>
        <v>1972</v>
      </c>
      <c r="AH23" s="426"/>
    </row>
    <row r="24" spans="1:34" s="411" customFormat="1" ht="13.5" customHeight="1" x14ac:dyDescent="0.2">
      <c r="A24" s="411">
        <v>12</v>
      </c>
      <c r="B24" s="412">
        <v>12</v>
      </c>
      <c r="C24" s="418">
        <v>641</v>
      </c>
      <c r="D24" s="418">
        <v>488</v>
      </c>
      <c r="E24" s="418"/>
      <c r="F24" s="418"/>
      <c r="G24" s="418">
        <v>100</v>
      </c>
      <c r="H24" s="418"/>
      <c r="I24" s="418"/>
      <c r="J24" s="418">
        <v>89</v>
      </c>
      <c r="K24" s="429">
        <v>2</v>
      </c>
      <c r="L24" s="418"/>
      <c r="M24" s="418"/>
      <c r="N24" s="419"/>
      <c r="O24" s="418">
        <v>230</v>
      </c>
      <c r="P24" s="418"/>
      <c r="Q24" s="418">
        <v>5</v>
      </c>
      <c r="R24" s="418"/>
      <c r="S24" s="418">
        <v>188</v>
      </c>
      <c r="T24" s="419">
        <v>2</v>
      </c>
      <c r="U24" s="419"/>
      <c r="V24" s="419"/>
      <c r="W24" s="419"/>
      <c r="X24" s="419"/>
      <c r="Y24" s="420"/>
      <c r="Z24" s="420"/>
      <c r="AA24" s="420"/>
      <c r="AB24" s="419"/>
      <c r="AC24" s="419"/>
      <c r="AD24" s="418"/>
      <c r="AE24" s="431">
        <f t="shared" ref="AE24:AE30" si="7">C24+D24+E24+F24+G24+H24+I24+J24+K24+L24+M24+N24+O24+P24+Q24+R24+S24+T24+U24+V24+W24+X24+Y24+Z24+AA24+AB24+AC24+AD24</f>
        <v>1745</v>
      </c>
      <c r="AF24" s="420"/>
      <c r="AG24" s="421">
        <f t="shared" ref="AG24:AG30" si="8">AE24+AF24</f>
        <v>1745</v>
      </c>
      <c r="AH24" s="413"/>
    </row>
    <row r="25" spans="1:34" s="411" customFormat="1" ht="13.5" customHeight="1" x14ac:dyDescent="0.2">
      <c r="A25" s="411">
        <v>13</v>
      </c>
      <c r="B25" s="412">
        <v>13</v>
      </c>
      <c r="C25" s="418"/>
      <c r="D25" s="418"/>
      <c r="E25" s="418"/>
      <c r="F25" s="418"/>
      <c r="G25" s="418"/>
      <c r="H25" s="430"/>
      <c r="I25" s="418"/>
      <c r="J25" s="418"/>
      <c r="K25" s="429"/>
      <c r="L25" s="430"/>
      <c r="M25" s="418"/>
      <c r="N25" s="419"/>
      <c r="O25" s="430"/>
      <c r="P25" s="430"/>
      <c r="Q25" s="418"/>
      <c r="R25" s="418"/>
      <c r="S25" s="418"/>
      <c r="T25" s="419"/>
      <c r="U25" s="419"/>
      <c r="V25" s="419"/>
      <c r="W25" s="419"/>
      <c r="X25" s="419"/>
      <c r="Y25" s="420"/>
      <c r="Z25" s="420"/>
      <c r="AA25" s="420"/>
      <c r="AB25" s="419"/>
      <c r="AC25" s="419"/>
      <c r="AD25" s="418"/>
      <c r="AE25" s="431">
        <f t="shared" si="7"/>
        <v>0</v>
      </c>
      <c r="AF25" s="420"/>
      <c r="AG25" s="421">
        <f t="shared" si="8"/>
        <v>0</v>
      </c>
      <c r="AH25" s="413"/>
    </row>
    <row r="26" spans="1:34" s="411" customFormat="1" ht="13.5" customHeight="1" x14ac:dyDescent="0.2">
      <c r="A26" s="411">
        <v>14</v>
      </c>
      <c r="B26" s="412">
        <v>14</v>
      </c>
      <c r="C26" s="419">
        <v>7</v>
      </c>
      <c r="D26" s="419">
        <v>1</v>
      </c>
      <c r="E26" s="419"/>
      <c r="F26" s="419"/>
      <c r="G26" s="419"/>
      <c r="H26" s="423"/>
      <c r="I26" s="419"/>
      <c r="J26" s="419"/>
      <c r="K26" s="429"/>
      <c r="L26" s="423"/>
      <c r="M26" s="419"/>
      <c r="N26" s="419"/>
      <c r="O26" s="419">
        <v>8</v>
      </c>
      <c r="P26" s="423"/>
      <c r="Q26" s="419"/>
      <c r="R26" s="419"/>
      <c r="S26" s="419">
        <v>10</v>
      </c>
      <c r="T26" s="419"/>
      <c r="U26" s="419"/>
      <c r="V26" s="419"/>
      <c r="W26" s="419"/>
      <c r="X26" s="419"/>
      <c r="Y26" s="420"/>
      <c r="Z26" s="420"/>
      <c r="AA26" s="420"/>
      <c r="AB26" s="419"/>
      <c r="AC26" s="419"/>
      <c r="AD26" s="418"/>
      <c r="AE26" s="431">
        <f t="shared" si="7"/>
        <v>26</v>
      </c>
      <c r="AF26" s="420"/>
      <c r="AG26" s="421">
        <f t="shared" si="8"/>
        <v>26</v>
      </c>
      <c r="AH26" s="413"/>
    </row>
    <row r="27" spans="1:34" s="411" customFormat="1" ht="13.5" customHeight="1" x14ac:dyDescent="0.2">
      <c r="A27" s="411">
        <v>15</v>
      </c>
      <c r="B27" s="412">
        <v>15</v>
      </c>
      <c r="C27" s="427"/>
      <c r="D27" s="427"/>
      <c r="E27" s="427"/>
      <c r="F27" s="427"/>
      <c r="G27" s="427"/>
      <c r="H27" s="428"/>
      <c r="I27" s="427"/>
      <c r="J27" s="427">
        <v>59</v>
      </c>
      <c r="K27" s="429">
        <v>18</v>
      </c>
      <c r="L27" s="428"/>
      <c r="M27" s="427"/>
      <c r="N27" s="419"/>
      <c r="O27" s="428"/>
      <c r="P27" s="428"/>
      <c r="Q27" s="419"/>
      <c r="R27" s="427"/>
      <c r="S27" s="427"/>
      <c r="T27" s="419"/>
      <c r="U27" s="419"/>
      <c r="V27" s="419"/>
      <c r="W27" s="419"/>
      <c r="X27" s="419"/>
      <c r="Y27" s="420"/>
      <c r="Z27" s="420"/>
      <c r="AA27" s="420"/>
      <c r="AB27" s="419"/>
      <c r="AC27" s="419"/>
      <c r="AD27" s="418"/>
      <c r="AE27" s="431">
        <f t="shared" si="7"/>
        <v>77</v>
      </c>
      <c r="AF27" s="420"/>
      <c r="AG27" s="421">
        <f t="shared" si="8"/>
        <v>77</v>
      </c>
      <c r="AH27" s="413"/>
    </row>
    <row r="28" spans="1:34" s="411" customFormat="1" ht="13.5" customHeight="1" x14ac:dyDescent="0.2">
      <c r="A28" s="411">
        <v>16</v>
      </c>
      <c r="B28" s="412">
        <v>16</v>
      </c>
      <c r="C28" s="419">
        <v>18</v>
      </c>
      <c r="D28" s="419"/>
      <c r="E28" s="419"/>
      <c r="F28" s="419"/>
      <c r="G28" s="419"/>
      <c r="H28" s="423"/>
      <c r="I28" s="419"/>
      <c r="J28" s="419"/>
      <c r="K28" s="429"/>
      <c r="L28" s="423"/>
      <c r="M28" s="419"/>
      <c r="N28" s="419"/>
      <c r="O28" s="423"/>
      <c r="P28" s="423"/>
      <c r="Q28" s="419">
        <v>7</v>
      </c>
      <c r="R28" s="419">
        <v>14</v>
      </c>
      <c r="S28" s="419">
        <v>5</v>
      </c>
      <c r="T28" s="419">
        <v>23</v>
      </c>
      <c r="U28" s="419"/>
      <c r="V28" s="419"/>
      <c r="W28" s="419"/>
      <c r="X28" s="419"/>
      <c r="Y28" s="420"/>
      <c r="Z28" s="420"/>
      <c r="AA28" s="420"/>
      <c r="AB28" s="419"/>
      <c r="AC28" s="419"/>
      <c r="AD28" s="418"/>
      <c r="AE28" s="431">
        <f t="shared" si="7"/>
        <v>67</v>
      </c>
      <c r="AF28" s="420"/>
      <c r="AG28" s="421">
        <f t="shared" si="8"/>
        <v>67</v>
      </c>
      <c r="AH28" s="413"/>
    </row>
    <row r="29" spans="1:34" s="411" customFormat="1" ht="13.5" customHeight="1" x14ac:dyDescent="0.2">
      <c r="A29" s="411">
        <v>17</v>
      </c>
      <c r="B29" s="412">
        <v>17</v>
      </c>
      <c r="C29" s="419">
        <v>5</v>
      </c>
      <c r="D29" s="419">
        <v>15</v>
      </c>
      <c r="E29" s="419"/>
      <c r="F29" s="419"/>
      <c r="G29" s="419"/>
      <c r="H29" s="423"/>
      <c r="I29" s="419"/>
      <c r="J29" s="429"/>
      <c r="K29" s="429"/>
      <c r="L29" s="423"/>
      <c r="M29" s="419"/>
      <c r="N29" s="419"/>
      <c r="O29" s="419">
        <v>14</v>
      </c>
      <c r="P29" s="423"/>
      <c r="Q29" s="419"/>
      <c r="R29" s="419"/>
      <c r="S29" s="419">
        <v>15</v>
      </c>
      <c r="T29" s="419"/>
      <c r="U29" s="419"/>
      <c r="V29" s="419"/>
      <c r="W29" s="419"/>
      <c r="X29" s="419"/>
      <c r="Y29" s="420"/>
      <c r="Z29" s="420"/>
      <c r="AA29" s="420"/>
      <c r="AB29" s="419"/>
      <c r="AC29" s="419"/>
      <c r="AD29" s="419"/>
      <c r="AE29" s="431">
        <f t="shared" si="7"/>
        <v>49</v>
      </c>
      <c r="AF29" s="420"/>
      <c r="AG29" s="431">
        <f t="shared" si="8"/>
        <v>49</v>
      </c>
      <c r="AH29" s="413"/>
    </row>
    <row r="30" spans="1:34" s="411" customFormat="1" ht="13.5" customHeight="1" x14ac:dyDescent="0.2">
      <c r="B30" s="412">
        <v>18</v>
      </c>
      <c r="C30" s="419">
        <v>5</v>
      </c>
      <c r="D30" s="419"/>
      <c r="E30" s="419"/>
      <c r="F30" s="419"/>
      <c r="G30" s="419"/>
      <c r="H30" s="423"/>
      <c r="I30" s="419"/>
      <c r="J30" s="429">
        <v>3</v>
      </c>
      <c r="K30" s="429"/>
      <c r="L30" s="423"/>
      <c r="M30" s="419"/>
      <c r="N30" s="419"/>
      <c r="O30" s="419"/>
      <c r="P30" s="423"/>
      <c r="Q30" s="419"/>
      <c r="R30" s="419"/>
      <c r="S30" s="419"/>
      <c r="T30" s="419"/>
      <c r="U30" s="419"/>
      <c r="V30" s="419"/>
      <c r="W30" s="419"/>
      <c r="X30" s="419"/>
      <c r="Y30" s="420"/>
      <c r="Z30" s="420"/>
      <c r="AA30" s="420"/>
      <c r="AB30" s="419"/>
      <c r="AC30" s="419"/>
      <c r="AD30" s="419"/>
      <c r="AE30" s="431">
        <f t="shared" si="7"/>
        <v>8</v>
      </c>
      <c r="AF30" s="420"/>
      <c r="AG30" s="431">
        <f t="shared" si="8"/>
        <v>8</v>
      </c>
      <c r="AH30" s="413"/>
    </row>
    <row r="31" spans="1:34" s="424" customFormat="1" ht="22.5" customHeight="1" x14ac:dyDescent="0.2">
      <c r="A31" s="424">
        <v>0</v>
      </c>
      <c r="B31" s="415" t="s">
        <v>658</v>
      </c>
      <c r="C31" s="416">
        <v>95</v>
      </c>
      <c r="D31" s="416">
        <v>0</v>
      </c>
      <c r="E31" s="416">
        <v>640</v>
      </c>
      <c r="F31" s="416">
        <v>0</v>
      </c>
      <c r="G31" s="416">
        <v>0</v>
      </c>
      <c r="H31" s="416">
        <v>0</v>
      </c>
      <c r="I31" s="416">
        <v>0</v>
      </c>
      <c r="J31" s="416">
        <v>100</v>
      </c>
      <c r="K31" s="416">
        <v>98</v>
      </c>
      <c r="L31" s="416">
        <v>0</v>
      </c>
      <c r="M31" s="416">
        <v>0</v>
      </c>
      <c r="N31" s="416">
        <v>0</v>
      </c>
      <c r="O31" s="416">
        <v>0</v>
      </c>
      <c r="P31" s="416">
        <v>100</v>
      </c>
      <c r="Q31" s="416">
        <v>0</v>
      </c>
      <c r="R31" s="416">
        <v>0</v>
      </c>
      <c r="S31" s="416">
        <v>0</v>
      </c>
      <c r="T31" s="416">
        <v>0</v>
      </c>
      <c r="U31" s="416">
        <v>0</v>
      </c>
      <c r="V31" s="416">
        <v>0</v>
      </c>
      <c r="W31" s="416">
        <v>0</v>
      </c>
      <c r="X31" s="416">
        <v>0</v>
      </c>
      <c r="Y31" s="416">
        <v>0</v>
      </c>
      <c r="Z31" s="416">
        <v>0</v>
      </c>
      <c r="AA31" s="416">
        <v>0</v>
      </c>
      <c r="AB31" s="416">
        <v>0</v>
      </c>
      <c r="AC31" s="416">
        <v>0</v>
      </c>
      <c r="AD31" s="416">
        <v>0</v>
      </c>
      <c r="AE31" s="416">
        <f t="shared" ref="AE31:AF31" si="9">SUM(AE32:AE33)</f>
        <v>1033</v>
      </c>
      <c r="AF31" s="416">
        <f t="shared" si="9"/>
        <v>0</v>
      </c>
      <c r="AG31" s="416">
        <f>SUM(AG32:AG33)</f>
        <v>1033</v>
      </c>
      <c r="AH31" s="426"/>
    </row>
    <row r="32" spans="1:34" s="411" customFormat="1" ht="13.5" customHeight="1" x14ac:dyDescent="0.2">
      <c r="A32" s="411">
        <v>18</v>
      </c>
      <c r="B32" s="412">
        <v>19</v>
      </c>
      <c r="C32" s="418">
        <v>80</v>
      </c>
      <c r="D32" s="418"/>
      <c r="E32" s="418">
        <v>585</v>
      </c>
      <c r="F32" s="432"/>
      <c r="G32" s="418"/>
      <c r="H32" s="418"/>
      <c r="I32" s="418"/>
      <c r="J32" s="418">
        <v>80</v>
      </c>
      <c r="K32" s="418"/>
      <c r="L32" s="418"/>
      <c r="M32" s="418"/>
      <c r="N32" s="418"/>
      <c r="O32" s="418"/>
      <c r="P32" s="418">
        <v>95</v>
      </c>
      <c r="Q32" s="418"/>
      <c r="R32" s="418"/>
      <c r="S32" s="418"/>
      <c r="T32" s="418"/>
      <c r="U32" s="418"/>
      <c r="V32" s="418"/>
      <c r="W32" s="418"/>
      <c r="X32" s="418"/>
      <c r="Y32" s="420"/>
      <c r="Z32" s="420"/>
      <c r="AA32" s="420"/>
      <c r="AB32" s="418"/>
      <c r="AC32" s="418"/>
      <c r="AD32" s="418"/>
      <c r="AE32" s="431">
        <f>C32+D32+E32+F32+G32+H32+I32+J32+K32+L32+M32+N32+O32+P32+Q32+R32+S32+T32+U32+V32+W32+X32+Y32+Z32+AA32+AB32+AC32+AD32</f>
        <v>840</v>
      </c>
      <c r="AF32" s="420"/>
      <c r="AG32" s="421">
        <f>AE32+AF32</f>
        <v>840</v>
      </c>
      <c r="AH32" s="413"/>
    </row>
    <row r="33" spans="1:34" s="411" customFormat="1" ht="13.5" customHeight="1" x14ac:dyDescent="0.2">
      <c r="A33" s="411">
        <v>19</v>
      </c>
      <c r="B33" s="412">
        <v>20</v>
      </c>
      <c r="C33" s="418">
        <v>15</v>
      </c>
      <c r="D33" s="418"/>
      <c r="E33" s="418">
        <v>55</v>
      </c>
      <c r="F33" s="418"/>
      <c r="G33" s="418"/>
      <c r="H33" s="418"/>
      <c r="I33" s="418"/>
      <c r="J33" s="418">
        <v>20</v>
      </c>
      <c r="K33" s="418">
        <v>98</v>
      </c>
      <c r="L33" s="418"/>
      <c r="M33" s="418"/>
      <c r="N33" s="418"/>
      <c r="O33" s="418"/>
      <c r="P33" s="418">
        <v>5</v>
      </c>
      <c r="Q33" s="418"/>
      <c r="R33" s="418"/>
      <c r="S33" s="418"/>
      <c r="T33" s="418"/>
      <c r="U33" s="418"/>
      <c r="V33" s="418"/>
      <c r="W33" s="418"/>
      <c r="X33" s="418"/>
      <c r="Y33" s="420"/>
      <c r="Z33" s="420"/>
      <c r="AA33" s="420"/>
      <c r="AB33" s="418"/>
      <c r="AC33" s="418"/>
      <c r="AD33" s="418"/>
      <c r="AE33" s="431">
        <f>C33+D33+E33+F33+G33+H33+I33+J33+K33+L33+M33+N33+O33+P33+Q33+R33+S33+T33+U33+V33+W33+X33+Y33+Z33+AA33+AB33+AC33+AD33</f>
        <v>193</v>
      </c>
      <c r="AF33" s="420"/>
      <c r="AG33" s="421">
        <f>AE33+AF33</f>
        <v>193</v>
      </c>
      <c r="AH33" s="413"/>
    </row>
    <row r="34" spans="1:34" s="424" customFormat="1" ht="22.5" customHeight="1" x14ac:dyDescent="0.2">
      <c r="A34" s="424">
        <v>0</v>
      </c>
      <c r="B34" s="415" t="s">
        <v>659</v>
      </c>
      <c r="C34" s="416">
        <v>320</v>
      </c>
      <c r="D34" s="416">
        <v>0</v>
      </c>
      <c r="E34" s="416">
        <v>0</v>
      </c>
      <c r="F34" s="416">
        <v>0</v>
      </c>
      <c r="G34" s="416">
        <v>1871</v>
      </c>
      <c r="H34" s="416">
        <v>0</v>
      </c>
      <c r="I34" s="416">
        <v>0</v>
      </c>
      <c r="J34" s="416">
        <v>207</v>
      </c>
      <c r="K34" s="416">
        <v>0</v>
      </c>
      <c r="L34" s="416">
        <v>0</v>
      </c>
      <c r="M34" s="416">
        <v>0</v>
      </c>
      <c r="N34" s="416">
        <v>0</v>
      </c>
      <c r="O34" s="416">
        <v>0</v>
      </c>
      <c r="P34" s="416">
        <v>0</v>
      </c>
      <c r="Q34" s="416">
        <v>0</v>
      </c>
      <c r="R34" s="416">
        <v>0</v>
      </c>
      <c r="S34" s="416">
        <v>190</v>
      </c>
      <c r="T34" s="416">
        <v>0</v>
      </c>
      <c r="U34" s="416">
        <v>0</v>
      </c>
      <c r="V34" s="416">
        <v>0</v>
      </c>
      <c r="W34" s="416">
        <v>0</v>
      </c>
      <c r="X34" s="416">
        <v>0</v>
      </c>
      <c r="Y34" s="416">
        <v>0</v>
      </c>
      <c r="Z34" s="416">
        <v>0</v>
      </c>
      <c r="AA34" s="416">
        <v>0</v>
      </c>
      <c r="AB34" s="416">
        <v>0</v>
      </c>
      <c r="AC34" s="416">
        <v>0</v>
      </c>
      <c r="AD34" s="416">
        <v>0</v>
      </c>
      <c r="AE34" s="416">
        <f t="shared" ref="AE34:AG34" si="10">SUM(AE35:AE41)</f>
        <v>2588</v>
      </c>
      <c r="AF34" s="416">
        <f t="shared" si="10"/>
        <v>0</v>
      </c>
      <c r="AG34" s="416">
        <f t="shared" si="10"/>
        <v>2588</v>
      </c>
      <c r="AH34" s="426"/>
    </row>
    <row r="35" spans="1:34" s="411" customFormat="1" ht="13.5" customHeight="1" x14ac:dyDescent="0.2">
      <c r="A35" s="411">
        <v>20</v>
      </c>
      <c r="B35" s="412">
        <v>21</v>
      </c>
      <c r="C35" s="419">
        <v>120</v>
      </c>
      <c r="D35" s="419"/>
      <c r="E35" s="419"/>
      <c r="F35" s="419"/>
      <c r="G35" s="419">
        <v>1351</v>
      </c>
      <c r="H35" s="419"/>
      <c r="I35" s="419"/>
      <c r="J35" s="419"/>
      <c r="K35" s="419"/>
      <c r="L35" s="419"/>
      <c r="M35" s="419"/>
      <c r="N35" s="419"/>
      <c r="O35" s="419"/>
      <c r="P35" s="419"/>
      <c r="Q35" s="419"/>
      <c r="R35" s="419"/>
      <c r="S35" s="419">
        <v>190</v>
      </c>
      <c r="T35" s="419"/>
      <c r="U35" s="419"/>
      <c r="V35" s="419"/>
      <c r="W35" s="419"/>
      <c r="X35" s="419"/>
      <c r="Y35" s="420"/>
      <c r="Z35" s="420"/>
      <c r="AA35" s="420"/>
      <c r="AB35" s="419"/>
      <c r="AC35" s="419"/>
      <c r="AD35" s="418"/>
      <c r="AE35" s="431">
        <f t="shared" ref="AE35:AE41" si="11">C35+D35+E35+F35+G35+H35+I35+J35+K35+L35+M35+N35+O35+P35+Q35+R35+S35+T35+U35+V35+W35+X35+Y35+Z35+AA35+AB35+AC35+AD35</f>
        <v>1661</v>
      </c>
      <c r="AF35" s="420"/>
      <c r="AG35" s="421">
        <f t="shared" ref="AG35:AG41" si="12">AE35+AF35</f>
        <v>1661</v>
      </c>
      <c r="AH35" s="413"/>
    </row>
    <row r="36" spans="1:34" s="411" customFormat="1" ht="13.5" customHeight="1" x14ac:dyDescent="0.2">
      <c r="A36" s="411">
        <v>21</v>
      </c>
      <c r="B36" s="412">
        <v>22</v>
      </c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20"/>
      <c r="Z36" s="420"/>
      <c r="AA36" s="420"/>
      <c r="AB36" s="419"/>
      <c r="AC36" s="419"/>
      <c r="AD36" s="418"/>
      <c r="AE36" s="431">
        <f t="shared" si="11"/>
        <v>0</v>
      </c>
      <c r="AF36" s="420"/>
      <c r="AG36" s="421">
        <f t="shared" si="12"/>
        <v>0</v>
      </c>
      <c r="AH36" s="413"/>
    </row>
    <row r="37" spans="1:34" s="411" customFormat="1" ht="13.5" customHeight="1" x14ac:dyDescent="0.2">
      <c r="A37" s="411">
        <v>22</v>
      </c>
      <c r="B37" s="412">
        <v>23</v>
      </c>
      <c r="C37" s="419"/>
      <c r="D37" s="419"/>
      <c r="E37" s="419"/>
      <c r="F37" s="419"/>
      <c r="G37" s="419"/>
      <c r="H37" s="423"/>
      <c r="I37" s="419"/>
      <c r="J37" s="419">
        <v>207</v>
      </c>
      <c r="K37" s="419"/>
      <c r="L37" s="419"/>
      <c r="M37" s="419"/>
      <c r="N37" s="419"/>
      <c r="O37" s="423"/>
      <c r="P37" s="423"/>
      <c r="Q37" s="419"/>
      <c r="R37" s="419"/>
      <c r="S37" s="419"/>
      <c r="T37" s="419"/>
      <c r="U37" s="419"/>
      <c r="V37" s="419"/>
      <c r="W37" s="419"/>
      <c r="X37" s="419"/>
      <c r="Y37" s="420"/>
      <c r="Z37" s="420"/>
      <c r="AA37" s="420"/>
      <c r="AB37" s="419"/>
      <c r="AC37" s="419"/>
      <c r="AD37" s="418"/>
      <c r="AE37" s="431">
        <f t="shared" si="11"/>
        <v>207</v>
      </c>
      <c r="AF37" s="420"/>
      <c r="AG37" s="421">
        <f t="shared" si="12"/>
        <v>207</v>
      </c>
      <c r="AH37" s="413"/>
    </row>
    <row r="38" spans="1:34" s="411" customFormat="1" ht="13.5" customHeight="1" x14ac:dyDescent="0.2">
      <c r="A38" s="411">
        <v>23</v>
      </c>
      <c r="B38" s="412">
        <v>24</v>
      </c>
      <c r="C38" s="419">
        <v>200</v>
      </c>
      <c r="D38" s="419"/>
      <c r="E38" s="419"/>
      <c r="F38" s="419"/>
      <c r="G38" s="419">
        <v>250</v>
      </c>
      <c r="H38" s="423"/>
      <c r="I38" s="419"/>
      <c r="J38" s="419"/>
      <c r="K38" s="419"/>
      <c r="L38" s="419"/>
      <c r="M38" s="419"/>
      <c r="N38" s="419"/>
      <c r="O38" s="423"/>
      <c r="P38" s="423"/>
      <c r="Q38" s="419"/>
      <c r="R38" s="419"/>
      <c r="S38" s="419"/>
      <c r="T38" s="419"/>
      <c r="U38" s="419"/>
      <c r="V38" s="419"/>
      <c r="W38" s="419"/>
      <c r="X38" s="419"/>
      <c r="Y38" s="420"/>
      <c r="Z38" s="420"/>
      <c r="AA38" s="420"/>
      <c r="AB38" s="419"/>
      <c r="AC38" s="419"/>
      <c r="AD38" s="418"/>
      <c r="AE38" s="431">
        <f t="shared" si="11"/>
        <v>450</v>
      </c>
      <c r="AF38" s="420"/>
      <c r="AG38" s="421">
        <f t="shared" si="12"/>
        <v>450</v>
      </c>
      <c r="AH38" s="413"/>
    </row>
    <row r="39" spans="1:34" s="411" customFormat="1" ht="13.5" customHeight="1" x14ac:dyDescent="0.2">
      <c r="A39" s="411">
        <v>24</v>
      </c>
      <c r="B39" s="412">
        <v>25</v>
      </c>
      <c r="C39" s="419"/>
      <c r="D39" s="419"/>
      <c r="E39" s="419"/>
      <c r="F39" s="419"/>
      <c r="G39" s="419">
        <v>57</v>
      </c>
      <c r="H39" s="423"/>
      <c r="I39" s="419"/>
      <c r="J39" s="419"/>
      <c r="K39" s="419"/>
      <c r="L39" s="419"/>
      <c r="M39" s="419"/>
      <c r="N39" s="419"/>
      <c r="O39" s="423"/>
      <c r="P39" s="423"/>
      <c r="Q39" s="419"/>
      <c r="R39" s="419"/>
      <c r="S39" s="419"/>
      <c r="T39" s="419"/>
      <c r="U39" s="419"/>
      <c r="V39" s="419"/>
      <c r="W39" s="419"/>
      <c r="X39" s="419"/>
      <c r="Y39" s="420"/>
      <c r="Z39" s="420"/>
      <c r="AA39" s="420"/>
      <c r="AB39" s="419"/>
      <c r="AC39" s="419"/>
      <c r="AD39" s="418"/>
      <c r="AE39" s="431">
        <f t="shared" si="11"/>
        <v>57</v>
      </c>
      <c r="AF39" s="420"/>
      <c r="AG39" s="421">
        <f t="shared" si="12"/>
        <v>57</v>
      </c>
      <c r="AH39" s="413"/>
    </row>
    <row r="40" spans="1:34" s="411" customFormat="1" ht="13.5" customHeight="1" x14ac:dyDescent="0.2">
      <c r="A40" s="411">
        <v>25</v>
      </c>
      <c r="B40" s="412">
        <v>26</v>
      </c>
      <c r="C40" s="419"/>
      <c r="D40" s="419"/>
      <c r="E40" s="419"/>
      <c r="F40" s="419"/>
      <c r="G40" s="419">
        <v>213</v>
      </c>
      <c r="H40" s="423"/>
      <c r="I40" s="419"/>
      <c r="J40" s="419"/>
      <c r="K40" s="419"/>
      <c r="L40" s="419"/>
      <c r="M40" s="419"/>
      <c r="N40" s="419"/>
      <c r="O40" s="423"/>
      <c r="P40" s="423"/>
      <c r="Q40" s="419"/>
      <c r="R40" s="419"/>
      <c r="S40" s="419"/>
      <c r="T40" s="419"/>
      <c r="U40" s="419"/>
      <c r="V40" s="419"/>
      <c r="W40" s="419"/>
      <c r="X40" s="419"/>
      <c r="Y40" s="420"/>
      <c r="Z40" s="420"/>
      <c r="AA40" s="420"/>
      <c r="AB40" s="419"/>
      <c r="AC40" s="419"/>
      <c r="AD40" s="418"/>
      <c r="AE40" s="431">
        <f t="shared" si="11"/>
        <v>213</v>
      </c>
      <c r="AF40" s="420"/>
      <c r="AG40" s="421">
        <f t="shared" si="12"/>
        <v>213</v>
      </c>
      <c r="AH40" s="413"/>
    </row>
    <row r="41" spans="1:34" s="411" customFormat="1" ht="13.5" customHeight="1" x14ac:dyDescent="0.2">
      <c r="A41" s="411">
        <v>26</v>
      </c>
      <c r="B41" s="412">
        <v>27</v>
      </c>
      <c r="C41" s="419"/>
      <c r="D41" s="419"/>
      <c r="E41" s="419"/>
      <c r="F41" s="419"/>
      <c r="G41" s="419"/>
      <c r="H41" s="423"/>
      <c r="I41" s="419"/>
      <c r="J41" s="419"/>
      <c r="K41" s="419"/>
      <c r="L41" s="419"/>
      <c r="M41" s="419"/>
      <c r="N41" s="419"/>
      <c r="O41" s="423"/>
      <c r="P41" s="423"/>
      <c r="Q41" s="419"/>
      <c r="R41" s="419"/>
      <c r="S41" s="419"/>
      <c r="T41" s="419"/>
      <c r="U41" s="419"/>
      <c r="V41" s="419"/>
      <c r="W41" s="419"/>
      <c r="X41" s="419"/>
      <c r="Y41" s="420"/>
      <c r="Z41" s="420"/>
      <c r="AA41" s="420"/>
      <c r="AB41" s="419"/>
      <c r="AC41" s="419"/>
      <c r="AD41" s="418"/>
      <c r="AE41" s="431">
        <f t="shared" si="11"/>
        <v>0</v>
      </c>
      <c r="AF41" s="420"/>
      <c r="AG41" s="421">
        <f t="shared" si="12"/>
        <v>0</v>
      </c>
      <c r="AH41" s="413"/>
    </row>
    <row r="42" spans="1:34" s="411" customFormat="1" ht="13.5" customHeight="1" x14ac:dyDescent="0.2">
      <c r="B42" s="412">
        <v>28</v>
      </c>
      <c r="C42" s="419"/>
      <c r="D42" s="419"/>
      <c r="E42" s="419"/>
      <c r="F42" s="419"/>
      <c r="G42" s="419"/>
      <c r="H42" s="423"/>
      <c r="I42" s="419"/>
      <c r="J42" s="419"/>
      <c r="K42" s="419"/>
      <c r="L42" s="419"/>
      <c r="M42" s="419"/>
      <c r="N42" s="419"/>
      <c r="O42" s="423"/>
      <c r="P42" s="423"/>
      <c r="Q42" s="419"/>
      <c r="R42" s="419"/>
      <c r="S42" s="419"/>
      <c r="T42" s="419"/>
      <c r="U42" s="419"/>
      <c r="V42" s="419"/>
      <c r="W42" s="419"/>
      <c r="X42" s="419"/>
      <c r="Y42" s="420"/>
      <c r="Z42" s="420"/>
      <c r="AA42" s="420"/>
      <c r="AB42" s="419"/>
      <c r="AC42" s="419"/>
      <c r="AD42" s="418"/>
      <c r="AE42" s="431">
        <f t="shared" ref="AE42" si="13">C42+D42+E42+F42+G42+H42+I42+J42+K42+L42+M42+N42+O42+P42+Q42+R42+S42+T42+U42+V42+W42+X42+Y42+Z42+AA42+AB42+AC42+AD42</f>
        <v>0</v>
      </c>
      <c r="AF42" s="420"/>
      <c r="AG42" s="421">
        <f t="shared" ref="AG42" si="14">AE42+AF42</f>
        <v>0</v>
      </c>
      <c r="AH42" s="413"/>
    </row>
    <row r="43" spans="1:34" s="424" customFormat="1" ht="22.5" customHeight="1" x14ac:dyDescent="0.2">
      <c r="A43" s="424">
        <v>0</v>
      </c>
      <c r="B43" s="433" t="s">
        <v>660</v>
      </c>
      <c r="C43" s="416">
        <v>175</v>
      </c>
      <c r="D43" s="416">
        <v>9</v>
      </c>
      <c r="E43" s="416">
        <v>0</v>
      </c>
      <c r="F43" s="416">
        <v>0</v>
      </c>
      <c r="G43" s="416">
        <v>0</v>
      </c>
      <c r="H43" s="416">
        <v>0</v>
      </c>
      <c r="I43" s="416">
        <v>0</v>
      </c>
      <c r="J43" s="416">
        <v>82</v>
      </c>
      <c r="K43" s="416">
        <v>0</v>
      </c>
      <c r="L43" s="416">
        <v>0</v>
      </c>
      <c r="M43" s="416">
        <v>100</v>
      </c>
      <c r="N43" s="416">
        <v>0</v>
      </c>
      <c r="O43" s="416">
        <v>105</v>
      </c>
      <c r="P43" s="416">
        <v>0</v>
      </c>
      <c r="Q43" s="416">
        <v>0</v>
      </c>
      <c r="R43" s="416">
        <v>0</v>
      </c>
      <c r="S43" s="416">
        <v>0</v>
      </c>
      <c r="T43" s="416">
        <v>0</v>
      </c>
      <c r="U43" s="416">
        <v>0</v>
      </c>
      <c r="V43" s="416">
        <v>0</v>
      </c>
      <c r="W43" s="416">
        <v>0</v>
      </c>
      <c r="X43" s="416">
        <v>0</v>
      </c>
      <c r="Y43" s="416">
        <v>0</v>
      </c>
      <c r="Z43" s="416">
        <v>0</v>
      </c>
      <c r="AA43" s="416">
        <v>0</v>
      </c>
      <c r="AB43" s="416">
        <v>14</v>
      </c>
      <c r="AC43" s="416">
        <v>0</v>
      </c>
      <c r="AD43" s="416">
        <v>4</v>
      </c>
      <c r="AE43" s="416">
        <f t="shared" ref="AE43:AG43" si="15">AE44+AE45+AE46</f>
        <v>489</v>
      </c>
      <c r="AF43" s="416">
        <f t="shared" si="15"/>
        <v>0</v>
      </c>
      <c r="AG43" s="416">
        <f t="shared" si="15"/>
        <v>489</v>
      </c>
      <c r="AH43" s="426"/>
    </row>
    <row r="44" spans="1:34" s="411" customFormat="1" ht="13.5" customHeight="1" x14ac:dyDescent="0.2">
      <c r="A44" s="411">
        <v>27</v>
      </c>
      <c r="B44" s="412">
        <v>29</v>
      </c>
      <c r="C44" s="419">
        <v>145</v>
      </c>
      <c r="D44" s="419"/>
      <c r="E44" s="419"/>
      <c r="F44" s="419"/>
      <c r="G44" s="419"/>
      <c r="H44" s="419"/>
      <c r="I44" s="419"/>
      <c r="J44" s="419">
        <v>46</v>
      </c>
      <c r="K44" s="419"/>
      <c r="L44" s="419"/>
      <c r="M44" s="419">
        <v>60</v>
      </c>
      <c r="N44" s="419"/>
      <c r="O44" s="419">
        <v>55</v>
      </c>
      <c r="P44" s="419"/>
      <c r="Q44" s="419"/>
      <c r="R44" s="419"/>
      <c r="S44" s="419"/>
      <c r="T44" s="419"/>
      <c r="U44" s="419"/>
      <c r="V44" s="419"/>
      <c r="W44" s="419"/>
      <c r="X44" s="419"/>
      <c r="Y44" s="420"/>
      <c r="Z44" s="420"/>
      <c r="AA44" s="420"/>
      <c r="AB44" s="419">
        <v>10</v>
      </c>
      <c r="AC44" s="419"/>
      <c r="AD44" s="418"/>
      <c r="AE44" s="431">
        <f>C44+D44+E44+F44+G44+H44+I44+J44+K44+L44+M44+N44+O44+P44+Q44+R44+S44+T44+U44+V44+W44+X44+Y44+Z44+AA44+AB44+AC44+AD44</f>
        <v>316</v>
      </c>
      <c r="AF44" s="420"/>
      <c r="AG44" s="421">
        <f>AE44+AF44</f>
        <v>316</v>
      </c>
      <c r="AH44" s="413"/>
    </row>
    <row r="45" spans="1:34" s="411" customFormat="1" ht="13.5" customHeight="1" x14ac:dyDescent="0.2">
      <c r="A45" s="411">
        <v>28</v>
      </c>
      <c r="B45" s="412">
        <v>30</v>
      </c>
      <c r="C45" s="419">
        <v>15</v>
      </c>
      <c r="D45" s="419">
        <v>9</v>
      </c>
      <c r="E45" s="419"/>
      <c r="F45" s="419"/>
      <c r="G45" s="419"/>
      <c r="H45" s="419"/>
      <c r="I45" s="419"/>
      <c r="J45" s="419">
        <v>22</v>
      </c>
      <c r="K45" s="429"/>
      <c r="L45" s="419"/>
      <c r="M45" s="419">
        <v>40</v>
      </c>
      <c r="N45" s="419"/>
      <c r="O45" s="419">
        <v>50</v>
      </c>
      <c r="P45" s="419"/>
      <c r="Q45" s="419"/>
      <c r="R45" s="419"/>
      <c r="S45" s="419"/>
      <c r="T45" s="419"/>
      <c r="U45" s="419"/>
      <c r="V45" s="419"/>
      <c r="W45" s="419"/>
      <c r="X45" s="419"/>
      <c r="Y45" s="420"/>
      <c r="Z45" s="420"/>
      <c r="AA45" s="420"/>
      <c r="AB45" s="419">
        <v>2</v>
      </c>
      <c r="AC45" s="419"/>
      <c r="AD45" s="418">
        <v>4</v>
      </c>
      <c r="AE45" s="431">
        <f>C45+D45+E45+F45+G45+H45+I45+J45+K45+L45+M45+N45+O45+P45+Q45+R45+S45+T45+U45+V45+W45+X45+Y45+Z45+AA45+AB45+AC45+AD45</f>
        <v>142</v>
      </c>
      <c r="AF45" s="420"/>
      <c r="AG45" s="421">
        <f>AE45+AF45</f>
        <v>142</v>
      </c>
      <c r="AH45" s="413"/>
    </row>
    <row r="46" spans="1:34" s="411" customFormat="1" ht="13.5" customHeight="1" x14ac:dyDescent="0.2">
      <c r="A46" s="411">
        <v>29</v>
      </c>
      <c r="B46" s="412">
        <v>31</v>
      </c>
      <c r="C46" s="419">
        <v>15</v>
      </c>
      <c r="D46" s="419"/>
      <c r="E46" s="419"/>
      <c r="F46" s="419"/>
      <c r="G46" s="419"/>
      <c r="H46" s="419"/>
      <c r="I46" s="419"/>
      <c r="J46" s="419">
        <v>14</v>
      </c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20"/>
      <c r="Z46" s="420"/>
      <c r="AA46" s="420"/>
      <c r="AB46" s="419">
        <v>2</v>
      </c>
      <c r="AC46" s="419"/>
      <c r="AD46" s="418"/>
      <c r="AE46" s="431">
        <f>C46+D46+E46+F46+G46+H46+I46+J46+K46+L46+M46+N46+O46+P46+Q46+R46+S46+T46+U46+V46+W46+X46+Y46+Z46+AA46+AB46+AC46+AD46</f>
        <v>31</v>
      </c>
      <c r="AF46" s="420"/>
      <c r="AG46" s="421">
        <f>AE46+AF46</f>
        <v>31</v>
      </c>
      <c r="AH46" s="413"/>
    </row>
    <row r="47" spans="1:34" s="424" customFormat="1" ht="22.5" customHeight="1" x14ac:dyDescent="0.2">
      <c r="A47" s="424">
        <v>0</v>
      </c>
      <c r="B47" s="433" t="s">
        <v>661</v>
      </c>
      <c r="C47" s="416">
        <v>0</v>
      </c>
      <c r="D47" s="416">
        <v>0</v>
      </c>
      <c r="E47" s="416">
        <v>0</v>
      </c>
      <c r="F47" s="416">
        <v>0</v>
      </c>
      <c r="G47" s="416">
        <v>0</v>
      </c>
      <c r="H47" s="416">
        <v>0</v>
      </c>
      <c r="I47" s="416">
        <v>0</v>
      </c>
      <c r="J47" s="416">
        <v>89</v>
      </c>
      <c r="K47" s="416">
        <v>0</v>
      </c>
      <c r="L47" s="416">
        <v>1306</v>
      </c>
      <c r="M47" s="416">
        <v>0</v>
      </c>
      <c r="N47" s="416">
        <v>0</v>
      </c>
      <c r="O47" s="416">
        <v>0</v>
      </c>
      <c r="P47" s="416">
        <v>0</v>
      </c>
      <c r="Q47" s="416">
        <v>0</v>
      </c>
      <c r="R47" s="416">
        <v>100</v>
      </c>
      <c r="S47" s="416">
        <v>220</v>
      </c>
      <c r="T47" s="416">
        <v>50</v>
      </c>
      <c r="U47" s="416">
        <v>0</v>
      </c>
      <c r="V47" s="416">
        <v>0</v>
      </c>
      <c r="W47" s="416">
        <v>0</v>
      </c>
      <c r="X47" s="416">
        <v>95</v>
      </c>
      <c r="Y47" s="416">
        <v>130</v>
      </c>
      <c r="Z47" s="416">
        <v>100</v>
      </c>
      <c r="AA47" s="416">
        <v>0</v>
      </c>
      <c r="AB47" s="416">
        <v>0</v>
      </c>
      <c r="AC47" s="416">
        <v>3</v>
      </c>
      <c r="AD47" s="416">
        <v>0</v>
      </c>
      <c r="AE47" s="416">
        <f>SUM(AE48:AE54)</f>
        <v>2093</v>
      </c>
      <c r="AF47" s="416">
        <f t="shared" ref="AF47:AG47" si="16">SUM(AF48:AF54)</f>
        <v>0</v>
      </c>
      <c r="AG47" s="416">
        <f t="shared" si="16"/>
        <v>2093</v>
      </c>
      <c r="AH47" s="426"/>
    </row>
    <row r="48" spans="1:34" s="411" customFormat="1" ht="13.5" customHeight="1" x14ac:dyDescent="0.2">
      <c r="A48" s="411">
        <v>30</v>
      </c>
      <c r="B48" s="412">
        <v>32</v>
      </c>
      <c r="C48" s="419"/>
      <c r="D48" s="419"/>
      <c r="E48" s="419"/>
      <c r="F48" s="419"/>
      <c r="G48" s="419"/>
      <c r="H48" s="419"/>
      <c r="I48" s="419"/>
      <c r="J48" s="419">
        <v>89</v>
      </c>
      <c r="K48" s="419"/>
      <c r="L48" s="419">
        <v>1036</v>
      </c>
      <c r="M48" s="419"/>
      <c r="N48" s="418"/>
      <c r="O48" s="419"/>
      <c r="P48" s="419"/>
      <c r="Q48" s="419"/>
      <c r="R48" s="419">
        <v>95</v>
      </c>
      <c r="S48" s="419">
        <v>205</v>
      </c>
      <c r="T48" s="419">
        <v>50</v>
      </c>
      <c r="U48" s="418"/>
      <c r="V48" s="418"/>
      <c r="W48" s="418"/>
      <c r="X48" s="418">
        <v>89</v>
      </c>
      <c r="Y48" s="420">
        <v>130</v>
      </c>
      <c r="Z48" s="420">
        <v>100</v>
      </c>
      <c r="AA48" s="420"/>
      <c r="AB48" s="419"/>
      <c r="AC48" s="419">
        <v>3</v>
      </c>
      <c r="AD48" s="418"/>
      <c r="AE48" s="431">
        <f>C48+D48+E48+F48+G48+H48+I48+J48+K48+L48+M48+N48+O48+P48+Q48+R48+S48+T48+U48+V48+W48+X48+Y48+Z48+AA48+AB48+AC48+AD48</f>
        <v>1797</v>
      </c>
      <c r="AF48" s="420"/>
      <c r="AG48" s="421">
        <f>AE48+AF48</f>
        <v>1797</v>
      </c>
      <c r="AH48" s="413"/>
    </row>
    <row r="49" spans="1:34" s="411" customFormat="1" ht="13.5" customHeight="1" x14ac:dyDescent="0.2">
      <c r="A49" s="411">
        <v>31</v>
      </c>
      <c r="B49" s="412">
        <v>33</v>
      </c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8"/>
      <c r="O49" s="419"/>
      <c r="P49" s="419"/>
      <c r="Q49" s="419"/>
      <c r="R49" s="419"/>
      <c r="S49" s="419"/>
      <c r="T49" s="419"/>
      <c r="U49" s="418"/>
      <c r="V49" s="418"/>
      <c r="W49" s="418"/>
      <c r="X49" s="418"/>
      <c r="Y49" s="420"/>
      <c r="Z49" s="420"/>
      <c r="AA49" s="420"/>
      <c r="AB49" s="419"/>
      <c r="AC49" s="419"/>
      <c r="AD49" s="418"/>
      <c r="AE49" s="431">
        <f t="shared" ref="AE49:AE54" si="17">C49+D49+E49+F49+G49+H49+I49+J49+K49+L49+M49+N49+O49+P49+Q49+R49+S49+T49+U49+V49+W49+X49+Y49+Z49+AA49+AB49+AC49+AD49</f>
        <v>0</v>
      </c>
      <c r="AF49" s="420"/>
      <c r="AG49" s="421">
        <f t="shared" ref="AG49:AG54" si="18">AE49+AF49</f>
        <v>0</v>
      </c>
      <c r="AH49" s="413"/>
    </row>
    <row r="50" spans="1:34" s="411" customFormat="1" ht="13.5" customHeight="1" x14ac:dyDescent="0.2">
      <c r="A50" s="411">
        <v>32</v>
      </c>
      <c r="B50" s="412">
        <v>34</v>
      </c>
      <c r="C50" s="419"/>
      <c r="D50" s="419"/>
      <c r="E50" s="419"/>
      <c r="F50" s="419"/>
      <c r="G50" s="419"/>
      <c r="H50" s="419"/>
      <c r="I50" s="419"/>
      <c r="J50" s="419"/>
      <c r="K50" s="419"/>
      <c r="L50" s="419">
        <v>20</v>
      </c>
      <c r="M50" s="419"/>
      <c r="N50" s="418"/>
      <c r="O50" s="419"/>
      <c r="P50" s="419"/>
      <c r="Q50" s="419"/>
      <c r="R50" s="419">
        <v>5</v>
      </c>
      <c r="S50" s="419">
        <v>15</v>
      </c>
      <c r="T50" s="419"/>
      <c r="U50" s="418"/>
      <c r="V50" s="418"/>
      <c r="W50" s="418"/>
      <c r="X50" s="418">
        <v>6</v>
      </c>
      <c r="Y50" s="420"/>
      <c r="Z50" s="420"/>
      <c r="AA50" s="420"/>
      <c r="AB50" s="419"/>
      <c r="AC50" s="419"/>
      <c r="AD50" s="418"/>
      <c r="AE50" s="431">
        <f t="shared" si="17"/>
        <v>46</v>
      </c>
      <c r="AF50" s="420"/>
      <c r="AG50" s="421">
        <f t="shared" si="18"/>
        <v>46</v>
      </c>
      <c r="AH50" s="413"/>
    </row>
    <row r="51" spans="1:34" s="411" customFormat="1" ht="13.5" customHeight="1" x14ac:dyDescent="0.2">
      <c r="B51" s="412">
        <v>35</v>
      </c>
      <c r="C51" s="419"/>
      <c r="D51" s="419"/>
      <c r="E51" s="419"/>
      <c r="F51" s="419"/>
      <c r="G51" s="419"/>
      <c r="H51" s="419"/>
      <c r="I51" s="419"/>
      <c r="J51" s="419"/>
      <c r="K51" s="419"/>
      <c r="L51" s="419">
        <v>250</v>
      </c>
      <c r="M51" s="419"/>
      <c r="N51" s="418"/>
      <c r="O51" s="419"/>
      <c r="P51" s="419"/>
      <c r="Q51" s="419"/>
      <c r="R51" s="419"/>
      <c r="S51" s="419"/>
      <c r="T51" s="419"/>
      <c r="U51" s="418"/>
      <c r="V51" s="418"/>
      <c r="W51" s="418"/>
      <c r="X51" s="418"/>
      <c r="Y51" s="420"/>
      <c r="Z51" s="420"/>
      <c r="AA51" s="420"/>
      <c r="AB51" s="419"/>
      <c r="AC51" s="419"/>
      <c r="AD51" s="418"/>
      <c r="AE51" s="431">
        <f t="shared" si="17"/>
        <v>250</v>
      </c>
      <c r="AF51" s="420"/>
      <c r="AG51" s="421">
        <f t="shared" si="18"/>
        <v>250</v>
      </c>
      <c r="AH51" s="413"/>
    </row>
    <row r="52" spans="1:34" s="411" customFormat="1" ht="13.5" customHeight="1" x14ac:dyDescent="0.2">
      <c r="B52" s="412">
        <v>36</v>
      </c>
      <c r="C52" s="419"/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8"/>
      <c r="O52" s="419"/>
      <c r="P52" s="419"/>
      <c r="Q52" s="419"/>
      <c r="R52" s="419"/>
      <c r="S52" s="419"/>
      <c r="T52" s="419"/>
      <c r="U52" s="418"/>
      <c r="V52" s="418"/>
      <c r="W52" s="418"/>
      <c r="X52" s="418"/>
      <c r="Y52" s="420"/>
      <c r="Z52" s="420"/>
      <c r="AA52" s="420"/>
      <c r="AB52" s="419"/>
      <c r="AC52" s="419"/>
      <c r="AD52" s="418"/>
      <c r="AE52" s="431">
        <f t="shared" si="17"/>
        <v>0</v>
      </c>
      <c r="AF52" s="420"/>
      <c r="AG52" s="421">
        <f t="shared" si="18"/>
        <v>0</v>
      </c>
      <c r="AH52" s="413"/>
    </row>
    <row r="53" spans="1:34" s="411" customFormat="1" ht="13.5" customHeight="1" x14ac:dyDescent="0.2">
      <c r="B53" s="412">
        <v>37</v>
      </c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18"/>
      <c r="O53" s="419"/>
      <c r="P53" s="419"/>
      <c r="Q53" s="419"/>
      <c r="R53" s="419"/>
      <c r="S53" s="419"/>
      <c r="T53" s="419"/>
      <c r="U53" s="418"/>
      <c r="V53" s="418"/>
      <c r="W53" s="418"/>
      <c r="X53" s="418"/>
      <c r="Y53" s="420"/>
      <c r="Z53" s="420"/>
      <c r="AA53" s="420"/>
      <c r="AB53" s="419"/>
      <c r="AC53" s="419"/>
      <c r="AD53" s="418"/>
      <c r="AE53" s="431">
        <f t="shared" si="17"/>
        <v>0</v>
      </c>
      <c r="AF53" s="420"/>
      <c r="AG53" s="421">
        <f t="shared" si="18"/>
        <v>0</v>
      </c>
      <c r="AH53" s="413"/>
    </row>
    <row r="54" spans="1:34" s="411" customFormat="1" ht="13.5" customHeight="1" x14ac:dyDescent="0.2">
      <c r="A54" s="411">
        <v>33</v>
      </c>
      <c r="B54" s="412">
        <v>38</v>
      </c>
      <c r="C54" s="419"/>
      <c r="D54" s="419"/>
      <c r="E54" s="419"/>
      <c r="F54" s="419"/>
      <c r="G54" s="419"/>
      <c r="H54" s="419"/>
      <c r="I54" s="419"/>
      <c r="J54" s="419"/>
      <c r="K54" s="419"/>
      <c r="L54" s="419"/>
      <c r="M54" s="419"/>
      <c r="N54" s="418"/>
      <c r="O54" s="419"/>
      <c r="P54" s="419"/>
      <c r="Q54" s="419"/>
      <c r="R54" s="419"/>
      <c r="S54" s="419"/>
      <c r="T54" s="419"/>
      <c r="U54" s="418"/>
      <c r="V54" s="418"/>
      <c r="W54" s="418"/>
      <c r="X54" s="418"/>
      <c r="Y54" s="420"/>
      <c r="Z54" s="420"/>
      <c r="AA54" s="420"/>
      <c r="AB54" s="419"/>
      <c r="AC54" s="419"/>
      <c r="AD54" s="418"/>
      <c r="AE54" s="431">
        <f t="shared" si="17"/>
        <v>0</v>
      </c>
      <c r="AF54" s="420"/>
      <c r="AG54" s="421">
        <f t="shared" si="18"/>
        <v>0</v>
      </c>
      <c r="AH54" s="413"/>
    </row>
    <row r="55" spans="1:34" s="424" customFormat="1" ht="22.5" customHeight="1" x14ac:dyDescent="0.2">
      <c r="A55" s="424">
        <v>0</v>
      </c>
      <c r="B55" s="433" t="s">
        <v>662</v>
      </c>
      <c r="C55" s="416">
        <v>0</v>
      </c>
      <c r="D55" s="416">
        <v>0</v>
      </c>
      <c r="E55" s="416">
        <v>0</v>
      </c>
      <c r="F55" s="416">
        <v>60</v>
      </c>
      <c r="G55" s="416">
        <v>0</v>
      </c>
      <c r="H55" s="416">
        <v>0</v>
      </c>
      <c r="I55" s="416">
        <v>0</v>
      </c>
      <c r="J55" s="416">
        <v>90</v>
      </c>
      <c r="K55" s="416">
        <v>5</v>
      </c>
      <c r="L55" s="416">
        <v>0</v>
      </c>
      <c r="M55" s="416">
        <v>0</v>
      </c>
      <c r="N55" s="416">
        <v>0</v>
      </c>
      <c r="O55" s="416">
        <v>0</v>
      </c>
      <c r="P55" s="416">
        <v>0</v>
      </c>
      <c r="Q55" s="416">
        <v>0</v>
      </c>
      <c r="R55" s="416">
        <v>0</v>
      </c>
      <c r="S55" s="416">
        <v>0</v>
      </c>
      <c r="T55" s="416">
        <v>0</v>
      </c>
      <c r="U55" s="416">
        <v>0</v>
      </c>
      <c r="V55" s="416">
        <v>0</v>
      </c>
      <c r="W55" s="416">
        <v>0</v>
      </c>
      <c r="X55" s="416">
        <v>0</v>
      </c>
      <c r="Y55" s="416">
        <v>0</v>
      </c>
      <c r="Z55" s="416">
        <v>0</v>
      </c>
      <c r="AA55" s="416">
        <v>0</v>
      </c>
      <c r="AB55" s="416">
        <v>0</v>
      </c>
      <c r="AC55" s="416">
        <v>0</v>
      </c>
      <c r="AD55" s="416">
        <v>0</v>
      </c>
      <c r="AE55" s="416">
        <f t="shared" ref="AE55:AG55" si="19">SUM(AE56:AE63)</f>
        <v>155</v>
      </c>
      <c r="AF55" s="416">
        <f t="shared" si="19"/>
        <v>0</v>
      </c>
      <c r="AG55" s="416">
        <f t="shared" si="19"/>
        <v>155</v>
      </c>
      <c r="AH55" s="426"/>
    </row>
    <row r="56" spans="1:34" s="411" customFormat="1" ht="13.5" customHeight="1" x14ac:dyDescent="0.2">
      <c r="A56" s="411">
        <v>34</v>
      </c>
      <c r="B56" s="412">
        <v>39</v>
      </c>
      <c r="C56" s="419"/>
      <c r="D56" s="419"/>
      <c r="E56" s="419"/>
      <c r="F56" s="419"/>
      <c r="G56" s="419"/>
      <c r="H56" s="419"/>
      <c r="I56" s="419"/>
      <c r="J56" s="419">
        <v>4</v>
      </c>
      <c r="K56" s="419"/>
      <c r="L56" s="419"/>
      <c r="M56" s="419"/>
      <c r="N56" s="419"/>
      <c r="O56" s="419"/>
      <c r="P56" s="419"/>
      <c r="Q56" s="419"/>
      <c r="R56" s="419"/>
      <c r="S56" s="419"/>
      <c r="T56" s="419"/>
      <c r="U56" s="419"/>
      <c r="V56" s="419"/>
      <c r="W56" s="419"/>
      <c r="X56" s="419"/>
      <c r="Y56" s="420"/>
      <c r="Z56" s="420"/>
      <c r="AA56" s="420"/>
      <c r="AB56" s="419"/>
      <c r="AC56" s="419"/>
      <c r="AD56" s="418"/>
      <c r="AE56" s="431">
        <f t="shared" ref="AE56:AE63" si="20">C56+D56+E56+F56+G56+H56+I56+J56+K56+L56+M56+N56+O56+P56+Q56+R56+S56+T56+U56+V56+W56+X56+Y56+Z56+AA56+AB56+AC56+AD56</f>
        <v>4</v>
      </c>
      <c r="AF56" s="420"/>
      <c r="AG56" s="431">
        <f t="shared" ref="AG56:AG63" si="21">AE56+AF56</f>
        <v>4</v>
      </c>
      <c r="AH56" s="413"/>
    </row>
    <row r="57" spans="1:34" s="411" customFormat="1" ht="13.5" customHeight="1" x14ac:dyDescent="0.2">
      <c r="A57" s="411">
        <v>35</v>
      </c>
      <c r="B57" s="412">
        <v>40</v>
      </c>
      <c r="C57" s="419"/>
      <c r="D57" s="419"/>
      <c r="E57" s="419"/>
      <c r="F57" s="419"/>
      <c r="G57" s="419"/>
      <c r="H57" s="419"/>
      <c r="I57" s="419"/>
      <c r="J57" s="419">
        <v>57</v>
      </c>
      <c r="K57" s="419"/>
      <c r="L57" s="419"/>
      <c r="M57" s="419"/>
      <c r="N57" s="419"/>
      <c r="O57" s="419"/>
      <c r="P57" s="419"/>
      <c r="Q57" s="419"/>
      <c r="R57" s="419"/>
      <c r="S57" s="419"/>
      <c r="T57" s="419"/>
      <c r="U57" s="419"/>
      <c r="V57" s="419"/>
      <c r="W57" s="419"/>
      <c r="X57" s="419"/>
      <c r="Y57" s="420"/>
      <c r="Z57" s="420"/>
      <c r="AA57" s="420"/>
      <c r="AB57" s="419"/>
      <c r="AC57" s="419"/>
      <c r="AD57" s="418"/>
      <c r="AE57" s="431">
        <f t="shared" si="20"/>
        <v>57</v>
      </c>
      <c r="AF57" s="420"/>
      <c r="AG57" s="431">
        <f t="shared" si="21"/>
        <v>57</v>
      </c>
      <c r="AH57" s="413"/>
    </row>
    <row r="58" spans="1:34" s="411" customFormat="1" ht="13.5" customHeight="1" x14ac:dyDescent="0.2">
      <c r="A58" s="411">
        <v>36</v>
      </c>
      <c r="B58" s="412">
        <v>41</v>
      </c>
      <c r="C58" s="419"/>
      <c r="D58" s="419"/>
      <c r="E58" s="419"/>
      <c r="F58" s="419">
        <v>60</v>
      </c>
      <c r="G58" s="419"/>
      <c r="H58" s="423"/>
      <c r="I58" s="419"/>
      <c r="J58" s="419"/>
      <c r="K58" s="419"/>
      <c r="L58" s="423"/>
      <c r="M58" s="419"/>
      <c r="N58" s="419"/>
      <c r="O58" s="423"/>
      <c r="P58" s="423"/>
      <c r="Q58" s="419"/>
      <c r="R58" s="419"/>
      <c r="S58" s="419"/>
      <c r="T58" s="419"/>
      <c r="U58" s="419"/>
      <c r="V58" s="419"/>
      <c r="W58" s="419"/>
      <c r="X58" s="419"/>
      <c r="Y58" s="420"/>
      <c r="Z58" s="420"/>
      <c r="AA58" s="420"/>
      <c r="AB58" s="419"/>
      <c r="AC58" s="419"/>
      <c r="AD58" s="418"/>
      <c r="AE58" s="431">
        <f t="shared" si="20"/>
        <v>60</v>
      </c>
      <c r="AF58" s="420"/>
      <c r="AG58" s="431">
        <f t="shared" si="21"/>
        <v>60</v>
      </c>
      <c r="AH58" s="413"/>
    </row>
    <row r="59" spans="1:34" s="411" customFormat="1" ht="13.5" customHeight="1" x14ac:dyDescent="0.2">
      <c r="A59" s="411">
        <v>37</v>
      </c>
      <c r="B59" s="412">
        <v>42</v>
      </c>
      <c r="C59" s="419"/>
      <c r="D59" s="419"/>
      <c r="E59" s="419"/>
      <c r="F59" s="419"/>
      <c r="G59" s="419"/>
      <c r="H59" s="423"/>
      <c r="I59" s="419"/>
      <c r="J59" s="419"/>
      <c r="K59" s="419"/>
      <c r="L59" s="423"/>
      <c r="M59" s="419"/>
      <c r="N59" s="419"/>
      <c r="O59" s="423"/>
      <c r="P59" s="423"/>
      <c r="Q59" s="419"/>
      <c r="R59" s="419"/>
      <c r="S59" s="419"/>
      <c r="T59" s="419"/>
      <c r="U59" s="419"/>
      <c r="V59" s="419"/>
      <c r="W59" s="419"/>
      <c r="X59" s="419"/>
      <c r="Y59" s="420"/>
      <c r="Z59" s="420"/>
      <c r="AA59" s="420"/>
      <c r="AB59" s="419"/>
      <c r="AC59" s="419"/>
      <c r="AD59" s="418"/>
      <c r="AE59" s="431">
        <f t="shared" si="20"/>
        <v>0</v>
      </c>
      <c r="AF59" s="420"/>
      <c r="AG59" s="431">
        <f t="shared" si="21"/>
        <v>0</v>
      </c>
      <c r="AH59" s="413"/>
    </row>
    <row r="60" spans="1:34" s="411" customFormat="1" ht="13.5" customHeight="1" x14ac:dyDescent="0.2">
      <c r="A60" s="411">
        <v>38</v>
      </c>
      <c r="B60" s="412">
        <v>43</v>
      </c>
      <c r="C60" s="419"/>
      <c r="D60" s="419"/>
      <c r="E60" s="419"/>
      <c r="F60" s="419"/>
      <c r="G60" s="419"/>
      <c r="H60" s="423"/>
      <c r="I60" s="419"/>
      <c r="J60" s="419"/>
      <c r="K60" s="419"/>
      <c r="L60" s="423"/>
      <c r="M60" s="419"/>
      <c r="N60" s="419"/>
      <c r="O60" s="423"/>
      <c r="P60" s="423"/>
      <c r="Q60" s="419"/>
      <c r="R60" s="419"/>
      <c r="S60" s="419"/>
      <c r="T60" s="419"/>
      <c r="U60" s="419"/>
      <c r="V60" s="419"/>
      <c r="W60" s="419"/>
      <c r="X60" s="419"/>
      <c r="Y60" s="420"/>
      <c r="Z60" s="420"/>
      <c r="AA60" s="420"/>
      <c r="AB60" s="419"/>
      <c r="AC60" s="419"/>
      <c r="AD60" s="418"/>
      <c r="AE60" s="431">
        <f t="shared" si="20"/>
        <v>0</v>
      </c>
      <c r="AF60" s="420"/>
      <c r="AG60" s="431">
        <f t="shared" si="21"/>
        <v>0</v>
      </c>
      <c r="AH60" s="413"/>
    </row>
    <row r="61" spans="1:34" s="411" customFormat="1" ht="13.5" customHeight="1" x14ac:dyDescent="0.2">
      <c r="A61" s="411">
        <v>39</v>
      </c>
      <c r="B61" s="412">
        <v>44</v>
      </c>
      <c r="C61" s="419"/>
      <c r="D61" s="419"/>
      <c r="E61" s="419"/>
      <c r="F61" s="419"/>
      <c r="G61" s="419"/>
      <c r="H61" s="423"/>
      <c r="I61" s="419"/>
      <c r="J61" s="419"/>
      <c r="K61" s="419"/>
      <c r="L61" s="423"/>
      <c r="M61" s="419"/>
      <c r="N61" s="419"/>
      <c r="O61" s="423"/>
      <c r="P61" s="423"/>
      <c r="Q61" s="419"/>
      <c r="R61" s="419"/>
      <c r="S61" s="419"/>
      <c r="T61" s="419"/>
      <c r="U61" s="419"/>
      <c r="V61" s="419"/>
      <c r="W61" s="419"/>
      <c r="X61" s="419"/>
      <c r="Y61" s="420"/>
      <c r="Z61" s="420"/>
      <c r="AA61" s="420"/>
      <c r="AB61" s="419"/>
      <c r="AC61" s="419"/>
      <c r="AD61" s="418"/>
      <c r="AE61" s="431">
        <f t="shared" si="20"/>
        <v>0</v>
      </c>
      <c r="AF61" s="420"/>
      <c r="AG61" s="431">
        <f t="shared" si="21"/>
        <v>0</v>
      </c>
      <c r="AH61" s="413"/>
    </row>
    <row r="62" spans="1:34" s="411" customFormat="1" ht="13.5" customHeight="1" x14ac:dyDescent="0.2">
      <c r="A62" s="411">
        <v>40</v>
      </c>
      <c r="B62" s="412">
        <v>45</v>
      </c>
      <c r="C62" s="419"/>
      <c r="D62" s="419"/>
      <c r="E62" s="419"/>
      <c r="F62" s="419"/>
      <c r="G62" s="419"/>
      <c r="H62" s="423"/>
      <c r="I62" s="419"/>
      <c r="J62" s="419"/>
      <c r="K62" s="419"/>
      <c r="L62" s="423"/>
      <c r="M62" s="419"/>
      <c r="N62" s="419"/>
      <c r="O62" s="423"/>
      <c r="P62" s="423"/>
      <c r="Q62" s="419"/>
      <c r="R62" s="419"/>
      <c r="S62" s="419"/>
      <c r="T62" s="419"/>
      <c r="U62" s="419"/>
      <c r="V62" s="419"/>
      <c r="W62" s="419"/>
      <c r="X62" s="419"/>
      <c r="Y62" s="420"/>
      <c r="Z62" s="420"/>
      <c r="AA62" s="420"/>
      <c r="AB62" s="419"/>
      <c r="AC62" s="419"/>
      <c r="AD62" s="418"/>
      <c r="AE62" s="431">
        <f t="shared" si="20"/>
        <v>0</v>
      </c>
      <c r="AF62" s="420"/>
      <c r="AG62" s="431">
        <f t="shared" si="21"/>
        <v>0</v>
      </c>
      <c r="AH62" s="413"/>
    </row>
    <row r="63" spans="1:34" s="411" customFormat="1" ht="13.5" customHeight="1" x14ac:dyDescent="0.2">
      <c r="A63" s="411">
        <v>41</v>
      </c>
      <c r="B63" s="412">
        <v>46</v>
      </c>
      <c r="C63" s="419"/>
      <c r="D63" s="419"/>
      <c r="E63" s="419"/>
      <c r="F63" s="419"/>
      <c r="G63" s="419"/>
      <c r="H63" s="423"/>
      <c r="I63" s="419"/>
      <c r="J63" s="419">
        <v>29</v>
      </c>
      <c r="K63" s="419">
        <v>5</v>
      </c>
      <c r="L63" s="423"/>
      <c r="M63" s="419"/>
      <c r="N63" s="419"/>
      <c r="O63" s="423"/>
      <c r="P63" s="423"/>
      <c r="Q63" s="419"/>
      <c r="R63" s="419"/>
      <c r="S63" s="419"/>
      <c r="T63" s="419"/>
      <c r="U63" s="419"/>
      <c r="V63" s="419"/>
      <c r="W63" s="419"/>
      <c r="X63" s="419"/>
      <c r="Y63" s="420"/>
      <c r="Z63" s="420"/>
      <c r="AA63" s="420"/>
      <c r="AB63" s="419"/>
      <c r="AC63" s="419"/>
      <c r="AD63" s="418"/>
      <c r="AE63" s="431">
        <f t="shared" si="20"/>
        <v>34</v>
      </c>
      <c r="AF63" s="420"/>
      <c r="AG63" s="431">
        <f t="shared" si="21"/>
        <v>34</v>
      </c>
      <c r="AH63" s="413"/>
    </row>
    <row r="64" spans="1:34" s="424" customFormat="1" ht="22.5" customHeight="1" x14ac:dyDescent="0.2">
      <c r="A64" s="424">
        <v>0</v>
      </c>
      <c r="B64" s="434" t="s">
        <v>663</v>
      </c>
      <c r="C64" s="416">
        <v>250</v>
      </c>
      <c r="D64" s="416">
        <v>0</v>
      </c>
      <c r="E64" s="416">
        <v>0</v>
      </c>
      <c r="F64" s="416">
        <v>0</v>
      </c>
      <c r="G64" s="416">
        <v>0</v>
      </c>
      <c r="H64" s="416">
        <v>0</v>
      </c>
      <c r="I64" s="416">
        <v>0</v>
      </c>
      <c r="J64" s="416">
        <v>0</v>
      </c>
      <c r="K64" s="416">
        <v>0</v>
      </c>
      <c r="L64" s="416">
        <v>0</v>
      </c>
      <c r="M64" s="416">
        <v>150</v>
      </c>
      <c r="N64" s="416">
        <v>0</v>
      </c>
      <c r="O64" s="416">
        <v>0</v>
      </c>
      <c r="P64" s="416">
        <v>0</v>
      </c>
      <c r="Q64" s="416">
        <v>0</v>
      </c>
      <c r="R64" s="416">
        <v>0</v>
      </c>
      <c r="S64" s="416">
        <v>45</v>
      </c>
      <c r="T64" s="416">
        <v>0</v>
      </c>
      <c r="U64" s="416">
        <v>0</v>
      </c>
      <c r="V64" s="416">
        <v>0</v>
      </c>
      <c r="W64" s="416">
        <v>0</v>
      </c>
      <c r="X64" s="416">
        <v>0</v>
      </c>
      <c r="Y64" s="416">
        <v>0</v>
      </c>
      <c r="Z64" s="416">
        <v>0</v>
      </c>
      <c r="AA64" s="416">
        <v>0</v>
      </c>
      <c r="AB64" s="416">
        <v>0</v>
      </c>
      <c r="AC64" s="416">
        <v>0</v>
      </c>
      <c r="AD64" s="416">
        <v>0</v>
      </c>
      <c r="AE64" s="416">
        <f t="shared" ref="AE64:AG64" si="22">AE65</f>
        <v>445</v>
      </c>
      <c r="AF64" s="416">
        <f t="shared" si="22"/>
        <v>0</v>
      </c>
      <c r="AG64" s="416">
        <f t="shared" si="22"/>
        <v>445</v>
      </c>
      <c r="AH64" s="426"/>
    </row>
    <row r="65" spans="1:34" s="411" customFormat="1" ht="13.5" customHeight="1" x14ac:dyDescent="0.2">
      <c r="A65" s="411">
        <v>42</v>
      </c>
      <c r="B65" s="412">
        <v>47</v>
      </c>
      <c r="C65" s="419">
        <v>250</v>
      </c>
      <c r="D65" s="419"/>
      <c r="E65" s="419"/>
      <c r="F65" s="419"/>
      <c r="G65" s="419"/>
      <c r="H65" s="419"/>
      <c r="I65" s="419"/>
      <c r="J65" s="419"/>
      <c r="K65" s="419"/>
      <c r="L65" s="419"/>
      <c r="M65" s="419">
        <v>150</v>
      </c>
      <c r="N65" s="419"/>
      <c r="O65" s="419"/>
      <c r="P65" s="419"/>
      <c r="Q65" s="419"/>
      <c r="R65" s="419"/>
      <c r="S65" s="419">
        <v>45</v>
      </c>
      <c r="T65" s="419"/>
      <c r="U65" s="419"/>
      <c r="V65" s="419"/>
      <c r="W65" s="419"/>
      <c r="X65" s="419"/>
      <c r="Y65" s="420"/>
      <c r="Z65" s="420"/>
      <c r="AA65" s="420"/>
      <c r="AB65" s="419"/>
      <c r="AC65" s="419"/>
      <c r="AD65" s="418"/>
      <c r="AE65" s="431">
        <f>C65+D65+E65+F65+G65+H65+I65+J65+K65+L65+M65+N65+O65+P65+Q65+R65+S65+T65+U65+V65+W65+X65+Y65+Z65+AA65+AB65+AC65+AD65</f>
        <v>445</v>
      </c>
      <c r="AF65" s="420"/>
      <c r="AG65" s="431">
        <f>AE65+AF65</f>
        <v>445</v>
      </c>
      <c r="AH65" s="413"/>
    </row>
    <row r="66" spans="1:34" s="424" customFormat="1" ht="22.5" customHeight="1" x14ac:dyDescent="0.2">
      <c r="A66" s="424">
        <v>0</v>
      </c>
      <c r="B66" s="415" t="s">
        <v>664</v>
      </c>
      <c r="C66" s="416">
        <v>100</v>
      </c>
      <c r="D66" s="416">
        <v>21</v>
      </c>
      <c r="E66" s="416">
        <v>0</v>
      </c>
      <c r="F66" s="416">
        <v>3572</v>
      </c>
      <c r="G66" s="416">
        <v>0</v>
      </c>
      <c r="H66" s="416">
        <v>0</v>
      </c>
      <c r="I66" s="416">
        <v>0</v>
      </c>
      <c r="J66" s="416">
        <v>0</v>
      </c>
      <c r="K66" s="416">
        <v>0</v>
      </c>
      <c r="L66" s="416">
        <v>0</v>
      </c>
      <c r="M66" s="416">
        <v>0</v>
      </c>
      <c r="N66" s="416">
        <v>118</v>
      </c>
      <c r="O66" s="416">
        <v>5</v>
      </c>
      <c r="P66" s="416">
        <v>0</v>
      </c>
      <c r="Q66" s="416">
        <v>4</v>
      </c>
      <c r="R66" s="416">
        <v>3</v>
      </c>
      <c r="S66" s="416">
        <v>5</v>
      </c>
      <c r="T66" s="416">
        <v>4</v>
      </c>
      <c r="U66" s="416">
        <v>4</v>
      </c>
      <c r="V66" s="416">
        <v>4</v>
      </c>
      <c r="W66" s="416">
        <v>0</v>
      </c>
      <c r="X66" s="416">
        <v>2</v>
      </c>
      <c r="Y66" s="416">
        <v>0</v>
      </c>
      <c r="Z66" s="416">
        <v>0</v>
      </c>
      <c r="AA66" s="416">
        <v>0</v>
      </c>
      <c r="AB66" s="416">
        <v>0</v>
      </c>
      <c r="AC66" s="416">
        <v>51</v>
      </c>
      <c r="AD66" s="416">
        <v>0</v>
      </c>
      <c r="AE66" s="416">
        <f>SUM(AE67:AE84)</f>
        <v>3893</v>
      </c>
      <c r="AF66" s="416">
        <f>SUM(AF67:AF84)</f>
        <v>0</v>
      </c>
      <c r="AG66" s="416">
        <f>SUM(AG67:AG84)</f>
        <v>3893</v>
      </c>
      <c r="AH66" s="426"/>
    </row>
    <row r="67" spans="1:34" s="411" customFormat="1" ht="13.5" customHeight="1" x14ac:dyDescent="0.2">
      <c r="A67" s="411">
        <v>46</v>
      </c>
      <c r="B67" s="412">
        <v>48</v>
      </c>
      <c r="C67" s="435">
        <v>45</v>
      </c>
      <c r="D67" s="435">
        <v>3</v>
      </c>
      <c r="E67" s="435"/>
      <c r="F67" s="435">
        <v>478</v>
      </c>
      <c r="G67" s="435"/>
      <c r="H67" s="436"/>
      <c r="I67" s="435"/>
      <c r="J67" s="435"/>
      <c r="K67" s="435"/>
      <c r="L67" s="419"/>
      <c r="M67" s="435"/>
      <c r="N67" s="427"/>
      <c r="O67" s="435">
        <v>3</v>
      </c>
      <c r="P67" s="436"/>
      <c r="Q67" s="435">
        <v>2</v>
      </c>
      <c r="R67" s="435">
        <v>3</v>
      </c>
      <c r="S67" s="435">
        <v>3</v>
      </c>
      <c r="T67" s="418">
        <v>2</v>
      </c>
      <c r="U67" s="432">
        <v>2</v>
      </c>
      <c r="V67" s="419">
        <v>2</v>
      </c>
      <c r="W67" s="419"/>
      <c r="X67" s="419">
        <v>2</v>
      </c>
      <c r="Y67" s="425"/>
      <c r="Z67" s="425"/>
      <c r="AA67" s="425"/>
      <c r="AB67" s="419"/>
      <c r="AC67" s="419">
        <v>1</v>
      </c>
      <c r="AD67" s="418"/>
      <c r="AE67" s="431">
        <f t="shared" ref="AE67:AE84" si="23">C67+D67+E67+F67+G67+H67+I67+J67+K67+L67+M67+N67+O67+P67+Q67+R67+S67+T67+U67+V67+W67+X67+Y67+Z67+AA67+AB67+AC67+AD67</f>
        <v>546</v>
      </c>
      <c r="AF67" s="425"/>
      <c r="AG67" s="421">
        <f t="shared" ref="AG67:AG84" si="24">AE67+AF67</f>
        <v>546</v>
      </c>
      <c r="AH67" s="413"/>
    </row>
    <row r="68" spans="1:34" s="411" customFormat="1" ht="13.5" customHeight="1" x14ac:dyDescent="0.2">
      <c r="A68" s="411">
        <v>47</v>
      </c>
      <c r="B68" s="412">
        <v>49</v>
      </c>
      <c r="C68" s="419">
        <v>39</v>
      </c>
      <c r="D68" s="419">
        <v>1</v>
      </c>
      <c r="E68" s="435"/>
      <c r="F68" s="419">
        <v>303</v>
      </c>
      <c r="G68" s="419"/>
      <c r="H68" s="419"/>
      <c r="I68" s="419"/>
      <c r="J68" s="419"/>
      <c r="K68" s="419"/>
      <c r="L68" s="419"/>
      <c r="M68" s="419"/>
      <c r="N68" s="418">
        <v>40</v>
      </c>
      <c r="O68" s="419">
        <v>1</v>
      </c>
      <c r="P68" s="419"/>
      <c r="Q68" s="419">
        <v>1</v>
      </c>
      <c r="R68" s="419"/>
      <c r="S68" s="419">
        <v>1</v>
      </c>
      <c r="T68" s="418">
        <v>1</v>
      </c>
      <c r="U68" s="432">
        <v>1</v>
      </c>
      <c r="V68" s="419">
        <v>1</v>
      </c>
      <c r="W68" s="419"/>
      <c r="X68" s="419"/>
      <c r="Y68" s="425"/>
      <c r="Z68" s="425"/>
      <c r="AA68" s="425"/>
      <c r="AB68" s="419"/>
      <c r="AC68" s="419"/>
      <c r="AD68" s="418"/>
      <c r="AE68" s="431">
        <f t="shared" si="23"/>
        <v>389</v>
      </c>
      <c r="AF68" s="425"/>
      <c r="AG68" s="421">
        <f t="shared" si="24"/>
        <v>389</v>
      </c>
      <c r="AH68" s="413"/>
    </row>
    <row r="69" spans="1:34" s="411" customFormat="1" ht="13.5" customHeight="1" x14ac:dyDescent="0.2">
      <c r="A69" s="411">
        <v>48</v>
      </c>
      <c r="B69" s="412">
        <v>50</v>
      </c>
      <c r="C69" s="419">
        <v>16</v>
      </c>
      <c r="D69" s="419">
        <v>1</v>
      </c>
      <c r="E69" s="435"/>
      <c r="F69" s="419">
        <v>242</v>
      </c>
      <c r="G69" s="419"/>
      <c r="H69" s="423"/>
      <c r="I69" s="419"/>
      <c r="J69" s="419"/>
      <c r="K69" s="419"/>
      <c r="L69" s="419"/>
      <c r="M69" s="419"/>
      <c r="N69" s="418">
        <v>40</v>
      </c>
      <c r="O69" s="419">
        <v>1</v>
      </c>
      <c r="P69" s="423"/>
      <c r="Q69" s="419">
        <v>1</v>
      </c>
      <c r="R69" s="419"/>
      <c r="S69" s="419">
        <v>1</v>
      </c>
      <c r="T69" s="418">
        <v>1</v>
      </c>
      <c r="U69" s="432">
        <v>1</v>
      </c>
      <c r="V69" s="418">
        <v>1</v>
      </c>
      <c r="W69" s="418"/>
      <c r="X69" s="419"/>
      <c r="Y69" s="437"/>
      <c r="Z69" s="437"/>
      <c r="AA69" s="437"/>
      <c r="AB69" s="419"/>
      <c r="AC69" s="419"/>
      <c r="AD69" s="418"/>
      <c r="AE69" s="431">
        <f t="shared" si="23"/>
        <v>305</v>
      </c>
      <c r="AF69" s="437"/>
      <c r="AG69" s="421">
        <f t="shared" si="24"/>
        <v>305</v>
      </c>
      <c r="AH69" s="413"/>
    </row>
    <row r="70" spans="1:34" s="411" customFormat="1" ht="13.5" customHeight="1" x14ac:dyDescent="0.2">
      <c r="A70" s="411">
        <v>49</v>
      </c>
      <c r="B70" s="412">
        <v>51</v>
      </c>
      <c r="C70" s="419"/>
      <c r="D70" s="419"/>
      <c r="E70" s="435"/>
      <c r="F70" s="419">
        <v>7</v>
      </c>
      <c r="G70" s="419"/>
      <c r="H70" s="423"/>
      <c r="I70" s="419"/>
      <c r="J70" s="419"/>
      <c r="K70" s="419"/>
      <c r="L70" s="419"/>
      <c r="M70" s="419"/>
      <c r="N70" s="418"/>
      <c r="O70" s="419"/>
      <c r="P70" s="423"/>
      <c r="Q70" s="419"/>
      <c r="R70" s="419"/>
      <c r="S70" s="419"/>
      <c r="T70" s="418"/>
      <c r="U70" s="432"/>
      <c r="V70" s="418"/>
      <c r="W70" s="418"/>
      <c r="X70" s="419"/>
      <c r="Y70" s="437"/>
      <c r="Z70" s="437"/>
      <c r="AA70" s="437"/>
      <c r="AB70" s="419"/>
      <c r="AC70" s="419"/>
      <c r="AD70" s="418"/>
      <c r="AE70" s="431">
        <f t="shared" si="23"/>
        <v>7</v>
      </c>
      <c r="AF70" s="437"/>
      <c r="AG70" s="421">
        <f t="shared" si="24"/>
        <v>7</v>
      </c>
      <c r="AH70" s="413"/>
    </row>
    <row r="71" spans="1:34" s="411" customFormat="1" ht="13.5" customHeight="1" x14ac:dyDescent="0.2">
      <c r="A71" s="411">
        <v>50</v>
      </c>
      <c r="B71" s="412">
        <v>52</v>
      </c>
      <c r="C71" s="419"/>
      <c r="D71" s="419"/>
      <c r="E71" s="435"/>
      <c r="F71" s="419">
        <v>1173</v>
      </c>
      <c r="G71" s="419"/>
      <c r="H71" s="419"/>
      <c r="I71" s="419"/>
      <c r="J71" s="419"/>
      <c r="K71" s="419"/>
      <c r="L71" s="419"/>
      <c r="M71" s="419"/>
      <c r="N71" s="418">
        <v>38</v>
      </c>
      <c r="O71" s="419"/>
      <c r="P71" s="419"/>
      <c r="Q71" s="419"/>
      <c r="R71" s="419"/>
      <c r="S71" s="419"/>
      <c r="T71" s="418"/>
      <c r="U71" s="418"/>
      <c r="V71" s="418"/>
      <c r="W71" s="418"/>
      <c r="X71" s="419"/>
      <c r="Y71" s="437"/>
      <c r="Z71" s="437"/>
      <c r="AA71" s="437"/>
      <c r="AB71" s="419"/>
      <c r="AC71" s="419">
        <v>46</v>
      </c>
      <c r="AD71" s="418"/>
      <c r="AE71" s="431">
        <f t="shared" si="23"/>
        <v>1257</v>
      </c>
      <c r="AF71" s="437"/>
      <c r="AG71" s="421">
        <f t="shared" si="24"/>
        <v>1257</v>
      </c>
      <c r="AH71" s="413"/>
    </row>
    <row r="72" spans="1:34" s="411" customFormat="1" ht="13.5" customHeight="1" x14ac:dyDescent="0.2">
      <c r="A72" s="411">
        <v>51</v>
      </c>
      <c r="B72" s="412">
        <v>53</v>
      </c>
      <c r="C72" s="419"/>
      <c r="D72" s="419"/>
      <c r="E72" s="435"/>
      <c r="F72" s="419">
        <v>203</v>
      </c>
      <c r="G72" s="419"/>
      <c r="H72" s="419"/>
      <c r="I72" s="419"/>
      <c r="J72" s="419"/>
      <c r="K72" s="419"/>
      <c r="L72" s="419"/>
      <c r="M72" s="419"/>
      <c r="N72" s="418"/>
      <c r="O72" s="419"/>
      <c r="P72" s="419"/>
      <c r="Q72" s="419"/>
      <c r="R72" s="419"/>
      <c r="S72" s="419"/>
      <c r="T72" s="418"/>
      <c r="U72" s="418"/>
      <c r="V72" s="418"/>
      <c r="W72" s="418"/>
      <c r="X72" s="419"/>
      <c r="Y72" s="437"/>
      <c r="Z72" s="437"/>
      <c r="AA72" s="437"/>
      <c r="AB72" s="419"/>
      <c r="AC72" s="419">
        <v>4</v>
      </c>
      <c r="AD72" s="418"/>
      <c r="AE72" s="431">
        <f t="shared" si="23"/>
        <v>207</v>
      </c>
      <c r="AF72" s="437"/>
      <c r="AG72" s="421">
        <f t="shared" si="24"/>
        <v>207</v>
      </c>
      <c r="AH72" s="413"/>
    </row>
    <row r="73" spans="1:34" s="411" customFormat="1" ht="13.5" customHeight="1" x14ac:dyDescent="0.2">
      <c r="A73" s="411">
        <v>52</v>
      </c>
      <c r="B73" s="412">
        <v>54</v>
      </c>
      <c r="C73" s="419"/>
      <c r="D73" s="419"/>
      <c r="E73" s="435"/>
      <c r="F73" s="419">
        <v>70</v>
      </c>
      <c r="G73" s="419"/>
      <c r="H73" s="423"/>
      <c r="I73" s="419"/>
      <c r="J73" s="419"/>
      <c r="K73" s="419"/>
      <c r="L73" s="423"/>
      <c r="M73" s="419"/>
      <c r="N73" s="418"/>
      <c r="O73" s="423"/>
      <c r="P73" s="423"/>
      <c r="Q73" s="419"/>
      <c r="R73" s="419"/>
      <c r="S73" s="419"/>
      <c r="T73" s="418"/>
      <c r="U73" s="418"/>
      <c r="V73" s="418"/>
      <c r="W73" s="418"/>
      <c r="X73" s="418"/>
      <c r="Y73" s="420"/>
      <c r="Z73" s="420"/>
      <c r="AA73" s="420"/>
      <c r="AB73" s="419"/>
      <c r="AC73" s="419"/>
      <c r="AD73" s="418"/>
      <c r="AE73" s="431">
        <f t="shared" si="23"/>
        <v>70</v>
      </c>
      <c r="AF73" s="420"/>
      <c r="AG73" s="421">
        <f t="shared" si="24"/>
        <v>70</v>
      </c>
      <c r="AH73" s="413"/>
    </row>
    <row r="74" spans="1:34" s="411" customFormat="1" ht="13.5" customHeight="1" x14ac:dyDescent="0.2">
      <c r="A74" s="411">
        <v>53</v>
      </c>
      <c r="B74" s="412">
        <v>55</v>
      </c>
      <c r="C74" s="419"/>
      <c r="D74" s="419"/>
      <c r="E74" s="435"/>
      <c r="F74" s="419">
        <v>20</v>
      </c>
      <c r="G74" s="419"/>
      <c r="H74" s="423"/>
      <c r="I74" s="419"/>
      <c r="J74" s="419"/>
      <c r="K74" s="419"/>
      <c r="L74" s="423"/>
      <c r="M74" s="419"/>
      <c r="N74" s="418"/>
      <c r="O74" s="423"/>
      <c r="P74" s="423"/>
      <c r="Q74" s="419"/>
      <c r="R74" s="419"/>
      <c r="S74" s="419"/>
      <c r="T74" s="418"/>
      <c r="U74" s="418"/>
      <c r="V74" s="418"/>
      <c r="W74" s="418"/>
      <c r="X74" s="418"/>
      <c r="Y74" s="420"/>
      <c r="Z74" s="420"/>
      <c r="AA74" s="420"/>
      <c r="AB74" s="419"/>
      <c r="AC74" s="419"/>
      <c r="AD74" s="418"/>
      <c r="AE74" s="431">
        <f t="shared" si="23"/>
        <v>20</v>
      </c>
      <c r="AF74" s="420"/>
      <c r="AG74" s="421">
        <f t="shared" si="24"/>
        <v>20</v>
      </c>
      <c r="AH74" s="413"/>
    </row>
    <row r="75" spans="1:34" s="411" customFormat="1" ht="13.5" customHeight="1" x14ac:dyDescent="0.2">
      <c r="A75" s="411">
        <v>54</v>
      </c>
      <c r="B75" s="412">
        <v>56</v>
      </c>
      <c r="C75" s="419"/>
      <c r="D75" s="419"/>
      <c r="E75" s="435"/>
      <c r="F75" s="419">
        <v>5</v>
      </c>
      <c r="G75" s="419"/>
      <c r="H75" s="423"/>
      <c r="I75" s="419"/>
      <c r="J75" s="419"/>
      <c r="K75" s="419"/>
      <c r="L75" s="423"/>
      <c r="M75" s="419"/>
      <c r="N75" s="418"/>
      <c r="O75" s="423"/>
      <c r="P75" s="423"/>
      <c r="Q75" s="419"/>
      <c r="R75" s="419"/>
      <c r="S75" s="419"/>
      <c r="T75" s="418"/>
      <c r="U75" s="418"/>
      <c r="V75" s="418"/>
      <c r="W75" s="418"/>
      <c r="X75" s="418"/>
      <c r="Y75" s="420"/>
      <c r="Z75" s="420"/>
      <c r="AA75" s="420"/>
      <c r="AB75" s="419"/>
      <c r="AC75" s="419"/>
      <c r="AD75" s="418"/>
      <c r="AE75" s="431">
        <f t="shared" si="23"/>
        <v>5</v>
      </c>
      <c r="AF75" s="420"/>
      <c r="AG75" s="421">
        <f t="shared" si="24"/>
        <v>5</v>
      </c>
      <c r="AH75" s="413"/>
    </row>
    <row r="76" spans="1:34" s="411" customFormat="1" ht="13.5" customHeight="1" x14ac:dyDescent="0.2">
      <c r="A76" s="411">
        <v>55</v>
      </c>
      <c r="B76" s="412">
        <v>57</v>
      </c>
      <c r="C76" s="419"/>
      <c r="D76" s="419"/>
      <c r="E76" s="435"/>
      <c r="F76" s="419"/>
      <c r="G76" s="419"/>
      <c r="H76" s="423"/>
      <c r="I76" s="419"/>
      <c r="J76" s="419"/>
      <c r="K76" s="419"/>
      <c r="L76" s="423"/>
      <c r="M76" s="419"/>
      <c r="N76" s="418"/>
      <c r="O76" s="423"/>
      <c r="P76" s="423"/>
      <c r="Q76" s="419"/>
      <c r="R76" s="419"/>
      <c r="S76" s="419"/>
      <c r="T76" s="418"/>
      <c r="U76" s="418"/>
      <c r="V76" s="418"/>
      <c r="W76" s="418"/>
      <c r="X76" s="418"/>
      <c r="Y76" s="420"/>
      <c r="Z76" s="420"/>
      <c r="AA76" s="420"/>
      <c r="AB76" s="419"/>
      <c r="AC76" s="419"/>
      <c r="AD76" s="418"/>
      <c r="AE76" s="431">
        <f t="shared" si="23"/>
        <v>0</v>
      </c>
      <c r="AF76" s="420"/>
      <c r="AG76" s="421">
        <f t="shared" si="24"/>
        <v>0</v>
      </c>
      <c r="AH76" s="413"/>
    </row>
    <row r="77" spans="1:34" s="411" customFormat="1" ht="13.5" customHeight="1" x14ac:dyDescent="0.2">
      <c r="A77" s="411">
        <v>56</v>
      </c>
      <c r="B77" s="412">
        <v>58</v>
      </c>
      <c r="C77" s="419"/>
      <c r="D77" s="419">
        <v>16</v>
      </c>
      <c r="E77" s="435"/>
      <c r="F77" s="419"/>
      <c r="G77" s="419"/>
      <c r="H77" s="423"/>
      <c r="I77" s="419"/>
      <c r="J77" s="419"/>
      <c r="K77" s="419"/>
      <c r="L77" s="423"/>
      <c r="M77" s="419"/>
      <c r="N77" s="418"/>
      <c r="O77" s="423"/>
      <c r="P77" s="423"/>
      <c r="Q77" s="419"/>
      <c r="R77" s="419"/>
      <c r="S77" s="419"/>
      <c r="T77" s="418"/>
      <c r="U77" s="418"/>
      <c r="V77" s="418"/>
      <c r="W77" s="418"/>
      <c r="X77" s="418"/>
      <c r="Y77" s="420"/>
      <c r="Z77" s="420"/>
      <c r="AA77" s="420"/>
      <c r="AB77" s="419"/>
      <c r="AC77" s="419"/>
      <c r="AD77" s="418"/>
      <c r="AE77" s="431">
        <f t="shared" si="23"/>
        <v>16</v>
      </c>
      <c r="AF77" s="420"/>
      <c r="AG77" s="421">
        <f t="shared" si="24"/>
        <v>16</v>
      </c>
      <c r="AH77" s="413"/>
    </row>
    <row r="78" spans="1:34" s="411" customFormat="1" ht="13.5" customHeight="1" x14ac:dyDescent="0.2">
      <c r="A78" s="411">
        <v>57</v>
      </c>
      <c r="B78" s="412">
        <v>59</v>
      </c>
      <c r="C78" s="419"/>
      <c r="D78" s="419"/>
      <c r="E78" s="435"/>
      <c r="F78" s="419"/>
      <c r="G78" s="419"/>
      <c r="H78" s="423"/>
      <c r="I78" s="419"/>
      <c r="J78" s="419"/>
      <c r="K78" s="419"/>
      <c r="L78" s="423"/>
      <c r="M78" s="419"/>
      <c r="N78" s="418"/>
      <c r="O78" s="423"/>
      <c r="P78" s="423"/>
      <c r="Q78" s="419"/>
      <c r="R78" s="419"/>
      <c r="S78" s="419"/>
      <c r="T78" s="418"/>
      <c r="U78" s="418"/>
      <c r="V78" s="418"/>
      <c r="W78" s="418"/>
      <c r="X78" s="418"/>
      <c r="Y78" s="420"/>
      <c r="Z78" s="420"/>
      <c r="AA78" s="420"/>
      <c r="AB78" s="419"/>
      <c r="AC78" s="419"/>
      <c r="AD78" s="418"/>
      <c r="AE78" s="431">
        <f t="shared" si="23"/>
        <v>0</v>
      </c>
      <c r="AF78" s="420"/>
      <c r="AG78" s="421">
        <f t="shared" si="24"/>
        <v>0</v>
      </c>
      <c r="AH78" s="413"/>
    </row>
    <row r="79" spans="1:34" s="411" customFormat="1" ht="13.5" customHeight="1" x14ac:dyDescent="0.2">
      <c r="A79" s="411">
        <v>58</v>
      </c>
      <c r="B79" s="412">
        <v>60</v>
      </c>
      <c r="C79" s="419"/>
      <c r="D79" s="419"/>
      <c r="E79" s="435"/>
      <c r="F79" s="419"/>
      <c r="G79" s="419"/>
      <c r="H79" s="423"/>
      <c r="I79" s="419"/>
      <c r="J79" s="419"/>
      <c r="K79" s="419"/>
      <c r="L79" s="423"/>
      <c r="M79" s="419"/>
      <c r="N79" s="418"/>
      <c r="O79" s="419"/>
      <c r="P79" s="423"/>
      <c r="Q79" s="419"/>
      <c r="R79" s="419"/>
      <c r="S79" s="419"/>
      <c r="T79" s="419"/>
      <c r="U79" s="418"/>
      <c r="V79" s="418"/>
      <c r="W79" s="418"/>
      <c r="X79" s="418"/>
      <c r="Y79" s="420"/>
      <c r="Z79" s="420"/>
      <c r="AA79" s="420"/>
      <c r="AB79" s="419"/>
      <c r="AC79" s="419"/>
      <c r="AD79" s="418"/>
      <c r="AE79" s="431">
        <f t="shared" si="23"/>
        <v>0</v>
      </c>
      <c r="AF79" s="420"/>
      <c r="AG79" s="421">
        <f t="shared" si="24"/>
        <v>0</v>
      </c>
      <c r="AH79" s="413"/>
    </row>
    <row r="80" spans="1:34" s="411" customFormat="1" ht="13.5" customHeight="1" x14ac:dyDescent="0.2">
      <c r="A80" s="411">
        <v>59</v>
      </c>
      <c r="B80" s="412">
        <v>61</v>
      </c>
      <c r="C80" s="419"/>
      <c r="D80" s="419"/>
      <c r="E80" s="435"/>
      <c r="F80" s="419">
        <v>532</v>
      </c>
      <c r="G80" s="419"/>
      <c r="H80" s="423"/>
      <c r="I80" s="419"/>
      <c r="J80" s="419"/>
      <c r="K80" s="419"/>
      <c r="L80" s="423"/>
      <c r="M80" s="419"/>
      <c r="N80" s="418"/>
      <c r="O80" s="423"/>
      <c r="P80" s="423"/>
      <c r="Q80" s="419"/>
      <c r="R80" s="419"/>
      <c r="S80" s="419"/>
      <c r="T80" s="419"/>
      <c r="U80" s="418"/>
      <c r="V80" s="418"/>
      <c r="W80" s="418"/>
      <c r="X80" s="418"/>
      <c r="Y80" s="420"/>
      <c r="Z80" s="420"/>
      <c r="AA80" s="420"/>
      <c r="AB80" s="419"/>
      <c r="AC80" s="419"/>
      <c r="AD80" s="418"/>
      <c r="AE80" s="431">
        <f t="shared" si="23"/>
        <v>532</v>
      </c>
      <c r="AF80" s="420"/>
      <c r="AG80" s="421">
        <f t="shared" si="24"/>
        <v>532</v>
      </c>
      <c r="AH80" s="413"/>
    </row>
    <row r="81" spans="1:34" s="411" customFormat="1" ht="13.5" customHeight="1" x14ac:dyDescent="0.2">
      <c r="A81" s="411">
        <v>60</v>
      </c>
      <c r="B81" s="412">
        <v>62</v>
      </c>
      <c r="C81" s="418"/>
      <c r="D81" s="418"/>
      <c r="E81" s="435"/>
      <c r="F81" s="418">
        <v>175</v>
      </c>
      <c r="G81" s="418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  <c r="T81" s="418"/>
      <c r="U81" s="418"/>
      <c r="V81" s="418"/>
      <c r="W81" s="418"/>
      <c r="X81" s="418"/>
      <c r="Y81" s="420"/>
      <c r="Z81" s="420"/>
      <c r="AA81" s="420"/>
      <c r="AB81" s="418"/>
      <c r="AC81" s="418"/>
      <c r="AD81" s="418"/>
      <c r="AE81" s="431">
        <f t="shared" si="23"/>
        <v>175</v>
      </c>
      <c r="AF81" s="420"/>
      <c r="AG81" s="421">
        <f t="shared" si="24"/>
        <v>175</v>
      </c>
      <c r="AH81" s="413"/>
    </row>
    <row r="82" spans="1:34" s="411" customFormat="1" ht="13.5" customHeight="1" x14ac:dyDescent="0.2">
      <c r="A82" s="411">
        <v>61</v>
      </c>
      <c r="B82" s="412">
        <v>63</v>
      </c>
      <c r="C82" s="418"/>
      <c r="D82" s="418"/>
      <c r="E82" s="435"/>
      <c r="F82" s="418">
        <v>326</v>
      </c>
      <c r="G82" s="418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  <c r="T82" s="418"/>
      <c r="U82" s="418"/>
      <c r="V82" s="418"/>
      <c r="W82" s="418"/>
      <c r="X82" s="418"/>
      <c r="Y82" s="420"/>
      <c r="Z82" s="420"/>
      <c r="AA82" s="420"/>
      <c r="AB82" s="418"/>
      <c r="AC82" s="418"/>
      <c r="AD82" s="418"/>
      <c r="AE82" s="431">
        <f t="shared" si="23"/>
        <v>326</v>
      </c>
      <c r="AF82" s="420"/>
      <c r="AG82" s="421">
        <f t="shared" si="24"/>
        <v>326</v>
      </c>
      <c r="AH82" s="413"/>
    </row>
    <row r="83" spans="1:34" s="411" customFormat="1" ht="13.5" customHeight="1" x14ac:dyDescent="0.2">
      <c r="A83" s="411">
        <v>62</v>
      </c>
      <c r="B83" s="412">
        <v>64</v>
      </c>
      <c r="C83" s="418"/>
      <c r="D83" s="418"/>
      <c r="E83" s="435"/>
      <c r="F83" s="418">
        <v>38</v>
      </c>
      <c r="G83" s="418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  <c r="T83" s="418"/>
      <c r="U83" s="418"/>
      <c r="V83" s="418"/>
      <c r="W83" s="418"/>
      <c r="X83" s="418"/>
      <c r="Y83" s="420"/>
      <c r="Z83" s="420"/>
      <c r="AA83" s="420"/>
      <c r="AB83" s="418"/>
      <c r="AC83" s="418"/>
      <c r="AD83" s="418"/>
      <c r="AE83" s="431">
        <f t="shared" si="23"/>
        <v>38</v>
      </c>
      <c r="AF83" s="420"/>
      <c r="AG83" s="421">
        <f t="shared" si="24"/>
        <v>38</v>
      </c>
      <c r="AH83" s="413"/>
    </row>
    <row r="84" spans="1:34" s="411" customFormat="1" ht="13.5" customHeight="1" x14ac:dyDescent="0.2">
      <c r="A84" s="411">
        <v>63</v>
      </c>
      <c r="B84" s="412">
        <v>65</v>
      </c>
      <c r="C84" s="418"/>
      <c r="D84" s="418"/>
      <c r="E84" s="435"/>
      <c r="F84" s="418"/>
      <c r="G84" s="418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  <c r="T84" s="418"/>
      <c r="U84" s="418"/>
      <c r="V84" s="418"/>
      <c r="W84" s="418"/>
      <c r="X84" s="418"/>
      <c r="Y84" s="420"/>
      <c r="Z84" s="420"/>
      <c r="AA84" s="420"/>
      <c r="AB84" s="418"/>
      <c r="AC84" s="418"/>
      <c r="AD84" s="418"/>
      <c r="AE84" s="431">
        <f t="shared" si="23"/>
        <v>0</v>
      </c>
      <c r="AF84" s="420"/>
      <c r="AG84" s="421">
        <f t="shared" si="24"/>
        <v>0</v>
      </c>
      <c r="AH84" s="413"/>
    </row>
    <row r="85" spans="1:34" s="411" customFormat="1" ht="22.5" customHeight="1" x14ac:dyDescent="0.2">
      <c r="A85" s="411">
        <v>0</v>
      </c>
      <c r="B85" s="415" t="s">
        <v>665</v>
      </c>
      <c r="C85" s="416">
        <v>30</v>
      </c>
      <c r="D85" s="416">
        <v>0</v>
      </c>
      <c r="E85" s="416">
        <v>0</v>
      </c>
      <c r="F85" s="416">
        <v>0</v>
      </c>
      <c r="G85" s="416">
        <v>0</v>
      </c>
      <c r="H85" s="416">
        <v>0</v>
      </c>
      <c r="I85" s="416">
        <v>0</v>
      </c>
      <c r="J85" s="416">
        <v>13</v>
      </c>
      <c r="K85" s="416">
        <v>10</v>
      </c>
      <c r="L85" s="416">
        <v>0</v>
      </c>
      <c r="M85" s="416">
        <v>0</v>
      </c>
      <c r="N85" s="416">
        <v>0</v>
      </c>
      <c r="O85" s="416">
        <v>0</v>
      </c>
      <c r="P85" s="416">
        <v>0</v>
      </c>
      <c r="Q85" s="416">
        <v>0</v>
      </c>
      <c r="R85" s="416">
        <v>0</v>
      </c>
      <c r="S85" s="416">
        <v>0</v>
      </c>
      <c r="T85" s="416">
        <v>0</v>
      </c>
      <c r="U85" s="416">
        <v>0</v>
      </c>
      <c r="V85" s="416">
        <v>0</v>
      </c>
      <c r="W85" s="416">
        <v>0</v>
      </c>
      <c r="X85" s="416">
        <v>0</v>
      </c>
      <c r="Y85" s="416">
        <v>0</v>
      </c>
      <c r="Z85" s="416">
        <v>0</v>
      </c>
      <c r="AA85" s="416">
        <v>0</v>
      </c>
      <c r="AB85" s="416">
        <v>0</v>
      </c>
      <c r="AC85" s="416">
        <v>0</v>
      </c>
      <c r="AD85" s="416">
        <v>0</v>
      </c>
      <c r="AE85" s="416">
        <f t="shared" ref="AE85:AG85" si="25">AE86+AE87</f>
        <v>53</v>
      </c>
      <c r="AF85" s="416">
        <f t="shared" si="25"/>
        <v>0</v>
      </c>
      <c r="AG85" s="416">
        <f t="shared" si="25"/>
        <v>53</v>
      </c>
      <c r="AH85" s="413"/>
    </row>
    <row r="86" spans="1:34" s="411" customFormat="1" ht="13.5" customHeight="1" x14ac:dyDescent="0.2">
      <c r="A86" s="411">
        <v>65</v>
      </c>
      <c r="B86" s="412">
        <v>66</v>
      </c>
      <c r="C86" s="419">
        <v>20</v>
      </c>
      <c r="D86" s="419"/>
      <c r="E86" s="419"/>
      <c r="F86" s="419"/>
      <c r="G86" s="419"/>
      <c r="H86" s="423"/>
      <c r="I86" s="419"/>
      <c r="J86" s="419">
        <v>13</v>
      </c>
      <c r="K86" s="419">
        <v>10</v>
      </c>
      <c r="L86" s="423"/>
      <c r="M86" s="419"/>
      <c r="N86" s="418"/>
      <c r="O86" s="423"/>
      <c r="P86" s="423"/>
      <c r="Q86" s="419"/>
      <c r="R86" s="419"/>
      <c r="S86" s="419"/>
      <c r="T86" s="419"/>
      <c r="U86" s="418"/>
      <c r="V86" s="418"/>
      <c r="W86" s="418"/>
      <c r="X86" s="418"/>
      <c r="Y86" s="420"/>
      <c r="Z86" s="420"/>
      <c r="AA86" s="420"/>
      <c r="AB86" s="419"/>
      <c r="AC86" s="419"/>
      <c r="AD86" s="418"/>
      <c r="AE86" s="431">
        <f>C86+D86+E86+F86+G86+H86+I86+J86+K86+L86+M86+N86+O86+P86+Q86+R86+S86+T86+U86+V86+W86+X86+Y86+Z86+AA86+AB86+AC86+AD86</f>
        <v>43</v>
      </c>
      <c r="AF86" s="420"/>
      <c r="AG86" s="421">
        <f>AE86+AF86</f>
        <v>43</v>
      </c>
      <c r="AH86" s="413"/>
    </row>
    <row r="87" spans="1:34" s="424" customFormat="1" ht="13.5" customHeight="1" x14ac:dyDescent="0.2">
      <c r="A87" s="424">
        <v>66</v>
      </c>
      <c r="B87" s="438">
        <v>67</v>
      </c>
      <c r="C87" s="419">
        <v>10</v>
      </c>
      <c r="D87" s="419"/>
      <c r="E87" s="419"/>
      <c r="F87" s="419"/>
      <c r="G87" s="419"/>
      <c r="H87" s="423"/>
      <c r="I87" s="419"/>
      <c r="J87" s="419"/>
      <c r="K87" s="419"/>
      <c r="L87" s="423"/>
      <c r="M87" s="419"/>
      <c r="N87" s="418"/>
      <c r="O87" s="423"/>
      <c r="P87" s="423"/>
      <c r="Q87" s="419"/>
      <c r="R87" s="419"/>
      <c r="S87" s="419"/>
      <c r="T87" s="419"/>
      <c r="U87" s="418"/>
      <c r="V87" s="418"/>
      <c r="W87" s="418"/>
      <c r="X87" s="418"/>
      <c r="Y87" s="420"/>
      <c r="Z87" s="420"/>
      <c r="AA87" s="420"/>
      <c r="AB87" s="419"/>
      <c r="AC87" s="419"/>
      <c r="AD87" s="418"/>
      <c r="AE87" s="431">
        <f>C87+D87+E87+F87+G87+H87+I87+J87+K87+L87+M87+N87+O87+P87+Q87+R87+S87+T87+U87+V87+W87+X87+Y87+Z87+AA87+AB87+AC87+AD87</f>
        <v>10</v>
      </c>
      <c r="AF87" s="420"/>
      <c r="AG87" s="421">
        <f>AE87+AF87</f>
        <v>10</v>
      </c>
      <c r="AH87" s="426"/>
    </row>
    <row r="88" spans="1:34" s="411" customFormat="1" ht="22.5" customHeight="1" x14ac:dyDescent="0.2">
      <c r="A88" s="411">
        <v>0</v>
      </c>
      <c r="B88" s="415" t="s">
        <v>666</v>
      </c>
      <c r="C88" s="416">
        <v>384</v>
      </c>
      <c r="D88" s="416">
        <v>220</v>
      </c>
      <c r="E88" s="416">
        <v>0</v>
      </c>
      <c r="F88" s="416">
        <v>0</v>
      </c>
      <c r="G88" s="416">
        <v>0</v>
      </c>
      <c r="H88" s="416">
        <v>0</v>
      </c>
      <c r="I88" s="416">
        <v>300</v>
      </c>
      <c r="J88" s="416">
        <v>79</v>
      </c>
      <c r="K88" s="416">
        <v>266</v>
      </c>
      <c r="L88" s="416">
        <v>0</v>
      </c>
      <c r="M88" s="416">
        <v>100</v>
      </c>
      <c r="N88" s="416">
        <v>220</v>
      </c>
      <c r="O88" s="416">
        <v>225</v>
      </c>
      <c r="P88" s="416">
        <v>0</v>
      </c>
      <c r="Q88" s="416">
        <v>30</v>
      </c>
      <c r="R88" s="416">
        <v>35</v>
      </c>
      <c r="S88" s="416">
        <v>91</v>
      </c>
      <c r="T88" s="416">
        <v>45</v>
      </c>
      <c r="U88" s="416">
        <v>0</v>
      </c>
      <c r="V88" s="416">
        <v>20</v>
      </c>
      <c r="W88" s="416">
        <v>10</v>
      </c>
      <c r="X88" s="416">
        <v>0</v>
      </c>
      <c r="Y88" s="416">
        <v>0</v>
      </c>
      <c r="Z88" s="416">
        <v>0</v>
      </c>
      <c r="AA88" s="416">
        <v>0</v>
      </c>
      <c r="AB88" s="416">
        <v>0</v>
      </c>
      <c r="AC88" s="416">
        <v>0</v>
      </c>
      <c r="AD88" s="416">
        <v>36</v>
      </c>
      <c r="AE88" s="416">
        <f t="shared" ref="AE88:AF88" si="26">SUM(AE89:AE97)</f>
        <v>2061</v>
      </c>
      <c r="AF88" s="416">
        <f t="shared" si="26"/>
        <v>0</v>
      </c>
      <c r="AG88" s="416">
        <f>SUM(AG89:AG97)</f>
        <v>2061</v>
      </c>
      <c r="AH88" s="413"/>
    </row>
    <row r="89" spans="1:34" s="411" customFormat="1" ht="13.5" customHeight="1" x14ac:dyDescent="0.2">
      <c r="A89" s="411">
        <v>67</v>
      </c>
      <c r="B89" s="439">
        <v>68</v>
      </c>
      <c r="C89" s="418">
        <v>80</v>
      </c>
      <c r="D89" s="418">
        <v>45</v>
      </c>
      <c r="E89" s="418"/>
      <c r="F89" s="418"/>
      <c r="G89" s="418"/>
      <c r="H89" s="418"/>
      <c r="I89" s="418">
        <v>44</v>
      </c>
      <c r="J89" s="418">
        <v>70</v>
      </c>
      <c r="K89" s="418">
        <v>253</v>
      </c>
      <c r="L89" s="418"/>
      <c r="M89" s="418">
        <v>55</v>
      </c>
      <c r="N89" s="418">
        <v>20</v>
      </c>
      <c r="O89" s="418">
        <v>65</v>
      </c>
      <c r="P89" s="418"/>
      <c r="Q89" s="418">
        <v>20</v>
      </c>
      <c r="R89" s="418"/>
      <c r="S89" s="418">
        <v>41</v>
      </c>
      <c r="T89" s="418">
        <v>5</v>
      </c>
      <c r="U89" s="418"/>
      <c r="V89" s="418"/>
      <c r="W89" s="418"/>
      <c r="X89" s="418"/>
      <c r="Y89" s="420"/>
      <c r="Z89" s="420"/>
      <c r="AA89" s="420"/>
      <c r="AB89" s="418"/>
      <c r="AC89" s="418"/>
      <c r="AD89" s="418">
        <v>12</v>
      </c>
      <c r="AE89" s="431">
        <f t="shared" ref="AE89:AE99" si="27">C89+D89+E89+F89+G89+H89+I89+J89+K89+L89+M89+N89+O89+P89+Q89+R89+S89+T89+U89+V89+W89+X89+Y89+Z89+AA89+AB89+AC89+AD89</f>
        <v>710</v>
      </c>
      <c r="AF89" s="420"/>
      <c r="AG89" s="421">
        <f t="shared" ref="AG89:AG99" si="28">AE89+AF89</f>
        <v>710</v>
      </c>
      <c r="AH89" s="413"/>
    </row>
    <row r="90" spans="1:34" s="411" customFormat="1" ht="13.5" customHeight="1" x14ac:dyDescent="0.2">
      <c r="A90" s="411">
        <v>68</v>
      </c>
      <c r="B90" s="439">
        <v>69</v>
      </c>
      <c r="C90" s="432">
        <v>15</v>
      </c>
      <c r="D90" s="418">
        <v>36</v>
      </c>
      <c r="E90" s="418"/>
      <c r="F90" s="418"/>
      <c r="G90" s="418"/>
      <c r="H90" s="418"/>
      <c r="I90" s="418"/>
      <c r="J90" s="418">
        <v>3</v>
      </c>
      <c r="K90" s="432"/>
      <c r="L90" s="418"/>
      <c r="M90" s="418">
        <v>15</v>
      </c>
      <c r="N90" s="418"/>
      <c r="O90" s="418">
        <v>25</v>
      </c>
      <c r="P90" s="418"/>
      <c r="Q90" s="418">
        <v>10</v>
      </c>
      <c r="R90" s="418">
        <v>35</v>
      </c>
      <c r="S90" s="418">
        <v>50</v>
      </c>
      <c r="T90" s="418">
        <v>40</v>
      </c>
      <c r="U90" s="418"/>
      <c r="V90" s="418">
        <v>17</v>
      </c>
      <c r="W90" s="418">
        <v>5</v>
      </c>
      <c r="X90" s="418"/>
      <c r="Y90" s="420"/>
      <c r="Z90" s="420"/>
      <c r="AA90" s="420"/>
      <c r="AB90" s="418"/>
      <c r="AC90" s="418"/>
      <c r="AD90" s="418"/>
      <c r="AE90" s="431">
        <f t="shared" si="27"/>
        <v>251</v>
      </c>
      <c r="AF90" s="420"/>
      <c r="AG90" s="421">
        <f t="shared" si="28"/>
        <v>251</v>
      </c>
      <c r="AH90" s="413"/>
    </row>
    <row r="91" spans="1:34" s="411" customFormat="1" ht="13.5" customHeight="1" x14ac:dyDescent="0.2">
      <c r="A91" s="411">
        <v>69</v>
      </c>
      <c r="B91" s="439">
        <v>70</v>
      </c>
      <c r="C91" s="418"/>
      <c r="D91" s="418"/>
      <c r="E91" s="418"/>
      <c r="F91" s="418"/>
      <c r="G91" s="418"/>
      <c r="H91" s="418"/>
      <c r="I91" s="418"/>
      <c r="J91" s="418"/>
      <c r="K91" s="418"/>
      <c r="L91" s="418"/>
      <c r="M91" s="418">
        <v>15</v>
      </c>
      <c r="N91" s="418"/>
      <c r="O91" s="418">
        <v>12</v>
      </c>
      <c r="P91" s="418"/>
      <c r="Q91" s="418"/>
      <c r="R91" s="418"/>
      <c r="S91" s="418"/>
      <c r="T91" s="418"/>
      <c r="U91" s="418"/>
      <c r="V91" s="418"/>
      <c r="W91" s="418"/>
      <c r="X91" s="418"/>
      <c r="Y91" s="420"/>
      <c r="Z91" s="420"/>
      <c r="AA91" s="420"/>
      <c r="AB91" s="418"/>
      <c r="AC91" s="418"/>
      <c r="AD91" s="418">
        <v>24</v>
      </c>
      <c r="AE91" s="431">
        <f t="shared" si="27"/>
        <v>51</v>
      </c>
      <c r="AF91" s="420"/>
      <c r="AG91" s="421">
        <f t="shared" si="28"/>
        <v>51</v>
      </c>
      <c r="AH91" s="413"/>
    </row>
    <row r="92" spans="1:34" s="411" customFormat="1" ht="13.5" customHeight="1" x14ac:dyDescent="0.2">
      <c r="A92" s="411">
        <v>70</v>
      </c>
      <c r="B92" s="439">
        <v>71</v>
      </c>
      <c r="C92" s="432">
        <v>250</v>
      </c>
      <c r="D92" s="418">
        <v>102</v>
      </c>
      <c r="E92" s="418"/>
      <c r="F92" s="418"/>
      <c r="G92" s="418"/>
      <c r="H92" s="430"/>
      <c r="I92" s="418">
        <v>196</v>
      </c>
      <c r="J92" s="418"/>
      <c r="K92" s="418"/>
      <c r="L92" s="430"/>
      <c r="M92" s="418">
        <v>15</v>
      </c>
      <c r="N92" s="418">
        <v>176</v>
      </c>
      <c r="O92" s="418">
        <v>105</v>
      </c>
      <c r="P92" s="418"/>
      <c r="Q92" s="418"/>
      <c r="R92" s="418"/>
      <c r="S92" s="418"/>
      <c r="T92" s="418"/>
      <c r="U92" s="418"/>
      <c r="V92" s="418"/>
      <c r="W92" s="418">
        <v>5</v>
      </c>
      <c r="X92" s="418"/>
      <c r="Y92" s="420"/>
      <c r="Z92" s="420"/>
      <c r="AA92" s="420"/>
      <c r="AB92" s="418"/>
      <c r="AC92" s="418"/>
      <c r="AD92" s="418"/>
      <c r="AE92" s="431">
        <f t="shared" si="27"/>
        <v>849</v>
      </c>
      <c r="AF92" s="420"/>
      <c r="AG92" s="421">
        <f t="shared" si="28"/>
        <v>849</v>
      </c>
      <c r="AH92" s="413"/>
    </row>
    <row r="93" spans="1:34" s="411" customFormat="1" ht="13.5" customHeight="1" x14ac:dyDescent="0.2">
      <c r="A93" s="411">
        <v>71</v>
      </c>
      <c r="B93" s="439">
        <v>72</v>
      </c>
      <c r="C93" s="418"/>
      <c r="D93" s="418"/>
      <c r="E93" s="418"/>
      <c r="F93" s="418"/>
      <c r="G93" s="418"/>
      <c r="H93" s="418"/>
      <c r="I93" s="418"/>
      <c r="J93" s="418"/>
      <c r="K93" s="418">
        <v>10</v>
      </c>
      <c r="L93" s="418"/>
      <c r="M93" s="418"/>
      <c r="N93" s="418"/>
      <c r="O93" s="418"/>
      <c r="P93" s="418"/>
      <c r="Q93" s="418"/>
      <c r="R93" s="418"/>
      <c r="S93" s="418"/>
      <c r="T93" s="418"/>
      <c r="U93" s="418"/>
      <c r="V93" s="418"/>
      <c r="W93" s="418"/>
      <c r="X93" s="418"/>
      <c r="Y93" s="420"/>
      <c r="Z93" s="420"/>
      <c r="AA93" s="420"/>
      <c r="AB93" s="418"/>
      <c r="AC93" s="418"/>
      <c r="AD93" s="418"/>
      <c r="AE93" s="431">
        <f t="shared" si="27"/>
        <v>10</v>
      </c>
      <c r="AF93" s="420"/>
      <c r="AG93" s="421">
        <f t="shared" si="28"/>
        <v>10</v>
      </c>
      <c r="AH93" s="413"/>
    </row>
    <row r="94" spans="1:34" s="411" customFormat="1" ht="13.5" customHeight="1" x14ac:dyDescent="0.2">
      <c r="A94" s="411">
        <v>72</v>
      </c>
      <c r="B94" s="439">
        <v>73</v>
      </c>
      <c r="C94" s="418"/>
      <c r="D94" s="418"/>
      <c r="E94" s="418"/>
      <c r="F94" s="418"/>
      <c r="G94" s="418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  <c r="T94" s="418"/>
      <c r="U94" s="418"/>
      <c r="V94" s="418"/>
      <c r="W94" s="418"/>
      <c r="X94" s="418"/>
      <c r="Y94" s="420"/>
      <c r="Z94" s="420"/>
      <c r="AA94" s="420"/>
      <c r="AB94" s="418"/>
      <c r="AC94" s="418"/>
      <c r="AD94" s="418"/>
      <c r="AE94" s="431">
        <f t="shared" si="27"/>
        <v>0</v>
      </c>
      <c r="AF94" s="420"/>
      <c r="AG94" s="421">
        <f t="shared" si="28"/>
        <v>0</v>
      </c>
      <c r="AH94" s="413"/>
    </row>
    <row r="95" spans="1:34" s="424" customFormat="1" ht="13.5" customHeight="1" x14ac:dyDescent="0.2">
      <c r="A95" s="424">
        <v>73</v>
      </c>
      <c r="B95" s="439">
        <v>74</v>
      </c>
      <c r="C95" s="418">
        <v>9</v>
      </c>
      <c r="D95" s="418"/>
      <c r="E95" s="418"/>
      <c r="F95" s="418"/>
      <c r="G95" s="418"/>
      <c r="H95" s="418"/>
      <c r="I95" s="418"/>
      <c r="J95" s="418"/>
      <c r="K95" s="418"/>
      <c r="L95" s="418"/>
      <c r="M95" s="418"/>
      <c r="N95" s="418">
        <v>4</v>
      </c>
      <c r="O95" s="418"/>
      <c r="P95" s="418"/>
      <c r="Q95" s="418"/>
      <c r="R95" s="418"/>
      <c r="S95" s="418"/>
      <c r="T95" s="418"/>
      <c r="U95" s="418"/>
      <c r="V95" s="418"/>
      <c r="W95" s="418"/>
      <c r="X95" s="418"/>
      <c r="Y95" s="420"/>
      <c r="Z95" s="420"/>
      <c r="AA95" s="420"/>
      <c r="AB95" s="418"/>
      <c r="AC95" s="418"/>
      <c r="AD95" s="418"/>
      <c r="AE95" s="431">
        <f t="shared" si="27"/>
        <v>13</v>
      </c>
      <c r="AF95" s="420"/>
      <c r="AG95" s="421">
        <f t="shared" si="28"/>
        <v>13</v>
      </c>
      <c r="AH95" s="426"/>
    </row>
    <row r="96" spans="1:34" s="411" customFormat="1" ht="13.5" customHeight="1" x14ac:dyDescent="0.2">
      <c r="B96" s="412">
        <v>75</v>
      </c>
      <c r="C96" s="418"/>
      <c r="D96" s="418"/>
      <c r="E96" s="418"/>
      <c r="F96" s="418"/>
      <c r="G96" s="418"/>
      <c r="H96" s="418"/>
      <c r="I96" s="418"/>
      <c r="J96" s="418"/>
      <c r="K96" s="418">
        <v>3</v>
      </c>
      <c r="L96" s="418"/>
      <c r="M96" s="418"/>
      <c r="N96" s="418"/>
      <c r="O96" s="418"/>
      <c r="P96" s="418"/>
      <c r="Q96" s="418"/>
      <c r="R96" s="418"/>
      <c r="S96" s="418"/>
      <c r="T96" s="418"/>
      <c r="U96" s="418"/>
      <c r="V96" s="418"/>
      <c r="W96" s="418"/>
      <c r="X96" s="418"/>
      <c r="Y96" s="420"/>
      <c r="Z96" s="420"/>
      <c r="AA96" s="420"/>
      <c r="AB96" s="418"/>
      <c r="AC96" s="418"/>
      <c r="AD96" s="418"/>
      <c r="AE96" s="431">
        <f t="shared" si="27"/>
        <v>3</v>
      </c>
      <c r="AF96" s="420"/>
      <c r="AG96" s="421">
        <f t="shared" si="28"/>
        <v>3</v>
      </c>
      <c r="AH96" s="413"/>
    </row>
    <row r="97" spans="1:34" s="411" customFormat="1" ht="13.5" customHeight="1" x14ac:dyDescent="0.2">
      <c r="B97" s="412">
        <v>76</v>
      </c>
      <c r="C97" s="418">
        <v>30</v>
      </c>
      <c r="D97" s="418">
        <v>37</v>
      </c>
      <c r="E97" s="418"/>
      <c r="F97" s="418"/>
      <c r="G97" s="418"/>
      <c r="H97" s="418"/>
      <c r="I97" s="418">
        <v>60</v>
      </c>
      <c r="J97" s="418">
        <v>6</v>
      </c>
      <c r="K97" s="418"/>
      <c r="L97" s="418"/>
      <c r="M97" s="418"/>
      <c r="N97" s="418">
        <v>20</v>
      </c>
      <c r="O97" s="418">
        <v>18</v>
      </c>
      <c r="P97" s="418"/>
      <c r="Q97" s="418"/>
      <c r="R97" s="418"/>
      <c r="S97" s="418"/>
      <c r="T97" s="418"/>
      <c r="U97" s="418"/>
      <c r="V97" s="418">
        <v>3</v>
      </c>
      <c r="W97" s="418"/>
      <c r="X97" s="418"/>
      <c r="Y97" s="420"/>
      <c r="Z97" s="420"/>
      <c r="AA97" s="420"/>
      <c r="AB97" s="418"/>
      <c r="AC97" s="418"/>
      <c r="AD97" s="418"/>
      <c r="AE97" s="431">
        <f t="shared" si="27"/>
        <v>174</v>
      </c>
      <c r="AF97" s="420"/>
      <c r="AG97" s="421">
        <f t="shared" si="28"/>
        <v>174</v>
      </c>
      <c r="AH97" s="413"/>
    </row>
    <row r="98" spans="1:34" s="414" customFormat="1" ht="25.5" customHeight="1" x14ac:dyDescent="0.2">
      <c r="B98" s="415" t="s">
        <v>590</v>
      </c>
      <c r="C98" s="440">
        <v>96</v>
      </c>
      <c r="D98" s="440">
        <v>0</v>
      </c>
      <c r="E98" s="440">
        <v>0</v>
      </c>
      <c r="F98" s="440">
        <v>0</v>
      </c>
      <c r="G98" s="440">
        <v>0</v>
      </c>
      <c r="H98" s="440">
        <v>0</v>
      </c>
      <c r="I98" s="440">
        <v>0</v>
      </c>
      <c r="J98" s="440">
        <v>0</v>
      </c>
      <c r="K98" s="440">
        <v>0</v>
      </c>
      <c r="L98" s="440">
        <v>0</v>
      </c>
      <c r="M98" s="440">
        <v>0</v>
      </c>
      <c r="N98" s="440">
        <v>0</v>
      </c>
      <c r="O98" s="440">
        <v>0</v>
      </c>
      <c r="P98" s="440">
        <v>0</v>
      </c>
      <c r="Q98" s="440">
        <v>0</v>
      </c>
      <c r="R98" s="440">
        <v>0</v>
      </c>
      <c r="S98" s="440">
        <v>0</v>
      </c>
      <c r="T98" s="440">
        <v>0</v>
      </c>
      <c r="U98" s="440">
        <v>0</v>
      </c>
      <c r="V98" s="440">
        <v>0</v>
      </c>
      <c r="W98" s="440">
        <v>0</v>
      </c>
      <c r="X98" s="440">
        <v>0</v>
      </c>
      <c r="Y98" s="441">
        <v>0</v>
      </c>
      <c r="Z98" s="441">
        <v>0</v>
      </c>
      <c r="AA98" s="441">
        <v>0</v>
      </c>
      <c r="AB98" s="440">
        <v>0</v>
      </c>
      <c r="AC98" s="440">
        <v>0</v>
      </c>
      <c r="AD98" s="440">
        <v>0</v>
      </c>
      <c r="AE98" s="416">
        <f>AE99</f>
        <v>96</v>
      </c>
      <c r="AF98" s="441"/>
      <c r="AG98" s="440">
        <f>AG99</f>
        <v>96</v>
      </c>
      <c r="AH98" s="417"/>
    </row>
    <row r="99" spans="1:34" s="411" customFormat="1" ht="13.5" customHeight="1" x14ac:dyDescent="0.2">
      <c r="B99" s="438">
        <v>77</v>
      </c>
      <c r="C99" s="418">
        <v>96</v>
      </c>
      <c r="D99" s="418"/>
      <c r="E99" s="418"/>
      <c r="F99" s="418"/>
      <c r="G99" s="418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  <c r="T99" s="418"/>
      <c r="U99" s="418"/>
      <c r="V99" s="418"/>
      <c r="W99" s="418"/>
      <c r="X99" s="418"/>
      <c r="Y99" s="420"/>
      <c r="Z99" s="420"/>
      <c r="AA99" s="420"/>
      <c r="AB99" s="418"/>
      <c r="AC99" s="418"/>
      <c r="AD99" s="418"/>
      <c r="AE99" s="431">
        <f t="shared" si="27"/>
        <v>96</v>
      </c>
      <c r="AF99" s="420"/>
      <c r="AG99" s="421">
        <f t="shared" si="28"/>
        <v>96</v>
      </c>
      <c r="AH99" s="413"/>
    </row>
    <row r="100" spans="1:34" s="411" customFormat="1" ht="22.5" customHeight="1" x14ac:dyDescent="0.2">
      <c r="A100" s="411">
        <v>0</v>
      </c>
      <c r="B100" s="415" t="s">
        <v>667</v>
      </c>
      <c r="C100" s="416">
        <v>188</v>
      </c>
      <c r="D100" s="416">
        <v>0</v>
      </c>
      <c r="E100" s="416">
        <v>0</v>
      </c>
      <c r="F100" s="416">
        <v>0</v>
      </c>
      <c r="G100" s="416">
        <v>0</v>
      </c>
      <c r="H100" s="416">
        <v>0</v>
      </c>
      <c r="I100" s="416">
        <v>0</v>
      </c>
      <c r="J100" s="416">
        <v>131</v>
      </c>
      <c r="K100" s="416">
        <v>40</v>
      </c>
      <c r="L100" s="416">
        <v>60</v>
      </c>
      <c r="M100" s="416">
        <v>0</v>
      </c>
      <c r="N100" s="416">
        <v>0</v>
      </c>
      <c r="O100" s="416">
        <v>15</v>
      </c>
      <c r="P100" s="416">
        <v>0</v>
      </c>
      <c r="Q100" s="416">
        <v>0</v>
      </c>
      <c r="R100" s="416">
        <v>0</v>
      </c>
      <c r="S100" s="416">
        <v>0</v>
      </c>
      <c r="T100" s="416">
        <v>0</v>
      </c>
      <c r="U100" s="416">
        <v>0</v>
      </c>
      <c r="V100" s="416">
        <v>0</v>
      </c>
      <c r="W100" s="416">
        <v>0</v>
      </c>
      <c r="X100" s="416">
        <v>0</v>
      </c>
      <c r="Y100" s="416">
        <v>0</v>
      </c>
      <c r="Z100" s="416">
        <v>0</v>
      </c>
      <c r="AA100" s="416">
        <v>0</v>
      </c>
      <c r="AB100" s="416">
        <v>46</v>
      </c>
      <c r="AC100" s="416">
        <v>0</v>
      </c>
      <c r="AD100" s="416">
        <v>22</v>
      </c>
      <c r="AE100" s="416">
        <f t="shared" ref="AE100:AG100" si="29">SUM(AE101:AE103)</f>
        <v>502</v>
      </c>
      <c r="AF100" s="416">
        <f t="shared" si="29"/>
        <v>0</v>
      </c>
      <c r="AG100" s="416">
        <f t="shared" si="29"/>
        <v>502</v>
      </c>
      <c r="AH100" s="413"/>
    </row>
    <row r="101" spans="1:34" s="411" customFormat="1" ht="13.5" customHeight="1" x14ac:dyDescent="0.2">
      <c r="A101" s="411">
        <v>74</v>
      </c>
      <c r="B101" s="412">
        <v>78</v>
      </c>
      <c r="C101" s="432">
        <v>158</v>
      </c>
      <c r="D101" s="418"/>
      <c r="E101" s="418"/>
      <c r="F101" s="418"/>
      <c r="G101" s="418"/>
      <c r="H101" s="418"/>
      <c r="I101" s="418"/>
      <c r="J101" s="418">
        <v>131</v>
      </c>
      <c r="K101" s="418">
        <v>40</v>
      </c>
      <c r="L101" s="418">
        <v>40</v>
      </c>
      <c r="M101" s="418"/>
      <c r="N101" s="418"/>
      <c r="O101" s="418">
        <v>15</v>
      </c>
      <c r="P101" s="418"/>
      <c r="Q101" s="418"/>
      <c r="R101" s="418"/>
      <c r="S101" s="418"/>
      <c r="T101" s="418"/>
      <c r="U101" s="418"/>
      <c r="V101" s="418"/>
      <c r="W101" s="418"/>
      <c r="X101" s="418"/>
      <c r="Y101" s="420"/>
      <c r="Z101" s="420"/>
      <c r="AA101" s="420"/>
      <c r="AB101" s="418">
        <v>46</v>
      </c>
      <c r="AC101" s="418"/>
      <c r="AD101" s="418">
        <v>22</v>
      </c>
      <c r="AE101" s="431">
        <f>C101+D101+E101+F101+G101+H101+I101+J101+K101+L101+M101+N101+O101+P101+Q101+R101+S101+T101+U101+V101+W101+X101+Y101+Z101+AA101+AB101+AC101+AD101</f>
        <v>452</v>
      </c>
      <c r="AF101" s="420"/>
      <c r="AG101" s="421">
        <f>AE101+AF101</f>
        <v>452</v>
      </c>
      <c r="AH101" s="413"/>
    </row>
    <row r="102" spans="1:34" s="411" customFormat="1" ht="13.5" customHeight="1" x14ac:dyDescent="0.2">
      <c r="A102" s="411">
        <v>75</v>
      </c>
      <c r="B102" s="412">
        <v>79</v>
      </c>
      <c r="C102" s="432">
        <v>30</v>
      </c>
      <c r="D102" s="418"/>
      <c r="E102" s="418"/>
      <c r="F102" s="418"/>
      <c r="G102" s="418"/>
      <c r="H102" s="418"/>
      <c r="I102" s="418"/>
      <c r="J102" s="418"/>
      <c r="K102" s="418"/>
      <c r="L102" s="418">
        <v>20</v>
      </c>
      <c r="M102" s="418"/>
      <c r="N102" s="418"/>
      <c r="O102" s="418"/>
      <c r="P102" s="418"/>
      <c r="Q102" s="418"/>
      <c r="R102" s="418"/>
      <c r="S102" s="418"/>
      <c r="T102" s="418"/>
      <c r="U102" s="418"/>
      <c r="V102" s="418"/>
      <c r="W102" s="418"/>
      <c r="X102" s="418"/>
      <c r="Y102" s="420"/>
      <c r="Z102" s="420"/>
      <c r="AA102" s="420"/>
      <c r="AB102" s="418"/>
      <c r="AC102" s="418"/>
      <c r="AD102" s="418"/>
      <c r="AE102" s="431">
        <f>C102+D102+E102+F102+G102+H102+I102+J102+K102+L102+M102+N102+O102+P102+Q102+R102+S102+T102+U102+V102+W102+X102+Y102+Z102+AA102+AB102+AC102+AD102</f>
        <v>50</v>
      </c>
      <c r="AF102" s="420"/>
      <c r="AG102" s="421">
        <f>AE102+AF102</f>
        <v>50</v>
      </c>
      <c r="AH102" s="413"/>
    </row>
    <row r="103" spans="1:34" s="411" customFormat="1" ht="13.5" customHeight="1" x14ac:dyDescent="0.2">
      <c r="A103" s="411">
        <v>76</v>
      </c>
      <c r="B103" s="412">
        <v>80</v>
      </c>
      <c r="C103" s="432"/>
      <c r="D103" s="418"/>
      <c r="E103" s="418"/>
      <c r="F103" s="418"/>
      <c r="G103" s="418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  <c r="T103" s="418"/>
      <c r="U103" s="418"/>
      <c r="V103" s="418"/>
      <c r="W103" s="418"/>
      <c r="X103" s="418"/>
      <c r="Y103" s="420"/>
      <c r="Z103" s="420"/>
      <c r="AA103" s="420"/>
      <c r="AB103" s="418"/>
      <c r="AC103" s="418"/>
      <c r="AD103" s="418"/>
      <c r="AE103" s="431">
        <f>C103+D103+E103+F103+G103+H103+I103+J103+K103+L103+M103+N103+O103+P103+Q103+R103+S103+T103+U103+V103+W103+X103+Y103+Z103+AA103+AB103+AC103+AD103</f>
        <v>0</v>
      </c>
      <c r="AF103" s="420"/>
      <c r="AG103" s="421">
        <f>AE103+AF103</f>
        <v>0</v>
      </c>
      <c r="AH103" s="413"/>
    </row>
    <row r="104" spans="1:34" s="424" customFormat="1" ht="22.5" customHeight="1" x14ac:dyDescent="0.2">
      <c r="A104" s="424">
        <v>0</v>
      </c>
      <c r="B104" s="415" t="s">
        <v>668</v>
      </c>
      <c r="C104" s="440">
        <v>385</v>
      </c>
      <c r="D104" s="440">
        <v>0</v>
      </c>
      <c r="E104" s="440">
        <v>0</v>
      </c>
      <c r="F104" s="440">
        <v>0</v>
      </c>
      <c r="G104" s="440">
        <v>0</v>
      </c>
      <c r="H104" s="440">
        <v>0</v>
      </c>
      <c r="I104" s="440">
        <v>0</v>
      </c>
      <c r="J104" s="440">
        <v>17</v>
      </c>
      <c r="K104" s="440">
        <v>6</v>
      </c>
      <c r="L104" s="440">
        <v>0</v>
      </c>
      <c r="M104" s="440">
        <v>0</v>
      </c>
      <c r="N104" s="440">
        <v>0</v>
      </c>
      <c r="O104" s="440">
        <v>83</v>
      </c>
      <c r="P104" s="440">
        <v>0</v>
      </c>
      <c r="Q104" s="440">
        <v>0</v>
      </c>
      <c r="R104" s="440">
        <v>0</v>
      </c>
      <c r="S104" s="440">
        <v>0</v>
      </c>
      <c r="T104" s="440">
        <v>0</v>
      </c>
      <c r="U104" s="440">
        <v>0</v>
      </c>
      <c r="V104" s="440">
        <v>0</v>
      </c>
      <c r="W104" s="440">
        <v>0</v>
      </c>
      <c r="X104" s="440">
        <v>0</v>
      </c>
      <c r="Y104" s="441">
        <v>0</v>
      </c>
      <c r="Z104" s="441">
        <v>0</v>
      </c>
      <c r="AA104" s="441">
        <v>0</v>
      </c>
      <c r="AB104" s="440">
        <v>25</v>
      </c>
      <c r="AC104" s="440">
        <v>0</v>
      </c>
      <c r="AD104" s="440">
        <v>0</v>
      </c>
      <c r="AE104" s="416">
        <f t="shared" ref="AE104:AG104" si="30">SUM(AE105:AE108)</f>
        <v>516</v>
      </c>
      <c r="AF104" s="441">
        <f t="shared" si="30"/>
        <v>0</v>
      </c>
      <c r="AG104" s="440">
        <f t="shared" si="30"/>
        <v>516</v>
      </c>
      <c r="AH104" s="426"/>
    </row>
    <row r="105" spans="1:34" s="411" customFormat="1" ht="13.5" customHeight="1" x14ac:dyDescent="0.2">
      <c r="A105" s="411">
        <v>77</v>
      </c>
      <c r="B105" s="412">
        <v>81</v>
      </c>
      <c r="C105" s="432">
        <v>173</v>
      </c>
      <c r="D105" s="418"/>
      <c r="E105" s="418"/>
      <c r="F105" s="418"/>
      <c r="G105" s="418"/>
      <c r="H105" s="418"/>
      <c r="I105" s="418"/>
      <c r="J105" s="418">
        <v>15</v>
      </c>
      <c r="K105" s="418">
        <v>6</v>
      </c>
      <c r="L105" s="418"/>
      <c r="M105" s="418"/>
      <c r="N105" s="418"/>
      <c r="O105" s="418">
        <v>80</v>
      </c>
      <c r="P105" s="418"/>
      <c r="Q105" s="418"/>
      <c r="R105" s="418"/>
      <c r="S105" s="418"/>
      <c r="T105" s="418"/>
      <c r="U105" s="418"/>
      <c r="V105" s="418"/>
      <c r="W105" s="418"/>
      <c r="X105" s="418"/>
      <c r="Y105" s="420"/>
      <c r="Z105" s="420"/>
      <c r="AA105" s="420"/>
      <c r="AB105" s="418">
        <v>25</v>
      </c>
      <c r="AC105" s="418"/>
      <c r="AD105" s="418"/>
      <c r="AE105" s="431">
        <f>C105+D105+E105+F105+G105+H105+I105+J105+K105+L105+M105+N105+O105+P105+Q105+R105+S105+T105+U105+V105+W105+X105+Y105+Z105+AA105+AB105+AC105+AD105</f>
        <v>299</v>
      </c>
      <c r="AF105" s="420"/>
      <c r="AG105" s="421">
        <f>AE105+AF105</f>
        <v>299</v>
      </c>
      <c r="AH105" s="413"/>
    </row>
    <row r="106" spans="1:34" s="424" customFormat="1" ht="13.5" customHeight="1" x14ac:dyDescent="0.2">
      <c r="A106" s="424">
        <v>78</v>
      </c>
      <c r="B106" s="412">
        <v>82</v>
      </c>
      <c r="C106" s="432">
        <v>42</v>
      </c>
      <c r="D106" s="418"/>
      <c r="E106" s="418"/>
      <c r="F106" s="418"/>
      <c r="G106" s="418"/>
      <c r="H106" s="418"/>
      <c r="I106" s="418"/>
      <c r="J106" s="418">
        <v>2</v>
      </c>
      <c r="K106" s="418"/>
      <c r="L106" s="418"/>
      <c r="M106" s="418"/>
      <c r="N106" s="418"/>
      <c r="O106" s="418">
        <v>3</v>
      </c>
      <c r="P106" s="418"/>
      <c r="Q106" s="418"/>
      <c r="R106" s="418"/>
      <c r="S106" s="418"/>
      <c r="T106" s="418"/>
      <c r="U106" s="418"/>
      <c r="V106" s="418"/>
      <c r="W106" s="418"/>
      <c r="X106" s="418"/>
      <c r="Y106" s="420"/>
      <c r="Z106" s="420"/>
      <c r="AA106" s="420"/>
      <c r="AB106" s="418"/>
      <c r="AC106" s="418"/>
      <c r="AD106" s="418"/>
      <c r="AE106" s="431">
        <f>C106+D106+E106+F106+G106+H106+I106+J106+K106+L106+M106+N106+O106+P106+Q106+R106+S106+T106+U106+V106+W106+X106+Y106+Z106+AA106+AB106+AC106+AD106</f>
        <v>47</v>
      </c>
      <c r="AF106" s="420"/>
      <c r="AG106" s="421">
        <f>AE106+AF106</f>
        <v>47</v>
      </c>
      <c r="AH106" s="426"/>
    </row>
    <row r="107" spans="1:34" s="411" customFormat="1" ht="13.5" customHeight="1" x14ac:dyDescent="0.2">
      <c r="B107" s="412">
        <v>83</v>
      </c>
      <c r="C107" s="432">
        <v>170</v>
      </c>
      <c r="D107" s="418"/>
      <c r="E107" s="418"/>
      <c r="F107" s="418"/>
      <c r="G107" s="418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  <c r="T107" s="418"/>
      <c r="U107" s="418"/>
      <c r="V107" s="418"/>
      <c r="W107" s="418"/>
      <c r="X107" s="418"/>
      <c r="Y107" s="420"/>
      <c r="Z107" s="420"/>
      <c r="AA107" s="420"/>
      <c r="AB107" s="418"/>
      <c r="AC107" s="418"/>
      <c r="AD107" s="418"/>
      <c r="AE107" s="431">
        <f>C107+D107+E107+F107+G107+H107+I107+J107+K107+L107+M107+N107+O107+P107+Q107+R107+S107+T107+U107+V107+W107+X107+Y107+Z107+AA107+AB107+AC107+AD107</f>
        <v>170</v>
      </c>
      <c r="AF107" s="420"/>
      <c r="AG107" s="421">
        <f>AE107+AF107</f>
        <v>170</v>
      </c>
      <c r="AH107" s="413"/>
    </row>
    <row r="108" spans="1:34" s="411" customFormat="1" ht="13.5" customHeight="1" x14ac:dyDescent="0.2">
      <c r="B108" s="412">
        <v>84</v>
      </c>
      <c r="C108" s="432"/>
      <c r="D108" s="418"/>
      <c r="E108" s="418"/>
      <c r="F108" s="418"/>
      <c r="G108" s="41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  <c r="T108" s="418"/>
      <c r="U108" s="418"/>
      <c r="V108" s="418"/>
      <c r="W108" s="418"/>
      <c r="X108" s="418"/>
      <c r="Y108" s="420"/>
      <c r="Z108" s="420"/>
      <c r="AA108" s="420"/>
      <c r="AB108" s="418"/>
      <c r="AC108" s="418"/>
      <c r="AD108" s="418"/>
      <c r="AE108" s="431">
        <f>C108+D108+E108+F108+G108+H108+I108+J108+K108+L108+M108+N108+O108+P108+Q108+R108+S108+T108+U108+V108+W108+X108+Y108+Z108+AA108+AB108+AC108+AD108</f>
        <v>0</v>
      </c>
      <c r="AF108" s="420"/>
      <c r="AG108" s="421">
        <f>AE108+AF108</f>
        <v>0</v>
      </c>
      <c r="AH108" s="413"/>
    </row>
    <row r="109" spans="1:34" s="424" customFormat="1" ht="22.5" customHeight="1" x14ac:dyDescent="0.2">
      <c r="A109" s="424">
        <v>0</v>
      </c>
      <c r="B109" s="415" t="s">
        <v>669</v>
      </c>
      <c r="C109" s="416">
        <v>0</v>
      </c>
      <c r="D109" s="416">
        <v>0</v>
      </c>
      <c r="E109" s="416">
        <v>0</v>
      </c>
      <c r="F109" s="416">
        <v>0</v>
      </c>
      <c r="G109" s="416">
        <v>0</v>
      </c>
      <c r="H109" s="416">
        <v>0</v>
      </c>
      <c r="I109" s="416">
        <v>0</v>
      </c>
      <c r="J109" s="416">
        <v>80</v>
      </c>
      <c r="K109" s="416">
        <v>0</v>
      </c>
      <c r="L109" s="416">
        <v>0</v>
      </c>
      <c r="M109" s="416">
        <v>0</v>
      </c>
      <c r="N109" s="416">
        <v>0</v>
      </c>
      <c r="O109" s="416">
        <v>60</v>
      </c>
      <c r="P109" s="416">
        <v>0</v>
      </c>
      <c r="Q109" s="416">
        <v>0</v>
      </c>
      <c r="R109" s="416">
        <v>0</v>
      </c>
      <c r="S109" s="416">
        <v>20</v>
      </c>
      <c r="T109" s="416">
        <v>0</v>
      </c>
      <c r="U109" s="416">
        <v>0</v>
      </c>
      <c r="V109" s="416">
        <v>0</v>
      </c>
      <c r="W109" s="416">
        <v>0</v>
      </c>
      <c r="X109" s="416">
        <v>0</v>
      </c>
      <c r="Y109" s="416">
        <v>0</v>
      </c>
      <c r="Z109" s="416">
        <v>0</v>
      </c>
      <c r="AA109" s="416">
        <v>0</v>
      </c>
      <c r="AB109" s="416">
        <v>0</v>
      </c>
      <c r="AC109" s="416">
        <v>0</v>
      </c>
      <c r="AD109" s="416">
        <v>0</v>
      </c>
      <c r="AE109" s="416">
        <f t="shared" ref="AE109:AG109" si="31">AE110</f>
        <v>160</v>
      </c>
      <c r="AF109" s="416">
        <f t="shared" si="31"/>
        <v>0</v>
      </c>
      <c r="AG109" s="416">
        <f t="shared" si="31"/>
        <v>160</v>
      </c>
      <c r="AH109" s="426"/>
    </row>
    <row r="110" spans="1:34" ht="13.5" customHeight="1" x14ac:dyDescent="0.2">
      <c r="A110" s="399">
        <v>79</v>
      </c>
      <c r="B110" s="412">
        <v>85</v>
      </c>
      <c r="C110" s="418"/>
      <c r="D110" s="418"/>
      <c r="E110" s="418"/>
      <c r="F110" s="418"/>
      <c r="G110" s="418"/>
      <c r="H110" s="418"/>
      <c r="I110" s="418"/>
      <c r="J110" s="418">
        <v>80</v>
      </c>
      <c r="K110" s="418"/>
      <c r="L110" s="418"/>
      <c r="M110" s="418"/>
      <c r="N110" s="418"/>
      <c r="O110" s="418">
        <v>60</v>
      </c>
      <c r="P110" s="418"/>
      <c r="Q110" s="418"/>
      <c r="R110" s="418"/>
      <c r="S110" s="418">
        <v>20</v>
      </c>
      <c r="T110" s="418"/>
      <c r="U110" s="418"/>
      <c r="V110" s="418"/>
      <c r="W110" s="418"/>
      <c r="X110" s="418"/>
      <c r="Y110" s="420"/>
      <c r="Z110" s="420"/>
      <c r="AA110" s="420"/>
      <c r="AB110" s="418"/>
      <c r="AC110" s="418"/>
      <c r="AD110" s="418"/>
      <c r="AE110" s="431">
        <f>C110+D110+E110+F110+G110+H110+I110+J110+K110+L110+M110+N110+O110+P110+Q110+R110+S110+T110+U110+V110+W110+X110+Y110+Z110+AA110+AB110+AC110+AD110</f>
        <v>160</v>
      </c>
      <c r="AF110" s="420"/>
      <c r="AG110" s="421">
        <f>AE110+AF110</f>
        <v>160</v>
      </c>
    </row>
    <row r="111" spans="1:34" ht="22.5" customHeight="1" x14ac:dyDescent="0.2">
      <c r="A111" s="399">
        <v>0</v>
      </c>
      <c r="B111" s="415" t="s">
        <v>670</v>
      </c>
      <c r="C111" s="416">
        <v>20</v>
      </c>
      <c r="D111" s="416">
        <v>0</v>
      </c>
      <c r="E111" s="416">
        <v>0</v>
      </c>
      <c r="F111" s="416">
        <v>0</v>
      </c>
      <c r="G111" s="416">
        <v>0</v>
      </c>
      <c r="H111" s="416">
        <v>0</v>
      </c>
      <c r="I111" s="416">
        <v>0</v>
      </c>
      <c r="J111" s="416">
        <v>92</v>
      </c>
      <c r="K111" s="416">
        <v>0</v>
      </c>
      <c r="L111" s="416">
        <v>0</v>
      </c>
      <c r="M111" s="416">
        <v>0</v>
      </c>
      <c r="N111" s="416">
        <v>0</v>
      </c>
      <c r="O111" s="416">
        <v>24</v>
      </c>
      <c r="P111" s="416">
        <v>0</v>
      </c>
      <c r="Q111" s="416">
        <v>0</v>
      </c>
      <c r="R111" s="416">
        <v>0</v>
      </c>
      <c r="S111" s="416">
        <v>0</v>
      </c>
      <c r="T111" s="416">
        <v>0</v>
      </c>
      <c r="U111" s="416">
        <v>0</v>
      </c>
      <c r="V111" s="416">
        <v>0</v>
      </c>
      <c r="W111" s="416">
        <v>0</v>
      </c>
      <c r="X111" s="416">
        <v>0</v>
      </c>
      <c r="Y111" s="416">
        <v>0</v>
      </c>
      <c r="Z111" s="416">
        <v>0</v>
      </c>
      <c r="AA111" s="416">
        <v>0</v>
      </c>
      <c r="AB111" s="416">
        <v>0</v>
      </c>
      <c r="AC111" s="416">
        <v>0</v>
      </c>
      <c r="AD111" s="416">
        <v>0</v>
      </c>
      <c r="AE111" s="416">
        <f>SUM(AE112:AE114)</f>
        <v>136</v>
      </c>
      <c r="AF111" s="416">
        <f t="shared" ref="AF111:AG111" si="32">SUM(AF112:AF114)</f>
        <v>0</v>
      </c>
      <c r="AG111" s="416">
        <f t="shared" si="32"/>
        <v>136</v>
      </c>
    </row>
    <row r="112" spans="1:34" ht="13.5" customHeight="1" x14ac:dyDescent="0.2">
      <c r="A112" s="399">
        <v>80</v>
      </c>
      <c r="B112" s="412">
        <v>86</v>
      </c>
      <c r="C112" s="418">
        <v>20</v>
      </c>
      <c r="D112" s="418"/>
      <c r="E112" s="418"/>
      <c r="F112" s="418"/>
      <c r="G112" s="418"/>
      <c r="H112" s="418"/>
      <c r="I112" s="418"/>
      <c r="J112" s="418">
        <v>92</v>
      </c>
      <c r="K112" s="418"/>
      <c r="L112" s="418"/>
      <c r="M112" s="418"/>
      <c r="N112" s="418"/>
      <c r="O112" s="418">
        <v>24</v>
      </c>
      <c r="P112" s="418"/>
      <c r="Q112" s="418"/>
      <c r="R112" s="418"/>
      <c r="S112" s="418"/>
      <c r="T112" s="418"/>
      <c r="U112" s="418"/>
      <c r="V112" s="418"/>
      <c r="W112" s="418"/>
      <c r="X112" s="418"/>
      <c r="Y112" s="420"/>
      <c r="Z112" s="420"/>
      <c r="AA112" s="420"/>
      <c r="AB112" s="418"/>
      <c r="AC112" s="418"/>
      <c r="AD112" s="418"/>
      <c r="AE112" s="431">
        <f>C112+D112+E112+F112+G112+H112+I112+J112+K112+L112+M112+N112+O112+P112+Q112+R112+S112+T112+U112+V112+W112+X112+Y112+Z112+AA112+AB112+AC112+AD112</f>
        <v>136</v>
      </c>
      <c r="AF112" s="420"/>
      <c r="AG112" s="421">
        <f>AE112+AF112</f>
        <v>136</v>
      </c>
    </row>
    <row r="113" spans="1:36" ht="12.75" customHeight="1" x14ac:dyDescent="0.2">
      <c r="B113" s="412">
        <v>87</v>
      </c>
      <c r="C113" s="418"/>
      <c r="D113" s="418"/>
      <c r="E113" s="418"/>
      <c r="F113" s="418"/>
      <c r="G113" s="418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  <c r="T113" s="418"/>
      <c r="U113" s="418"/>
      <c r="V113" s="418"/>
      <c r="W113" s="418"/>
      <c r="X113" s="418"/>
      <c r="Y113" s="420"/>
      <c r="Z113" s="420"/>
      <c r="AA113" s="420"/>
      <c r="AB113" s="418"/>
      <c r="AC113" s="418"/>
      <c r="AD113" s="418"/>
      <c r="AE113" s="431">
        <f>C113+D113+E113+F113+G113+H113+I113+J113+K113+L113+M113+N113+O113+P113+Q113+R113+S113+T113+U113+V113+W113+X113+Y113+Z113+AA113+AB113+AC113+AD113</f>
        <v>0</v>
      </c>
      <c r="AF113" s="420"/>
      <c r="AG113" s="421">
        <f>AE113+AF113</f>
        <v>0</v>
      </c>
    </row>
    <row r="114" spans="1:36" s="400" customFormat="1" ht="13.5" customHeight="1" x14ac:dyDescent="0.2">
      <c r="A114" s="399">
        <v>81</v>
      </c>
      <c r="B114" s="412">
        <v>88</v>
      </c>
      <c r="C114" s="418"/>
      <c r="D114" s="418"/>
      <c r="E114" s="418"/>
      <c r="F114" s="418"/>
      <c r="G114" s="418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  <c r="T114" s="418"/>
      <c r="U114" s="418"/>
      <c r="V114" s="418"/>
      <c r="W114" s="418"/>
      <c r="X114" s="418"/>
      <c r="Y114" s="420"/>
      <c r="Z114" s="420"/>
      <c r="AA114" s="420"/>
      <c r="AB114" s="418"/>
      <c r="AC114" s="418"/>
      <c r="AD114" s="418"/>
      <c r="AE114" s="431">
        <f>C114+D114+E114+F114+G114+H114+I114+J114+K114+L114+M114+N114+O114+P114+Q114+R114+S114+T114+U114+V114+W114+X114+Y114+Z114+AA114+AB114+AC114+AD114</f>
        <v>0</v>
      </c>
      <c r="AF114" s="420"/>
      <c r="AG114" s="421">
        <f>AE114+AF114</f>
        <v>0</v>
      </c>
      <c r="AI114" s="399"/>
      <c r="AJ114" s="399"/>
    </row>
    <row r="115" spans="1:36" s="400" customFormat="1" ht="21.75" customHeight="1" x14ac:dyDescent="0.2">
      <c r="A115" s="399"/>
      <c r="B115" s="442" t="s">
        <v>44</v>
      </c>
      <c r="C115" s="443">
        <f>C6+C11+C13+C16+C18+C20+C23+C31+C34+C43+C47+C64+C66+C85+C88+C98+C100+C104+C109+C111+C55</f>
        <v>2989</v>
      </c>
      <c r="D115" s="443">
        <f t="shared" ref="D115:AG115" si="33">D6+D11+D13+D16+D18+D20+D23+D31+D34+D43+D47+D64+D66+D85+D88+D98+D100+D104+D109+D111+D55</f>
        <v>782</v>
      </c>
      <c r="E115" s="443">
        <f t="shared" si="33"/>
        <v>907</v>
      </c>
      <c r="F115" s="443">
        <f t="shared" si="33"/>
        <v>3632</v>
      </c>
      <c r="G115" s="443">
        <f t="shared" si="33"/>
        <v>1971</v>
      </c>
      <c r="H115" s="443">
        <f t="shared" si="33"/>
        <v>52</v>
      </c>
      <c r="I115" s="443">
        <f t="shared" si="33"/>
        <v>300</v>
      </c>
      <c r="J115" s="443">
        <f t="shared" si="33"/>
        <v>1266</v>
      </c>
      <c r="K115" s="443">
        <f t="shared" si="33"/>
        <v>445</v>
      </c>
      <c r="L115" s="443">
        <f t="shared" si="33"/>
        <v>1409</v>
      </c>
      <c r="M115" s="443">
        <f t="shared" si="33"/>
        <v>405</v>
      </c>
      <c r="N115" s="443">
        <f t="shared" si="33"/>
        <v>605</v>
      </c>
      <c r="O115" s="443">
        <f>O6+O11+O13+O16+O18+O20+O23+O31+O34+O43+O47+O64+O66+O85+O88+O98+O100+O104+O109+O111+O55</f>
        <v>840</v>
      </c>
      <c r="P115" s="443">
        <f t="shared" si="33"/>
        <v>110</v>
      </c>
      <c r="Q115" s="443">
        <f t="shared" si="33"/>
        <v>46</v>
      </c>
      <c r="R115" s="443">
        <f t="shared" si="33"/>
        <v>152</v>
      </c>
      <c r="S115" s="443">
        <f t="shared" si="33"/>
        <v>819</v>
      </c>
      <c r="T115" s="443">
        <f t="shared" si="33"/>
        <v>124</v>
      </c>
      <c r="U115" s="443">
        <f t="shared" si="33"/>
        <v>4</v>
      </c>
      <c r="V115" s="443">
        <f t="shared" si="33"/>
        <v>36</v>
      </c>
      <c r="W115" s="443">
        <f t="shared" si="33"/>
        <v>10</v>
      </c>
      <c r="X115" s="443">
        <f t="shared" si="33"/>
        <v>97</v>
      </c>
      <c r="Y115" s="443">
        <f t="shared" si="33"/>
        <v>130</v>
      </c>
      <c r="Z115" s="443">
        <f t="shared" si="33"/>
        <v>100</v>
      </c>
      <c r="AA115" s="443">
        <f t="shared" si="33"/>
        <v>0</v>
      </c>
      <c r="AB115" s="443">
        <f t="shared" si="33"/>
        <v>275</v>
      </c>
      <c r="AC115" s="443">
        <f t="shared" si="33"/>
        <v>54</v>
      </c>
      <c r="AD115" s="443">
        <f>AD6+AD11+AD13+AD16+AD18+AD20+AD23+AD31+AD34+AD43+AD47+AD64+AD66+AD85+AD88+AD98+AD100+AD104+AD109+AD111+AD55</f>
        <v>62</v>
      </c>
      <c r="AE115" s="443">
        <f t="shared" si="33"/>
        <v>17622</v>
      </c>
      <c r="AF115" s="443">
        <f t="shared" si="33"/>
        <v>0</v>
      </c>
      <c r="AG115" s="443">
        <f t="shared" si="33"/>
        <v>17622</v>
      </c>
      <c r="AI115" s="399"/>
      <c r="AJ115" s="399"/>
    </row>
  </sheetData>
  <autoFilter ref="A4:AJ4" xr:uid="{00000000-0009-0000-0000-000001000000}"/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Z152"/>
  <sheetViews>
    <sheetView zoomScale="110" zoomScaleNormal="110" workbookViewId="0">
      <pane xSplit="3" ySplit="10" topLeftCell="D136" activePane="bottomRight" state="frozen"/>
      <selection pane="topRight" activeCell="D1" sqref="D1"/>
      <selection pane="bottomLeft" activeCell="A9" sqref="A9"/>
      <selection pane="bottomRight" activeCell="F5" sqref="F5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20" t="s">
        <v>571</v>
      </c>
      <c r="B2" s="1120"/>
      <c r="C2" s="1120"/>
      <c r="D2" s="1120"/>
      <c r="E2" s="1120"/>
      <c r="F2" s="1120"/>
      <c r="G2" s="1120"/>
      <c r="H2" s="1120"/>
      <c r="I2" s="1120"/>
      <c r="J2" s="1120"/>
      <c r="K2" s="1120"/>
      <c r="L2" s="1120"/>
      <c r="M2" s="1120"/>
      <c r="N2" s="1120"/>
      <c r="O2" s="1120"/>
      <c r="P2" s="1120"/>
      <c r="Q2" s="1120"/>
      <c r="R2" s="1120"/>
      <c r="S2" s="1120"/>
      <c r="T2" s="1120"/>
      <c r="U2" s="1120"/>
      <c r="V2" s="1120"/>
      <c r="W2" s="1120"/>
      <c r="X2" s="1120"/>
      <c r="Y2" s="1120"/>
      <c r="Z2" s="1120"/>
    </row>
    <row r="3" spans="1:26" x14ac:dyDescent="0.25">
      <c r="C3" s="6"/>
      <c r="E3" s="32"/>
      <c r="M3" s="1132"/>
      <c r="N3" s="1132"/>
      <c r="O3" s="1132"/>
    </row>
    <row r="4" spans="1:26" s="10" customFormat="1" ht="42" customHeight="1" x14ac:dyDescent="0.25">
      <c r="A4" s="1124" t="s">
        <v>0</v>
      </c>
      <c r="B4" s="1124" t="s">
        <v>1</v>
      </c>
      <c r="C4" s="1129" t="s">
        <v>2</v>
      </c>
      <c r="D4" s="1145" t="s">
        <v>526</v>
      </c>
      <c r="E4" s="1145"/>
      <c r="F4" s="1145"/>
      <c r="G4" s="1145"/>
      <c r="H4" s="1145"/>
      <c r="I4" s="1145"/>
      <c r="J4" s="1145"/>
      <c r="K4" s="1145"/>
      <c r="L4" s="1146" t="s">
        <v>527</v>
      </c>
      <c r="M4" s="1147"/>
      <c r="N4" s="1147"/>
      <c r="O4" s="1147"/>
      <c r="P4" s="1147"/>
      <c r="Q4" s="1147"/>
      <c r="R4" s="1139" t="s">
        <v>528</v>
      </c>
      <c r="S4" s="1139"/>
      <c r="T4" s="1139"/>
      <c r="U4" s="1139"/>
      <c r="V4" s="1139"/>
      <c r="W4" s="1139"/>
      <c r="X4" s="1139"/>
      <c r="Y4" s="1139"/>
      <c r="Z4" s="1139"/>
    </row>
    <row r="5" spans="1:26" s="10" customFormat="1" ht="68.25" customHeight="1" x14ac:dyDescent="0.25">
      <c r="A5" s="1125"/>
      <c r="B5" s="1125"/>
      <c r="C5" s="1149"/>
      <c r="D5" s="1141" t="s">
        <v>529</v>
      </c>
      <c r="E5" s="1141" t="s">
        <v>530</v>
      </c>
      <c r="F5" s="314" t="s">
        <v>767</v>
      </c>
      <c r="G5" s="314" t="s">
        <v>766</v>
      </c>
      <c r="H5" s="1141" t="s">
        <v>456</v>
      </c>
      <c r="I5" s="1141"/>
      <c r="J5" s="1141"/>
      <c r="K5" s="1142" t="s">
        <v>13</v>
      </c>
      <c r="L5" s="1144" t="s">
        <v>531</v>
      </c>
      <c r="M5" s="1144" t="s">
        <v>532</v>
      </c>
      <c r="N5" s="1144" t="s">
        <v>533</v>
      </c>
      <c r="O5" s="1144" t="s">
        <v>534</v>
      </c>
      <c r="P5" s="1144" t="s">
        <v>535</v>
      </c>
      <c r="Q5" s="1148" t="s">
        <v>13</v>
      </c>
      <c r="R5" s="1140" t="s">
        <v>536</v>
      </c>
      <c r="S5" s="1140" t="s">
        <v>537</v>
      </c>
      <c r="T5" s="1140" t="s">
        <v>538</v>
      </c>
      <c r="U5" s="1140" t="s">
        <v>539</v>
      </c>
      <c r="V5" s="1140" t="s">
        <v>540</v>
      </c>
      <c r="W5" s="1140" t="s">
        <v>541</v>
      </c>
      <c r="X5" s="1137" t="s">
        <v>542</v>
      </c>
      <c r="Y5" s="1138" t="s">
        <v>543</v>
      </c>
      <c r="Z5" s="1139" t="s">
        <v>13</v>
      </c>
    </row>
    <row r="6" spans="1:26" ht="60" customHeight="1" x14ac:dyDescent="0.25">
      <c r="A6" s="1131"/>
      <c r="B6" s="1131"/>
      <c r="C6" s="1130"/>
      <c r="D6" s="1141"/>
      <c r="E6" s="1141"/>
      <c r="F6" s="347" t="s">
        <v>544</v>
      </c>
      <c r="G6" s="347" t="s">
        <v>13</v>
      </c>
      <c r="H6" s="25" t="s">
        <v>545</v>
      </c>
      <c r="I6" s="344" t="s">
        <v>546</v>
      </c>
      <c r="J6" s="344" t="s">
        <v>547</v>
      </c>
      <c r="K6" s="1143"/>
      <c r="L6" s="1144"/>
      <c r="M6" s="1144"/>
      <c r="N6" s="1144"/>
      <c r="O6" s="1144"/>
      <c r="P6" s="1144"/>
      <c r="Q6" s="1148"/>
      <c r="R6" s="1140"/>
      <c r="S6" s="1140"/>
      <c r="T6" s="1140"/>
      <c r="U6" s="1140"/>
      <c r="V6" s="1140"/>
      <c r="W6" s="1140"/>
      <c r="X6" s="1137"/>
      <c r="Y6" s="1138"/>
      <c r="Z6" s="1139"/>
    </row>
    <row r="7" spans="1:26" x14ac:dyDescent="0.25">
      <c r="A7" s="1133" t="s">
        <v>13</v>
      </c>
      <c r="B7" s="1133"/>
      <c r="C7" s="1133"/>
      <c r="D7" s="352">
        <f>D8+D10+D9</f>
        <v>104474</v>
      </c>
      <c r="E7" s="352">
        <f t="shared" ref="E7:Z7" si="0">E8+E10+E9</f>
        <v>5427</v>
      </c>
      <c r="F7" s="352">
        <f t="shared" si="0"/>
        <v>15104</v>
      </c>
      <c r="G7" s="352">
        <f t="shared" si="0"/>
        <v>10675</v>
      </c>
      <c r="H7" s="352">
        <f t="shared" si="0"/>
        <v>8260</v>
      </c>
      <c r="I7" s="352">
        <f t="shared" si="0"/>
        <v>549</v>
      </c>
      <c r="J7" s="352">
        <f t="shared" si="0"/>
        <v>1866</v>
      </c>
      <c r="K7" s="352">
        <f t="shared" si="0"/>
        <v>135680</v>
      </c>
      <c r="L7" s="352">
        <f t="shared" si="0"/>
        <v>2668</v>
      </c>
      <c r="M7" s="352">
        <f t="shared" si="0"/>
        <v>15352</v>
      </c>
      <c r="N7" s="352">
        <f t="shared" si="0"/>
        <v>48348</v>
      </c>
      <c r="O7" s="352">
        <f t="shared" si="0"/>
        <v>31277</v>
      </c>
      <c r="P7" s="352">
        <f t="shared" si="0"/>
        <v>6323</v>
      </c>
      <c r="Q7" s="352">
        <f t="shared" si="0"/>
        <v>103968</v>
      </c>
      <c r="R7" s="352">
        <f t="shared" si="0"/>
        <v>344</v>
      </c>
      <c r="S7" s="352">
        <f t="shared" si="0"/>
        <v>815</v>
      </c>
      <c r="T7" s="352">
        <f t="shared" si="0"/>
        <v>665</v>
      </c>
      <c r="U7" s="352">
        <f t="shared" si="0"/>
        <v>435</v>
      </c>
      <c r="V7" s="352">
        <f t="shared" si="0"/>
        <v>510</v>
      </c>
      <c r="W7" s="352">
        <f t="shared" si="0"/>
        <v>800</v>
      </c>
      <c r="X7" s="352">
        <f t="shared" si="0"/>
        <v>2106</v>
      </c>
      <c r="Y7" s="352">
        <f t="shared" si="0"/>
        <v>48</v>
      </c>
      <c r="Z7" s="352">
        <f t="shared" si="0"/>
        <v>5723</v>
      </c>
    </row>
    <row r="8" spans="1:26" x14ac:dyDescent="0.25">
      <c r="A8" s="16"/>
      <c r="B8" s="16"/>
      <c r="C8" s="17" t="s">
        <v>14</v>
      </c>
      <c r="D8" s="304"/>
      <c r="E8" s="304"/>
      <c r="F8" s="304"/>
      <c r="G8" s="304">
        <f>H8+I8+J8</f>
        <v>0</v>
      </c>
      <c r="H8" s="304"/>
      <c r="I8" s="304"/>
      <c r="J8" s="304"/>
      <c r="K8" s="304">
        <f>D8+E8+F8+G8</f>
        <v>0</v>
      </c>
      <c r="L8" s="304"/>
      <c r="M8" s="355"/>
      <c r="N8" s="355"/>
      <c r="O8" s="304"/>
      <c r="P8" s="304"/>
      <c r="Q8" s="304">
        <f>P8+L8+M8+N8+O8</f>
        <v>0</v>
      </c>
      <c r="R8" s="304"/>
      <c r="S8" s="304"/>
      <c r="T8" s="304"/>
      <c r="U8" s="304"/>
      <c r="V8" s="304"/>
      <c r="W8" s="304"/>
      <c r="X8" s="304"/>
      <c r="Y8" s="304"/>
      <c r="Z8" s="304">
        <f>R8+S8+T8+U8+V8+W8+X8+Y8</f>
        <v>0</v>
      </c>
    </row>
    <row r="9" spans="1:26" x14ac:dyDescent="0.25">
      <c r="A9" s="16"/>
      <c r="B9" s="16"/>
      <c r="C9" s="17" t="s">
        <v>569</v>
      </c>
      <c r="D9" s="304"/>
      <c r="E9" s="304"/>
      <c r="F9" s="304"/>
      <c r="G9" s="304">
        <f>H9+I9+J9</f>
        <v>0</v>
      </c>
      <c r="H9" s="304"/>
      <c r="I9" s="304"/>
      <c r="J9" s="304"/>
      <c r="K9" s="304">
        <f>D9+E9+F9+G9</f>
        <v>0</v>
      </c>
      <c r="L9" s="304">
        <v>67</v>
      </c>
      <c r="M9" s="305">
        <v>200</v>
      </c>
      <c r="N9" s="305">
        <v>267</v>
      </c>
      <c r="O9" s="304">
        <v>133</v>
      </c>
      <c r="P9" s="304"/>
      <c r="Q9" s="304">
        <f>P9+L9+M9+N9+O9</f>
        <v>667</v>
      </c>
      <c r="R9" s="304"/>
      <c r="S9" s="304"/>
      <c r="T9" s="304"/>
      <c r="U9" s="304"/>
      <c r="V9" s="304"/>
      <c r="W9" s="304"/>
      <c r="X9" s="304"/>
      <c r="Y9" s="304"/>
      <c r="Z9" s="304">
        <f>R9+S9+T9+U9+V9+W9+X9+Y9</f>
        <v>0</v>
      </c>
    </row>
    <row r="10" spans="1:26" s="10" customFormat="1" x14ac:dyDescent="0.25">
      <c r="A10" s="1133" t="s">
        <v>15</v>
      </c>
      <c r="B10" s="1133"/>
      <c r="C10" s="1133"/>
      <c r="D10" s="352">
        <f>SUM(D11:D148)-D91</f>
        <v>104474</v>
      </c>
      <c r="E10" s="352">
        <f t="shared" ref="E10:P10" si="1">SUM(E11:E148)-E91</f>
        <v>5427</v>
      </c>
      <c r="F10" s="352">
        <f t="shared" si="1"/>
        <v>15104</v>
      </c>
      <c r="G10" s="352">
        <f t="shared" si="1"/>
        <v>10675</v>
      </c>
      <c r="H10" s="352">
        <f t="shared" si="1"/>
        <v>8260</v>
      </c>
      <c r="I10" s="352">
        <f t="shared" si="1"/>
        <v>549</v>
      </c>
      <c r="J10" s="352">
        <f t="shared" si="1"/>
        <v>1866</v>
      </c>
      <c r="K10" s="352">
        <f t="shared" si="1"/>
        <v>135680</v>
      </c>
      <c r="L10" s="352">
        <f t="shared" si="1"/>
        <v>2601</v>
      </c>
      <c r="M10" s="352">
        <f t="shared" si="1"/>
        <v>15152</v>
      </c>
      <c r="N10" s="352">
        <f t="shared" si="1"/>
        <v>48081</v>
      </c>
      <c r="O10" s="352">
        <f t="shared" si="1"/>
        <v>31144</v>
      </c>
      <c r="P10" s="352">
        <f t="shared" si="1"/>
        <v>6323</v>
      </c>
      <c r="Q10" s="352">
        <f t="shared" ref="Q10" si="2">SUM(Q11:Q148)-Q91</f>
        <v>103301</v>
      </c>
      <c r="R10" s="352">
        <f t="shared" ref="R10" si="3">SUM(R11:R148)-R91</f>
        <v>344</v>
      </c>
      <c r="S10" s="352">
        <f t="shared" ref="S10" si="4">SUM(S11:S148)-S91</f>
        <v>815</v>
      </c>
      <c r="T10" s="352">
        <f t="shared" ref="T10" si="5">SUM(T11:T148)-T91</f>
        <v>665</v>
      </c>
      <c r="U10" s="352">
        <f t="shared" ref="U10" si="6">SUM(U11:U148)-U91</f>
        <v>435</v>
      </c>
      <c r="V10" s="352">
        <f t="shared" ref="V10" si="7">SUM(V11:V148)-V91</f>
        <v>510</v>
      </c>
      <c r="W10" s="352">
        <f t="shared" ref="W10" si="8">SUM(W11:W148)-W91</f>
        <v>800</v>
      </c>
      <c r="X10" s="352">
        <f t="shared" ref="X10" si="9">SUM(X11:X148)-X91</f>
        <v>2106</v>
      </c>
      <c r="Y10" s="352">
        <f t="shared" ref="Y10" si="10">SUM(Y11:Y148)-Y91</f>
        <v>48</v>
      </c>
      <c r="Z10" s="352">
        <f t="shared" ref="Z10" si="11">SUM(Z11:Z148)-Z91</f>
        <v>5723</v>
      </c>
    </row>
    <row r="11" spans="1:26" s="20" customFormat="1" x14ac:dyDescent="0.25">
      <c r="A11" s="303">
        <v>1</v>
      </c>
      <c r="B11" s="49" t="s">
        <v>54</v>
      </c>
      <c r="C11" s="50" t="s">
        <v>55</v>
      </c>
      <c r="D11" s="304">
        <v>393</v>
      </c>
      <c r="E11" s="304">
        <v>0</v>
      </c>
      <c r="F11" s="304">
        <v>0</v>
      </c>
      <c r="G11" s="304">
        <f>H11+I11+J11</f>
        <v>0</v>
      </c>
      <c r="H11" s="304">
        <v>0</v>
      </c>
      <c r="I11" s="304">
        <v>0</v>
      </c>
      <c r="J11" s="304">
        <v>0</v>
      </c>
      <c r="K11" s="304">
        <f>D11+E11+F11+G11</f>
        <v>393</v>
      </c>
      <c r="L11" s="304">
        <v>0</v>
      </c>
      <c r="M11" s="304">
        <v>0</v>
      </c>
      <c r="N11" s="304">
        <v>0</v>
      </c>
      <c r="O11" s="304">
        <v>0</v>
      </c>
      <c r="P11" s="304">
        <v>0</v>
      </c>
      <c r="Q11" s="304">
        <f>L11+M11+N11+O11+P11</f>
        <v>0</v>
      </c>
      <c r="R11" s="304"/>
      <c r="S11" s="304"/>
      <c r="T11" s="304"/>
      <c r="U11" s="304"/>
      <c r="V11" s="304"/>
      <c r="W11" s="304"/>
      <c r="X11" s="304"/>
      <c r="Y11" s="304"/>
      <c r="Z11" s="304">
        <f>R11+S11+T11+U11+V11+W11+X11+Y11</f>
        <v>0</v>
      </c>
    </row>
    <row r="12" spans="1:26" s="20" customFormat="1" x14ac:dyDescent="0.25">
      <c r="A12" s="303">
        <v>2</v>
      </c>
      <c r="B12" s="52" t="s">
        <v>56</v>
      </c>
      <c r="C12" s="50" t="s">
        <v>57</v>
      </c>
      <c r="D12" s="304">
        <v>407</v>
      </c>
      <c r="E12" s="304">
        <v>0</v>
      </c>
      <c r="F12" s="304">
        <v>59</v>
      </c>
      <c r="G12" s="304">
        <f t="shared" ref="G12:G75" si="12">H12+I12+J12</f>
        <v>0</v>
      </c>
      <c r="H12" s="304">
        <v>0</v>
      </c>
      <c r="I12" s="304">
        <v>0</v>
      </c>
      <c r="J12" s="304">
        <v>0</v>
      </c>
      <c r="K12" s="304">
        <f t="shared" ref="K12:K75" si="13">D12+E12+F12+G12</f>
        <v>466</v>
      </c>
      <c r="L12" s="304">
        <v>0</v>
      </c>
      <c r="M12" s="304">
        <v>0</v>
      </c>
      <c r="N12" s="304">
        <v>0</v>
      </c>
      <c r="O12" s="304">
        <v>0</v>
      </c>
      <c r="P12" s="304">
        <v>0</v>
      </c>
      <c r="Q12" s="304">
        <f t="shared" ref="Q12:Q75" si="14">L12+M12+N12+O12+P12</f>
        <v>0</v>
      </c>
      <c r="R12" s="304"/>
      <c r="S12" s="304"/>
      <c r="T12" s="304"/>
      <c r="U12" s="304"/>
      <c r="V12" s="304"/>
      <c r="W12" s="304"/>
      <c r="X12" s="304"/>
      <c r="Y12" s="304"/>
      <c r="Z12" s="304">
        <f t="shared" ref="Z12:Z75" si="15">R12+S12+T12+U12+V12+W12+X12+Y12</f>
        <v>0</v>
      </c>
    </row>
    <row r="13" spans="1:26" s="10" customFormat="1" x14ac:dyDescent="0.25">
      <c r="A13" s="303">
        <v>3</v>
      </c>
      <c r="B13" s="346" t="s">
        <v>16</v>
      </c>
      <c r="C13" s="50" t="s">
        <v>17</v>
      </c>
      <c r="D13" s="304">
        <v>1643</v>
      </c>
      <c r="E13" s="304">
        <v>92</v>
      </c>
      <c r="F13" s="304">
        <v>237</v>
      </c>
      <c r="G13" s="304">
        <f t="shared" si="12"/>
        <v>0</v>
      </c>
      <c r="H13" s="304">
        <v>0</v>
      </c>
      <c r="I13" s="304">
        <v>0</v>
      </c>
      <c r="J13" s="304">
        <v>0</v>
      </c>
      <c r="K13" s="304">
        <f t="shared" si="13"/>
        <v>1972</v>
      </c>
      <c r="L13" s="304">
        <v>48</v>
      </c>
      <c r="M13" s="304">
        <v>334</v>
      </c>
      <c r="N13" s="304">
        <v>959</v>
      </c>
      <c r="O13" s="304">
        <v>650</v>
      </c>
      <c r="P13" s="304">
        <v>0</v>
      </c>
      <c r="Q13" s="304">
        <f t="shared" si="14"/>
        <v>1991</v>
      </c>
      <c r="R13" s="304"/>
      <c r="S13" s="304"/>
      <c r="T13" s="304"/>
      <c r="U13" s="304"/>
      <c r="V13" s="304"/>
      <c r="W13" s="304"/>
      <c r="X13" s="304"/>
      <c r="Y13" s="304"/>
      <c r="Z13" s="304">
        <f t="shared" si="15"/>
        <v>0</v>
      </c>
    </row>
    <row r="14" spans="1:26" s="27" customFormat="1" x14ac:dyDescent="0.25">
      <c r="A14" s="303">
        <v>4</v>
      </c>
      <c r="B14" s="49" t="s">
        <v>58</v>
      </c>
      <c r="C14" s="50" t="s">
        <v>59</v>
      </c>
      <c r="D14" s="304">
        <v>437</v>
      </c>
      <c r="E14" s="304">
        <v>0</v>
      </c>
      <c r="F14" s="304">
        <v>0</v>
      </c>
      <c r="G14" s="304">
        <f t="shared" si="12"/>
        <v>0</v>
      </c>
      <c r="H14" s="304">
        <v>0</v>
      </c>
      <c r="I14" s="304">
        <v>0</v>
      </c>
      <c r="J14" s="304">
        <v>0</v>
      </c>
      <c r="K14" s="304">
        <f t="shared" si="13"/>
        <v>437</v>
      </c>
      <c r="L14" s="304">
        <v>0</v>
      </c>
      <c r="M14" s="304">
        <v>0</v>
      </c>
      <c r="N14" s="304">
        <v>0</v>
      </c>
      <c r="O14" s="304">
        <v>0</v>
      </c>
      <c r="P14" s="304">
        <v>0</v>
      </c>
      <c r="Q14" s="304">
        <f t="shared" si="14"/>
        <v>0</v>
      </c>
      <c r="R14" s="304"/>
      <c r="S14" s="304"/>
      <c r="T14" s="304"/>
      <c r="U14" s="304"/>
      <c r="V14" s="304"/>
      <c r="W14" s="304"/>
      <c r="X14" s="304"/>
      <c r="Y14" s="304"/>
      <c r="Z14" s="304">
        <f t="shared" si="15"/>
        <v>0</v>
      </c>
    </row>
    <row r="15" spans="1:26" s="27" customFormat="1" x14ac:dyDescent="0.25">
      <c r="A15" s="303">
        <v>5</v>
      </c>
      <c r="B15" s="49" t="s">
        <v>60</v>
      </c>
      <c r="C15" s="50" t="s">
        <v>61</v>
      </c>
      <c r="D15" s="304">
        <v>475</v>
      </c>
      <c r="E15" s="304">
        <v>13</v>
      </c>
      <c r="F15" s="304">
        <v>69</v>
      </c>
      <c r="G15" s="304">
        <f t="shared" si="12"/>
        <v>0</v>
      </c>
      <c r="H15" s="304">
        <v>0</v>
      </c>
      <c r="I15" s="304">
        <v>0</v>
      </c>
      <c r="J15" s="304">
        <v>0</v>
      </c>
      <c r="K15" s="304">
        <f t="shared" si="13"/>
        <v>557</v>
      </c>
      <c r="L15" s="304">
        <v>0</v>
      </c>
      <c r="M15" s="304">
        <v>0</v>
      </c>
      <c r="N15" s="304">
        <v>0</v>
      </c>
      <c r="O15" s="304">
        <v>0</v>
      </c>
      <c r="P15" s="304">
        <v>0</v>
      </c>
      <c r="Q15" s="304">
        <f t="shared" si="14"/>
        <v>0</v>
      </c>
      <c r="R15" s="304"/>
      <c r="S15" s="304"/>
      <c r="T15" s="304"/>
      <c r="U15" s="304"/>
      <c r="V15" s="304"/>
      <c r="W15" s="304"/>
      <c r="X15" s="304"/>
      <c r="Y15" s="304"/>
      <c r="Z15" s="304">
        <f t="shared" si="15"/>
        <v>0</v>
      </c>
    </row>
    <row r="16" spans="1:26" s="306" customFormat="1" x14ac:dyDescent="0.25">
      <c r="A16" s="303">
        <v>6</v>
      </c>
      <c r="B16" s="346" t="s">
        <v>18</v>
      </c>
      <c r="C16" s="50" t="s">
        <v>19</v>
      </c>
      <c r="D16" s="304">
        <v>3393</v>
      </c>
      <c r="E16" s="304">
        <v>93</v>
      </c>
      <c r="F16" s="304">
        <v>495</v>
      </c>
      <c r="G16" s="304">
        <f t="shared" si="12"/>
        <v>598</v>
      </c>
      <c r="H16" s="304">
        <v>450</v>
      </c>
      <c r="I16" s="304">
        <v>58</v>
      </c>
      <c r="J16" s="304">
        <v>90</v>
      </c>
      <c r="K16" s="304">
        <f t="shared" si="13"/>
        <v>4579</v>
      </c>
      <c r="L16" s="304">
        <v>110</v>
      </c>
      <c r="M16" s="304">
        <v>871</v>
      </c>
      <c r="N16" s="304">
        <v>2668</v>
      </c>
      <c r="O16" s="304">
        <v>1807</v>
      </c>
      <c r="P16" s="304">
        <v>0</v>
      </c>
      <c r="Q16" s="304">
        <f t="shared" si="14"/>
        <v>5456</v>
      </c>
      <c r="R16" s="304"/>
      <c r="S16" s="304"/>
      <c r="T16" s="304"/>
      <c r="U16" s="304"/>
      <c r="V16" s="304"/>
      <c r="W16" s="304"/>
      <c r="X16" s="304"/>
      <c r="Y16" s="304"/>
      <c r="Z16" s="304">
        <f t="shared" si="15"/>
        <v>0</v>
      </c>
    </row>
    <row r="17" spans="1:26" s="27" customFormat="1" x14ac:dyDescent="0.25">
      <c r="A17" s="303">
        <v>7</v>
      </c>
      <c r="B17" s="49" t="s">
        <v>62</v>
      </c>
      <c r="C17" s="50" t="s">
        <v>63</v>
      </c>
      <c r="D17" s="304">
        <v>1246</v>
      </c>
      <c r="E17" s="304">
        <v>34</v>
      </c>
      <c r="F17" s="304">
        <v>181</v>
      </c>
      <c r="G17" s="304">
        <f t="shared" si="12"/>
        <v>155</v>
      </c>
      <c r="H17" s="304">
        <v>142</v>
      </c>
      <c r="I17" s="304">
        <v>3</v>
      </c>
      <c r="J17" s="304">
        <v>10</v>
      </c>
      <c r="K17" s="304">
        <f t="shared" si="13"/>
        <v>1616</v>
      </c>
      <c r="L17" s="304">
        <v>0</v>
      </c>
      <c r="M17" s="304">
        <v>0</v>
      </c>
      <c r="N17" s="304">
        <v>0</v>
      </c>
      <c r="O17" s="304">
        <v>0</v>
      </c>
      <c r="P17" s="304">
        <v>0</v>
      </c>
      <c r="Q17" s="304">
        <f t="shared" si="14"/>
        <v>0</v>
      </c>
      <c r="R17" s="304"/>
      <c r="S17" s="304"/>
      <c r="T17" s="304"/>
      <c r="U17" s="304"/>
      <c r="V17" s="304"/>
      <c r="W17" s="304"/>
      <c r="X17" s="304"/>
      <c r="Y17" s="304"/>
      <c r="Z17" s="304">
        <f t="shared" si="15"/>
        <v>0</v>
      </c>
    </row>
    <row r="18" spans="1:26" s="27" customFormat="1" x14ac:dyDescent="0.25">
      <c r="A18" s="303">
        <v>8</v>
      </c>
      <c r="B18" s="346" t="s">
        <v>64</v>
      </c>
      <c r="C18" s="50" t="s">
        <v>65</v>
      </c>
      <c r="D18" s="304">
        <v>503</v>
      </c>
      <c r="E18" s="304">
        <v>0</v>
      </c>
      <c r="F18" s="304">
        <v>73</v>
      </c>
      <c r="G18" s="304">
        <f t="shared" si="12"/>
        <v>0</v>
      </c>
      <c r="H18" s="304">
        <v>0</v>
      </c>
      <c r="I18" s="304">
        <v>0</v>
      </c>
      <c r="J18" s="304">
        <v>0</v>
      </c>
      <c r="K18" s="304">
        <f t="shared" si="13"/>
        <v>576</v>
      </c>
      <c r="L18" s="304">
        <v>0</v>
      </c>
      <c r="M18" s="304">
        <v>0</v>
      </c>
      <c r="N18" s="304">
        <v>0</v>
      </c>
      <c r="O18" s="304">
        <v>0</v>
      </c>
      <c r="P18" s="304">
        <v>0</v>
      </c>
      <c r="Q18" s="304">
        <f t="shared" si="14"/>
        <v>0</v>
      </c>
      <c r="R18" s="304"/>
      <c r="S18" s="304"/>
      <c r="T18" s="304"/>
      <c r="U18" s="304"/>
      <c r="V18" s="304"/>
      <c r="W18" s="304"/>
      <c r="X18" s="304"/>
      <c r="Y18" s="304"/>
      <c r="Z18" s="304">
        <f t="shared" si="15"/>
        <v>0</v>
      </c>
    </row>
    <row r="19" spans="1:26" s="306" customFormat="1" x14ac:dyDescent="0.25">
      <c r="A19" s="303">
        <v>9</v>
      </c>
      <c r="B19" s="346" t="s">
        <v>66</v>
      </c>
      <c r="C19" s="50" t="s">
        <v>67</v>
      </c>
      <c r="D19" s="304">
        <v>450</v>
      </c>
      <c r="E19" s="304">
        <v>0</v>
      </c>
      <c r="F19" s="304">
        <v>66</v>
      </c>
      <c r="G19" s="304">
        <f t="shared" si="12"/>
        <v>0</v>
      </c>
      <c r="H19" s="304">
        <v>0</v>
      </c>
      <c r="I19" s="304">
        <v>0</v>
      </c>
      <c r="J19" s="304">
        <v>0</v>
      </c>
      <c r="K19" s="304">
        <f t="shared" si="13"/>
        <v>516</v>
      </c>
      <c r="L19" s="304">
        <v>0</v>
      </c>
      <c r="M19" s="304">
        <v>0</v>
      </c>
      <c r="N19" s="304">
        <v>0</v>
      </c>
      <c r="O19" s="304">
        <v>0</v>
      </c>
      <c r="P19" s="304">
        <v>0</v>
      </c>
      <c r="Q19" s="304">
        <f t="shared" si="14"/>
        <v>0</v>
      </c>
      <c r="R19" s="304"/>
      <c r="S19" s="304"/>
      <c r="T19" s="304"/>
      <c r="U19" s="304"/>
      <c r="V19" s="304"/>
      <c r="W19" s="304"/>
      <c r="X19" s="304"/>
      <c r="Y19" s="304"/>
      <c r="Z19" s="304">
        <f t="shared" si="15"/>
        <v>0</v>
      </c>
    </row>
    <row r="20" spans="1:26" s="27" customFormat="1" x14ac:dyDescent="0.25">
      <c r="A20" s="303">
        <v>10</v>
      </c>
      <c r="B20" s="346" t="s">
        <v>68</v>
      </c>
      <c r="C20" s="50" t="s">
        <v>69</v>
      </c>
      <c r="D20" s="304">
        <v>630</v>
      </c>
      <c r="E20" s="304">
        <v>0</v>
      </c>
      <c r="F20" s="304">
        <v>92</v>
      </c>
      <c r="G20" s="304">
        <f t="shared" si="12"/>
        <v>0</v>
      </c>
      <c r="H20" s="304">
        <v>0</v>
      </c>
      <c r="I20" s="304">
        <v>0</v>
      </c>
      <c r="J20" s="304">
        <v>0</v>
      </c>
      <c r="K20" s="304">
        <f t="shared" si="13"/>
        <v>722</v>
      </c>
      <c r="L20" s="304">
        <v>0</v>
      </c>
      <c r="M20" s="304">
        <v>0</v>
      </c>
      <c r="N20" s="304">
        <v>0</v>
      </c>
      <c r="O20" s="304">
        <v>0</v>
      </c>
      <c r="P20" s="304">
        <v>0</v>
      </c>
      <c r="Q20" s="304">
        <f t="shared" si="14"/>
        <v>0</v>
      </c>
      <c r="R20" s="304"/>
      <c r="S20" s="304"/>
      <c r="T20" s="304"/>
      <c r="U20" s="304"/>
      <c r="V20" s="304"/>
      <c r="W20" s="304"/>
      <c r="X20" s="304"/>
      <c r="Y20" s="304"/>
      <c r="Z20" s="304">
        <f t="shared" si="15"/>
        <v>0</v>
      </c>
    </row>
    <row r="21" spans="1:26" s="27" customFormat="1" x14ac:dyDescent="0.25">
      <c r="A21" s="303">
        <v>11</v>
      </c>
      <c r="B21" s="346" t="s">
        <v>70</v>
      </c>
      <c r="C21" s="50" t="s">
        <v>71</v>
      </c>
      <c r="D21" s="304">
        <v>448</v>
      </c>
      <c r="E21" s="304">
        <v>0</v>
      </c>
      <c r="F21" s="304">
        <v>65</v>
      </c>
      <c r="G21" s="304">
        <f t="shared" si="12"/>
        <v>0</v>
      </c>
      <c r="H21" s="304">
        <v>0</v>
      </c>
      <c r="I21" s="304">
        <v>0</v>
      </c>
      <c r="J21" s="304">
        <v>0</v>
      </c>
      <c r="K21" s="304">
        <f t="shared" si="13"/>
        <v>513</v>
      </c>
      <c r="L21" s="304">
        <v>0</v>
      </c>
      <c r="M21" s="304">
        <v>0</v>
      </c>
      <c r="N21" s="304">
        <v>0</v>
      </c>
      <c r="O21" s="304">
        <v>0</v>
      </c>
      <c r="P21" s="304">
        <v>0</v>
      </c>
      <c r="Q21" s="304">
        <f t="shared" si="14"/>
        <v>0</v>
      </c>
      <c r="R21" s="304"/>
      <c r="S21" s="304"/>
      <c r="T21" s="304"/>
      <c r="U21" s="304"/>
      <c r="V21" s="304"/>
      <c r="W21" s="304"/>
      <c r="X21" s="304"/>
      <c r="Y21" s="304"/>
      <c r="Z21" s="304">
        <f t="shared" si="15"/>
        <v>0</v>
      </c>
    </row>
    <row r="22" spans="1:26" s="27" customFormat="1" x14ac:dyDescent="0.25">
      <c r="A22" s="303">
        <v>12</v>
      </c>
      <c r="B22" s="346" t="s">
        <v>72</v>
      </c>
      <c r="C22" s="50" t="s">
        <v>73</v>
      </c>
      <c r="D22" s="304">
        <v>928</v>
      </c>
      <c r="E22" s="304">
        <v>0</v>
      </c>
      <c r="F22" s="304">
        <v>135</v>
      </c>
      <c r="G22" s="304">
        <f t="shared" si="12"/>
        <v>133</v>
      </c>
      <c r="H22" s="304">
        <v>106</v>
      </c>
      <c r="I22" s="304">
        <v>5</v>
      </c>
      <c r="J22" s="304">
        <v>22</v>
      </c>
      <c r="K22" s="304">
        <f t="shared" si="13"/>
        <v>1196</v>
      </c>
      <c r="L22" s="304">
        <v>0</v>
      </c>
      <c r="M22" s="304">
        <v>0</v>
      </c>
      <c r="N22" s="304">
        <v>0</v>
      </c>
      <c r="O22" s="304">
        <v>0</v>
      </c>
      <c r="P22" s="304">
        <v>0</v>
      </c>
      <c r="Q22" s="304">
        <f t="shared" si="14"/>
        <v>0</v>
      </c>
      <c r="R22" s="304"/>
      <c r="S22" s="304"/>
      <c r="T22" s="304"/>
      <c r="U22" s="304"/>
      <c r="V22" s="304"/>
      <c r="W22" s="304"/>
      <c r="X22" s="304"/>
      <c r="Y22" s="304"/>
      <c r="Z22" s="304">
        <f t="shared" si="15"/>
        <v>0</v>
      </c>
    </row>
    <row r="23" spans="1:26" s="27" customFormat="1" x14ac:dyDescent="0.25">
      <c r="A23" s="303">
        <v>13</v>
      </c>
      <c r="B23" s="346" t="s">
        <v>74</v>
      </c>
      <c r="C23" s="50" t="s">
        <v>75</v>
      </c>
      <c r="D23" s="304">
        <v>0</v>
      </c>
      <c r="E23" s="304">
        <v>0</v>
      </c>
      <c r="F23" s="304">
        <v>0</v>
      </c>
      <c r="G23" s="304">
        <f t="shared" si="12"/>
        <v>0</v>
      </c>
      <c r="H23" s="304">
        <v>0</v>
      </c>
      <c r="I23" s="304">
        <v>0</v>
      </c>
      <c r="J23" s="304">
        <v>0</v>
      </c>
      <c r="K23" s="304">
        <f t="shared" si="13"/>
        <v>0</v>
      </c>
      <c r="L23" s="304">
        <v>0</v>
      </c>
      <c r="M23" s="304">
        <v>0</v>
      </c>
      <c r="N23" s="304">
        <v>0</v>
      </c>
      <c r="O23" s="304">
        <v>0</v>
      </c>
      <c r="P23" s="304">
        <v>0</v>
      </c>
      <c r="Q23" s="304">
        <f t="shared" si="14"/>
        <v>0</v>
      </c>
      <c r="R23" s="304"/>
      <c r="S23" s="304"/>
      <c r="T23" s="304"/>
      <c r="U23" s="304"/>
      <c r="V23" s="304"/>
      <c r="W23" s="304"/>
      <c r="X23" s="304"/>
      <c r="Y23" s="304"/>
      <c r="Z23" s="304">
        <f t="shared" si="15"/>
        <v>0</v>
      </c>
    </row>
    <row r="24" spans="1:26" s="27" customFormat="1" x14ac:dyDescent="0.25">
      <c r="A24" s="303">
        <v>14</v>
      </c>
      <c r="B24" s="346" t="s">
        <v>76</v>
      </c>
      <c r="C24" s="50" t="s">
        <v>77</v>
      </c>
      <c r="D24" s="304">
        <v>576</v>
      </c>
      <c r="E24" s="304">
        <v>10</v>
      </c>
      <c r="F24" s="304">
        <v>84</v>
      </c>
      <c r="G24" s="304">
        <f t="shared" si="12"/>
        <v>43</v>
      </c>
      <c r="H24" s="304">
        <v>43</v>
      </c>
      <c r="I24" s="304">
        <v>0</v>
      </c>
      <c r="J24" s="304">
        <v>0</v>
      </c>
      <c r="K24" s="304">
        <f t="shared" si="13"/>
        <v>713</v>
      </c>
      <c r="L24" s="304">
        <v>0</v>
      </c>
      <c r="M24" s="304">
        <v>0</v>
      </c>
      <c r="N24" s="304">
        <v>0</v>
      </c>
      <c r="O24" s="304">
        <v>0</v>
      </c>
      <c r="P24" s="304">
        <v>0</v>
      </c>
      <c r="Q24" s="304">
        <f t="shared" si="14"/>
        <v>0</v>
      </c>
      <c r="R24" s="304"/>
      <c r="S24" s="304"/>
      <c r="T24" s="304"/>
      <c r="U24" s="304"/>
      <c r="V24" s="304"/>
      <c r="W24" s="304"/>
      <c r="X24" s="304"/>
      <c r="Y24" s="304"/>
      <c r="Z24" s="304">
        <f t="shared" si="15"/>
        <v>0</v>
      </c>
    </row>
    <row r="25" spans="1:26" s="27" customFormat="1" x14ac:dyDescent="0.25">
      <c r="A25" s="303">
        <v>15</v>
      </c>
      <c r="B25" s="346" t="s">
        <v>78</v>
      </c>
      <c r="C25" s="50" t="s">
        <v>79</v>
      </c>
      <c r="D25" s="304">
        <v>831</v>
      </c>
      <c r="E25" s="304">
        <v>0</v>
      </c>
      <c r="F25" s="304">
        <v>121</v>
      </c>
      <c r="G25" s="304">
        <f t="shared" si="12"/>
        <v>0</v>
      </c>
      <c r="H25" s="304">
        <v>0</v>
      </c>
      <c r="I25" s="304">
        <v>0</v>
      </c>
      <c r="J25" s="304">
        <v>0</v>
      </c>
      <c r="K25" s="304">
        <f t="shared" si="13"/>
        <v>952</v>
      </c>
      <c r="L25" s="304">
        <v>0</v>
      </c>
      <c r="M25" s="304">
        <v>0</v>
      </c>
      <c r="N25" s="304">
        <v>0</v>
      </c>
      <c r="O25" s="304">
        <v>0</v>
      </c>
      <c r="P25" s="304">
        <v>0</v>
      </c>
      <c r="Q25" s="304">
        <f t="shared" si="14"/>
        <v>0</v>
      </c>
      <c r="R25" s="304"/>
      <c r="S25" s="304"/>
      <c r="T25" s="304"/>
      <c r="U25" s="304"/>
      <c r="V25" s="304"/>
      <c r="W25" s="304"/>
      <c r="X25" s="304"/>
      <c r="Y25" s="304"/>
      <c r="Z25" s="304">
        <f t="shared" si="15"/>
        <v>0</v>
      </c>
    </row>
    <row r="26" spans="1:26" s="27" customFormat="1" x14ac:dyDescent="0.25">
      <c r="A26" s="303">
        <v>16</v>
      </c>
      <c r="B26" s="346" t="s">
        <v>80</v>
      </c>
      <c r="C26" s="50" t="s">
        <v>81</v>
      </c>
      <c r="D26" s="304">
        <v>1087</v>
      </c>
      <c r="E26" s="304">
        <v>30</v>
      </c>
      <c r="F26" s="304">
        <v>158</v>
      </c>
      <c r="G26" s="304">
        <f t="shared" si="12"/>
        <v>122</v>
      </c>
      <c r="H26" s="304">
        <v>117</v>
      </c>
      <c r="I26" s="304">
        <v>5</v>
      </c>
      <c r="J26" s="304">
        <v>0</v>
      </c>
      <c r="K26" s="304">
        <f t="shared" si="13"/>
        <v>1397</v>
      </c>
      <c r="L26" s="304">
        <v>0</v>
      </c>
      <c r="M26" s="304">
        <v>0</v>
      </c>
      <c r="N26" s="304">
        <v>0</v>
      </c>
      <c r="O26" s="304">
        <v>0</v>
      </c>
      <c r="P26" s="304">
        <v>0</v>
      </c>
      <c r="Q26" s="304">
        <f t="shared" si="14"/>
        <v>0</v>
      </c>
      <c r="R26" s="304"/>
      <c r="S26" s="304"/>
      <c r="T26" s="304"/>
      <c r="U26" s="304"/>
      <c r="V26" s="304"/>
      <c r="W26" s="304"/>
      <c r="X26" s="304"/>
      <c r="Y26" s="304"/>
      <c r="Z26" s="304">
        <f t="shared" si="15"/>
        <v>0</v>
      </c>
    </row>
    <row r="27" spans="1:26" s="27" customFormat="1" x14ac:dyDescent="0.25">
      <c r="A27" s="303">
        <v>17</v>
      </c>
      <c r="B27" s="346" t="s">
        <v>20</v>
      </c>
      <c r="C27" s="50" t="s">
        <v>21</v>
      </c>
      <c r="D27" s="304">
        <v>2256</v>
      </c>
      <c r="E27" s="304">
        <v>89</v>
      </c>
      <c r="F27" s="304">
        <v>351</v>
      </c>
      <c r="G27" s="304">
        <f t="shared" si="12"/>
        <v>391</v>
      </c>
      <c r="H27" s="304">
        <v>302</v>
      </c>
      <c r="I27" s="304">
        <v>40</v>
      </c>
      <c r="J27" s="304">
        <v>49</v>
      </c>
      <c r="K27" s="304">
        <f t="shared" si="13"/>
        <v>3087</v>
      </c>
      <c r="L27" s="304">
        <v>41</v>
      </c>
      <c r="M27" s="304">
        <v>595</v>
      </c>
      <c r="N27" s="304">
        <v>2987</v>
      </c>
      <c r="O27" s="304">
        <v>2023</v>
      </c>
      <c r="P27" s="304">
        <v>0</v>
      </c>
      <c r="Q27" s="304">
        <f t="shared" si="14"/>
        <v>5646</v>
      </c>
      <c r="R27" s="304"/>
      <c r="S27" s="304"/>
      <c r="T27" s="304"/>
      <c r="U27" s="304"/>
      <c r="V27" s="304"/>
      <c r="W27" s="304"/>
      <c r="X27" s="304"/>
      <c r="Y27" s="304"/>
      <c r="Z27" s="304">
        <f t="shared" si="15"/>
        <v>0</v>
      </c>
    </row>
    <row r="28" spans="1:26" s="27" customFormat="1" x14ac:dyDescent="0.25">
      <c r="A28" s="303">
        <v>18</v>
      </c>
      <c r="B28" s="49" t="s">
        <v>82</v>
      </c>
      <c r="C28" s="50" t="s">
        <v>83</v>
      </c>
      <c r="D28" s="304">
        <v>338</v>
      </c>
      <c r="E28" s="304">
        <v>0</v>
      </c>
      <c r="F28" s="304">
        <v>0</v>
      </c>
      <c r="G28" s="304">
        <f t="shared" si="12"/>
        <v>0</v>
      </c>
      <c r="H28" s="304">
        <v>0</v>
      </c>
      <c r="I28" s="304">
        <v>0</v>
      </c>
      <c r="J28" s="304">
        <v>0</v>
      </c>
      <c r="K28" s="304">
        <f t="shared" si="13"/>
        <v>338</v>
      </c>
      <c r="L28" s="304">
        <v>0</v>
      </c>
      <c r="M28" s="304">
        <v>0</v>
      </c>
      <c r="N28" s="304">
        <v>0</v>
      </c>
      <c r="O28" s="304">
        <v>0</v>
      </c>
      <c r="P28" s="304">
        <v>0</v>
      </c>
      <c r="Q28" s="304">
        <f t="shared" si="14"/>
        <v>0</v>
      </c>
      <c r="R28" s="304"/>
      <c r="S28" s="304"/>
      <c r="T28" s="304"/>
      <c r="U28" s="304"/>
      <c r="V28" s="304"/>
      <c r="W28" s="304"/>
      <c r="X28" s="304"/>
      <c r="Y28" s="304"/>
      <c r="Z28" s="304">
        <f t="shared" si="15"/>
        <v>0</v>
      </c>
    </row>
    <row r="29" spans="1:26" s="27" customFormat="1" x14ac:dyDescent="0.25">
      <c r="A29" s="303">
        <v>19</v>
      </c>
      <c r="B29" s="49" t="s">
        <v>84</v>
      </c>
      <c r="C29" s="50" t="s">
        <v>85</v>
      </c>
      <c r="D29" s="304">
        <v>286</v>
      </c>
      <c r="E29" s="304">
        <v>0</v>
      </c>
      <c r="F29" s="304">
        <v>42</v>
      </c>
      <c r="G29" s="304">
        <f t="shared" si="12"/>
        <v>40</v>
      </c>
      <c r="H29" s="304">
        <v>35</v>
      </c>
      <c r="I29" s="304">
        <v>0</v>
      </c>
      <c r="J29" s="304">
        <v>5</v>
      </c>
      <c r="K29" s="304">
        <f t="shared" si="13"/>
        <v>368</v>
      </c>
      <c r="L29" s="304">
        <v>0</v>
      </c>
      <c r="M29" s="304">
        <v>0</v>
      </c>
      <c r="N29" s="304">
        <v>0</v>
      </c>
      <c r="O29" s="304">
        <v>0</v>
      </c>
      <c r="P29" s="304">
        <v>0</v>
      </c>
      <c r="Q29" s="304">
        <f t="shared" si="14"/>
        <v>0</v>
      </c>
      <c r="R29" s="304"/>
      <c r="S29" s="304"/>
      <c r="T29" s="304"/>
      <c r="U29" s="304"/>
      <c r="V29" s="304"/>
      <c r="W29" s="304"/>
      <c r="X29" s="304"/>
      <c r="Y29" s="304"/>
      <c r="Z29" s="304">
        <f t="shared" si="15"/>
        <v>0</v>
      </c>
    </row>
    <row r="30" spans="1:26" s="306" customFormat="1" x14ac:dyDescent="0.25">
      <c r="A30" s="303">
        <v>20</v>
      </c>
      <c r="B30" s="49" t="s">
        <v>86</v>
      </c>
      <c r="C30" s="50" t="s">
        <v>87</v>
      </c>
      <c r="D30" s="304">
        <v>1610</v>
      </c>
      <c r="E30" s="304">
        <v>41</v>
      </c>
      <c r="F30" s="304">
        <v>215</v>
      </c>
      <c r="G30" s="304">
        <f t="shared" si="12"/>
        <v>184</v>
      </c>
      <c r="H30" s="304">
        <v>154</v>
      </c>
      <c r="I30" s="304">
        <v>0</v>
      </c>
      <c r="J30" s="304">
        <v>30</v>
      </c>
      <c r="K30" s="304">
        <f t="shared" si="13"/>
        <v>2050</v>
      </c>
      <c r="L30" s="304">
        <v>0</v>
      </c>
      <c r="M30" s="304">
        <v>0</v>
      </c>
      <c r="N30" s="304">
        <v>0</v>
      </c>
      <c r="O30" s="304">
        <v>0</v>
      </c>
      <c r="P30" s="304">
        <v>0</v>
      </c>
      <c r="Q30" s="304">
        <f t="shared" si="14"/>
        <v>0</v>
      </c>
      <c r="R30" s="304"/>
      <c r="S30" s="304"/>
      <c r="T30" s="304"/>
      <c r="U30" s="304"/>
      <c r="V30" s="304"/>
      <c r="W30" s="304"/>
      <c r="X30" s="304"/>
      <c r="Y30" s="304"/>
      <c r="Z30" s="304">
        <f t="shared" si="15"/>
        <v>0</v>
      </c>
    </row>
    <row r="31" spans="1:26" s="27" customFormat="1" x14ac:dyDescent="0.25">
      <c r="A31" s="303">
        <v>21</v>
      </c>
      <c r="B31" s="49" t="s">
        <v>22</v>
      </c>
      <c r="C31" s="50" t="s">
        <v>23</v>
      </c>
      <c r="D31" s="304">
        <v>1391</v>
      </c>
      <c r="E31" s="304">
        <v>42</v>
      </c>
      <c r="F31" s="304">
        <v>181</v>
      </c>
      <c r="G31" s="304">
        <f t="shared" si="12"/>
        <v>160</v>
      </c>
      <c r="H31" s="304">
        <v>155</v>
      </c>
      <c r="I31" s="304">
        <v>0</v>
      </c>
      <c r="J31" s="304">
        <v>5</v>
      </c>
      <c r="K31" s="304">
        <f t="shared" si="13"/>
        <v>1774</v>
      </c>
      <c r="L31" s="304">
        <v>0</v>
      </c>
      <c r="M31" s="304">
        <v>0</v>
      </c>
      <c r="N31" s="304">
        <v>0</v>
      </c>
      <c r="O31" s="304">
        <v>0</v>
      </c>
      <c r="P31" s="304">
        <v>0</v>
      </c>
      <c r="Q31" s="304">
        <f t="shared" si="14"/>
        <v>0</v>
      </c>
      <c r="R31" s="304"/>
      <c r="S31" s="304"/>
      <c r="T31" s="304"/>
      <c r="U31" s="304"/>
      <c r="V31" s="304"/>
      <c r="W31" s="304"/>
      <c r="X31" s="304"/>
      <c r="Y31" s="304"/>
      <c r="Z31" s="304">
        <f t="shared" si="15"/>
        <v>0</v>
      </c>
    </row>
    <row r="32" spans="1:26" s="27" customFormat="1" x14ac:dyDescent="0.25">
      <c r="A32" s="303">
        <v>22</v>
      </c>
      <c r="B32" s="346" t="s">
        <v>24</v>
      </c>
      <c r="C32" s="50" t="s">
        <v>25</v>
      </c>
      <c r="D32" s="304">
        <v>307</v>
      </c>
      <c r="E32" s="304">
        <v>0</v>
      </c>
      <c r="F32" s="304">
        <v>45</v>
      </c>
      <c r="G32" s="304">
        <f t="shared" si="12"/>
        <v>0</v>
      </c>
      <c r="H32" s="304">
        <v>0</v>
      </c>
      <c r="I32" s="304">
        <v>0</v>
      </c>
      <c r="J32" s="304">
        <v>0</v>
      </c>
      <c r="K32" s="304">
        <f t="shared" si="13"/>
        <v>352</v>
      </c>
      <c r="L32" s="304">
        <v>0</v>
      </c>
      <c r="M32" s="304">
        <v>0</v>
      </c>
      <c r="N32" s="304">
        <v>0</v>
      </c>
      <c r="O32" s="304">
        <v>0</v>
      </c>
      <c r="P32" s="304">
        <v>0</v>
      </c>
      <c r="Q32" s="304">
        <f t="shared" si="14"/>
        <v>0</v>
      </c>
      <c r="R32" s="304"/>
      <c r="S32" s="304"/>
      <c r="T32" s="304"/>
      <c r="U32" s="304"/>
      <c r="V32" s="304"/>
      <c r="W32" s="304"/>
      <c r="X32" s="304"/>
      <c r="Y32" s="304"/>
      <c r="Z32" s="304">
        <f t="shared" si="15"/>
        <v>0</v>
      </c>
    </row>
    <row r="33" spans="1:26" x14ac:dyDescent="0.25">
      <c r="A33" s="303">
        <v>23</v>
      </c>
      <c r="B33" s="346" t="s">
        <v>88</v>
      </c>
      <c r="C33" s="50" t="s">
        <v>89</v>
      </c>
      <c r="D33" s="304">
        <v>0</v>
      </c>
      <c r="E33" s="304">
        <v>0</v>
      </c>
      <c r="F33" s="304">
        <v>0</v>
      </c>
      <c r="G33" s="304">
        <f t="shared" si="12"/>
        <v>0</v>
      </c>
      <c r="H33" s="304">
        <v>0</v>
      </c>
      <c r="I33" s="304">
        <v>0</v>
      </c>
      <c r="J33" s="304">
        <v>0</v>
      </c>
      <c r="K33" s="304">
        <f t="shared" si="13"/>
        <v>0</v>
      </c>
      <c r="L33" s="304">
        <v>0</v>
      </c>
      <c r="M33" s="304">
        <v>0</v>
      </c>
      <c r="N33" s="304">
        <v>0</v>
      </c>
      <c r="O33" s="304">
        <v>0</v>
      </c>
      <c r="P33" s="304">
        <v>0</v>
      </c>
      <c r="Q33" s="304">
        <f t="shared" si="14"/>
        <v>0</v>
      </c>
      <c r="R33" s="304"/>
      <c r="S33" s="304"/>
      <c r="T33" s="304"/>
      <c r="U33" s="304"/>
      <c r="V33" s="304"/>
      <c r="W33" s="304"/>
      <c r="X33" s="304"/>
      <c r="Y33" s="304"/>
      <c r="Z33" s="304">
        <f t="shared" si="15"/>
        <v>0</v>
      </c>
    </row>
    <row r="34" spans="1:26" s="306" customFormat="1" ht="12.75" customHeight="1" x14ac:dyDescent="0.25">
      <c r="A34" s="303">
        <v>24</v>
      </c>
      <c r="B34" s="346" t="s">
        <v>90</v>
      </c>
      <c r="C34" s="50" t="s">
        <v>91</v>
      </c>
      <c r="D34" s="304">
        <v>0</v>
      </c>
      <c r="E34" s="304">
        <v>0</v>
      </c>
      <c r="F34" s="304">
        <v>0</v>
      </c>
      <c r="G34" s="304">
        <f t="shared" si="12"/>
        <v>0</v>
      </c>
      <c r="H34" s="304">
        <v>0</v>
      </c>
      <c r="I34" s="304">
        <v>0</v>
      </c>
      <c r="J34" s="304">
        <v>0</v>
      </c>
      <c r="K34" s="304">
        <f t="shared" si="13"/>
        <v>0</v>
      </c>
      <c r="L34" s="304">
        <v>0</v>
      </c>
      <c r="M34" s="304">
        <v>0</v>
      </c>
      <c r="N34" s="304">
        <v>0</v>
      </c>
      <c r="O34" s="304">
        <v>0</v>
      </c>
      <c r="P34" s="304">
        <v>0</v>
      </c>
      <c r="Q34" s="304">
        <f t="shared" si="14"/>
        <v>0</v>
      </c>
      <c r="R34" s="304"/>
      <c r="S34" s="304"/>
      <c r="T34" s="304"/>
      <c r="U34" s="304"/>
      <c r="V34" s="304"/>
      <c r="W34" s="304"/>
      <c r="X34" s="304"/>
      <c r="Y34" s="304"/>
      <c r="Z34" s="304">
        <f t="shared" si="15"/>
        <v>0</v>
      </c>
    </row>
    <row r="35" spans="1:26" s="306" customFormat="1" x14ac:dyDescent="0.25">
      <c r="A35" s="303">
        <v>25</v>
      </c>
      <c r="B35" s="49" t="s">
        <v>92</v>
      </c>
      <c r="C35" s="50" t="s">
        <v>93</v>
      </c>
      <c r="D35" s="304">
        <v>6934</v>
      </c>
      <c r="E35" s="304">
        <v>190</v>
      </c>
      <c r="F35" s="304">
        <v>1032</v>
      </c>
      <c r="G35" s="304">
        <f t="shared" si="12"/>
        <v>985</v>
      </c>
      <c r="H35" s="304">
        <v>849</v>
      </c>
      <c r="I35" s="304">
        <v>7</v>
      </c>
      <c r="J35" s="304">
        <v>129</v>
      </c>
      <c r="K35" s="304">
        <f t="shared" si="13"/>
        <v>9141</v>
      </c>
      <c r="L35" s="304">
        <v>479</v>
      </c>
      <c r="M35" s="304">
        <v>1907</v>
      </c>
      <c r="N35" s="304">
        <v>3126</v>
      </c>
      <c r="O35" s="304">
        <v>1564</v>
      </c>
      <c r="P35" s="304">
        <v>95</v>
      </c>
      <c r="Q35" s="304">
        <f t="shared" si="14"/>
        <v>7171</v>
      </c>
      <c r="R35" s="304"/>
      <c r="S35" s="304"/>
      <c r="T35" s="304"/>
      <c r="U35" s="304"/>
      <c r="V35" s="304"/>
      <c r="W35" s="304"/>
      <c r="X35" s="304"/>
      <c r="Y35" s="304"/>
      <c r="Z35" s="304">
        <f t="shared" si="15"/>
        <v>0</v>
      </c>
    </row>
    <row r="36" spans="1:26" s="27" customFormat="1" x14ac:dyDescent="0.25">
      <c r="A36" s="303">
        <v>26</v>
      </c>
      <c r="B36" s="346" t="s">
        <v>94</v>
      </c>
      <c r="C36" s="50" t="s">
        <v>95</v>
      </c>
      <c r="D36" s="304">
        <v>661</v>
      </c>
      <c r="E36" s="304">
        <v>0</v>
      </c>
      <c r="F36" s="304">
        <v>0</v>
      </c>
      <c r="G36" s="304">
        <f t="shared" si="12"/>
        <v>0</v>
      </c>
      <c r="H36" s="304">
        <v>0</v>
      </c>
      <c r="I36" s="304">
        <v>0</v>
      </c>
      <c r="J36" s="304">
        <v>0</v>
      </c>
      <c r="K36" s="304">
        <f t="shared" si="13"/>
        <v>661</v>
      </c>
      <c r="L36" s="304">
        <v>0</v>
      </c>
      <c r="M36" s="304">
        <v>0</v>
      </c>
      <c r="N36" s="304">
        <v>0</v>
      </c>
      <c r="O36" s="304">
        <v>0</v>
      </c>
      <c r="P36" s="304">
        <v>0</v>
      </c>
      <c r="Q36" s="304">
        <f t="shared" si="14"/>
        <v>0</v>
      </c>
      <c r="R36" s="304"/>
      <c r="S36" s="304"/>
      <c r="T36" s="304"/>
      <c r="U36" s="304"/>
      <c r="V36" s="304"/>
      <c r="W36" s="304"/>
      <c r="X36" s="304"/>
      <c r="Y36" s="304"/>
      <c r="Z36" s="304">
        <f t="shared" si="15"/>
        <v>0</v>
      </c>
    </row>
    <row r="37" spans="1:26" s="27" customFormat="1" x14ac:dyDescent="0.25">
      <c r="A37" s="303">
        <v>27</v>
      </c>
      <c r="B37" s="52" t="s">
        <v>96</v>
      </c>
      <c r="C37" s="50" t="s">
        <v>97</v>
      </c>
      <c r="D37" s="304">
        <v>0</v>
      </c>
      <c r="E37" s="304">
        <v>0</v>
      </c>
      <c r="F37" s="304">
        <v>0</v>
      </c>
      <c r="G37" s="304">
        <f t="shared" si="12"/>
        <v>0</v>
      </c>
      <c r="H37" s="304">
        <v>0</v>
      </c>
      <c r="I37" s="304">
        <v>0</v>
      </c>
      <c r="J37" s="304">
        <v>0</v>
      </c>
      <c r="K37" s="304">
        <f t="shared" si="13"/>
        <v>0</v>
      </c>
      <c r="L37" s="304">
        <v>0</v>
      </c>
      <c r="M37" s="304">
        <v>0</v>
      </c>
      <c r="N37" s="304">
        <v>0</v>
      </c>
      <c r="O37" s="304">
        <v>0</v>
      </c>
      <c r="P37" s="304">
        <v>0</v>
      </c>
      <c r="Q37" s="304">
        <f t="shared" si="14"/>
        <v>0</v>
      </c>
      <c r="R37" s="304"/>
      <c r="S37" s="304"/>
      <c r="T37" s="304"/>
      <c r="U37" s="304"/>
      <c r="V37" s="304"/>
      <c r="W37" s="304"/>
      <c r="X37" s="304"/>
      <c r="Y37" s="304"/>
      <c r="Z37" s="304">
        <f t="shared" si="15"/>
        <v>0</v>
      </c>
    </row>
    <row r="38" spans="1:26" s="27" customFormat="1" x14ac:dyDescent="0.25">
      <c r="A38" s="303">
        <v>28</v>
      </c>
      <c r="B38" s="52" t="s">
        <v>26</v>
      </c>
      <c r="C38" s="50" t="s">
        <v>27</v>
      </c>
      <c r="D38" s="304">
        <v>1789</v>
      </c>
      <c r="E38" s="304">
        <v>58</v>
      </c>
      <c r="F38" s="304">
        <v>260</v>
      </c>
      <c r="G38" s="304">
        <f t="shared" si="12"/>
        <v>392</v>
      </c>
      <c r="H38" s="304">
        <v>347</v>
      </c>
      <c r="I38" s="304">
        <v>1</v>
      </c>
      <c r="J38" s="304">
        <v>44</v>
      </c>
      <c r="K38" s="304">
        <f t="shared" si="13"/>
        <v>2499</v>
      </c>
      <c r="L38" s="304">
        <v>10</v>
      </c>
      <c r="M38" s="304">
        <v>140</v>
      </c>
      <c r="N38" s="304">
        <v>2023</v>
      </c>
      <c r="O38" s="304">
        <v>1370</v>
      </c>
      <c r="P38" s="304">
        <v>0</v>
      </c>
      <c r="Q38" s="304">
        <f t="shared" si="14"/>
        <v>3543</v>
      </c>
      <c r="R38" s="304"/>
      <c r="S38" s="304"/>
      <c r="T38" s="304"/>
      <c r="U38" s="304"/>
      <c r="V38" s="304"/>
      <c r="W38" s="304"/>
      <c r="X38" s="304"/>
      <c r="Y38" s="304"/>
      <c r="Z38" s="304">
        <f t="shared" si="15"/>
        <v>0</v>
      </c>
    </row>
    <row r="39" spans="1:26" s="27" customFormat="1" x14ac:dyDescent="0.25">
      <c r="A39" s="303">
        <v>29</v>
      </c>
      <c r="B39" s="49" t="s">
        <v>98</v>
      </c>
      <c r="C39" s="50" t="s">
        <v>99</v>
      </c>
      <c r="D39" s="304">
        <v>3152</v>
      </c>
      <c r="E39" s="304">
        <v>72</v>
      </c>
      <c r="F39" s="304">
        <v>383</v>
      </c>
      <c r="G39" s="304">
        <f t="shared" si="12"/>
        <v>657</v>
      </c>
      <c r="H39" s="304">
        <v>537</v>
      </c>
      <c r="I39" s="304">
        <v>45</v>
      </c>
      <c r="J39" s="304">
        <v>75</v>
      </c>
      <c r="K39" s="304">
        <f t="shared" si="13"/>
        <v>4264</v>
      </c>
      <c r="L39" s="304">
        <v>66</v>
      </c>
      <c r="M39" s="304">
        <v>690</v>
      </c>
      <c r="N39" s="304">
        <v>1163</v>
      </c>
      <c r="O39" s="304">
        <v>786</v>
      </c>
      <c r="P39" s="304">
        <v>0</v>
      </c>
      <c r="Q39" s="304">
        <f t="shared" si="14"/>
        <v>2705</v>
      </c>
      <c r="R39" s="304"/>
      <c r="S39" s="304"/>
      <c r="T39" s="304"/>
      <c r="U39" s="304"/>
      <c r="V39" s="304"/>
      <c r="W39" s="304"/>
      <c r="X39" s="304"/>
      <c r="Y39" s="304"/>
      <c r="Z39" s="304">
        <f t="shared" si="15"/>
        <v>0</v>
      </c>
    </row>
    <row r="40" spans="1:26" s="27" customFormat="1" x14ac:dyDescent="0.25">
      <c r="A40" s="303">
        <v>30</v>
      </c>
      <c r="B40" s="52" t="s">
        <v>100</v>
      </c>
      <c r="C40" s="50" t="s">
        <v>101</v>
      </c>
      <c r="D40" s="304">
        <v>505</v>
      </c>
      <c r="E40" s="304">
        <v>0</v>
      </c>
      <c r="F40" s="304">
        <v>73</v>
      </c>
      <c r="G40" s="304">
        <f t="shared" si="12"/>
        <v>0</v>
      </c>
      <c r="H40" s="304">
        <v>0</v>
      </c>
      <c r="I40" s="304">
        <v>0</v>
      </c>
      <c r="J40" s="304">
        <v>0</v>
      </c>
      <c r="K40" s="304">
        <f t="shared" si="13"/>
        <v>578</v>
      </c>
      <c r="L40" s="304">
        <v>0</v>
      </c>
      <c r="M40" s="304">
        <v>0</v>
      </c>
      <c r="N40" s="304">
        <v>0</v>
      </c>
      <c r="O40" s="304">
        <v>0</v>
      </c>
      <c r="P40" s="304">
        <v>0</v>
      </c>
      <c r="Q40" s="304">
        <f t="shared" si="14"/>
        <v>0</v>
      </c>
      <c r="R40" s="304"/>
      <c r="S40" s="304"/>
      <c r="T40" s="304"/>
      <c r="U40" s="304"/>
      <c r="V40" s="304"/>
      <c r="W40" s="304"/>
      <c r="X40" s="304"/>
      <c r="Y40" s="304"/>
      <c r="Z40" s="304">
        <f t="shared" si="15"/>
        <v>0</v>
      </c>
    </row>
    <row r="41" spans="1:26" s="306" customFormat="1" x14ac:dyDescent="0.25">
      <c r="A41" s="303">
        <v>31</v>
      </c>
      <c r="B41" s="346" t="s">
        <v>102</v>
      </c>
      <c r="C41" s="50" t="s">
        <v>103</v>
      </c>
      <c r="D41" s="304">
        <v>1820</v>
      </c>
      <c r="E41" s="304">
        <v>50</v>
      </c>
      <c r="F41" s="304">
        <v>265</v>
      </c>
      <c r="G41" s="304">
        <f t="shared" si="12"/>
        <v>0</v>
      </c>
      <c r="H41" s="304">
        <v>0</v>
      </c>
      <c r="I41" s="304">
        <v>0</v>
      </c>
      <c r="J41" s="304">
        <v>0</v>
      </c>
      <c r="K41" s="304">
        <f t="shared" si="13"/>
        <v>2135</v>
      </c>
      <c r="L41" s="304">
        <v>0</v>
      </c>
      <c r="M41" s="304">
        <v>0</v>
      </c>
      <c r="N41" s="304">
        <v>0</v>
      </c>
      <c r="O41" s="304">
        <v>0</v>
      </c>
      <c r="P41" s="304">
        <v>0</v>
      </c>
      <c r="Q41" s="304">
        <f t="shared" si="14"/>
        <v>0</v>
      </c>
      <c r="R41" s="304"/>
      <c r="S41" s="304"/>
      <c r="T41" s="304"/>
      <c r="U41" s="304"/>
      <c r="V41" s="304"/>
      <c r="W41" s="304"/>
      <c r="X41" s="304"/>
      <c r="Y41" s="304"/>
      <c r="Z41" s="304">
        <f t="shared" si="15"/>
        <v>0</v>
      </c>
    </row>
    <row r="42" spans="1:26" x14ac:dyDescent="0.25">
      <c r="A42" s="303">
        <v>32</v>
      </c>
      <c r="B42" s="52" t="s">
        <v>104</v>
      </c>
      <c r="C42" s="50" t="s">
        <v>105</v>
      </c>
      <c r="D42" s="304">
        <v>669</v>
      </c>
      <c r="E42" s="304">
        <v>18</v>
      </c>
      <c r="F42" s="304">
        <v>97</v>
      </c>
      <c r="G42" s="304">
        <f t="shared" si="12"/>
        <v>82</v>
      </c>
      <c r="H42" s="304">
        <v>57</v>
      </c>
      <c r="I42" s="304">
        <v>1</v>
      </c>
      <c r="J42" s="304">
        <v>24</v>
      </c>
      <c r="K42" s="304">
        <f t="shared" si="13"/>
        <v>866</v>
      </c>
      <c r="L42" s="304">
        <v>0</v>
      </c>
      <c r="M42" s="304">
        <v>0</v>
      </c>
      <c r="N42" s="304">
        <v>0</v>
      </c>
      <c r="O42" s="304">
        <v>0</v>
      </c>
      <c r="P42" s="304">
        <v>0</v>
      </c>
      <c r="Q42" s="304">
        <f t="shared" si="14"/>
        <v>0</v>
      </c>
      <c r="R42" s="304"/>
      <c r="S42" s="304"/>
      <c r="T42" s="304"/>
      <c r="U42" s="304"/>
      <c r="V42" s="304"/>
      <c r="W42" s="304"/>
      <c r="X42" s="304"/>
      <c r="Y42" s="304"/>
      <c r="Z42" s="304">
        <f t="shared" si="15"/>
        <v>0</v>
      </c>
    </row>
    <row r="43" spans="1:26" s="27" customFormat="1" x14ac:dyDescent="0.25">
      <c r="A43" s="303">
        <v>33</v>
      </c>
      <c r="B43" s="49" t="s">
        <v>106</v>
      </c>
      <c r="C43" s="50" t="s">
        <v>107</v>
      </c>
      <c r="D43" s="304">
        <v>1831</v>
      </c>
      <c r="E43" s="304">
        <v>48</v>
      </c>
      <c r="F43" s="304">
        <v>255</v>
      </c>
      <c r="G43" s="304">
        <f t="shared" si="12"/>
        <v>199</v>
      </c>
      <c r="H43" s="304">
        <v>188</v>
      </c>
      <c r="I43" s="304">
        <v>0</v>
      </c>
      <c r="J43" s="304">
        <v>11</v>
      </c>
      <c r="K43" s="304">
        <f t="shared" si="13"/>
        <v>2333</v>
      </c>
      <c r="L43" s="304">
        <v>0</v>
      </c>
      <c r="M43" s="304">
        <v>0</v>
      </c>
      <c r="N43" s="304">
        <v>0</v>
      </c>
      <c r="O43" s="304">
        <v>0</v>
      </c>
      <c r="P43" s="304">
        <v>0</v>
      </c>
      <c r="Q43" s="304">
        <f t="shared" si="14"/>
        <v>0</v>
      </c>
      <c r="R43" s="304"/>
      <c r="S43" s="304"/>
      <c r="T43" s="304"/>
      <c r="U43" s="304"/>
      <c r="V43" s="304"/>
      <c r="W43" s="304"/>
      <c r="X43" s="304"/>
      <c r="Y43" s="304"/>
      <c r="Z43" s="304">
        <f t="shared" si="15"/>
        <v>0</v>
      </c>
    </row>
    <row r="44" spans="1:26" s="27" customFormat="1" x14ac:dyDescent="0.25">
      <c r="A44" s="303">
        <v>34</v>
      </c>
      <c r="B44" s="307" t="s">
        <v>108</v>
      </c>
      <c r="C44" s="308" t="s">
        <v>109</v>
      </c>
      <c r="D44" s="304">
        <v>599</v>
      </c>
      <c r="E44" s="304">
        <v>16</v>
      </c>
      <c r="F44" s="304">
        <v>87</v>
      </c>
      <c r="G44" s="304">
        <f t="shared" si="12"/>
        <v>0</v>
      </c>
      <c r="H44" s="304">
        <v>0</v>
      </c>
      <c r="I44" s="304">
        <v>0</v>
      </c>
      <c r="J44" s="304">
        <v>0</v>
      </c>
      <c r="K44" s="304">
        <f t="shared" si="13"/>
        <v>702</v>
      </c>
      <c r="L44" s="304">
        <v>0</v>
      </c>
      <c r="M44" s="304">
        <v>0</v>
      </c>
      <c r="N44" s="304">
        <v>0</v>
      </c>
      <c r="O44" s="304">
        <v>0</v>
      </c>
      <c r="P44" s="304">
        <v>0</v>
      </c>
      <c r="Q44" s="304">
        <f t="shared" si="14"/>
        <v>0</v>
      </c>
      <c r="R44" s="304"/>
      <c r="S44" s="304"/>
      <c r="T44" s="304"/>
      <c r="U44" s="304"/>
      <c r="V44" s="304"/>
      <c r="W44" s="304"/>
      <c r="X44" s="304"/>
      <c r="Y44" s="304"/>
      <c r="Z44" s="304">
        <f t="shared" si="15"/>
        <v>0</v>
      </c>
    </row>
    <row r="45" spans="1:26" s="27" customFormat="1" x14ac:dyDescent="0.25">
      <c r="A45" s="303">
        <v>35</v>
      </c>
      <c r="B45" s="49" t="s">
        <v>110</v>
      </c>
      <c r="C45" s="50" t="s">
        <v>111</v>
      </c>
      <c r="D45" s="304">
        <v>385</v>
      </c>
      <c r="E45" s="304">
        <v>0</v>
      </c>
      <c r="F45" s="304">
        <v>0</v>
      </c>
      <c r="G45" s="304">
        <f t="shared" si="12"/>
        <v>0</v>
      </c>
      <c r="H45" s="304">
        <v>0</v>
      </c>
      <c r="I45" s="304">
        <v>0</v>
      </c>
      <c r="J45" s="304">
        <v>0</v>
      </c>
      <c r="K45" s="304">
        <f t="shared" si="13"/>
        <v>385</v>
      </c>
      <c r="L45" s="304">
        <v>0</v>
      </c>
      <c r="M45" s="304">
        <v>0</v>
      </c>
      <c r="N45" s="304">
        <v>0</v>
      </c>
      <c r="O45" s="304">
        <v>0</v>
      </c>
      <c r="P45" s="304">
        <v>0</v>
      </c>
      <c r="Q45" s="304">
        <f t="shared" si="14"/>
        <v>0</v>
      </c>
      <c r="R45" s="304"/>
      <c r="S45" s="304"/>
      <c r="T45" s="304"/>
      <c r="U45" s="304"/>
      <c r="V45" s="304"/>
      <c r="W45" s="304"/>
      <c r="X45" s="304"/>
      <c r="Y45" s="304"/>
      <c r="Z45" s="304">
        <f t="shared" si="15"/>
        <v>0</v>
      </c>
    </row>
    <row r="46" spans="1:26" x14ac:dyDescent="0.25">
      <c r="A46" s="303">
        <v>36</v>
      </c>
      <c r="B46" s="49" t="s">
        <v>112</v>
      </c>
      <c r="C46" s="50" t="s">
        <v>113</v>
      </c>
      <c r="D46" s="304">
        <v>684</v>
      </c>
      <c r="E46" s="304">
        <v>19</v>
      </c>
      <c r="F46" s="304">
        <v>99</v>
      </c>
      <c r="G46" s="304">
        <f t="shared" si="12"/>
        <v>88</v>
      </c>
      <c r="H46" s="304">
        <v>65</v>
      </c>
      <c r="I46" s="304">
        <v>1</v>
      </c>
      <c r="J46" s="304">
        <v>22</v>
      </c>
      <c r="K46" s="304">
        <f t="shared" si="13"/>
        <v>890</v>
      </c>
      <c r="L46" s="304">
        <v>0</v>
      </c>
      <c r="M46" s="304">
        <v>0</v>
      </c>
      <c r="N46" s="304">
        <v>0</v>
      </c>
      <c r="O46" s="304">
        <v>0</v>
      </c>
      <c r="P46" s="304">
        <v>0</v>
      </c>
      <c r="Q46" s="304">
        <f t="shared" si="14"/>
        <v>0</v>
      </c>
      <c r="R46" s="304"/>
      <c r="S46" s="304"/>
      <c r="T46" s="304"/>
      <c r="U46" s="304"/>
      <c r="V46" s="304"/>
      <c r="W46" s="304"/>
      <c r="X46" s="304"/>
      <c r="Y46" s="304"/>
      <c r="Z46" s="304">
        <f t="shared" si="15"/>
        <v>0</v>
      </c>
    </row>
    <row r="47" spans="1:26" s="27" customFormat="1" x14ac:dyDescent="0.25">
      <c r="A47" s="303">
        <v>37</v>
      </c>
      <c r="B47" s="346" t="s">
        <v>114</v>
      </c>
      <c r="C47" s="50" t="s">
        <v>115</v>
      </c>
      <c r="D47" s="304">
        <v>312</v>
      </c>
      <c r="E47" s="304">
        <v>0</v>
      </c>
      <c r="F47" s="304">
        <v>45</v>
      </c>
      <c r="G47" s="304">
        <f t="shared" si="12"/>
        <v>0</v>
      </c>
      <c r="H47" s="304">
        <v>0</v>
      </c>
      <c r="I47" s="304">
        <v>0</v>
      </c>
      <c r="J47" s="304">
        <v>0</v>
      </c>
      <c r="K47" s="304">
        <f t="shared" si="13"/>
        <v>357</v>
      </c>
      <c r="L47" s="304">
        <v>0</v>
      </c>
      <c r="M47" s="304">
        <v>0</v>
      </c>
      <c r="N47" s="304">
        <v>0</v>
      </c>
      <c r="O47" s="304">
        <v>0</v>
      </c>
      <c r="P47" s="304">
        <v>0</v>
      </c>
      <c r="Q47" s="304">
        <f t="shared" si="14"/>
        <v>0</v>
      </c>
      <c r="R47" s="304"/>
      <c r="S47" s="304"/>
      <c r="T47" s="304"/>
      <c r="U47" s="304"/>
      <c r="V47" s="304"/>
      <c r="W47" s="304"/>
      <c r="X47" s="304"/>
      <c r="Y47" s="304"/>
      <c r="Z47" s="304">
        <f t="shared" si="15"/>
        <v>0</v>
      </c>
    </row>
    <row r="48" spans="1:26" s="27" customFormat="1" x14ac:dyDescent="0.25">
      <c r="A48" s="303">
        <v>38</v>
      </c>
      <c r="B48" s="52" t="s">
        <v>116</v>
      </c>
      <c r="C48" s="50" t="s">
        <v>117</v>
      </c>
      <c r="D48" s="304">
        <v>450</v>
      </c>
      <c r="E48" s="304">
        <v>0</v>
      </c>
      <c r="F48" s="304">
        <v>65</v>
      </c>
      <c r="G48" s="304">
        <f t="shared" si="12"/>
        <v>0</v>
      </c>
      <c r="H48" s="304">
        <v>0</v>
      </c>
      <c r="I48" s="304">
        <v>0</v>
      </c>
      <c r="J48" s="304">
        <v>0</v>
      </c>
      <c r="K48" s="304">
        <f t="shared" si="13"/>
        <v>515</v>
      </c>
      <c r="L48" s="304">
        <v>8</v>
      </c>
      <c r="M48" s="304">
        <v>64</v>
      </c>
      <c r="N48" s="304">
        <v>160</v>
      </c>
      <c r="O48" s="304">
        <v>108</v>
      </c>
      <c r="P48" s="304">
        <v>0</v>
      </c>
      <c r="Q48" s="304">
        <f t="shared" si="14"/>
        <v>340</v>
      </c>
      <c r="R48" s="304"/>
      <c r="S48" s="304"/>
      <c r="T48" s="304"/>
      <c r="U48" s="304"/>
      <c r="V48" s="304"/>
      <c r="W48" s="304"/>
      <c r="X48" s="304"/>
      <c r="Y48" s="304"/>
      <c r="Z48" s="304">
        <f t="shared" si="15"/>
        <v>0</v>
      </c>
    </row>
    <row r="49" spans="1:26" s="27" customFormat="1" x14ac:dyDescent="0.25">
      <c r="A49" s="303">
        <v>39</v>
      </c>
      <c r="B49" s="346" t="s">
        <v>28</v>
      </c>
      <c r="C49" s="50" t="s">
        <v>29</v>
      </c>
      <c r="D49" s="304">
        <v>2603</v>
      </c>
      <c r="E49" s="304">
        <v>178</v>
      </c>
      <c r="F49" s="304">
        <v>340</v>
      </c>
      <c r="G49" s="304">
        <f t="shared" si="12"/>
        <v>1082</v>
      </c>
      <c r="H49" s="304">
        <v>922</v>
      </c>
      <c r="I49" s="304">
        <v>60</v>
      </c>
      <c r="J49" s="304">
        <v>100</v>
      </c>
      <c r="K49" s="304">
        <f t="shared" si="13"/>
        <v>4203</v>
      </c>
      <c r="L49" s="304">
        <v>44</v>
      </c>
      <c r="M49" s="304">
        <v>384</v>
      </c>
      <c r="N49" s="304">
        <v>1077</v>
      </c>
      <c r="O49" s="304">
        <v>697</v>
      </c>
      <c r="P49" s="304">
        <v>0</v>
      </c>
      <c r="Q49" s="304">
        <f t="shared" si="14"/>
        <v>2202</v>
      </c>
      <c r="R49" s="304"/>
      <c r="S49" s="304"/>
      <c r="T49" s="304"/>
      <c r="U49" s="304"/>
      <c r="V49" s="304"/>
      <c r="W49" s="304"/>
      <c r="X49" s="304"/>
      <c r="Y49" s="304"/>
      <c r="Z49" s="304">
        <f t="shared" si="15"/>
        <v>0</v>
      </c>
    </row>
    <row r="50" spans="1:26" s="27" customFormat="1" x14ac:dyDescent="0.25">
      <c r="A50" s="303">
        <v>40</v>
      </c>
      <c r="B50" s="49" t="s">
        <v>118</v>
      </c>
      <c r="C50" s="50" t="s">
        <v>119</v>
      </c>
      <c r="D50" s="304">
        <v>542</v>
      </c>
      <c r="E50" s="304">
        <v>0</v>
      </c>
      <c r="F50" s="304">
        <v>79</v>
      </c>
      <c r="G50" s="304">
        <f t="shared" si="12"/>
        <v>0</v>
      </c>
      <c r="H50" s="304">
        <v>0</v>
      </c>
      <c r="I50" s="304">
        <v>0</v>
      </c>
      <c r="J50" s="304">
        <v>0</v>
      </c>
      <c r="K50" s="304">
        <f t="shared" si="13"/>
        <v>621</v>
      </c>
      <c r="L50" s="304">
        <v>0</v>
      </c>
      <c r="M50" s="304">
        <v>0</v>
      </c>
      <c r="N50" s="304">
        <v>0</v>
      </c>
      <c r="O50" s="304">
        <v>0</v>
      </c>
      <c r="P50" s="304">
        <v>0</v>
      </c>
      <c r="Q50" s="304">
        <f t="shared" si="14"/>
        <v>0</v>
      </c>
      <c r="R50" s="304"/>
      <c r="S50" s="304"/>
      <c r="T50" s="304"/>
      <c r="U50" s="304"/>
      <c r="V50" s="304"/>
      <c r="W50" s="304"/>
      <c r="X50" s="304"/>
      <c r="Y50" s="304"/>
      <c r="Z50" s="304">
        <f t="shared" si="15"/>
        <v>0</v>
      </c>
    </row>
    <row r="51" spans="1:26" s="27" customFormat="1" x14ac:dyDescent="0.25">
      <c r="A51" s="303">
        <v>41</v>
      </c>
      <c r="B51" s="49" t="s">
        <v>120</v>
      </c>
      <c r="C51" s="50" t="s">
        <v>121</v>
      </c>
      <c r="D51" s="304">
        <v>1898</v>
      </c>
      <c r="E51" s="304">
        <v>52</v>
      </c>
      <c r="F51" s="304">
        <v>276</v>
      </c>
      <c r="G51" s="304">
        <f t="shared" si="12"/>
        <v>0</v>
      </c>
      <c r="H51" s="304">
        <v>0</v>
      </c>
      <c r="I51" s="304">
        <v>0</v>
      </c>
      <c r="J51" s="304">
        <v>0</v>
      </c>
      <c r="K51" s="304">
        <f t="shared" si="13"/>
        <v>2226</v>
      </c>
      <c r="L51" s="304">
        <v>95</v>
      </c>
      <c r="M51" s="304">
        <v>697</v>
      </c>
      <c r="N51" s="304">
        <v>1394</v>
      </c>
      <c r="O51" s="304">
        <v>1145</v>
      </c>
      <c r="P51" s="304">
        <v>0</v>
      </c>
      <c r="Q51" s="304">
        <f t="shared" si="14"/>
        <v>3331</v>
      </c>
      <c r="R51" s="304"/>
      <c r="S51" s="304"/>
      <c r="T51" s="304"/>
      <c r="U51" s="304"/>
      <c r="V51" s="304"/>
      <c r="W51" s="304"/>
      <c r="X51" s="304"/>
      <c r="Y51" s="304"/>
      <c r="Z51" s="304">
        <f t="shared" si="15"/>
        <v>0</v>
      </c>
    </row>
    <row r="52" spans="1:26" s="306" customFormat="1" x14ac:dyDescent="0.25">
      <c r="A52" s="303">
        <v>42</v>
      </c>
      <c r="B52" s="346" t="s">
        <v>122</v>
      </c>
      <c r="C52" s="50" t="s">
        <v>123</v>
      </c>
      <c r="D52" s="304">
        <v>415</v>
      </c>
      <c r="E52" s="304">
        <v>0</v>
      </c>
      <c r="F52" s="304">
        <v>60</v>
      </c>
      <c r="G52" s="304">
        <f t="shared" si="12"/>
        <v>0</v>
      </c>
      <c r="H52" s="304">
        <v>0</v>
      </c>
      <c r="I52" s="304">
        <v>0</v>
      </c>
      <c r="J52" s="304">
        <v>0</v>
      </c>
      <c r="K52" s="304">
        <f t="shared" si="13"/>
        <v>475</v>
      </c>
      <c r="L52" s="304">
        <v>0</v>
      </c>
      <c r="M52" s="304">
        <v>0</v>
      </c>
      <c r="N52" s="304">
        <v>0</v>
      </c>
      <c r="O52" s="304">
        <v>0</v>
      </c>
      <c r="P52" s="304">
        <v>0</v>
      </c>
      <c r="Q52" s="304">
        <f t="shared" si="14"/>
        <v>0</v>
      </c>
      <c r="R52" s="304"/>
      <c r="S52" s="304"/>
      <c r="T52" s="304"/>
      <c r="U52" s="304"/>
      <c r="V52" s="304"/>
      <c r="W52" s="304"/>
      <c r="X52" s="304"/>
      <c r="Y52" s="304"/>
      <c r="Z52" s="304">
        <f t="shared" si="15"/>
        <v>0</v>
      </c>
    </row>
    <row r="53" spans="1:26" s="27" customFormat="1" x14ac:dyDescent="0.25">
      <c r="A53" s="303">
        <v>43</v>
      </c>
      <c r="B53" s="52" t="s">
        <v>124</v>
      </c>
      <c r="C53" s="50" t="s">
        <v>125</v>
      </c>
      <c r="D53" s="304">
        <v>567</v>
      </c>
      <c r="E53" s="304">
        <v>16</v>
      </c>
      <c r="F53" s="304">
        <v>82</v>
      </c>
      <c r="G53" s="304">
        <f t="shared" si="12"/>
        <v>0</v>
      </c>
      <c r="H53" s="304">
        <v>0</v>
      </c>
      <c r="I53" s="304">
        <v>0</v>
      </c>
      <c r="J53" s="304">
        <v>0</v>
      </c>
      <c r="K53" s="304">
        <f t="shared" si="13"/>
        <v>665</v>
      </c>
      <c r="L53" s="304">
        <v>0</v>
      </c>
      <c r="M53" s="304">
        <v>0</v>
      </c>
      <c r="N53" s="304">
        <v>0</v>
      </c>
      <c r="O53" s="304">
        <v>0</v>
      </c>
      <c r="P53" s="304">
        <v>0</v>
      </c>
      <c r="Q53" s="304">
        <f t="shared" si="14"/>
        <v>0</v>
      </c>
      <c r="R53" s="304"/>
      <c r="S53" s="304"/>
      <c r="T53" s="304"/>
      <c r="U53" s="304"/>
      <c r="V53" s="304"/>
      <c r="W53" s="304"/>
      <c r="X53" s="304"/>
      <c r="Y53" s="304"/>
      <c r="Z53" s="304">
        <f t="shared" si="15"/>
        <v>0</v>
      </c>
    </row>
    <row r="54" spans="1:26" s="27" customFormat="1" x14ac:dyDescent="0.25">
      <c r="A54" s="303">
        <v>44</v>
      </c>
      <c r="B54" s="346" t="s">
        <v>126</v>
      </c>
      <c r="C54" s="50" t="s">
        <v>127</v>
      </c>
      <c r="D54" s="304">
        <v>664</v>
      </c>
      <c r="E54" s="304">
        <v>0</v>
      </c>
      <c r="F54" s="304">
        <v>97</v>
      </c>
      <c r="G54" s="304">
        <f t="shared" si="12"/>
        <v>159</v>
      </c>
      <c r="H54" s="304">
        <v>147</v>
      </c>
      <c r="I54" s="304">
        <v>2</v>
      </c>
      <c r="J54" s="304">
        <v>10</v>
      </c>
      <c r="K54" s="304">
        <f t="shared" si="13"/>
        <v>920</v>
      </c>
      <c r="L54" s="304">
        <v>0</v>
      </c>
      <c r="M54" s="304">
        <v>0</v>
      </c>
      <c r="N54" s="304">
        <v>0</v>
      </c>
      <c r="O54" s="304">
        <v>0</v>
      </c>
      <c r="P54" s="304">
        <v>0</v>
      </c>
      <c r="Q54" s="304">
        <f t="shared" si="14"/>
        <v>0</v>
      </c>
      <c r="R54" s="304"/>
      <c r="S54" s="304"/>
      <c r="T54" s="304"/>
      <c r="U54" s="304"/>
      <c r="V54" s="304"/>
      <c r="W54" s="304"/>
      <c r="X54" s="304"/>
      <c r="Y54" s="304"/>
      <c r="Z54" s="304">
        <f t="shared" si="15"/>
        <v>0</v>
      </c>
    </row>
    <row r="55" spans="1:26" s="27" customFormat="1" x14ac:dyDescent="0.25">
      <c r="A55" s="303">
        <v>45</v>
      </c>
      <c r="B55" s="52" t="s">
        <v>128</v>
      </c>
      <c r="C55" s="50" t="s">
        <v>129</v>
      </c>
      <c r="D55" s="304">
        <v>785</v>
      </c>
      <c r="E55" s="304">
        <v>22</v>
      </c>
      <c r="F55" s="304">
        <v>114</v>
      </c>
      <c r="G55" s="304">
        <f t="shared" si="12"/>
        <v>0</v>
      </c>
      <c r="H55" s="304">
        <v>0</v>
      </c>
      <c r="I55" s="304">
        <v>0</v>
      </c>
      <c r="J55" s="304">
        <v>0</v>
      </c>
      <c r="K55" s="304">
        <f t="shared" si="13"/>
        <v>921</v>
      </c>
      <c r="L55" s="304">
        <v>29</v>
      </c>
      <c r="M55" s="304">
        <v>410</v>
      </c>
      <c r="N55" s="304">
        <v>819</v>
      </c>
      <c r="O55" s="304">
        <v>213</v>
      </c>
      <c r="P55" s="304">
        <v>0</v>
      </c>
      <c r="Q55" s="304">
        <f t="shared" si="14"/>
        <v>1471</v>
      </c>
      <c r="R55" s="304"/>
      <c r="S55" s="304"/>
      <c r="T55" s="304"/>
      <c r="U55" s="304"/>
      <c r="V55" s="304"/>
      <c r="W55" s="304"/>
      <c r="X55" s="304"/>
      <c r="Y55" s="304"/>
      <c r="Z55" s="304">
        <f t="shared" si="15"/>
        <v>0</v>
      </c>
    </row>
    <row r="56" spans="1:26" s="27" customFormat="1" x14ac:dyDescent="0.25">
      <c r="A56" s="303">
        <v>46</v>
      </c>
      <c r="B56" s="346" t="s">
        <v>130</v>
      </c>
      <c r="C56" s="50" t="s">
        <v>131</v>
      </c>
      <c r="D56" s="304">
        <v>279</v>
      </c>
      <c r="E56" s="304">
        <v>8</v>
      </c>
      <c r="F56" s="304">
        <v>41</v>
      </c>
      <c r="G56" s="304">
        <f t="shared" si="12"/>
        <v>0</v>
      </c>
      <c r="H56" s="304">
        <v>0</v>
      </c>
      <c r="I56" s="304">
        <v>0</v>
      </c>
      <c r="J56" s="304">
        <v>0</v>
      </c>
      <c r="K56" s="304">
        <f t="shared" si="13"/>
        <v>328</v>
      </c>
      <c r="L56" s="304">
        <v>0</v>
      </c>
      <c r="M56" s="304">
        <v>0</v>
      </c>
      <c r="N56" s="304">
        <v>0</v>
      </c>
      <c r="O56" s="304">
        <v>0</v>
      </c>
      <c r="P56" s="304">
        <v>0</v>
      </c>
      <c r="Q56" s="304">
        <f t="shared" si="14"/>
        <v>0</v>
      </c>
      <c r="R56" s="304"/>
      <c r="S56" s="304"/>
      <c r="T56" s="304"/>
      <c r="U56" s="304"/>
      <c r="V56" s="304"/>
      <c r="W56" s="304"/>
      <c r="X56" s="304"/>
      <c r="Y56" s="304"/>
      <c r="Z56" s="304">
        <f t="shared" si="15"/>
        <v>0</v>
      </c>
    </row>
    <row r="57" spans="1:26" s="27" customFormat="1" x14ac:dyDescent="0.25">
      <c r="A57" s="303">
        <v>47</v>
      </c>
      <c r="B57" s="52" t="s">
        <v>132</v>
      </c>
      <c r="C57" s="50" t="s">
        <v>133</v>
      </c>
      <c r="D57" s="304">
        <v>511</v>
      </c>
      <c r="E57" s="304">
        <v>14</v>
      </c>
      <c r="F57" s="304">
        <v>74</v>
      </c>
      <c r="G57" s="304">
        <f t="shared" si="12"/>
        <v>0</v>
      </c>
      <c r="H57" s="304">
        <v>0</v>
      </c>
      <c r="I57" s="304">
        <v>0</v>
      </c>
      <c r="J57" s="304">
        <v>0</v>
      </c>
      <c r="K57" s="304">
        <f t="shared" si="13"/>
        <v>599</v>
      </c>
      <c r="L57" s="304">
        <v>0</v>
      </c>
      <c r="M57" s="304">
        <v>0</v>
      </c>
      <c r="N57" s="304">
        <v>0</v>
      </c>
      <c r="O57" s="304">
        <v>0</v>
      </c>
      <c r="P57" s="304">
        <v>0</v>
      </c>
      <c r="Q57" s="304">
        <f t="shared" si="14"/>
        <v>0</v>
      </c>
      <c r="R57" s="304"/>
      <c r="S57" s="304"/>
      <c r="T57" s="304"/>
      <c r="U57" s="304"/>
      <c r="V57" s="304"/>
      <c r="W57" s="304"/>
      <c r="X57" s="304"/>
      <c r="Y57" s="304"/>
      <c r="Z57" s="304">
        <f t="shared" si="15"/>
        <v>0</v>
      </c>
    </row>
    <row r="58" spans="1:26" s="27" customFormat="1" x14ac:dyDescent="0.25">
      <c r="A58" s="303">
        <v>48</v>
      </c>
      <c r="B58" s="346" t="s">
        <v>134</v>
      </c>
      <c r="C58" s="50" t="s">
        <v>135</v>
      </c>
      <c r="D58" s="304">
        <v>808</v>
      </c>
      <c r="E58" s="304">
        <v>0</v>
      </c>
      <c r="F58" s="304">
        <v>118</v>
      </c>
      <c r="G58" s="304">
        <f t="shared" si="12"/>
        <v>0</v>
      </c>
      <c r="H58" s="304">
        <v>0</v>
      </c>
      <c r="I58" s="304">
        <v>0</v>
      </c>
      <c r="J58" s="304">
        <v>0</v>
      </c>
      <c r="K58" s="304">
        <f t="shared" si="13"/>
        <v>926</v>
      </c>
      <c r="L58" s="304">
        <v>0</v>
      </c>
      <c r="M58" s="304">
        <v>0</v>
      </c>
      <c r="N58" s="304">
        <v>0</v>
      </c>
      <c r="O58" s="304">
        <v>0</v>
      </c>
      <c r="P58" s="304">
        <v>0</v>
      </c>
      <c r="Q58" s="304">
        <f t="shared" si="14"/>
        <v>0</v>
      </c>
      <c r="R58" s="304"/>
      <c r="S58" s="304"/>
      <c r="T58" s="304"/>
      <c r="U58" s="304"/>
      <c r="V58" s="304"/>
      <c r="W58" s="304"/>
      <c r="X58" s="304"/>
      <c r="Y58" s="304"/>
      <c r="Z58" s="304">
        <f t="shared" si="15"/>
        <v>0</v>
      </c>
    </row>
    <row r="59" spans="1:26" s="27" customFormat="1" x14ac:dyDescent="0.25">
      <c r="A59" s="303">
        <v>49</v>
      </c>
      <c r="B59" s="346" t="s">
        <v>136</v>
      </c>
      <c r="C59" s="50" t="s">
        <v>137</v>
      </c>
      <c r="D59" s="304">
        <v>3073</v>
      </c>
      <c r="E59" s="304">
        <v>0</v>
      </c>
      <c r="F59" s="304">
        <v>0</v>
      </c>
      <c r="G59" s="304">
        <f t="shared" si="12"/>
        <v>0</v>
      </c>
      <c r="H59" s="304">
        <v>0</v>
      </c>
      <c r="I59" s="304">
        <v>0</v>
      </c>
      <c r="J59" s="304">
        <v>0</v>
      </c>
      <c r="K59" s="304">
        <f t="shared" si="13"/>
        <v>3073</v>
      </c>
      <c r="L59" s="304">
        <v>63</v>
      </c>
      <c r="M59" s="304">
        <v>474</v>
      </c>
      <c r="N59" s="304">
        <v>1455</v>
      </c>
      <c r="O59" s="304">
        <v>986</v>
      </c>
      <c r="P59" s="304">
        <v>0</v>
      </c>
      <c r="Q59" s="304">
        <f t="shared" si="14"/>
        <v>2978</v>
      </c>
      <c r="R59" s="304"/>
      <c r="S59" s="304"/>
      <c r="T59" s="304"/>
      <c r="U59" s="304"/>
      <c r="V59" s="304"/>
      <c r="W59" s="304"/>
      <c r="X59" s="304"/>
      <c r="Y59" s="304"/>
      <c r="Z59" s="304">
        <f t="shared" si="15"/>
        <v>0</v>
      </c>
    </row>
    <row r="60" spans="1:26" s="27" customFormat="1" x14ac:dyDescent="0.25">
      <c r="A60" s="303">
        <v>50</v>
      </c>
      <c r="B60" s="346" t="s">
        <v>138</v>
      </c>
      <c r="C60" s="50" t="s">
        <v>139</v>
      </c>
      <c r="D60" s="304">
        <v>574</v>
      </c>
      <c r="E60" s="304">
        <v>16</v>
      </c>
      <c r="F60" s="304">
        <v>84</v>
      </c>
      <c r="G60" s="304">
        <f t="shared" si="12"/>
        <v>0</v>
      </c>
      <c r="H60" s="304">
        <v>0</v>
      </c>
      <c r="I60" s="304">
        <v>0</v>
      </c>
      <c r="J60" s="304">
        <v>0</v>
      </c>
      <c r="K60" s="304">
        <f t="shared" si="13"/>
        <v>674</v>
      </c>
      <c r="L60" s="304">
        <v>0</v>
      </c>
      <c r="M60" s="304">
        <v>0</v>
      </c>
      <c r="N60" s="304">
        <v>0</v>
      </c>
      <c r="O60" s="304">
        <v>0</v>
      </c>
      <c r="P60" s="304">
        <v>0</v>
      </c>
      <c r="Q60" s="304">
        <f t="shared" si="14"/>
        <v>0</v>
      </c>
      <c r="R60" s="304"/>
      <c r="S60" s="304"/>
      <c r="T60" s="304"/>
      <c r="U60" s="304"/>
      <c r="V60" s="304"/>
      <c r="W60" s="304"/>
      <c r="X60" s="304"/>
      <c r="Y60" s="304"/>
      <c r="Z60" s="304">
        <f t="shared" si="15"/>
        <v>0</v>
      </c>
    </row>
    <row r="61" spans="1:26" s="27" customFormat="1" x14ac:dyDescent="0.25">
      <c r="A61" s="303">
        <v>51</v>
      </c>
      <c r="B61" s="346" t="s">
        <v>140</v>
      </c>
      <c r="C61" s="50" t="s">
        <v>141</v>
      </c>
      <c r="D61" s="304">
        <v>427</v>
      </c>
      <c r="E61" s="304">
        <v>0</v>
      </c>
      <c r="F61" s="304">
        <v>62</v>
      </c>
      <c r="G61" s="304">
        <f t="shared" si="12"/>
        <v>0</v>
      </c>
      <c r="H61" s="304">
        <v>0</v>
      </c>
      <c r="I61" s="304">
        <v>0</v>
      </c>
      <c r="J61" s="304">
        <v>0</v>
      </c>
      <c r="K61" s="304">
        <f t="shared" si="13"/>
        <v>489</v>
      </c>
      <c r="L61" s="304">
        <v>0</v>
      </c>
      <c r="M61" s="304">
        <v>0</v>
      </c>
      <c r="N61" s="304">
        <v>0</v>
      </c>
      <c r="O61" s="304">
        <v>0</v>
      </c>
      <c r="P61" s="304">
        <v>0</v>
      </c>
      <c r="Q61" s="304">
        <f t="shared" si="14"/>
        <v>0</v>
      </c>
      <c r="R61" s="304"/>
      <c r="S61" s="304"/>
      <c r="T61" s="304"/>
      <c r="U61" s="304"/>
      <c r="V61" s="304"/>
      <c r="W61" s="304"/>
      <c r="X61" s="304"/>
      <c r="Y61" s="304"/>
      <c r="Z61" s="304">
        <f t="shared" si="15"/>
        <v>0</v>
      </c>
    </row>
    <row r="62" spans="1:26" s="27" customFormat="1" x14ac:dyDescent="0.25">
      <c r="A62" s="303">
        <v>52</v>
      </c>
      <c r="B62" s="52" t="s">
        <v>142</v>
      </c>
      <c r="C62" s="50" t="s">
        <v>143</v>
      </c>
      <c r="D62" s="304">
        <v>460</v>
      </c>
      <c r="E62" s="304">
        <v>0</v>
      </c>
      <c r="F62" s="304">
        <v>0</v>
      </c>
      <c r="G62" s="304">
        <f t="shared" si="12"/>
        <v>0</v>
      </c>
      <c r="H62" s="304">
        <v>0</v>
      </c>
      <c r="I62" s="304">
        <v>0</v>
      </c>
      <c r="J62" s="304">
        <v>0</v>
      </c>
      <c r="K62" s="304">
        <f t="shared" si="13"/>
        <v>460</v>
      </c>
      <c r="L62" s="304">
        <v>0</v>
      </c>
      <c r="M62" s="304">
        <v>0</v>
      </c>
      <c r="N62" s="304">
        <v>0</v>
      </c>
      <c r="O62" s="304">
        <v>0</v>
      </c>
      <c r="P62" s="304">
        <v>0</v>
      </c>
      <c r="Q62" s="304">
        <f t="shared" si="14"/>
        <v>0</v>
      </c>
      <c r="R62" s="304"/>
      <c r="S62" s="304"/>
      <c r="T62" s="304"/>
      <c r="U62" s="304"/>
      <c r="V62" s="304"/>
      <c r="W62" s="304"/>
      <c r="X62" s="304"/>
      <c r="Y62" s="304"/>
      <c r="Z62" s="304">
        <f t="shared" si="15"/>
        <v>0</v>
      </c>
    </row>
    <row r="63" spans="1:26" s="27" customFormat="1" x14ac:dyDescent="0.25">
      <c r="A63" s="303">
        <v>53</v>
      </c>
      <c r="B63" s="346" t="s">
        <v>144</v>
      </c>
      <c r="C63" s="50" t="s">
        <v>145</v>
      </c>
      <c r="D63" s="304">
        <v>0</v>
      </c>
      <c r="E63" s="304">
        <v>0</v>
      </c>
      <c r="F63" s="304">
        <v>0</v>
      </c>
      <c r="G63" s="304">
        <f t="shared" si="12"/>
        <v>0</v>
      </c>
      <c r="H63" s="304">
        <v>0</v>
      </c>
      <c r="I63" s="304">
        <v>0</v>
      </c>
      <c r="J63" s="304">
        <v>0</v>
      </c>
      <c r="K63" s="304">
        <f t="shared" si="13"/>
        <v>0</v>
      </c>
      <c r="L63" s="304">
        <v>0</v>
      </c>
      <c r="M63" s="304">
        <v>0</v>
      </c>
      <c r="N63" s="304">
        <v>0</v>
      </c>
      <c r="O63" s="304">
        <v>0</v>
      </c>
      <c r="P63" s="304">
        <v>0</v>
      </c>
      <c r="Q63" s="304">
        <f t="shared" si="14"/>
        <v>0</v>
      </c>
      <c r="R63" s="304"/>
      <c r="S63" s="304"/>
      <c r="T63" s="304"/>
      <c r="U63" s="304"/>
      <c r="V63" s="304"/>
      <c r="W63" s="304"/>
      <c r="X63" s="304"/>
      <c r="Y63" s="304"/>
      <c r="Z63" s="304">
        <f t="shared" si="15"/>
        <v>0</v>
      </c>
    </row>
    <row r="64" spans="1:26" s="27" customFormat="1" x14ac:dyDescent="0.25">
      <c r="A64" s="303">
        <v>54</v>
      </c>
      <c r="B64" s="346" t="s">
        <v>146</v>
      </c>
      <c r="C64" s="50" t="s">
        <v>147</v>
      </c>
      <c r="D64" s="304">
        <v>0</v>
      </c>
      <c r="E64" s="304">
        <v>0</v>
      </c>
      <c r="F64" s="304">
        <v>0</v>
      </c>
      <c r="G64" s="304">
        <f t="shared" si="12"/>
        <v>0</v>
      </c>
      <c r="H64" s="304">
        <v>0</v>
      </c>
      <c r="I64" s="304">
        <v>0</v>
      </c>
      <c r="J64" s="304">
        <v>0</v>
      </c>
      <c r="K64" s="304">
        <f t="shared" si="13"/>
        <v>0</v>
      </c>
      <c r="L64" s="304">
        <v>0</v>
      </c>
      <c r="M64" s="304">
        <v>0</v>
      </c>
      <c r="N64" s="304">
        <v>0</v>
      </c>
      <c r="O64" s="304">
        <v>0</v>
      </c>
      <c r="P64" s="304">
        <v>0</v>
      </c>
      <c r="Q64" s="304">
        <f t="shared" si="14"/>
        <v>0</v>
      </c>
      <c r="R64" s="304"/>
      <c r="S64" s="304"/>
      <c r="T64" s="304"/>
      <c r="U64" s="304"/>
      <c r="V64" s="304"/>
      <c r="W64" s="304"/>
      <c r="X64" s="304"/>
      <c r="Y64" s="304"/>
      <c r="Z64" s="304">
        <f t="shared" si="15"/>
        <v>0</v>
      </c>
    </row>
    <row r="65" spans="1:26" s="27" customFormat="1" x14ac:dyDescent="0.25">
      <c r="A65" s="303">
        <v>55</v>
      </c>
      <c r="B65" s="346" t="s">
        <v>148</v>
      </c>
      <c r="C65" s="50" t="s">
        <v>149</v>
      </c>
      <c r="D65" s="304">
        <v>0</v>
      </c>
      <c r="E65" s="304">
        <v>0</v>
      </c>
      <c r="F65" s="304">
        <v>0</v>
      </c>
      <c r="G65" s="304">
        <f t="shared" si="12"/>
        <v>0</v>
      </c>
      <c r="H65" s="304">
        <v>0</v>
      </c>
      <c r="I65" s="304">
        <v>0</v>
      </c>
      <c r="J65" s="304">
        <v>0</v>
      </c>
      <c r="K65" s="304">
        <f t="shared" si="13"/>
        <v>0</v>
      </c>
      <c r="L65" s="304">
        <v>0</v>
      </c>
      <c r="M65" s="304">
        <v>0</v>
      </c>
      <c r="N65" s="304">
        <v>0</v>
      </c>
      <c r="O65" s="304">
        <v>0</v>
      </c>
      <c r="P65" s="304">
        <v>0</v>
      </c>
      <c r="Q65" s="304">
        <f t="shared" si="14"/>
        <v>0</v>
      </c>
      <c r="R65" s="304"/>
      <c r="S65" s="304"/>
      <c r="T65" s="304"/>
      <c r="U65" s="304"/>
      <c r="V65" s="304"/>
      <c r="W65" s="304"/>
      <c r="X65" s="304"/>
      <c r="Y65" s="304"/>
      <c r="Z65" s="304">
        <f t="shared" si="15"/>
        <v>0</v>
      </c>
    </row>
    <row r="66" spans="1:26" s="27" customFormat="1" x14ac:dyDescent="0.25">
      <c r="A66" s="303">
        <v>56</v>
      </c>
      <c r="B66" s="52" t="s">
        <v>150</v>
      </c>
      <c r="C66" s="50" t="s">
        <v>151</v>
      </c>
      <c r="D66" s="304">
        <v>269</v>
      </c>
      <c r="E66" s="304">
        <v>0</v>
      </c>
      <c r="F66" s="304">
        <v>0</v>
      </c>
      <c r="G66" s="304">
        <f t="shared" si="12"/>
        <v>0</v>
      </c>
      <c r="H66" s="304">
        <v>0</v>
      </c>
      <c r="I66" s="304">
        <v>0</v>
      </c>
      <c r="J66" s="304">
        <v>0</v>
      </c>
      <c r="K66" s="304">
        <f t="shared" si="13"/>
        <v>269</v>
      </c>
      <c r="L66" s="304">
        <v>0</v>
      </c>
      <c r="M66" s="304">
        <v>0</v>
      </c>
      <c r="N66" s="304">
        <v>0</v>
      </c>
      <c r="O66" s="304">
        <v>0</v>
      </c>
      <c r="P66" s="304">
        <v>0</v>
      </c>
      <c r="Q66" s="304">
        <f t="shared" si="14"/>
        <v>0</v>
      </c>
      <c r="R66" s="304"/>
      <c r="S66" s="304"/>
      <c r="T66" s="304"/>
      <c r="U66" s="304"/>
      <c r="V66" s="304"/>
      <c r="W66" s="304"/>
      <c r="X66" s="304"/>
      <c r="Y66" s="304"/>
      <c r="Z66" s="304">
        <f t="shared" si="15"/>
        <v>0</v>
      </c>
    </row>
    <row r="67" spans="1:26" s="27" customFormat="1" x14ac:dyDescent="0.25">
      <c r="A67" s="303">
        <v>57</v>
      </c>
      <c r="B67" s="49" t="s">
        <v>152</v>
      </c>
      <c r="C67" s="50" t="s">
        <v>572</v>
      </c>
      <c r="D67" s="304">
        <v>0</v>
      </c>
      <c r="E67" s="304">
        <v>0</v>
      </c>
      <c r="F67" s="304">
        <v>0</v>
      </c>
      <c r="G67" s="304">
        <f t="shared" si="12"/>
        <v>0</v>
      </c>
      <c r="H67" s="304">
        <v>0</v>
      </c>
      <c r="I67" s="304">
        <v>0</v>
      </c>
      <c r="J67" s="304">
        <v>0</v>
      </c>
      <c r="K67" s="304">
        <f t="shared" si="13"/>
        <v>0</v>
      </c>
      <c r="L67" s="304">
        <v>0</v>
      </c>
      <c r="M67" s="304">
        <v>0</v>
      </c>
      <c r="N67" s="304">
        <v>0</v>
      </c>
      <c r="O67" s="304">
        <v>0</v>
      </c>
      <c r="P67" s="304">
        <v>0</v>
      </c>
      <c r="Q67" s="304">
        <f t="shared" si="14"/>
        <v>0</v>
      </c>
      <c r="R67" s="304"/>
      <c r="S67" s="304"/>
      <c r="T67" s="304"/>
      <c r="U67" s="304"/>
      <c r="V67" s="304"/>
      <c r="W67" s="304"/>
      <c r="X67" s="304"/>
      <c r="Y67" s="304"/>
      <c r="Z67" s="304">
        <f t="shared" si="15"/>
        <v>0</v>
      </c>
    </row>
    <row r="68" spans="1:26" s="27" customFormat="1" x14ac:dyDescent="0.25">
      <c r="A68" s="303">
        <v>58</v>
      </c>
      <c r="B68" s="52" t="s">
        <v>154</v>
      </c>
      <c r="C68" s="50" t="s">
        <v>155</v>
      </c>
      <c r="D68" s="304">
        <v>1298</v>
      </c>
      <c r="E68" s="304">
        <v>0</v>
      </c>
      <c r="F68" s="304">
        <v>0</v>
      </c>
      <c r="G68" s="304">
        <f t="shared" si="12"/>
        <v>0</v>
      </c>
      <c r="H68" s="304">
        <v>0</v>
      </c>
      <c r="I68" s="304">
        <v>0</v>
      </c>
      <c r="J68" s="304">
        <v>0</v>
      </c>
      <c r="K68" s="304">
        <f t="shared" si="13"/>
        <v>1298</v>
      </c>
      <c r="L68" s="304">
        <v>0</v>
      </c>
      <c r="M68" s="304">
        <v>0</v>
      </c>
      <c r="N68" s="304">
        <v>0</v>
      </c>
      <c r="O68" s="304">
        <v>0</v>
      </c>
      <c r="P68" s="304">
        <v>0</v>
      </c>
      <c r="Q68" s="304">
        <f t="shared" si="14"/>
        <v>0</v>
      </c>
      <c r="R68" s="304"/>
      <c r="S68" s="304"/>
      <c r="T68" s="304"/>
      <c r="U68" s="304"/>
      <c r="V68" s="304"/>
      <c r="W68" s="304"/>
      <c r="X68" s="304"/>
      <c r="Y68" s="304"/>
      <c r="Z68" s="304">
        <f t="shared" si="15"/>
        <v>0</v>
      </c>
    </row>
    <row r="69" spans="1:26" s="27" customFormat="1" x14ac:dyDescent="0.25">
      <c r="A69" s="303">
        <v>59</v>
      </c>
      <c r="B69" s="346" t="s">
        <v>156</v>
      </c>
      <c r="C69" s="50" t="s">
        <v>157</v>
      </c>
      <c r="D69" s="304">
        <v>241</v>
      </c>
      <c r="E69" s="304">
        <v>0</v>
      </c>
      <c r="F69" s="304">
        <v>0</v>
      </c>
      <c r="G69" s="304">
        <f t="shared" si="12"/>
        <v>0</v>
      </c>
      <c r="H69" s="304">
        <v>0</v>
      </c>
      <c r="I69" s="304">
        <v>0</v>
      </c>
      <c r="J69" s="304">
        <v>0</v>
      </c>
      <c r="K69" s="304">
        <f t="shared" si="13"/>
        <v>241</v>
      </c>
      <c r="L69" s="304">
        <v>0</v>
      </c>
      <c r="M69" s="304">
        <v>0</v>
      </c>
      <c r="N69" s="304">
        <v>0</v>
      </c>
      <c r="O69" s="304">
        <v>0</v>
      </c>
      <c r="P69" s="304">
        <v>0</v>
      </c>
      <c r="Q69" s="304">
        <f t="shared" si="14"/>
        <v>0</v>
      </c>
      <c r="R69" s="304"/>
      <c r="S69" s="304"/>
      <c r="T69" s="304"/>
      <c r="U69" s="304"/>
      <c r="V69" s="304"/>
      <c r="W69" s="304"/>
      <c r="X69" s="304"/>
      <c r="Y69" s="304"/>
      <c r="Z69" s="304">
        <f t="shared" si="15"/>
        <v>0</v>
      </c>
    </row>
    <row r="70" spans="1:26" s="27" customFormat="1" ht="24" x14ac:dyDescent="0.25">
      <c r="A70" s="303">
        <v>60</v>
      </c>
      <c r="B70" s="49" t="s">
        <v>158</v>
      </c>
      <c r="C70" s="50" t="s">
        <v>159</v>
      </c>
      <c r="D70" s="304">
        <v>0</v>
      </c>
      <c r="E70" s="304">
        <v>0</v>
      </c>
      <c r="F70" s="304">
        <v>0</v>
      </c>
      <c r="G70" s="304">
        <f t="shared" si="12"/>
        <v>0</v>
      </c>
      <c r="H70" s="304">
        <v>0</v>
      </c>
      <c r="I70" s="304">
        <v>0</v>
      </c>
      <c r="J70" s="304">
        <v>0</v>
      </c>
      <c r="K70" s="304">
        <f t="shared" si="13"/>
        <v>0</v>
      </c>
      <c r="L70" s="304">
        <v>0</v>
      </c>
      <c r="M70" s="304">
        <v>0</v>
      </c>
      <c r="N70" s="304">
        <v>0</v>
      </c>
      <c r="O70" s="304">
        <v>0</v>
      </c>
      <c r="P70" s="304">
        <v>0</v>
      </c>
      <c r="Q70" s="304">
        <f t="shared" si="14"/>
        <v>0</v>
      </c>
      <c r="R70" s="304"/>
      <c r="S70" s="304"/>
      <c r="T70" s="304"/>
      <c r="U70" s="304"/>
      <c r="V70" s="304"/>
      <c r="W70" s="304"/>
      <c r="X70" s="304"/>
      <c r="Y70" s="304"/>
      <c r="Z70" s="304">
        <f t="shared" si="15"/>
        <v>0</v>
      </c>
    </row>
    <row r="71" spans="1:26" s="27" customFormat="1" ht="24" x14ac:dyDescent="0.25">
      <c r="A71" s="303">
        <v>61</v>
      </c>
      <c r="B71" s="49" t="s">
        <v>160</v>
      </c>
      <c r="C71" s="50" t="s">
        <v>161</v>
      </c>
      <c r="D71" s="304">
        <v>0</v>
      </c>
      <c r="E71" s="304">
        <v>0</v>
      </c>
      <c r="F71" s="304">
        <v>0</v>
      </c>
      <c r="G71" s="304">
        <f t="shared" si="12"/>
        <v>0</v>
      </c>
      <c r="H71" s="304">
        <v>0</v>
      </c>
      <c r="I71" s="304">
        <v>0</v>
      </c>
      <c r="J71" s="304">
        <v>0</v>
      </c>
      <c r="K71" s="304">
        <f t="shared" si="13"/>
        <v>0</v>
      </c>
      <c r="L71" s="304">
        <v>0</v>
      </c>
      <c r="M71" s="304">
        <v>0</v>
      </c>
      <c r="N71" s="304">
        <v>0</v>
      </c>
      <c r="O71" s="304">
        <v>0</v>
      </c>
      <c r="P71" s="304">
        <v>0</v>
      </c>
      <c r="Q71" s="304">
        <f t="shared" si="14"/>
        <v>0</v>
      </c>
      <c r="R71" s="304"/>
      <c r="S71" s="304"/>
      <c r="T71" s="304"/>
      <c r="U71" s="304"/>
      <c r="V71" s="304"/>
      <c r="W71" s="304"/>
      <c r="X71" s="304"/>
      <c r="Y71" s="304"/>
      <c r="Z71" s="304">
        <f t="shared" si="15"/>
        <v>0</v>
      </c>
    </row>
    <row r="72" spans="1:26" s="27" customFormat="1" x14ac:dyDescent="0.25">
      <c r="A72" s="303">
        <v>62</v>
      </c>
      <c r="B72" s="52" t="s">
        <v>162</v>
      </c>
      <c r="C72" s="50" t="s">
        <v>163</v>
      </c>
      <c r="D72" s="304">
        <v>2436</v>
      </c>
      <c r="E72" s="304">
        <v>0</v>
      </c>
      <c r="F72" s="304">
        <v>354</v>
      </c>
      <c r="G72" s="304">
        <f t="shared" si="12"/>
        <v>0</v>
      </c>
      <c r="H72" s="304">
        <v>0</v>
      </c>
      <c r="I72" s="304">
        <v>0</v>
      </c>
      <c r="J72" s="304">
        <v>0</v>
      </c>
      <c r="K72" s="304">
        <f t="shared" si="13"/>
        <v>2790</v>
      </c>
      <c r="L72" s="304">
        <v>0</v>
      </c>
      <c r="M72" s="304">
        <v>0</v>
      </c>
      <c r="N72" s="304">
        <v>0</v>
      </c>
      <c r="O72" s="304">
        <v>0</v>
      </c>
      <c r="P72" s="304">
        <v>0</v>
      </c>
      <c r="Q72" s="304">
        <f t="shared" si="14"/>
        <v>0</v>
      </c>
      <c r="R72" s="304"/>
      <c r="S72" s="304"/>
      <c r="T72" s="304"/>
      <c r="U72" s="304"/>
      <c r="V72" s="304"/>
      <c r="W72" s="304"/>
      <c r="X72" s="304"/>
      <c r="Y72" s="304"/>
      <c r="Z72" s="304">
        <f t="shared" si="15"/>
        <v>0</v>
      </c>
    </row>
    <row r="73" spans="1:26" s="27" customFormat="1" x14ac:dyDescent="0.25">
      <c r="A73" s="303">
        <v>63</v>
      </c>
      <c r="B73" s="52" t="s">
        <v>164</v>
      </c>
      <c r="C73" s="50" t="s">
        <v>165</v>
      </c>
      <c r="D73" s="304">
        <v>1411</v>
      </c>
      <c r="E73" s="304">
        <v>0</v>
      </c>
      <c r="F73" s="304">
        <v>0</v>
      </c>
      <c r="G73" s="304">
        <f t="shared" si="12"/>
        <v>0</v>
      </c>
      <c r="H73" s="304">
        <v>0</v>
      </c>
      <c r="I73" s="304">
        <v>0</v>
      </c>
      <c r="J73" s="304">
        <v>0</v>
      </c>
      <c r="K73" s="304">
        <f t="shared" si="13"/>
        <v>1411</v>
      </c>
      <c r="L73" s="304">
        <v>0</v>
      </c>
      <c r="M73" s="304">
        <v>0</v>
      </c>
      <c r="N73" s="304">
        <v>0</v>
      </c>
      <c r="O73" s="304">
        <v>0</v>
      </c>
      <c r="P73" s="304">
        <v>0</v>
      </c>
      <c r="Q73" s="304">
        <f t="shared" si="14"/>
        <v>0</v>
      </c>
      <c r="R73" s="304"/>
      <c r="S73" s="304"/>
      <c r="T73" s="304"/>
      <c r="U73" s="304"/>
      <c r="V73" s="304"/>
      <c r="W73" s="304"/>
      <c r="X73" s="304"/>
      <c r="Y73" s="304"/>
      <c r="Z73" s="304">
        <f t="shared" si="15"/>
        <v>0</v>
      </c>
    </row>
    <row r="74" spans="1:26" s="27" customFormat="1" x14ac:dyDescent="0.25">
      <c r="A74" s="303">
        <v>64</v>
      </c>
      <c r="B74" s="52" t="s">
        <v>166</v>
      </c>
      <c r="C74" s="50" t="s">
        <v>167</v>
      </c>
      <c r="D74" s="304">
        <v>3239</v>
      </c>
      <c r="E74" s="304">
        <v>0</v>
      </c>
      <c r="F74" s="304">
        <v>471</v>
      </c>
      <c r="G74" s="304">
        <f t="shared" si="12"/>
        <v>0</v>
      </c>
      <c r="H74" s="304">
        <v>0</v>
      </c>
      <c r="I74" s="304">
        <v>0</v>
      </c>
      <c r="J74" s="304">
        <v>0</v>
      </c>
      <c r="K74" s="304">
        <f t="shared" si="13"/>
        <v>3710</v>
      </c>
      <c r="L74" s="304">
        <v>0</v>
      </c>
      <c r="M74" s="304">
        <v>0</v>
      </c>
      <c r="N74" s="304">
        <v>0</v>
      </c>
      <c r="O74" s="304">
        <v>0</v>
      </c>
      <c r="P74" s="304">
        <v>0</v>
      </c>
      <c r="Q74" s="304">
        <f t="shared" si="14"/>
        <v>0</v>
      </c>
      <c r="R74" s="304"/>
      <c r="S74" s="304"/>
      <c r="T74" s="304"/>
      <c r="U74" s="304"/>
      <c r="V74" s="304"/>
      <c r="W74" s="304"/>
      <c r="X74" s="304"/>
      <c r="Y74" s="304"/>
      <c r="Z74" s="304">
        <f t="shared" si="15"/>
        <v>0</v>
      </c>
    </row>
    <row r="75" spans="1:26" s="27" customFormat="1" x14ac:dyDescent="0.25">
      <c r="A75" s="303">
        <v>65</v>
      </c>
      <c r="B75" s="52" t="s">
        <v>168</v>
      </c>
      <c r="C75" s="50" t="s">
        <v>169</v>
      </c>
      <c r="D75" s="304">
        <v>0</v>
      </c>
      <c r="E75" s="304">
        <v>0</v>
      </c>
      <c r="F75" s="304">
        <v>0</v>
      </c>
      <c r="G75" s="304">
        <f t="shared" si="12"/>
        <v>0</v>
      </c>
      <c r="H75" s="304">
        <v>0</v>
      </c>
      <c r="I75" s="304">
        <v>0</v>
      </c>
      <c r="J75" s="304">
        <v>0</v>
      </c>
      <c r="K75" s="304">
        <f t="shared" si="13"/>
        <v>0</v>
      </c>
      <c r="L75" s="304">
        <v>0</v>
      </c>
      <c r="M75" s="304">
        <v>0</v>
      </c>
      <c r="N75" s="304">
        <v>0</v>
      </c>
      <c r="O75" s="304">
        <v>0</v>
      </c>
      <c r="P75" s="304">
        <v>0</v>
      </c>
      <c r="Q75" s="304">
        <f t="shared" si="14"/>
        <v>0</v>
      </c>
      <c r="R75" s="304"/>
      <c r="S75" s="304"/>
      <c r="T75" s="304"/>
      <c r="U75" s="304"/>
      <c r="V75" s="304"/>
      <c r="W75" s="304"/>
      <c r="X75" s="304"/>
      <c r="Y75" s="304"/>
      <c r="Z75" s="304">
        <f t="shared" si="15"/>
        <v>0</v>
      </c>
    </row>
    <row r="76" spans="1:26" s="27" customFormat="1" x14ac:dyDescent="0.25">
      <c r="A76" s="303">
        <v>66</v>
      </c>
      <c r="B76" s="49" t="s">
        <v>170</v>
      </c>
      <c r="C76" s="50" t="s">
        <v>171</v>
      </c>
      <c r="D76" s="304">
        <v>0</v>
      </c>
      <c r="E76" s="304">
        <v>0</v>
      </c>
      <c r="F76" s="304">
        <v>0</v>
      </c>
      <c r="G76" s="304">
        <f t="shared" ref="G76:G139" si="16">H76+I76+J76</f>
        <v>0</v>
      </c>
      <c r="H76" s="304">
        <v>0</v>
      </c>
      <c r="I76" s="304">
        <v>0</v>
      </c>
      <c r="J76" s="304">
        <v>0</v>
      </c>
      <c r="K76" s="304">
        <f t="shared" ref="K76:K139" si="17">D76+E76+F76+G76</f>
        <v>0</v>
      </c>
      <c r="L76" s="304">
        <v>0</v>
      </c>
      <c r="M76" s="304">
        <v>0</v>
      </c>
      <c r="N76" s="304">
        <v>0</v>
      </c>
      <c r="O76" s="304">
        <v>0</v>
      </c>
      <c r="P76" s="304">
        <v>0</v>
      </c>
      <c r="Q76" s="304">
        <f t="shared" ref="Q76:Q139" si="18">L76+M76+N76+O76+P76</f>
        <v>0</v>
      </c>
      <c r="R76" s="304"/>
      <c r="S76" s="304"/>
      <c r="T76" s="304"/>
      <c r="U76" s="304"/>
      <c r="V76" s="304"/>
      <c r="W76" s="304"/>
      <c r="X76" s="304"/>
      <c r="Y76" s="304"/>
      <c r="Z76" s="304">
        <f t="shared" ref="Z76:Z139" si="19">R76+S76+T76+U76+V76+W76+X76+Y76</f>
        <v>0</v>
      </c>
    </row>
    <row r="77" spans="1:26" s="27" customFormat="1" x14ac:dyDescent="0.25">
      <c r="A77" s="303">
        <v>67</v>
      </c>
      <c r="B77" s="52" t="s">
        <v>172</v>
      </c>
      <c r="C77" s="50" t="s">
        <v>173</v>
      </c>
      <c r="D77" s="304">
        <v>0</v>
      </c>
      <c r="E77" s="304">
        <v>0</v>
      </c>
      <c r="F77" s="304">
        <v>0</v>
      </c>
      <c r="G77" s="304">
        <f t="shared" si="16"/>
        <v>0</v>
      </c>
      <c r="H77" s="304">
        <v>0</v>
      </c>
      <c r="I77" s="304">
        <v>0</v>
      </c>
      <c r="J77" s="304">
        <v>0</v>
      </c>
      <c r="K77" s="304">
        <f t="shared" si="17"/>
        <v>0</v>
      </c>
      <c r="L77" s="304">
        <v>0</v>
      </c>
      <c r="M77" s="304">
        <v>0</v>
      </c>
      <c r="N77" s="304">
        <v>0</v>
      </c>
      <c r="O77" s="304">
        <v>0</v>
      </c>
      <c r="P77" s="304">
        <v>0</v>
      </c>
      <c r="Q77" s="304">
        <f t="shared" si="18"/>
        <v>0</v>
      </c>
      <c r="R77" s="304"/>
      <c r="S77" s="304"/>
      <c r="T77" s="304"/>
      <c r="U77" s="304"/>
      <c r="V77" s="304"/>
      <c r="W77" s="304"/>
      <c r="X77" s="304"/>
      <c r="Y77" s="304"/>
      <c r="Z77" s="304">
        <f t="shared" si="19"/>
        <v>0</v>
      </c>
    </row>
    <row r="78" spans="1:26" s="27" customFormat="1" x14ac:dyDescent="0.25">
      <c r="A78" s="303">
        <v>68</v>
      </c>
      <c r="B78" s="52" t="s">
        <v>174</v>
      </c>
      <c r="C78" s="50" t="s">
        <v>175</v>
      </c>
      <c r="D78" s="304">
        <v>0</v>
      </c>
      <c r="E78" s="304">
        <v>0</v>
      </c>
      <c r="F78" s="304">
        <v>0</v>
      </c>
      <c r="G78" s="304">
        <f t="shared" si="16"/>
        <v>0</v>
      </c>
      <c r="H78" s="304">
        <v>0</v>
      </c>
      <c r="I78" s="304">
        <v>0</v>
      </c>
      <c r="J78" s="304">
        <v>0</v>
      </c>
      <c r="K78" s="304">
        <f t="shared" si="17"/>
        <v>0</v>
      </c>
      <c r="L78" s="304">
        <v>0</v>
      </c>
      <c r="M78" s="304">
        <v>0</v>
      </c>
      <c r="N78" s="304">
        <v>0</v>
      </c>
      <c r="O78" s="304">
        <v>0</v>
      </c>
      <c r="P78" s="304">
        <v>0</v>
      </c>
      <c r="Q78" s="304">
        <f t="shared" si="18"/>
        <v>0</v>
      </c>
      <c r="R78" s="304"/>
      <c r="S78" s="304"/>
      <c r="T78" s="304"/>
      <c r="U78" s="304"/>
      <c r="V78" s="304"/>
      <c r="W78" s="304"/>
      <c r="X78" s="304"/>
      <c r="Y78" s="304"/>
      <c r="Z78" s="304">
        <f t="shared" si="19"/>
        <v>0</v>
      </c>
    </row>
    <row r="79" spans="1:26" s="27" customFormat="1" x14ac:dyDescent="0.25">
      <c r="A79" s="303">
        <v>69</v>
      </c>
      <c r="B79" s="49" t="s">
        <v>176</v>
      </c>
      <c r="C79" s="50" t="s">
        <v>177</v>
      </c>
      <c r="D79" s="304">
        <v>0</v>
      </c>
      <c r="E79" s="304">
        <v>0</v>
      </c>
      <c r="F79" s="304">
        <v>0</v>
      </c>
      <c r="G79" s="304">
        <f t="shared" si="16"/>
        <v>0</v>
      </c>
      <c r="H79" s="304">
        <v>0</v>
      </c>
      <c r="I79" s="304">
        <v>0</v>
      </c>
      <c r="J79" s="304">
        <v>0</v>
      </c>
      <c r="K79" s="304">
        <f t="shared" si="17"/>
        <v>0</v>
      </c>
      <c r="L79" s="304">
        <v>0</v>
      </c>
      <c r="M79" s="304">
        <v>0</v>
      </c>
      <c r="N79" s="304">
        <v>0</v>
      </c>
      <c r="O79" s="304">
        <v>0</v>
      </c>
      <c r="P79" s="304">
        <v>0</v>
      </c>
      <c r="Q79" s="304">
        <f t="shared" si="18"/>
        <v>0</v>
      </c>
      <c r="R79" s="304"/>
      <c r="S79" s="304"/>
      <c r="T79" s="304"/>
      <c r="U79" s="304"/>
      <c r="V79" s="304"/>
      <c r="W79" s="304"/>
      <c r="X79" s="304"/>
      <c r="Y79" s="304"/>
      <c r="Z79" s="304">
        <f t="shared" si="19"/>
        <v>0</v>
      </c>
    </row>
    <row r="80" spans="1:26" s="27" customFormat="1" ht="24" x14ac:dyDescent="0.25">
      <c r="A80" s="303">
        <v>70</v>
      </c>
      <c r="B80" s="49" t="s">
        <v>178</v>
      </c>
      <c r="C80" s="50" t="s">
        <v>179</v>
      </c>
      <c r="D80" s="304">
        <v>0</v>
      </c>
      <c r="E80" s="304">
        <v>0</v>
      </c>
      <c r="F80" s="304">
        <v>0</v>
      </c>
      <c r="G80" s="304">
        <f t="shared" si="16"/>
        <v>0</v>
      </c>
      <c r="H80" s="304">
        <v>0</v>
      </c>
      <c r="I80" s="304">
        <v>0</v>
      </c>
      <c r="J80" s="304">
        <v>0</v>
      </c>
      <c r="K80" s="304">
        <f t="shared" si="17"/>
        <v>0</v>
      </c>
      <c r="L80" s="304">
        <v>0</v>
      </c>
      <c r="M80" s="304">
        <v>0</v>
      </c>
      <c r="N80" s="304">
        <v>0</v>
      </c>
      <c r="O80" s="304">
        <v>0</v>
      </c>
      <c r="P80" s="304">
        <v>0</v>
      </c>
      <c r="Q80" s="304">
        <f t="shared" si="18"/>
        <v>0</v>
      </c>
      <c r="R80" s="304"/>
      <c r="S80" s="304"/>
      <c r="T80" s="304"/>
      <c r="U80" s="304"/>
      <c r="V80" s="304"/>
      <c r="W80" s="304"/>
      <c r="X80" s="304"/>
      <c r="Y80" s="304"/>
      <c r="Z80" s="304">
        <f t="shared" si="19"/>
        <v>0</v>
      </c>
    </row>
    <row r="81" spans="1:26" s="27" customFormat="1" ht="24" x14ac:dyDescent="0.25">
      <c r="A81" s="303">
        <v>71</v>
      </c>
      <c r="B81" s="49" t="s">
        <v>180</v>
      </c>
      <c r="C81" s="50" t="s">
        <v>181</v>
      </c>
      <c r="D81" s="304">
        <v>0</v>
      </c>
      <c r="E81" s="304">
        <v>0</v>
      </c>
      <c r="F81" s="304">
        <v>0</v>
      </c>
      <c r="G81" s="304">
        <f t="shared" si="16"/>
        <v>0</v>
      </c>
      <c r="H81" s="304">
        <v>0</v>
      </c>
      <c r="I81" s="304">
        <v>0</v>
      </c>
      <c r="J81" s="304">
        <v>0</v>
      </c>
      <c r="K81" s="304">
        <f t="shared" si="17"/>
        <v>0</v>
      </c>
      <c r="L81" s="304">
        <v>0</v>
      </c>
      <c r="M81" s="304">
        <v>0</v>
      </c>
      <c r="N81" s="304">
        <v>0</v>
      </c>
      <c r="O81" s="304">
        <v>0</v>
      </c>
      <c r="P81" s="304">
        <v>0</v>
      </c>
      <c r="Q81" s="304">
        <f t="shared" si="18"/>
        <v>0</v>
      </c>
      <c r="R81" s="304"/>
      <c r="S81" s="304"/>
      <c r="T81" s="304"/>
      <c r="U81" s="304"/>
      <c r="V81" s="304"/>
      <c r="W81" s="304"/>
      <c r="X81" s="304"/>
      <c r="Y81" s="304"/>
      <c r="Z81" s="304">
        <f t="shared" si="19"/>
        <v>0</v>
      </c>
    </row>
    <row r="82" spans="1:26" s="27" customFormat="1" x14ac:dyDescent="0.25">
      <c r="A82" s="303">
        <v>72</v>
      </c>
      <c r="B82" s="346" t="s">
        <v>182</v>
      </c>
      <c r="C82" s="50" t="s">
        <v>183</v>
      </c>
      <c r="D82" s="304">
        <v>1890</v>
      </c>
      <c r="E82" s="304">
        <v>52</v>
      </c>
      <c r="F82" s="304">
        <v>275</v>
      </c>
      <c r="G82" s="304">
        <f t="shared" si="16"/>
        <v>0</v>
      </c>
      <c r="H82" s="304">
        <v>0</v>
      </c>
      <c r="I82" s="304">
        <v>0</v>
      </c>
      <c r="J82" s="304">
        <v>0</v>
      </c>
      <c r="K82" s="304">
        <f t="shared" si="17"/>
        <v>2217</v>
      </c>
      <c r="L82" s="304">
        <v>0</v>
      </c>
      <c r="M82" s="304">
        <v>0</v>
      </c>
      <c r="N82" s="304">
        <v>0</v>
      </c>
      <c r="O82" s="304">
        <v>0</v>
      </c>
      <c r="P82" s="304">
        <v>0</v>
      </c>
      <c r="Q82" s="304">
        <f t="shared" si="18"/>
        <v>0</v>
      </c>
      <c r="R82" s="304"/>
      <c r="S82" s="304"/>
      <c r="T82" s="304"/>
      <c r="U82" s="304"/>
      <c r="V82" s="304"/>
      <c r="W82" s="304"/>
      <c r="X82" s="304"/>
      <c r="Y82" s="304"/>
      <c r="Z82" s="304">
        <f t="shared" si="19"/>
        <v>0</v>
      </c>
    </row>
    <row r="83" spans="1:26" s="27" customFormat="1" x14ac:dyDescent="0.25">
      <c r="A83" s="303">
        <v>73</v>
      </c>
      <c r="B83" s="49" t="s">
        <v>184</v>
      </c>
      <c r="C83" s="50" t="s">
        <v>185</v>
      </c>
      <c r="D83" s="304">
        <v>4557</v>
      </c>
      <c r="E83" s="304">
        <v>178</v>
      </c>
      <c r="F83" s="304">
        <v>664</v>
      </c>
      <c r="G83" s="304">
        <f t="shared" si="16"/>
        <v>0</v>
      </c>
      <c r="H83" s="304">
        <v>0</v>
      </c>
      <c r="I83" s="304">
        <v>0</v>
      </c>
      <c r="J83" s="304">
        <v>0</v>
      </c>
      <c r="K83" s="304">
        <f t="shared" si="17"/>
        <v>5399</v>
      </c>
      <c r="L83" s="304">
        <v>0</v>
      </c>
      <c r="M83" s="304">
        <v>0</v>
      </c>
      <c r="N83" s="304">
        <v>0</v>
      </c>
      <c r="O83" s="304">
        <v>0</v>
      </c>
      <c r="P83" s="304">
        <v>0</v>
      </c>
      <c r="Q83" s="304">
        <f t="shared" si="18"/>
        <v>0</v>
      </c>
      <c r="R83" s="304"/>
      <c r="S83" s="304"/>
      <c r="T83" s="304"/>
      <c r="U83" s="304"/>
      <c r="V83" s="304"/>
      <c r="W83" s="304"/>
      <c r="X83" s="304"/>
      <c r="Y83" s="304"/>
      <c r="Z83" s="304">
        <f t="shared" si="19"/>
        <v>0</v>
      </c>
    </row>
    <row r="84" spans="1:26" s="27" customFormat="1" x14ac:dyDescent="0.25">
      <c r="A84" s="303">
        <v>74</v>
      </c>
      <c r="B84" s="346" t="s">
        <v>186</v>
      </c>
      <c r="C84" s="50" t="s">
        <v>187</v>
      </c>
      <c r="D84" s="304">
        <v>2479</v>
      </c>
      <c r="E84" s="304">
        <v>68</v>
      </c>
      <c r="F84" s="304">
        <v>361</v>
      </c>
      <c r="G84" s="304">
        <f t="shared" si="16"/>
        <v>366</v>
      </c>
      <c r="H84" s="304">
        <v>336</v>
      </c>
      <c r="I84" s="304">
        <v>0</v>
      </c>
      <c r="J84" s="304">
        <v>30</v>
      </c>
      <c r="K84" s="304">
        <f t="shared" si="17"/>
        <v>3274</v>
      </c>
      <c r="L84" s="304">
        <v>0</v>
      </c>
      <c r="M84" s="304">
        <v>0</v>
      </c>
      <c r="N84" s="304">
        <v>0</v>
      </c>
      <c r="O84" s="304">
        <v>0</v>
      </c>
      <c r="P84" s="304">
        <v>0</v>
      </c>
      <c r="Q84" s="304">
        <f t="shared" si="18"/>
        <v>0</v>
      </c>
      <c r="R84" s="304"/>
      <c r="S84" s="304"/>
      <c r="T84" s="304"/>
      <c r="U84" s="304"/>
      <c r="V84" s="304"/>
      <c r="W84" s="304"/>
      <c r="X84" s="304"/>
      <c r="Y84" s="304"/>
      <c r="Z84" s="304">
        <f t="shared" si="19"/>
        <v>0</v>
      </c>
    </row>
    <row r="85" spans="1:26" s="27" customFormat="1" x14ac:dyDescent="0.25">
      <c r="A85" s="303">
        <v>75</v>
      </c>
      <c r="B85" s="49" t="s">
        <v>188</v>
      </c>
      <c r="C85" s="50" t="s">
        <v>468</v>
      </c>
      <c r="D85" s="304">
        <v>1682</v>
      </c>
      <c r="E85" s="304">
        <v>0</v>
      </c>
      <c r="F85" s="304">
        <v>321</v>
      </c>
      <c r="G85" s="304">
        <f t="shared" si="16"/>
        <v>0</v>
      </c>
      <c r="H85" s="304">
        <v>0</v>
      </c>
      <c r="I85" s="304">
        <v>0</v>
      </c>
      <c r="J85" s="304">
        <v>0</v>
      </c>
      <c r="K85" s="304">
        <f t="shared" si="17"/>
        <v>2003</v>
      </c>
      <c r="L85" s="304">
        <v>0</v>
      </c>
      <c r="M85" s="304">
        <v>0</v>
      </c>
      <c r="N85" s="304">
        <v>0</v>
      </c>
      <c r="O85" s="304">
        <v>0</v>
      </c>
      <c r="P85" s="304">
        <v>0</v>
      </c>
      <c r="Q85" s="304">
        <f t="shared" si="18"/>
        <v>0</v>
      </c>
      <c r="R85" s="304"/>
      <c r="S85" s="304"/>
      <c r="T85" s="304"/>
      <c r="U85" s="304"/>
      <c r="V85" s="304"/>
      <c r="W85" s="304"/>
      <c r="X85" s="304"/>
      <c r="Y85" s="304"/>
      <c r="Z85" s="304">
        <f t="shared" si="19"/>
        <v>0</v>
      </c>
    </row>
    <row r="86" spans="1:26" s="27" customFormat="1" x14ac:dyDescent="0.25">
      <c r="A86" s="303">
        <v>76</v>
      </c>
      <c r="B86" s="49" t="s">
        <v>190</v>
      </c>
      <c r="C86" s="50" t="s">
        <v>191</v>
      </c>
      <c r="D86" s="304">
        <v>4198</v>
      </c>
      <c r="E86" s="304">
        <v>150</v>
      </c>
      <c r="F86" s="304">
        <v>859</v>
      </c>
      <c r="G86" s="304">
        <f t="shared" si="16"/>
        <v>624</v>
      </c>
      <c r="H86" s="304">
        <v>432</v>
      </c>
      <c r="I86" s="304">
        <v>62</v>
      </c>
      <c r="J86" s="304">
        <v>130</v>
      </c>
      <c r="K86" s="304">
        <f t="shared" si="17"/>
        <v>5831</v>
      </c>
      <c r="L86" s="304">
        <v>327</v>
      </c>
      <c r="M86" s="304">
        <v>2766</v>
      </c>
      <c r="N86" s="304">
        <v>8042</v>
      </c>
      <c r="O86" s="304">
        <v>5129</v>
      </c>
      <c r="P86" s="304">
        <v>762</v>
      </c>
      <c r="Q86" s="304">
        <f t="shared" si="18"/>
        <v>17026</v>
      </c>
      <c r="R86" s="304"/>
      <c r="S86" s="304"/>
      <c r="T86" s="304"/>
      <c r="U86" s="304"/>
      <c r="V86" s="304"/>
      <c r="W86" s="304"/>
      <c r="X86" s="304"/>
      <c r="Y86" s="304"/>
      <c r="Z86" s="304">
        <f t="shared" si="19"/>
        <v>0</v>
      </c>
    </row>
    <row r="87" spans="1:26" s="27" customFormat="1" x14ac:dyDescent="0.25">
      <c r="A87" s="303">
        <v>77</v>
      </c>
      <c r="B87" s="49" t="s">
        <v>192</v>
      </c>
      <c r="C87" s="50" t="s">
        <v>193</v>
      </c>
      <c r="D87" s="304">
        <v>660</v>
      </c>
      <c r="E87" s="304">
        <v>0</v>
      </c>
      <c r="F87" s="304">
        <v>0</v>
      </c>
      <c r="G87" s="304">
        <f t="shared" si="16"/>
        <v>0</v>
      </c>
      <c r="H87" s="304">
        <v>0</v>
      </c>
      <c r="I87" s="304">
        <v>0</v>
      </c>
      <c r="J87" s="304">
        <v>0</v>
      </c>
      <c r="K87" s="304">
        <f t="shared" si="17"/>
        <v>660</v>
      </c>
      <c r="L87" s="304">
        <v>0</v>
      </c>
      <c r="M87" s="304">
        <v>0</v>
      </c>
      <c r="N87" s="304">
        <v>0</v>
      </c>
      <c r="O87" s="304">
        <v>0</v>
      </c>
      <c r="P87" s="304">
        <v>0</v>
      </c>
      <c r="Q87" s="304">
        <f t="shared" si="18"/>
        <v>0</v>
      </c>
      <c r="R87" s="304"/>
      <c r="S87" s="304"/>
      <c r="T87" s="304"/>
      <c r="U87" s="304"/>
      <c r="V87" s="304"/>
      <c r="W87" s="304"/>
      <c r="X87" s="304"/>
      <c r="Y87" s="304"/>
      <c r="Z87" s="304">
        <f t="shared" si="19"/>
        <v>0</v>
      </c>
    </row>
    <row r="88" spans="1:26" s="27" customFormat="1" x14ac:dyDescent="0.25">
      <c r="A88" s="303">
        <v>78</v>
      </c>
      <c r="B88" s="49" t="s">
        <v>194</v>
      </c>
      <c r="C88" s="50" t="s">
        <v>195</v>
      </c>
      <c r="D88" s="304">
        <v>3378</v>
      </c>
      <c r="E88" s="304">
        <v>0</v>
      </c>
      <c r="F88" s="304">
        <v>492</v>
      </c>
      <c r="G88" s="304">
        <f t="shared" si="16"/>
        <v>894</v>
      </c>
      <c r="H88" s="304">
        <v>729</v>
      </c>
      <c r="I88" s="304">
        <v>0</v>
      </c>
      <c r="J88" s="304">
        <v>165</v>
      </c>
      <c r="K88" s="304">
        <f t="shared" si="17"/>
        <v>4764</v>
      </c>
      <c r="L88" s="304">
        <v>0</v>
      </c>
      <c r="M88" s="304">
        <v>0</v>
      </c>
      <c r="N88" s="304">
        <v>0</v>
      </c>
      <c r="O88" s="304">
        <v>0</v>
      </c>
      <c r="P88" s="304">
        <v>0</v>
      </c>
      <c r="Q88" s="304">
        <f t="shared" si="18"/>
        <v>0</v>
      </c>
      <c r="R88" s="304"/>
      <c r="S88" s="304"/>
      <c r="T88" s="304"/>
      <c r="U88" s="304"/>
      <c r="V88" s="304"/>
      <c r="W88" s="304"/>
      <c r="X88" s="304"/>
      <c r="Y88" s="304"/>
      <c r="Z88" s="304">
        <f t="shared" si="19"/>
        <v>0</v>
      </c>
    </row>
    <row r="89" spans="1:26" s="27" customFormat="1" x14ac:dyDescent="0.25">
      <c r="A89" s="303">
        <v>79</v>
      </c>
      <c r="B89" s="49" t="s">
        <v>196</v>
      </c>
      <c r="C89" s="50" t="s">
        <v>197</v>
      </c>
      <c r="D89" s="304">
        <v>0</v>
      </c>
      <c r="E89" s="304">
        <v>0</v>
      </c>
      <c r="F89" s="304">
        <v>0</v>
      </c>
      <c r="G89" s="304">
        <f t="shared" si="16"/>
        <v>0</v>
      </c>
      <c r="H89" s="304">
        <v>0</v>
      </c>
      <c r="I89" s="304">
        <v>0</v>
      </c>
      <c r="J89" s="304">
        <v>0</v>
      </c>
      <c r="K89" s="304">
        <f t="shared" si="17"/>
        <v>0</v>
      </c>
      <c r="L89" s="304">
        <v>0</v>
      </c>
      <c r="M89" s="304">
        <v>0</v>
      </c>
      <c r="N89" s="304">
        <v>0</v>
      </c>
      <c r="O89" s="304">
        <v>0</v>
      </c>
      <c r="P89" s="304">
        <v>0</v>
      </c>
      <c r="Q89" s="304">
        <f t="shared" si="18"/>
        <v>0</v>
      </c>
      <c r="R89" s="304"/>
      <c r="S89" s="304"/>
      <c r="T89" s="304"/>
      <c r="U89" s="304"/>
      <c r="V89" s="304"/>
      <c r="W89" s="304"/>
      <c r="X89" s="304"/>
      <c r="Y89" s="304"/>
      <c r="Z89" s="304">
        <f t="shared" si="19"/>
        <v>0</v>
      </c>
    </row>
    <row r="90" spans="1:26" s="27" customFormat="1" x14ac:dyDescent="0.25">
      <c r="A90" s="303">
        <v>80</v>
      </c>
      <c r="B90" s="52" t="s">
        <v>30</v>
      </c>
      <c r="C90" s="50" t="s">
        <v>198</v>
      </c>
      <c r="D90" s="304">
        <v>0</v>
      </c>
      <c r="E90" s="304">
        <v>0</v>
      </c>
      <c r="F90" s="304">
        <v>0</v>
      </c>
      <c r="G90" s="304">
        <f t="shared" si="16"/>
        <v>0</v>
      </c>
      <c r="H90" s="304">
        <v>0</v>
      </c>
      <c r="I90" s="304">
        <v>0</v>
      </c>
      <c r="J90" s="304">
        <v>0</v>
      </c>
      <c r="K90" s="304">
        <f t="shared" si="17"/>
        <v>0</v>
      </c>
      <c r="L90" s="304">
        <v>0</v>
      </c>
      <c r="M90" s="304">
        <v>0</v>
      </c>
      <c r="N90" s="304">
        <v>0</v>
      </c>
      <c r="O90" s="304">
        <v>0</v>
      </c>
      <c r="P90" s="304">
        <v>0</v>
      </c>
      <c r="Q90" s="304">
        <f t="shared" si="18"/>
        <v>0</v>
      </c>
      <c r="R90" s="304"/>
      <c r="S90" s="304"/>
      <c r="T90" s="304"/>
      <c r="U90" s="304"/>
      <c r="V90" s="304"/>
      <c r="W90" s="304"/>
      <c r="X90" s="304"/>
      <c r="Y90" s="304"/>
      <c r="Z90" s="304">
        <f t="shared" si="19"/>
        <v>0</v>
      </c>
    </row>
    <row r="91" spans="1:26" s="27" customFormat="1" ht="24" x14ac:dyDescent="0.25">
      <c r="A91" s="1134">
        <v>81</v>
      </c>
      <c r="B91" s="893" t="s">
        <v>199</v>
      </c>
      <c r="C91" s="58" t="s">
        <v>200</v>
      </c>
      <c r="D91" s="304">
        <v>183</v>
      </c>
      <c r="E91" s="304">
        <v>5</v>
      </c>
      <c r="F91" s="304">
        <v>27</v>
      </c>
      <c r="G91" s="304">
        <f t="shared" si="16"/>
        <v>0</v>
      </c>
      <c r="H91" s="304">
        <v>0</v>
      </c>
      <c r="I91" s="304">
        <v>0</v>
      </c>
      <c r="J91" s="304">
        <v>0</v>
      </c>
      <c r="K91" s="304">
        <f t="shared" si="17"/>
        <v>215</v>
      </c>
      <c r="L91" s="304">
        <v>0</v>
      </c>
      <c r="M91" s="304">
        <v>0</v>
      </c>
      <c r="N91" s="304">
        <v>0</v>
      </c>
      <c r="O91" s="304">
        <v>0</v>
      </c>
      <c r="P91" s="304">
        <v>0</v>
      </c>
      <c r="Q91" s="304">
        <f t="shared" si="18"/>
        <v>0</v>
      </c>
      <c r="R91" s="304"/>
      <c r="S91" s="304"/>
      <c r="T91" s="304"/>
      <c r="U91" s="304"/>
      <c r="V91" s="304"/>
      <c r="W91" s="304"/>
      <c r="X91" s="304"/>
      <c r="Y91" s="304"/>
      <c r="Z91" s="304">
        <f t="shared" si="19"/>
        <v>0</v>
      </c>
    </row>
    <row r="92" spans="1:26" s="27" customFormat="1" ht="36" x14ac:dyDescent="0.25">
      <c r="A92" s="1135"/>
      <c r="B92" s="894"/>
      <c r="C92" s="50" t="s">
        <v>201</v>
      </c>
      <c r="D92" s="304">
        <v>183</v>
      </c>
      <c r="E92" s="304">
        <v>5</v>
      </c>
      <c r="F92" s="304">
        <v>27</v>
      </c>
      <c r="G92" s="304">
        <f t="shared" si="16"/>
        <v>0</v>
      </c>
      <c r="H92" s="304">
        <v>0</v>
      </c>
      <c r="I92" s="304">
        <v>0</v>
      </c>
      <c r="J92" s="304">
        <v>0</v>
      </c>
      <c r="K92" s="304">
        <f t="shared" si="17"/>
        <v>215</v>
      </c>
      <c r="L92" s="304">
        <v>0</v>
      </c>
      <c r="M92" s="304">
        <v>0</v>
      </c>
      <c r="N92" s="304">
        <v>0</v>
      </c>
      <c r="O92" s="304">
        <v>0</v>
      </c>
      <c r="P92" s="304">
        <v>0</v>
      </c>
      <c r="Q92" s="304">
        <f t="shared" si="18"/>
        <v>0</v>
      </c>
      <c r="R92" s="304"/>
      <c r="S92" s="304"/>
      <c r="T92" s="304"/>
      <c r="U92" s="304"/>
      <c r="V92" s="304"/>
      <c r="W92" s="304"/>
      <c r="X92" s="304"/>
      <c r="Y92" s="304"/>
      <c r="Z92" s="304">
        <f t="shared" si="19"/>
        <v>0</v>
      </c>
    </row>
    <row r="93" spans="1:26" s="27" customFormat="1" ht="24" x14ac:dyDescent="0.25">
      <c r="A93" s="1135"/>
      <c r="B93" s="894"/>
      <c r="C93" s="50" t="s">
        <v>202</v>
      </c>
      <c r="D93" s="304">
        <v>0</v>
      </c>
      <c r="E93" s="304">
        <v>0</v>
      </c>
      <c r="F93" s="304">
        <v>0</v>
      </c>
      <c r="G93" s="304">
        <f t="shared" si="16"/>
        <v>0</v>
      </c>
      <c r="H93" s="304">
        <v>0</v>
      </c>
      <c r="I93" s="304">
        <v>0</v>
      </c>
      <c r="J93" s="304">
        <v>0</v>
      </c>
      <c r="K93" s="304">
        <f t="shared" si="17"/>
        <v>0</v>
      </c>
      <c r="L93" s="304">
        <v>0</v>
      </c>
      <c r="M93" s="304">
        <v>0</v>
      </c>
      <c r="N93" s="304">
        <v>0</v>
      </c>
      <c r="O93" s="304">
        <v>0</v>
      </c>
      <c r="P93" s="304">
        <v>0</v>
      </c>
      <c r="Q93" s="304">
        <f t="shared" si="18"/>
        <v>0</v>
      </c>
      <c r="R93" s="304"/>
      <c r="S93" s="304"/>
      <c r="T93" s="304"/>
      <c r="U93" s="304"/>
      <c r="V93" s="304"/>
      <c r="W93" s="304"/>
      <c r="X93" s="304"/>
      <c r="Y93" s="304"/>
      <c r="Z93" s="304">
        <f t="shared" si="19"/>
        <v>0</v>
      </c>
    </row>
    <row r="94" spans="1:26" s="27" customFormat="1" ht="36" x14ac:dyDescent="0.25">
      <c r="A94" s="1136"/>
      <c r="B94" s="895"/>
      <c r="C94" s="59" t="s">
        <v>203</v>
      </c>
      <c r="D94" s="304">
        <v>0</v>
      </c>
      <c r="E94" s="304">
        <v>0</v>
      </c>
      <c r="F94" s="304">
        <v>0</v>
      </c>
      <c r="G94" s="304">
        <f t="shared" si="16"/>
        <v>0</v>
      </c>
      <c r="H94" s="304">
        <v>0</v>
      </c>
      <c r="I94" s="304">
        <v>0</v>
      </c>
      <c r="J94" s="304">
        <v>0</v>
      </c>
      <c r="K94" s="304">
        <f t="shared" si="17"/>
        <v>0</v>
      </c>
      <c r="L94" s="304">
        <v>0</v>
      </c>
      <c r="M94" s="304">
        <v>0</v>
      </c>
      <c r="N94" s="304">
        <v>0</v>
      </c>
      <c r="O94" s="304">
        <v>0</v>
      </c>
      <c r="P94" s="304">
        <v>0</v>
      </c>
      <c r="Q94" s="304">
        <f t="shared" si="18"/>
        <v>0</v>
      </c>
      <c r="R94" s="304"/>
      <c r="S94" s="304"/>
      <c r="T94" s="304"/>
      <c r="U94" s="304"/>
      <c r="V94" s="304"/>
      <c r="W94" s="304"/>
      <c r="X94" s="304"/>
      <c r="Y94" s="304"/>
      <c r="Z94" s="304">
        <f t="shared" si="19"/>
        <v>0</v>
      </c>
    </row>
    <row r="95" spans="1:26" s="27" customFormat="1" ht="24" x14ac:dyDescent="0.25">
      <c r="A95" s="303">
        <v>82</v>
      </c>
      <c r="B95" s="52" t="s">
        <v>204</v>
      </c>
      <c r="C95" s="50" t="s">
        <v>205</v>
      </c>
      <c r="D95" s="304">
        <v>0</v>
      </c>
      <c r="E95" s="304">
        <v>0</v>
      </c>
      <c r="F95" s="304">
        <v>0</v>
      </c>
      <c r="G95" s="304">
        <f t="shared" si="16"/>
        <v>0</v>
      </c>
      <c r="H95" s="304">
        <v>0</v>
      </c>
      <c r="I95" s="304">
        <v>0</v>
      </c>
      <c r="J95" s="304">
        <v>0</v>
      </c>
      <c r="K95" s="304">
        <f t="shared" si="17"/>
        <v>0</v>
      </c>
      <c r="L95" s="304">
        <v>0</v>
      </c>
      <c r="M95" s="304">
        <v>0</v>
      </c>
      <c r="N95" s="304">
        <v>0</v>
      </c>
      <c r="O95" s="304">
        <v>0</v>
      </c>
      <c r="P95" s="304">
        <v>0</v>
      </c>
      <c r="Q95" s="304">
        <f t="shared" si="18"/>
        <v>0</v>
      </c>
      <c r="R95" s="304"/>
      <c r="S95" s="304"/>
      <c r="T95" s="304"/>
      <c r="U95" s="304"/>
      <c r="V95" s="304"/>
      <c r="W95" s="304"/>
      <c r="X95" s="304"/>
      <c r="Y95" s="304"/>
      <c r="Z95" s="304">
        <f t="shared" si="19"/>
        <v>0</v>
      </c>
    </row>
    <row r="96" spans="1:26" s="27" customFormat="1" x14ac:dyDescent="0.25">
      <c r="A96" s="303">
        <v>83</v>
      </c>
      <c r="B96" s="52" t="s">
        <v>206</v>
      </c>
      <c r="C96" s="50" t="s">
        <v>207</v>
      </c>
      <c r="D96" s="304">
        <v>145</v>
      </c>
      <c r="E96" s="304">
        <v>0</v>
      </c>
      <c r="F96" s="304">
        <v>0</v>
      </c>
      <c r="G96" s="304">
        <f t="shared" si="16"/>
        <v>0</v>
      </c>
      <c r="H96" s="304">
        <v>0</v>
      </c>
      <c r="I96" s="304">
        <v>0</v>
      </c>
      <c r="J96" s="304">
        <v>0</v>
      </c>
      <c r="K96" s="304">
        <f t="shared" si="17"/>
        <v>145</v>
      </c>
      <c r="L96" s="304">
        <v>0</v>
      </c>
      <c r="M96" s="304">
        <v>0</v>
      </c>
      <c r="N96" s="304">
        <v>0</v>
      </c>
      <c r="O96" s="304">
        <v>0</v>
      </c>
      <c r="P96" s="304">
        <v>0</v>
      </c>
      <c r="Q96" s="304">
        <f t="shared" si="18"/>
        <v>0</v>
      </c>
      <c r="R96" s="304"/>
      <c r="S96" s="304"/>
      <c r="T96" s="304"/>
      <c r="U96" s="304"/>
      <c r="V96" s="304"/>
      <c r="W96" s="304"/>
      <c r="X96" s="304"/>
      <c r="Y96" s="304"/>
      <c r="Z96" s="304">
        <f t="shared" si="19"/>
        <v>0</v>
      </c>
    </row>
    <row r="97" spans="1:26" s="27" customFormat="1" x14ac:dyDescent="0.25">
      <c r="A97" s="303">
        <v>84</v>
      </c>
      <c r="B97" s="346" t="s">
        <v>208</v>
      </c>
      <c r="C97" s="50" t="s">
        <v>209</v>
      </c>
      <c r="D97" s="304">
        <v>902</v>
      </c>
      <c r="E97" s="304">
        <v>23</v>
      </c>
      <c r="F97" s="304">
        <v>152</v>
      </c>
      <c r="G97" s="304">
        <f t="shared" si="16"/>
        <v>372</v>
      </c>
      <c r="H97" s="304">
        <v>272</v>
      </c>
      <c r="I97" s="304">
        <v>34</v>
      </c>
      <c r="J97" s="304">
        <v>66</v>
      </c>
      <c r="K97" s="304">
        <f t="shared" si="17"/>
        <v>1449</v>
      </c>
      <c r="L97" s="304">
        <v>0</v>
      </c>
      <c r="M97" s="304">
        <v>0</v>
      </c>
      <c r="N97" s="304">
        <v>0</v>
      </c>
      <c r="O97" s="304">
        <v>0</v>
      </c>
      <c r="P97" s="304">
        <v>0</v>
      </c>
      <c r="Q97" s="304">
        <f t="shared" si="18"/>
        <v>0</v>
      </c>
      <c r="R97" s="304"/>
      <c r="S97" s="304"/>
      <c r="T97" s="304"/>
      <c r="U97" s="304"/>
      <c r="V97" s="304"/>
      <c r="W97" s="304"/>
      <c r="X97" s="304"/>
      <c r="Y97" s="304"/>
      <c r="Z97" s="304">
        <f t="shared" si="19"/>
        <v>0</v>
      </c>
    </row>
    <row r="98" spans="1:26" s="27" customFormat="1" x14ac:dyDescent="0.25">
      <c r="A98" s="303">
        <v>85</v>
      </c>
      <c r="B98" s="52" t="s">
        <v>210</v>
      </c>
      <c r="C98" s="50" t="s">
        <v>211</v>
      </c>
      <c r="D98" s="304">
        <v>352</v>
      </c>
      <c r="E98" s="304">
        <v>10</v>
      </c>
      <c r="F98" s="304">
        <v>0</v>
      </c>
      <c r="G98" s="304">
        <f t="shared" si="16"/>
        <v>0</v>
      </c>
      <c r="H98" s="304">
        <v>0</v>
      </c>
      <c r="I98" s="304">
        <v>0</v>
      </c>
      <c r="J98" s="304">
        <v>0</v>
      </c>
      <c r="K98" s="304">
        <f t="shared" si="17"/>
        <v>362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f t="shared" si="18"/>
        <v>0</v>
      </c>
      <c r="R98" s="304"/>
      <c r="S98" s="304"/>
      <c r="T98" s="304"/>
      <c r="U98" s="304"/>
      <c r="V98" s="304"/>
      <c r="W98" s="304"/>
      <c r="X98" s="304"/>
      <c r="Y98" s="304"/>
      <c r="Z98" s="304">
        <f t="shared" si="19"/>
        <v>0</v>
      </c>
    </row>
    <row r="99" spans="1:26" s="27" customFormat="1" x14ac:dyDescent="0.25">
      <c r="A99" s="303">
        <v>86</v>
      </c>
      <c r="B99" s="346" t="s">
        <v>212</v>
      </c>
      <c r="C99" s="50" t="s">
        <v>213</v>
      </c>
      <c r="D99" s="304">
        <v>368</v>
      </c>
      <c r="E99" s="304">
        <v>0</v>
      </c>
      <c r="F99" s="304">
        <v>54</v>
      </c>
      <c r="G99" s="304">
        <f t="shared" si="16"/>
        <v>0</v>
      </c>
      <c r="H99" s="304">
        <v>0</v>
      </c>
      <c r="I99" s="304">
        <v>0</v>
      </c>
      <c r="J99" s="304">
        <v>0</v>
      </c>
      <c r="K99" s="304">
        <f t="shared" si="17"/>
        <v>422</v>
      </c>
      <c r="L99" s="304">
        <v>0</v>
      </c>
      <c r="M99" s="304">
        <v>0</v>
      </c>
      <c r="N99" s="304">
        <v>0</v>
      </c>
      <c r="O99" s="304">
        <v>0</v>
      </c>
      <c r="P99" s="304">
        <v>0</v>
      </c>
      <c r="Q99" s="304">
        <f t="shared" si="18"/>
        <v>0</v>
      </c>
      <c r="R99" s="304"/>
      <c r="S99" s="304"/>
      <c r="T99" s="304"/>
      <c r="U99" s="304"/>
      <c r="V99" s="304"/>
      <c r="W99" s="304"/>
      <c r="X99" s="304"/>
      <c r="Y99" s="304"/>
      <c r="Z99" s="304">
        <f t="shared" si="19"/>
        <v>0</v>
      </c>
    </row>
    <row r="100" spans="1:26" s="27" customFormat="1" x14ac:dyDescent="0.25">
      <c r="A100" s="303">
        <v>87</v>
      </c>
      <c r="B100" s="346" t="s">
        <v>214</v>
      </c>
      <c r="C100" s="50" t="s">
        <v>215</v>
      </c>
      <c r="D100" s="304">
        <v>1032</v>
      </c>
      <c r="E100" s="304">
        <v>28</v>
      </c>
      <c r="F100" s="304">
        <v>150</v>
      </c>
      <c r="G100" s="304">
        <f t="shared" si="16"/>
        <v>0</v>
      </c>
      <c r="H100" s="304">
        <v>0</v>
      </c>
      <c r="I100" s="304">
        <v>0</v>
      </c>
      <c r="J100" s="304">
        <v>0</v>
      </c>
      <c r="K100" s="304">
        <f t="shared" si="17"/>
        <v>1210</v>
      </c>
      <c r="L100" s="304">
        <v>0</v>
      </c>
      <c r="M100" s="304">
        <v>0</v>
      </c>
      <c r="N100" s="304">
        <v>0</v>
      </c>
      <c r="O100" s="304">
        <v>0</v>
      </c>
      <c r="P100" s="304">
        <v>0</v>
      </c>
      <c r="Q100" s="304">
        <f t="shared" si="18"/>
        <v>0</v>
      </c>
      <c r="R100" s="304"/>
      <c r="S100" s="304"/>
      <c r="T100" s="304"/>
      <c r="U100" s="304"/>
      <c r="V100" s="304"/>
      <c r="W100" s="304"/>
      <c r="X100" s="304"/>
      <c r="Y100" s="304"/>
      <c r="Z100" s="304">
        <f t="shared" si="19"/>
        <v>0</v>
      </c>
    </row>
    <row r="101" spans="1:26" s="27" customFormat="1" x14ac:dyDescent="0.25">
      <c r="A101" s="303">
        <v>88</v>
      </c>
      <c r="B101" s="52" t="s">
        <v>216</v>
      </c>
      <c r="C101" s="50" t="s">
        <v>217</v>
      </c>
      <c r="D101" s="304">
        <v>435</v>
      </c>
      <c r="E101" s="304">
        <v>12</v>
      </c>
      <c r="F101" s="304">
        <v>63</v>
      </c>
      <c r="G101" s="304">
        <f t="shared" si="16"/>
        <v>0</v>
      </c>
      <c r="H101" s="304">
        <v>0</v>
      </c>
      <c r="I101" s="304">
        <v>0</v>
      </c>
      <c r="J101" s="304">
        <v>0</v>
      </c>
      <c r="K101" s="304">
        <f t="shared" si="17"/>
        <v>510</v>
      </c>
      <c r="L101" s="304">
        <v>0</v>
      </c>
      <c r="M101" s="304">
        <v>0</v>
      </c>
      <c r="N101" s="304">
        <v>0</v>
      </c>
      <c r="O101" s="304">
        <v>0</v>
      </c>
      <c r="P101" s="304">
        <v>0</v>
      </c>
      <c r="Q101" s="304">
        <f t="shared" si="18"/>
        <v>0</v>
      </c>
      <c r="R101" s="304"/>
      <c r="S101" s="304"/>
      <c r="T101" s="304"/>
      <c r="U101" s="304"/>
      <c r="V101" s="304"/>
      <c r="W101" s="304"/>
      <c r="X101" s="304"/>
      <c r="Y101" s="304"/>
      <c r="Z101" s="304">
        <f t="shared" si="19"/>
        <v>0</v>
      </c>
    </row>
    <row r="102" spans="1:26" s="27" customFormat="1" x14ac:dyDescent="0.25">
      <c r="A102" s="303">
        <v>89</v>
      </c>
      <c r="B102" s="49" t="s">
        <v>218</v>
      </c>
      <c r="C102" s="50" t="s">
        <v>219</v>
      </c>
      <c r="D102" s="304">
        <v>1264</v>
      </c>
      <c r="E102" s="304">
        <v>0</v>
      </c>
      <c r="F102" s="304">
        <v>0</v>
      </c>
      <c r="G102" s="304">
        <f t="shared" si="16"/>
        <v>0</v>
      </c>
      <c r="H102" s="304">
        <v>0</v>
      </c>
      <c r="I102" s="304">
        <v>0</v>
      </c>
      <c r="J102" s="304">
        <v>0</v>
      </c>
      <c r="K102" s="304">
        <f t="shared" si="17"/>
        <v>1264</v>
      </c>
      <c r="L102" s="304">
        <v>0</v>
      </c>
      <c r="M102" s="304">
        <v>0</v>
      </c>
      <c r="N102" s="304">
        <v>0</v>
      </c>
      <c r="O102" s="304">
        <v>0</v>
      </c>
      <c r="P102" s="304">
        <v>0</v>
      </c>
      <c r="Q102" s="304">
        <f t="shared" si="18"/>
        <v>0</v>
      </c>
      <c r="R102" s="304"/>
      <c r="S102" s="304"/>
      <c r="T102" s="304"/>
      <c r="U102" s="304"/>
      <c r="V102" s="304"/>
      <c r="W102" s="304"/>
      <c r="X102" s="304"/>
      <c r="Y102" s="304"/>
      <c r="Z102" s="304">
        <f t="shared" si="19"/>
        <v>0</v>
      </c>
    </row>
    <row r="103" spans="1:26" s="27" customFormat="1" x14ac:dyDescent="0.25">
      <c r="A103" s="303">
        <v>90</v>
      </c>
      <c r="B103" s="49" t="s">
        <v>220</v>
      </c>
      <c r="C103" s="50" t="s">
        <v>221</v>
      </c>
      <c r="D103" s="304">
        <v>974</v>
      </c>
      <c r="E103" s="304">
        <v>0</v>
      </c>
      <c r="F103" s="304">
        <v>142</v>
      </c>
      <c r="G103" s="304">
        <f t="shared" si="16"/>
        <v>0</v>
      </c>
      <c r="H103" s="304">
        <v>0</v>
      </c>
      <c r="I103" s="304">
        <v>0</v>
      </c>
      <c r="J103" s="304">
        <v>0</v>
      </c>
      <c r="K103" s="304">
        <f t="shared" si="17"/>
        <v>1116</v>
      </c>
      <c r="L103" s="304">
        <v>0</v>
      </c>
      <c r="M103" s="304">
        <v>0</v>
      </c>
      <c r="N103" s="304">
        <v>0</v>
      </c>
      <c r="O103" s="304">
        <v>0</v>
      </c>
      <c r="P103" s="304">
        <v>0</v>
      </c>
      <c r="Q103" s="304">
        <f t="shared" si="18"/>
        <v>0</v>
      </c>
      <c r="R103" s="304"/>
      <c r="S103" s="304"/>
      <c r="T103" s="304"/>
      <c r="U103" s="304"/>
      <c r="V103" s="304"/>
      <c r="W103" s="304"/>
      <c r="X103" s="304"/>
      <c r="Y103" s="304"/>
      <c r="Z103" s="304">
        <f t="shared" si="19"/>
        <v>0</v>
      </c>
    </row>
    <row r="104" spans="1:26" s="27" customFormat="1" x14ac:dyDescent="0.25">
      <c r="A104" s="303">
        <v>91</v>
      </c>
      <c r="B104" s="346" t="s">
        <v>222</v>
      </c>
      <c r="C104" s="50" t="s">
        <v>223</v>
      </c>
      <c r="D104" s="304">
        <v>333</v>
      </c>
      <c r="E104" s="304">
        <v>9</v>
      </c>
      <c r="F104" s="304">
        <v>49</v>
      </c>
      <c r="G104" s="304">
        <f t="shared" si="16"/>
        <v>72</v>
      </c>
      <c r="H104" s="304">
        <v>59</v>
      </c>
      <c r="I104" s="304">
        <v>4</v>
      </c>
      <c r="J104" s="304">
        <v>9</v>
      </c>
      <c r="K104" s="304">
        <f t="shared" si="17"/>
        <v>463</v>
      </c>
      <c r="L104" s="304">
        <v>0</v>
      </c>
      <c r="M104" s="304">
        <v>0</v>
      </c>
      <c r="N104" s="304">
        <v>0</v>
      </c>
      <c r="O104" s="304">
        <v>0</v>
      </c>
      <c r="P104" s="304">
        <v>0</v>
      </c>
      <c r="Q104" s="304">
        <f t="shared" si="18"/>
        <v>0</v>
      </c>
      <c r="R104" s="304"/>
      <c r="S104" s="304"/>
      <c r="T104" s="304"/>
      <c r="U104" s="304"/>
      <c r="V104" s="304"/>
      <c r="W104" s="304"/>
      <c r="X104" s="304"/>
      <c r="Y104" s="304"/>
      <c r="Z104" s="304">
        <f t="shared" si="19"/>
        <v>0</v>
      </c>
    </row>
    <row r="105" spans="1:26" s="27" customFormat="1" x14ac:dyDescent="0.25">
      <c r="A105" s="303">
        <v>92</v>
      </c>
      <c r="B105" s="49" t="s">
        <v>224</v>
      </c>
      <c r="C105" s="50" t="s">
        <v>225</v>
      </c>
      <c r="D105" s="304">
        <v>523</v>
      </c>
      <c r="E105" s="304">
        <v>0</v>
      </c>
      <c r="F105" s="304">
        <v>0</v>
      </c>
      <c r="G105" s="304">
        <f t="shared" si="16"/>
        <v>0</v>
      </c>
      <c r="H105" s="304">
        <v>0</v>
      </c>
      <c r="I105" s="304">
        <v>0</v>
      </c>
      <c r="J105" s="304">
        <v>0</v>
      </c>
      <c r="K105" s="304">
        <f t="shared" si="17"/>
        <v>523</v>
      </c>
      <c r="L105" s="304">
        <v>0</v>
      </c>
      <c r="M105" s="304">
        <v>0</v>
      </c>
      <c r="N105" s="304">
        <v>0</v>
      </c>
      <c r="O105" s="304">
        <v>0</v>
      </c>
      <c r="P105" s="304">
        <v>0</v>
      </c>
      <c r="Q105" s="304">
        <f t="shared" si="18"/>
        <v>0</v>
      </c>
      <c r="R105" s="304"/>
      <c r="S105" s="304"/>
      <c r="T105" s="304"/>
      <c r="U105" s="304"/>
      <c r="V105" s="304"/>
      <c r="W105" s="304"/>
      <c r="X105" s="304"/>
      <c r="Y105" s="304"/>
      <c r="Z105" s="304">
        <f t="shared" si="19"/>
        <v>0</v>
      </c>
    </row>
    <row r="106" spans="1:26" s="27" customFormat="1" x14ac:dyDescent="0.25">
      <c r="A106" s="303">
        <v>93</v>
      </c>
      <c r="B106" s="49" t="s">
        <v>226</v>
      </c>
      <c r="C106" s="50" t="s">
        <v>227</v>
      </c>
      <c r="D106" s="304">
        <v>494</v>
      </c>
      <c r="E106" s="304">
        <v>14</v>
      </c>
      <c r="F106" s="304">
        <v>72</v>
      </c>
      <c r="G106" s="304">
        <f t="shared" si="16"/>
        <v>0</v>
      </c>
      <c r="H106" s="304">
        <v>0</v>
      </c>
      <c r="I106" s="304">
        <v>0</v>
      </c>
      <c r="J106" s="304">
        <v>0</v>
      </c>
      <c r="K106" s="304">
        <f t="shared" si="17"/>
        <v>580</v>
      </c>
      <c r="L106" s="304">
        <v>0</v>
      </c>
      <c r="M106" s="304">
        <v>0</v>
      </c>
      <c r="N106" s="304">
        <v>0</v>
      </c>
      <c r="O106" s="304">
        <v>0</v>
      </c>
      <c r="P106" s="304">
        <v>0</v>
      </c>
      <c r="Q106" s="304">
        <f t="shared" si="18"/>
        <v>0</v>
      </c>
      <c r="R106" s="304"/>
      <c r="S106" s="304"/>
      <c r="T106" s="304"/>
      <c r="U106" s="304"/>
      <c r="V106" s="304"/>
      <c r="W106" s="304"/>
      <c r="X106" s="304"/>
      <c r="Y106" s="304"/>
      <c r="Z106" s="304">
        <f t="shared" si="19"/>
        <v>0</v>
      </c>
    </row>
    <row r="107" spans="1:26" s="27" customFormat="1" x14ac:dyDescent="0.25">
      <c r="A107" s="303">
        <v>94</v>
      </c>
      <c r="B107" s="52" t="s">
        <v>32</v>
      </c>
      <c r="C107" s="50" t="s">
        <v>33</v>
      </c>
      <c r="D107" s="304">
        <v>704</v>
      </c>
      <c r="E107" s="304">
        <v>26</v>
      </c>
      <c r="F107" s="304">
        <v>87</v>
      </c>
      <c r="G107" s="304">
        <f t="shared" si="16"/>
        <v>245</v>
      </c>
      <c r="H107" s="304">
        <v>189</v>
      </c>
      <c r="I107" s="304">
        <v>24</v>
      </c>
      <c r="J107" s="304">
        <v>32</v>
      </c>
      <c r="K107" s="304">
        <f t="shared" si="17"/>
        <v>1062</v>
      </c>
      <c r="L107" s="304">
        <v>0</v>
      </c>
      <c r="M107" s="304">
        <v>0</v>
      </c>
      <c r="N107" s="304">
        <v>0</v>
      </c>
      <c r="O107" s="304">
        <v>0</v>
      </c>
      <c r="P107" s="304">
        <v>0</v>
      </c>
      <c r="Q107" s="304">
        <f t="shared" si="18"/>
        <v>0</v>
      </c>
      <c r="R107" s="304"/>
      <c r="S107" s="304"/>
      <c r="T107" s="304"/>
      <c r="U107" s="304"/>
      <c r="V107" s="304"/>
      <c r="W107" s="304"/>
      <c r="X107" s="304"/>
      <c r="Y107" s="304"/>
      <c r="Z107" s="304">
        <f t="shared" si="19"/>
        <v>0</v>
      </c>
    </row>
    <row r="108" spans="1:26" s="306" customFormat="1" x14ac:dyDescent="0.25">
      <c r="A108" s="303">
        <v>95</v>
      </c>
      <c r="B108" s="346" t="s">
        <v>228</v>
      </c>
      <c r="C108" s="50" t="s">
        <v>229</v>
      </c>
      <c r="D108" s="304">
        <v>383</v>
      </c>
      <c r="E108" s="304">
        <v>0</v>
      </c>
      <c r="F108" s="304">
        <v>0</v>
      </c>
      <c r="G108" s="304">
        <f t="shared" si="16"/>
        <v>0</v>
      </c>
      <c r="H108" s="304">
        <v>0</v>
      </c>
      <c r="I108" s="304">
        <v>0</v>
      </c>
      <c r="J108" s="304">
        <v>0</v>
      </c>
      <c r="K108" s="304">
        <f t="shared" si="17"/>
        <v>383</v>
      </c>
      <c r="L108" s="304">
        <v>0</v>
      </c>
      <c r="M108" s="304">
        <v>0</v>
      </c>
      <c r="N108" s="304">
        <v>0</v>
      </c>
      <c r="O108" s="304">
        <v>0</v>
      </c>
      <c r="P108" s="304">
        <v>0</v>
      </c>
      <c r="Q108" s="304">
        <f t="shared" si="18"/>
        <v>0</v>
      </c>
      <c r="R108" s="304"/>
      <c r="S108" s="304"/>
      <c r="T108" s="304"/>
      <c r="U108" s="304"/>
      <c r="V108" s="304"/>
      <c r="W108" s="304"/>
      <c r="X108" s="304"/>
      <c r="Y108" s="304"/>
      <c r="Z108" s="304">
        <f t="shared" si="19"/>
        <v>0</v>
      </c>
    </row>
    <row r="109" spans="1:26" s="27" customFormat="1" x14ac:dyDescent="0.25">
      <c r="A109" s="303">
        <v>96</v>
      </c>
      <c r="B109" s="49" t="s">
        <v>230</v>
      </c>
      <c r="C109" s="50" t="s">
        <v>231</v>
      </c>
      <c r="D109" s="304">
        <v>1013</v>
      </c>
      <c r="E109" s="304">
        <v>28</v>
      </c>
      <c r="F109" s="304">
        <v>147</v>
      </c>
      <c r="G109" s="304">
        <f t="shared" si="16"/>
        <v>0</v>
      </c>
      <c r="H109" s="304">
        <v>0</v>
      </c>
      <c r="I109" s="304">
        <v>0</v>
      </c>
      <c r="J109" s="304">
        <v>0</v>
      </c>
      <c r="K109" s="304">
        <f t="shared" si="17"/>
        <v>1188</v>
      </c>
      <c r="L109" s="304">
        <v>0</v>
      </c>
      <c r="M109" s="304">
        <v>0</v>
      </c>
      <c r="N109" s="304">
        <v>0</v>
      </c>
      <c r="O109" s="304">
        <v>0</v>
      </c>
      <c r="P109" s="304">
        <v>0</v>
      </c>
      <c r="Q109" s="304">
        <f t="shared" si="18"/>
        <v>0</v>
      </c>
      <c r="R109" s="304"/>
      <c r="S109" s="304"/>
      <c r="T109" s="304"/>
      <c r="U109" s="304"/>
      <c r="V109" s="304"/>
      <c r="W109" s="304"/>
      <c r="X109" s="304"/>
      <c r="Y109" s="304"/>
      <c r="Z109" s="304">
        <f t="shared" si="19"/>
        <v>0</v>
      </c>
    </row>
    <row r="110" spans="1:26" s="27" customFormat="1" x14ac:dyDescent="0.25">
      <c r="A110" s="303">
        <v>97</v>
      </c>
      <c r="B110" s="49" t="s">
        <v>232</v>
      </c>
      <c r="C110" s="50" t="s">
        <v>233</v>
      </c>
      <c r="D110" s="304">
        <v>0</v>
      </c>
      <c r="E110" s="304">
        <v>0</v>
      </c>
      <c r="F110" s="304">
        <v>0</v>
      </c>
      <c r="G110" s="304">
        <f t="shared" si="16"/>
        <v>0</v>
      </c>
      <c r="H110" s="304">
        <v>0</v>
      </c>
      <c r="I110" s="304">
        <v>0</v>
      </c>
      <c r="J110" s="304">
        <v>0</v>
      </c>
      <c r="K110" s="304">
        <f t="shared" si="17"/>
        <v>0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f t="shared" si="18"/>
        <v>0</v>
      </c>
      <c r="R110" s="304"/>
      <c r="S110" s="304"/>
      <c r="T110" s="304"/>
      <c r="U110" s="304"/>
      <c r="V110" s="304"/>
      <c r="W110" s="304"/>
      <c r="X110" s="304"/>
      <c r="Y110" s="304"/>
      <c r="Z110" s="304">
        <f t="shared" si="19"/>
        <v>0</v>
      </c>
    </row>
    <row r="111" spans="1:26" s="27" customFormat="1" x14ac:dyDescent="0.25">
      <c r="A111" s="303">
        <v>98</v>
      </c>
      <c r="B111" s="49" t="s">
        <v>234</v>
      </c>
      <c r="C111" s="50" t="s">
        <v>235</v>
      </c>
      <c r="D111" s="304">
        <v>0</v>
      </c>
      <c r="E111" s="304">
        <v>0</v>
      </c>
      <c r="F111" s="304">
        <v>0</v>
      </c>
      <c r="G111" s="304">
        <f t="shared" si="16"/>
        <v>0</v>
      </c>
      <c r="H111" s="304">
        <v>0</v>
      </c>
      <c r="I111" s="304">
        <v>0</v>
      </c>
      <c r="J111" s="304">
        <v>0</v>
      </c>
      <c r="K111" s="304">
        <f t="shared" si="17"/>
        <v>0</v>
      </c>
      <c r="L111" s="304">
        <v>0</v>
      </c>
      <c r="M111" s="304">
        <v>0</v>
      </c>
      <c r="N111" s="304">
        <v>0</v>
      </c>
      <c r="O111" s="304">
        <v>0</v>
      </c>
      <c r="P111" s="304">
        <v>0</v>
      </c>
      <c r="Q111" s="304">
        <f t="shared" si="18"/>
        <v>0</v>
      </c>
      <c r="R111" s="304"/>
      <c r="S111" s="304"/>
      <c r="T111" s="304"/>
      <c r="U111" s="304"/>
      <c r="V111" s="304"/>
      <c r="W111" s="304"/>
      <c r="X111" s="304"/>
      <c r="Y111" s="304"/>
      <c r="Z111" s="304">
        <f t="shared" si="19"/>
        <v>0</v>
      </c>
    </row>
    <row r="112" spans="1:26" s="27" customFormat="1" x14ac:dyDescent="0.25">
      <c r="A112" s="303">
        <v>99</v>
      </c>
      <c r="B112" s="346" t="s">
        <v>236</v>
      </c>
      <c r="C112" s="50" t="s">
        <v>237</v>
      </c>
      <c r="D112" s="304">
        <v>0</v>
      </c>
      <c r="E112" s="304">
        <v>0</v>
      </c>
      <c r="F112" s="304">
        <v>0</v>
      </c>
      <c r="G112" s="304">
        <f t="shared" si="16"/>
        <v>0</v>
      </c>
      <c r="H112" s="304">
        <v>0</v>
      </c>
      <c r="I112" s="304">
        <v>0</v>
      </c>
      <c r="J112" s="304">
        <v>0</v>
      </c>
      <c r="K112" s="304">
        <f t="shared" si="17"/>
        <v>0</v>
      </c>
      <c r="L112" s="304">
        <v>0</v>
      </c>
      <c r="M112" s="304">
        <v>0</v>
      </c>
      <c r="N112" s="304">
        <v>0</v>
      </c>
      <c r="O112" s="304">
        <v>0</v>
      </c>
      <c r="P112" s="304">
        <v>0</v>
      </c>
      <c r="Q112" s="304">
        <f t="shared" si="18"/>
        <v>0</v>
      </c>
      <c r="R112" s="304"/>
      <c r="S112" s="304"/>
      <c r="T112" s="304"/>
      <c r="U112" s="304"/>
      <c r="V112" s="304"/>
      <c r="W112" s="304"/>
      <c r="X112" s="304"/>
      <c r="Y112" s="304"/>
      <c r="Z112" s="304">
        <f t="shared" si="19"/>
        <v>0</v>
      </c>
    </row>
    <row r="113" spans="1:26" s="27" customFormat="1" x14ac:dyDescent="0.25">
      <c r="A113" s="303">
        <v>100</v>
      </c>
      <c r="B113" s="346" t="s">
        <v>238</v>
      </c>
      <c r="C113" s="50" t="s">
        <v>239</v>
      </c>
      <c r="D113" s="304">
        <v>0</v>
      </c>
      <c r="E113" s="304">
        <v>0</v>
      </c>
      <c r="F113" s="304">
        <v>0</v>
      </c>
      <c r="G113" s="304">
        <f t="shared" si="16"/>
        <v>0</v>
      </c>
      <c r="H113" s="304">
        <v>0</v>
      </c>
      <c r="I113" s="304">
        <v>0</v>
      </c>
      <c r="J113" s="304">
        <v>0</v>
      </c>
      <c r="K113" s="304">
        <f t="shared" si="17"/>
        <v>0</v>
      </c>
      <c r="L113" s="304">
        <v>0</v>
      </c>
      <c r="M113" s="304">
        <v>0</v>
      </c>
      <c r="N113" s="304">
        <v>0</v>
      </c>
      <c r="O113" s="304">
        <v>0</v>
      </c>
      <c r="P113" s="304">
        <v>0</v>
      </c>
      <c r="Q113" s="304">
        <f t="shared" si="18"/>
        <v>0</v>
      </c>
      <c r="R113" s="304"/>
      <c r="S113" s="304"/>
      <c r="T113" s="304"/>
      <c r="U113" s="304"/>
      <c r="V113" s="304"/>
      <c r="W113" s="304"/>
      <c r="X113" s="304"/>
      <c r="Y113" s="304"/>
      <c r="Z113" s="304">
        <f t="shared" si="19"/>
        <v>0</v>
      </c>
    </row>
    <row r="114" spans="1:26" s="27" customFormat="1" x14ac:dyDescent="0.25">
      <c r="A114" s="303">
        <v>101</v>
      </c>
      <c r="B114" s="346" t="s">
        <v>240</v>
      </c>
      <c r="C114" s="50" t="s">
        <v>241</v>
      </c>
      <c r="D114" s="304">
        <v>0</v>
      </c>
      <c r="E114" s="304">
        <v>0</v>
      </c>
      <c r="F114" s="304">
        <v>0</v>
      </c>
      <c r="G114" s="304">
        <f t="shared" si="16"/>
        <v>0</v>
      </c>
      <c r="H114" s="304">
        <v>0</v>
      </c>
      <c r="I114" s="304">
        <v>0</v>
      </c>
      <c r="J114" s="304">
        <v>0</v>
      </c>
      <c r="K114" s="304">
        <f t="shared" si="17"/>
        <v>0</v>
      </c>
      <c r="L114" s="304">
        <v>0</v>
      </c>
      <c r="M114" s="304">
        <v>0</v>
      </c>
      <c r="N114" s="304">
        <v>0</v>
      </c>
      <c r="O114" s="304">
        <v>0</v>
      </c>
      <c r="P114" s="304">
        <v>0</v>
      </c>
      <c r="Q114" s="304">
        <f t="shared" si="18"/>
        <v>0</v>
      </c>
      <c r="R114" s="304"/>
      <c r="S114" s="304"/>
      <c r="T114" s="304"/>
      <c r="U114" s="304"/>
      <c r="V114" s="304"/>
      <c r="W114" s="304"/>
      <c r="X114" s="304"/>
      <c r="Y114" s="304"/>
      <c r="Z114" s="304">
        <f t="shared" si="19"/>
        <v>0</v>
      </c>
    </row>
    <row r="115" spans="1:26" s="27" customFormat="1" x14ac:dyDescent="0.25">
      <c r="A115" s="303">
        <v>102</v>
      </c>
      <c r="B115" s="346" t="s">
        <v>242</v>
      </c>
      <c r="C115" s="50" t="s">
        <v>243</v>
      </c>
      <c r="D115" s="304">
        <v>0</v>
      </c>
      <c r="E115" s="304">
        <v>0</v>
      </c>
      <c r="F115" s="304">
        <v>0</v>
      </c>
      <c r="G115" s="304">
        <f t="shared" si="16"/>
        <v>0</v>
      </c>
      <c r="H115" s="304">
        <v>0</v>
      </c>
      <c r="I115" s="304">
        <v>0</v>
      </c>
      <c r="J115" s="304">
        <v>0</v>
      </c>
      <c r="K115" s="304">
        <f t="shared" si="17"/>
        <v>0</v>
      </c>
      <c r="L115" s="304">
        <v>0</v>
      </c>
      <c r="M115" s="304">
        <v>0</v>
      </c>
      <c r="N115" s="304">
        <v>0</v>
      </c>
      <c r="O115" s="304">
        <v>0</v>
      </c>
      <c r="P115" s="304">
        <v>0</v>
      </c>
      <c r="Q115" s="304">
        <f t="shared" si="18"/>
        <v>0</v>
      </c>
      <c r="R115" s="304"/>
      <c r="S115" s="304"/>
      <c r="T115" s="304"/>
      <c r="U115" s="304"/>
      <c r="V115" s="304"/>
      <c r="W115" s="304"/>
      <c r="X115" s="304"/>
      <c r="Y115" s="304"/>
      <c r="Z115" s="304">
        <f t="shared" si="19"/>
        <v>0</v>
      </c>
    </row>
    <row r="116" spans="1:26" s="27" customFormat="1" x14ac:dyDescent="0.25">
      <c r="A116" s="303">
        <v>103</v>
      </c>
      <c r="B116" s="346" t="s">
        <v>244</v>
      </c>
      <c r="C116" s="50" t="s">
        <v>245</v>
      </c>
      <c r="D116" s="304">
        <v>0</v>
      </c>
      <c r="E116" s="304">
        <v>0</v>
      </c>
      <c r="F116" s="304">
        <v>0</v>
      </c>
      <c r="G116" s="304">
        <f t="shared" si="16"/>
        <v>0</v>
      </c>
      <c r="H116" s="304">
        <v>0</v>
      </c>
      <c r="I116" s="304">
        <v>0</v>
      </c>
      <c r="J116" s="304">
        <v>0</v>
      </c>
      <c r="K116" s="304">
        <f t="shared" si="17"/>
        <v>0</v>
      </c>
      <c r="L116" s="304">
        <v>0</v>
      </c>
      <c r="M116" s="304">
        <v>0</v>
      </c>
      <c r="N116" s="304">
        <v>0</v>
      </c>
      <c r="O116" s="304">
        <v>0</v>
      </c>
      <c r="P116" s="304">
        <v>0</v>
      </c>
      <c r="Q116" s="304">
        <f t="shared" si="18"/>
        <v>0</v>
      </c>
      <c r="R116" s="304"/>
      <c r="S116" s="304"/>
      <c r="T116" s="304"/>
      <c r="U116" s="304"/>
      <c r="V116" s="304"/>
      <c r="W116" s="304"/>
      <c r="X116" s="304"/>
      <c r="Y116" s="304"/>
      <c r="Z116" s="304">
        <f t="shared" si="19"/>
        <v>0</v>
      </c>
    </row>
    <row r="117" spans="1:26" s="27" customFormat="1" x14ac:dyDescent="0.25">
      <c r="A117" s="303">
        <v>104</v>
      </c>
      <c r="B117" s="309" t="s">
        <v>246</v>
      </c>
      <c r="C117" s="308" t="s">
        <v>247</v>
      </c>
      <c r="D117" s="304">
        <v>0</v>
      </c>
      <c r="E117" s="304">
        <v>0</v>
      </c>
      <c r="F117" s="304">
        <v>0</v>
      </c>
      <c r="G117" s="304">
        <f t="shared" si="16"/>
        <v>0</v>
      </c>
      <c r="H117" s="304">
        <v>0</v>
      </c>
      <c r="I117" s="304">
        <v>0</v>
      </c>
      <c r="J117" s="304">
        <v>0</v>
      </c>
      <c r="K117" s="304">
        <f t="shared" si="17"/>
        <v>0</v>
      </c>
      <c r="L117" s="304">
        <v>0</v>
      </c>
      <c r="M117" s="304">
        <v>0</v>
      </c>
      <c r="N117" s="304">
        <v>0</v>
      </c>
      <c r="O117" s="304">
        <v>0</v>
      </c>
      <c r="P117" s="304">
        <v>0</v>
      </c>
      <c r="Q117" s="304">
        <f t="shared" si="18"/>
        <v>0</v>
      </c>
      <c r="R117" s="304"/>
      <c r="S117" s="304"/>
      <c r="T117" s="304"/>
      <c r="U117" s="304"/>
      <c r="V117" s="304"/>
      <c r="W117" s="304"/>
      <c r="X117" s="304"/>
      <c r="Y117" s="304"/>
      <c r="Z117" s="304">
        <f t="shared" si="19"/>
        <v>0</v>
      </c>
    </row>
    <row r="118" spans="1:26" s="27" customFormat="1" x14ac:dyDescent="0.25">
      <c r="A118" s="303">
        <v>105</v>
      </c>
      <c r="B118" s="52" t="s">
        <v>248</v>
      </c>
      <c r="C118" s="50" t="s">
        <v>249</v>
      </c>
      <c r="D118" s="304">
        <v>0</v>
      </c>
      <c r="E118" s="304">
        <v>0</v>
      </c>
      <c r="F118" s="304">
        <v>0</v>
      </c>
      <c r="G118" s="304">
        <f t="shared" si="16"/>
        <v>0</v>
      </c>
      <c r="H118" s="304">
        <v>0</v>
      </c>
      <c r="I118" s="304">
        <v>0</v>
      </c>
      <c r="J118" s="304">
        <v>0</v>
      </c>
      <c r="K118" s="304">
        <f t="shared" si="17"/>
        <v>0</v>
      </c>
      <c r="L118" s="304">
        <v>0</v>
      </c>
      <c r="M118" s="304">
        <v>0</v>
      </c>
      <c r="N118" s="304">
        <v>0</v>
      </c>
      <c r="O118" s="304">
        <v>0</v>
      </c>
      <c r="P118" s="304">
        <v>0</v>
      </c>
      <c r="Q118" s="304">
        <f t="shared" si="18"/>
        <v>0</v>
      </c>
      <c r="R118" s="304"/>
      <c r="S118" s="304"/>
      <c r="T118" s="304"/>
      <c r="U118" s="304"/>
      <c r="V118" s="304"/>
      <c r="W118" s="304"/>
      <c r="X118" s="304"/>
      <c r="Y118" s="304"/>
      <c r="Z118" s="304">
        <f t="shared" si="19"/>
        <v>0</v>
      </c>
    </row>
    <row r="119" spans="1:26" s="27" customFormat="1" x14ac:dyDescent="0.25">
      <c r="A119" s="303">
        <v>106</v>
      </c>
      <c r="B119" s="346" t="s">
        <v>250</v>
      </c>
      <c r="C119" s="50" t="s">
        <v>251</v>
      </c>
      <c r="D119" s="304">
        <v>0</v>
      </c>
      <c r="E119" s="304">
        <v>0</v>
      </c>
      <c r="F119" s="304">
        <v>0</v>
      </c>
      <c r="G119" s="304">
        <f t="shared" si="16"/>
        <v>0</v>
      </c>
      <c r="H119" s="304">
        <v>0</v>
      </c>
      <c r="I119" s="304">
        <v>0</v>
      </c>
      <c r="J119" s="304">
        <v>0</v>
      </c>
      <c r="K119" s="304">
        <f t="shared" si="17"/>
        <v>0</v>
      </c>
      <c r="L119" s="304">
        <v>0</v>
      </c>
      <c r="M119" s="304">
        <v>0</v>
      </c>
      <c r="N119" s="304">
        <v>0</v>
      </c>
      <c r="O119" s="304">
        <v>0</v>
      </c>
      <c r="P119" s="304">
        <v>0</v>
      </c>
      <c r="Q119" s="304">
        <f t="shared" si="18"/>
        <v>0</v>
      </c>
      <c r="R119" s="304"/>
      <c r="S119" s="304"/>
      <c r="T119" s="304"/>
      <c r="U119" s="304"/>
      <c r="V119" s="304"/>
      <c r="W119" s="304"/>
      <c r="X119" s="304"/>
      <c r="Y119" s="304"/>
      <c r="Z119" s="304">
        <f t="shared" si="19"/>
        <v>0</v>
      </c>
    </row>
    <row r="120" spans="1:26" s="27" customFormat="1" x14ac:dyDescent="0.25">
      <c r="A120" s="303">
        <v>107</v>
      </c>
      <c r="B120" s="49" t="s">
        <v>252</v>
      </c>
      <c r="C120" s="61" t="s">
        <v>253</v>
      </c>
      <c r="D120" s="304">
        <v>0</v>
      </c>
      <c r="E120" s="304">
        <v>0</v>
      </c>
      <c r="F120" s="304">
        <v>0</v>
      </c>
      <c r="G120" s="304">
        <f t="shared" si="16"/>
        <v>0</v>
      </c>
      <c r="H120" s="304">
        <v>0</v>
      </c>
      <c r="I120" s="304">
        <v>0</v>
      </c>
      <c r="J120" s="304">
        <v>0</v>
      </c>
      <c r="K120" s="304">
        <f t="shared" si="17"/>
        <v>0</v>
      </c>
      <c r="L120" s="304">
        <v>0</v>
      </c>
      <c r="M120" s="304">
        <v>0</v>
      </c>
      <c r="N120" s="304">
        <v>0</v>
      </c>
      <c r="O120" s="304">
        <v>0</v>
      </c>
      <c r="P120" s="304">
        <v>0</v>
      </c>
      <c r="Q120" s="304">
        <f t="shared" si="18"/>
        <v>0</v>
      </c>
      <c r="R120" s="304"/>
      <c r="S120" s="304"/>
      <c r="T120" s="304"/>
      <c r="U120" s="304"/>
      <c r="V120" s="304"/>
      <c r="W120" s="304"/>
      <c r="X120" s="304"/>
      <c r="Y120" s="304"/>
      <c r="Z120" s="304">
        <f t="shared" si="19"/>
        <v>0</v>
      </c>
    </row>
    <row r="121" spans="1:26" s="27" customFormat="1" x14ac:dyDescent="0.25">
      <c r="A121" s="303">
        <v>108</v>
      </c>
      <c r="B121" s="346" t="s">
        <v>254</v>
      </c>
      <c r="C121" s="50" t="s">
        <v>255</v>
      </c>
      <c r="D121" s="304">
        <v>0</v>
      </c>
      <c r="E121" s="304">
        <v>0</v>
      </c>
      <c r="F121" s="304">
        <v>0</v>
      </c>
      <c r="G121" s="304">
        <f t="shared" si="16"/>
        <v>0</v>
      </c>
      <c r="H121" s="304">
        <v>0</v>
      </c>
      <c r="I121" s="304">
        <v>0</v>
      </c>
      <c r="J121" s="304">
        <v>0</v>
      </c>
      <c r="K121" s="304">
        <f t="shared" si="17"/>
        <v>0</v>
      </c>
      <c r="L121" s="304">
        <v>0</v>
      </c>
      <c r="M121" s="304">
        <v>0</v>
      </c>
      <c r="N121" s="304">
        <v>0</v>
      </c>
      <c r="O121" s="304">
        <v>0</v>
      </c>
      <c r="P121" s="304">
        <v>0</v>
      </c>
      <c r="Q121" s="304">
        <f t="shared" si="18"/>
        <v>0</v>
      </c>
      <c r="R121" s="304"/>
      <c r="S121" s="304"/>
      <c r="T121" s="304"/>
      <c r="U121" s="304"/>
      <c r="V121" s="304"/>
      <c r="W121" s="304"/>
      <c r="X121" s="304"/>
      <c r="Y121" s="304"/>
      <c r="Z121" s="304">
        <f t="shared" si="19"/>
        <v>0</v>
      </c>
    </row>
    <row r="122" spans="1:26" s="27" customFormat="1" x14ac:dyDescent="0.25">
      <c r="A122" s="303">
        <v>109</v>
      </c>
      <c r="B122" s="52" t="s">
        <v>256</v>
      </c>
      <c r="C122" s="50" t="s">
        <v>257</v>
      </c>
      <c r="D122" s="304">
        <v>0</v>
      </c>
      <c r="E122" s="304">
        <v>0</v>
      </c>
      <c r="F122" s="304">
        <v>0</v>
      </c>
      <c r="G122" s="304">
        <f t="shared" si="16"/>
        <v>0</v>
      </c>
      <c r="H122" s="304">
        <v>0</v>
      </c>
      <c r="I122" s="304">
        <v>0</v>
      </c>
      <c r="J122" s="304">
        <v>0</v>
      </c>
      <c r="K122" s="304">
        <f t="shared" si="17"/>
        <v>0</v>
      </c>
      <c r="L122" s="304">
        <v>0</v>
      </c>
      <c r="M122" s="304">
        <v>0</v>
      </c>
      <c r="N122" s="304">
        <v>0</v>
      </c>
      <c r="O122" s="304">
        <v>0</v>
      </c>
      <c r="P122" s="304">
        <v>0</v>
      </c>
      <c r="Q122" s="304">
        <f t="shared" si="18"/>
        <v>0</v>
      </c>
      <c r="R122" s="304"/>
      <c r="S122" s="304"/>
      <c r="T122" s="304"/>
      <c r="U122" s="304"/>
      <c r="V122" s="304"/>
      <c r="W122" s="304"/>
      <c r="X122" s="304"/>
      <c r="Y122" s="304"/>
      <c r="Z122" s="304">
        <f t="shared" si="19"/>
        <v>0</v>
      </c>
    </row>
    <row r="123" spans="1:26" s="27" customFormat="1" x14ac:dyDescent="0.25">
      <c r="A123" s="303">
        <v>110</v>
      </c>
      <c r="B123" s="49" t="s">
        <v>258</v>
      </c>
      <c r="C123" s="50" t="s">
        <v>259</v>
      </c>
      <c r="D123" s="304">
        <v>0</v>
      </c>
      <c r="E123" s="304">
        <v>0</v>
      </c>
      <c r="F123" s="304">
        <v>0</v>
      </c>
      <c r="G123" s="304">
        <f t="shared" si="16"/>
        <v>0</v>
      </c>
      <c r="H123" s="304">
        <v>0</v>
      </c>
      <c r="I123" s="304">
        <v>0</v>
      </c>
      <c r="J123" s="304">
        <v>0</v>
      </c>
      <c r="K123" s="304">
        <f t="shared" si="17"/>
        <v>0</v>
      </c>
      <c r="L123" s="304">
        <v>0</v>
      </c>
      <c r="M123" s="304">
        <v>0</v>
      </c>
      <c r="N123" s="304">
        <v>0</v>
      </c>
      <c r="O123" s="304">
        <v>0</v>
      </c>
      <c r="P123" s="304">
        <v>0</v>
      </c>
      <c r="Q123" s="304">
        <f t="shared" si="18"/>
        <v>0</v>
      </c>
      <c r="R123" s="304"/>
      <c r="S123" s="304"/>
      <c r="T123" s="304"/>
      <c r="U123" s="304"/>
      <c r="V123" s="304"/>
      <c r="W123" s="304"/>
      <c r="X123" s="304"/>
      <c r="Y123" s="304"/>
      <c r="Z123" s="304">
        <f t="shared" si="19"/>
        <v>0</v>
      </c>
    </row>
    <row r="124" spans="1:26" s="27" customFormat="1" x14ac:dyDescent="0.25">
      <c r="A124" s="303">
        <v>111</v>
      </c>
      <c r="B124" s="313" t="s">
        <v>560</v>
      </c>
      <c r="C124" s="308" t="s">
        <v>561</v>
      </c>
      <c r="D124" s="304">
        <v>0</v>
      </c>
      <c r="E124" s="304">
        <v>0</v>
      </c>
      <c r="F124" s="304">
        <v>0</v>
      </c>
      <c r="G124" s="304">
        <f t="shared" si="16"/>
        <v>0</v>
      </c>
      <c r="H124" s="304">
        <v>0</v>
      </c>
      <c r="I124" s="304">
        <v>0</v>
      </c>
      <c r="J124" s="304">
        <v>0</v>
      </c>
      <c r="K124" s="304">
        <f t="shared" si="17"/>
        <v>0</v>
      </c>
      <c r="L124" s="304">
        <v>0</v>
      </c>
      <c r="M124" s="304">
        <v>0</v>
      </c>
      <c r="N124" s="304">
        <v>0</v>
      </c>
      <c r="O124" s="304">
        <v>0</v>
      </c>
      <c r="P124" s="304">
        <v>0</v>
      </c>
      <c r="Q124" s="304">
        <f t="shared" si="18"/>
        <v>0</v>
      </c>
      <c r="R124" s="304"/>
      <c r="S124" s="304"/>
      <c r="T124" s="304"/>
      <c r="U124" s="304"/>
      <c r="V124" s="304"/>
      <c r="W124" s="304"/>
      <c r="X124" s="304"/>
      <c r="Y124" s="304"/>
      <c r="Z124" s="304">
        <f t="shared" si="19"/>
        <v>0</v>
      </c>
    </row>
    <row r="125" spans="1:26" s="27" customFormat="1" x14ac:dyDescent="0.25">
      <c r="A125" s="303">
        <v>112</v>
      </c>
      <c r="B125" s="52" t="s">
        <v>260</v>
      </c>
      <c r="C125" s="50" t="s">
        <v>261</v>
      </c>
      <c r="D125" s="304">
        <v>0</v>
      </c>
      <c r="E125" s="304">
        <v>0</v>
      </c>
      <c r="F125" s="304">
        <v>0</v>
      </c>
      <c r="G125" s="304">
        <f t="shared" si="16"/>
        <v>0</v>
      </c>
      <c r="H125" s="304">
        <v>0</v>
      </c>
      <c r="I125" s="304">
        <v>0</v>
      </c>
      <c r="J125" s="304">
        <v>0</v>
      </c>
      <c r="K125" s="304">
        <f t="shared" si="17"/>
        <v>0</v>
      </c>
      <c r="L125" s="304">
        <v>0</v>
      </c>
      <c r="M125" s="304">
        <v>0</v>
      </c>
      <c r="N125" s="304">
        <v>0</v>
      </c>
      <c r="O125" s="304">
        <v>0</v>
      </c>
      <c r="P125" s="304">
        <v>0</v>
      </c>
      <c r="Q125" s="304">
        <f t="shared" si="18"/>
        <v>0</v>
      </c>
      <c r="R125" s="304"/>
      <c r="S125" s="304"/>
      <c r="T125" s="304"/>
      <c r="U125" s="304"/>
      <c r="V125" s="304"/>
      <c r="W125" s="304"/>
      <c r="X125" s="304"/>
      <c r="Y125" s="304"/>
      <c r="Z125" s="304">
        <f t="shared" si="19"/>
        <v>0</v>
      </c>
    </row>
    <row r="126" spans="1:26" s="27" customFormat="1" x14ac:dyDescent="0.25">
      <c r="A126" s="303">
        <v>113</v>
      </c>
      <c r="B126" s="346" t="s">
        <v>262</v>
      </c>
      <c r="C126" s="50" t="s">
        <v>263</v>
      </c>
      <c r="D126" s="304">
        <v>0</v>
      </c>
      <c r="E126" s="304">
        <v>0</v>
      </c>
      <c r="F126" s="304">
        <v>0</v>
      </c>
      <c r="G126" s="304">
        <f t="shared" si="16"/>
        <v>0</v>
      </c>
      <c r="H126" s="304">
        <v>0</v>
      </c>
      <c r="I126" s="304">
        <v>0</v>
      </c>
      <c r="J126" s="304">
        <v>0</v>
      </c>
      <c r="K126" s="304">
        <f t="shared" si="17"/>
        <v>0</v>
      </c>
      <c r="L126" s="304">
        <v>0</v>
      </c>
      <c r="M126" s="304">
        <v>0</v>
      </c>
      <c r="N126" s="304">
        <v>0</v>
      </c>
      <c r="O126" s="304">
        <v>0</v>
      </c>
      <c r="P126" s="304">
        <v>0</v>
      </c>
      <c r="Q126" s="304">
        <f t="shared" si="18"/>
        <v>0</v>
      </c>
      <c r="R126" s="304"/>
      <c r="S126" s="304"/>
      <c r="T126" s="304"/>
      <c r="U126" s="304"/>
      <c r="V126" s="304"/>
      <c r="W126" s="304"/>
      <c r="X126" s="304"/>
      <c r="Y126" s="304"/>
      <c r="Z126" s="304">
        <f t="shared" si="19"/>
        <v>0</v>
      </c>
    </row>
    <row r="127" spans="1:26" s="27" customFormat="1" x14ac:dyDescent="0.25">
      <c r="A127" s="303">
        <v>114</v>
      </c>
      <c r="B127" s="346" t="s">
        <v>264</v>
      </c>
      <c r="C127" s="55" t="s">
        <v>265</v>
      </c>
      <c r="D127" s="304">
        <v>0</v>
      </c>
      <c r="E127" s="304">
        <v>0</v>
      </c>
      <c r="F127" s="304">
        <v>0</v>
      </c>
      <c r="G127" s="304">
        <f t="shared" si="16"/>
        <v>0</v>
      </c>
      <c r="H127" s="304">
        <v>0</v>
      </c>
      <c r="I127" s="304">
        <v>0</v>
      </c>
      <c r="J127" s="304">
        <v>0</v>
      </c>
      <c r="K127" s="304">
        <f t="shared" si="17"/>
        <v>0</v>
      </c>
      <c r="L127" s="304">
        <v>0</v>
      </c>
      <c r="M127" s="304">
        <v>0</v>
      </c>
      <c r="N127" s="304">
        <v>0</v>
      </c>
      <c r="O127" s="304">
        <v>0</v>
      </c>
      <c r="P127" s="304">
        <v>0</v>
      </c>
      <c r="Q127" s="304">
        <f t="shared" si="18"/>
        <v>0</v>
      </c>
      <c r="R127" s="304"/>
      <c r="S127" s="304"/>
      <c r="T127" s="304"/>
      <c r="U127" s="304"/>
      <c r="V127" s="304"/>
      <c r="W127" s="304"/>
      <c r="X127" s="304"/>
      <c r="Y127" s="304"/>
      <c r="Z127" s="304">
        <f t="shared" si="19"/>
        <v>0</v>
      </c>
    </row>
    <row r="128" spans="1:26" s="27" customFormat="1" x14ac:dyDescent="0.25">
      <c r="A128" s="303">
        <v>115</v>
      </c>
      <c r="B128" s="346" t="s">
        <v>266</v>
      </c>
      <c r="C128" s="50" t="s">
        <v>267</v>
      </c>
      <c r="D128" s="304">
        <v>2300</v>
      </c>
      <c r="E128" s="304">
        <v>299</v>
      </c>
      <c r="F128" s="304">
        <v>576</v>
      </c>
      <c r="G128" s="304">
        <f t="shared" si="16"/>
        <v>540</v>
      </c>
      <c r="H128" s="304">
        <v>431</v>
      </c>
      <c r="I128" s="304">
        <v>53</v>
      </c>
      <c r="J128" s="304">
        <v>56</v>
      </c>
      <c r="K128" s="304">
        <f t="shared" si="17"/>
        <v>3715</v>
      </c>
      <c r="L128" s="304">
        <v>579</v>
      </c>
      <c r="M128" s="304">
        <v>2358</v>
      </c>
      <c r="N128" s="304">
        <v>8265</v>
      </c>
      <c r="O128" s="304">
        <v>5274</v>
      </c>
      <c r="P128" s="304">
        <v>381</v>
      </c>
      <c r="Q128" s="304">
        <f t="shared" si="18"/>
        <v>16857</v>
      </c>
      <c r="R128" s="304"/>
      <c r="S128" s="304"/>
      <c r="T128" s="304"/>
      <c r="U128" s="304"/>
      <c r="V128" s="304"/>
      <c r="W128" s="304"/>
      <c r="X128" s="304"/>
      <c r="Y128" s="304"/>
      <c r="Z128" s="304">
        <f t="shared" si="19"/>
        <v>0</v>
      </c>
    </row>
    <row r="129" spans="1:26" s="27" customFormat="1" x14ac:dyDescent="0.25">
      <c r="A129" s="303">
        <v>116</v>
      </c>
      <c r="B129" s="346" t="s">
        <v>268</v>
      </c>
      <c r="C129" s="50" t="s">
        <v>269</v>
      </c>
      <c r="D129" s="304">
        <v>3600</v>
      </c>
      <c r="E129" s="304">
        <v>3000</v>
      </c>
      <c r="F129" s="304">
        <v>2250</v>
      </c>
      <c r="G129" s="304">
        <f t="shared" si="16"/>
        <v>1545</v>
      </c>
      <c r="H129" s="304">
        <v>821</v>
      </c>
      <c r="I129" s="304">
        <v>94</v>
      </c>
      <c r="J129" s="304">
        <v>630</v>
      </c>
      <c r="K129" s="304">
        <f t="shared" si="17"/>
        <v>10395</v>
      </c>
      <c r="L129" s="304">
        <v>344</v>
      </c>
      <c r="M129" s="304">
        <v>861</v>
      </c>
      <c r="N129" s="304">
        <v>8606</v>
      </c>
      <c r="O129" s="304">
        <v>7401</v>
      </c>
      <c r="P129" s="304">
        <v>4952</v>
      </c>
      <c r="Q129" s="304">
        <f t="shared" si="18"/>
        <v>22164</v>
      </c>
      <c r="R129" s="304"/>
      <c r="S129" s="304"/>
      <c r="T129" s="304"/>
      <c r="U129" s="304"/>
      <c r="V129" s="304"/>
      <c r="W129" s="304"/>
      <c r="X129" s="304"/>
      <c r="Y129" s="304"/>
      <c r="Z129" s="304">
        <f t="shared" si="19"/>
        <v>0</v>
      </c>
    </row>
    <row r="130" spans="1:26" s="27" customFormat="1" x14ac:dyDescent="0.25">
      <c r="A130" s="303">
        <v>117</v>
      </c>
      <c r="B130" s="346" t="s">
        <v>270</v>
      </c>
      <c r="C130" s="50" t="s">
        <v>271</v>
      </c>
      <c r="D130" s="304">
        <v>0</v>
      </c>
      <c r="E130" s="304">
        <v>0</v>
      </c>
      <c r="F130" s="304">
        <v>0</v>
      </c>
      <c r="G130" s="304">
        <f t="shared" si="16"/>
        <v>0</v>
      </c>
      <c r="H130" s="304">
        <v>0</v>
      </c>
      <c r="I130" s="304">
        <v>0</v>
      </c>
      <c r="J130" s="304">
        <v>0</v>
      </c>
      <c r="K130" s="304">
        <f t="shared" si="17"/>
        <v>0</v>
      </c>
      <c r="L130" s="304">
        <v>0</v>
      </c>
      <c r="M130" s="304">
        <v>0</v>
      </c>
      <c r="N130" s="304">
        <v>0</v>
      </c>
      <c r="O130" s="304">
        <v>0</v>
      </c>
      <c r="P130" s="304">
        <v>0</v>
      </c>
      <c r="Q130" s="304">
        <f t="shared" si="18"/>
        <v>0</v>
      </c>
      <c r="R130" s="304"/>
      <c r="S130" s="304"/>
      <c r="T130" s="304"/>
      <c r="U130" s="304"/>
      <c r="V130" s="304"/>
      <c r="W130" s="304"/>
      <c r="X130" s="304"/>
      <c r="Y130" s="304"/>
      <c r="Z130" s="304">
        <f t="shared" si="19"/>
        <v>0</v>
      </c>
    </row>
    <row r="131" spans="1:26" s="27" customFormat="1" x14ac:dyDescent="0.25">
      <c r="A131" s="303">
        <v>118</v>
      </c>
      <c r="B131" s="49" t="s">
        <v>272</v>
      </c>
      <c r="C131" s="50" t="s">
        <v>273</v>
      </c>
      <c r="D131" s="304">
        <v>2500</v>
      </c>
      <c r="E131" s="304">
        <v>0</v>
      </c>
      <c r="F131" s="304">
        <v>0</v>
      </c>
      <c r="G131" s="304">
        <f t="shared" si="16"/>
        <v>0</v>
      </c>
      <c r="H131" s="304">
        <v>0</v>
      </c>
      <c r="I131" s="304">
        <v>0</v>
      </c>
      <c r="J131" s="304">
        <v>0</v>
      </c>
      <c r="K131" s="304">
        <f t="shared" si="17"/>
        <v>2500</v>
      </c>
      <c r="L131" s="304">
        <v>67</v>
      </c>
      <c r="M131" s="304">
        <v>200</v>
      </c>
      <c r="N131" s="304">
        <v>267</v>
      </c>
      <c r="O131" s="304">
        <v>0</v>
      </c>
      <c r="P131" s="304">
        <v>133</v>
      </c>
      <c r="Q131" s="304">
        <f t="shared" si="18"/>
        <v>667</v>
      </c>
      <c r="R131" s="304"/>
      <c r="S131" s="304"/>
      <c r="T131" s="304"/>
      <c r="U131" s="304"/>
      <c r="V131" s="304"/>
      <c r="W131" s="304"/>
      <c r="X131" s="304"/>
      <c r="Y131" s="304"/>
      <c r="Z131" s="304">
        <f t="shared" si="19"/>
        <v>0</v>
      </c>
    </row>
    <row r="132" spans="1:26" x14ac:dyDescent="0.25">
      <c r="A132" s="303">
        <v>119</v>
      </c>
      <c r="B132" s="49" t="s">
        <v>274</v>
      </c>
      <c r="C132" s="50" t="s">
        <v>275</v>
      </c>
      <c r="D132" s="304">
        <v>0</v>
      </c>
      <c r="E132" s="304">
        <v>0</v>
      </c>
      <c r="F132" s="304">
        <v>0</v>
      </c>
      <c r="G132" s="304">
        <f t="shared" si="16"/>
        <v>0</v>
      </c>
      <c r="H132" s="304">
        <v>0</v>
      </c>
      <c r="I132" s="304">
        <v>0</v>
      </c>
      <c r="J132" s="304">
        <v>0</v>
      </c>
      <c r="K132" s="304">
        <f t="shared" si="17"/>
        <v>0</v>
      </c>
      <c r="L132" s="304">
        <v>0</v>
      </c>
      <c r="M132" s="304">
        <v>0</v>
      </c>
      <c r="N132" s="304">
        <v>0</v>
      </c>
      <c r="O132" s="304">
        <v>0</v>
      </c>
      <c r="P132" s="304">
        <v>0</v>
      </c>
      <c r="Q132" s="304">
        <f t="shared" si="18"/>
        <v>0</v>
      </c>
      <c r="R132" s="304"/>
      <c r="S132" s="304"/>
      <c r="T132" s="304"/>
      <c r="U132" s="304"/>
      <c r="V132" s="304"/>
      <c r="W132" s="304"/>
      <c r="X132" s="304"/>
      <c r="Y132" s="304"/>
      <c r="Z132" s="304">
        <f t="shared" si="19"/>
        <v>0</v>
      </c>
    </row>
    <row r="133" spans="1:26" s="27" customFormat="1" x14ac:dyDescent="0.25">
      <c r="A133" s="303">
        <v>120</v>
      </c>
      <c r="B133" s="49" t="s">
        <v>276</v>
      </c>
      <c r="C133" s="50" t="s">
        <v>277</v>
      </c>
      <c r="D133" s="304">
        <v>0</v>
      </c>
      <c r="E133" s="304">
        <v>0</v>
      </c>
      <c r="F133" s="304">
        <v>0</v>
      </c>
      <c r="G133" s="304">
        <f t="shared" si="16"/>
        <v>0</v>
      </c>
      <c r="H133" s="304">
        <v>0</v>
      </c>
      <c r="I133" s="304">
        <v>0</v>
      </c>
      <c r="J133" s="304">
        <v>0</v>
      </c>
      <c r="K133" s="304">
        <f t="shared" si="17"/>
        <v>0</v>
      </c>
      <c r="L133" s="304">
        <v>0</v>
      </c>
      <c r="M133" s="304">
        <v>0</v>
      </c>
      <c r="N133" s="304">
        <v>0</v>
      </c>
      <c r="O133" s="304">
        <v>0</v>
      </c>
      <c r="P133" s="304">
        <v>0</v>
      </c>
      <c r="Q133" s="304">
        <f t="shared" si="18"/>
        <v>0</v>
      </c>
      <c r="R133" s="304"/>
      <c r="S133" s="304"/>
      <c r="T133" s="304"/>
      <c r="U133" s="304"/>
      <c r="V133" s="304"/>
      <c r="W133" s="304"/>
      <c r="X133" s="304"/>
      <c r="Y133" s="304"/>
      <c r="Z133" s="304">
        <f t="shared" si="19"/>
        <v>0</v>
      </c>
    </row>
    <row r="134" spans="1:26" s="27" customFormat="1" x14ac:dyDescent="0.25">
      <c r="A134" s="303">
        <v>121</v>
      </c>
      <c r="B134" s="346" t="s">
        <v>278</v>
      </c>
      <c r="C134" s="50" t="s">
        <v>279</v>
      </c>
      <c r="D134" s="304">
        <v>0</v>
      </c>
      <c r="E134" s="304">
        <v>0</v>
      </c>
      <c r="F134" s="304">
        <v>0</v>
      </c>
      <c r="G134" s="304">
        <f t="shared" si="16"/>
        <v>0</v>
      </c>
      <c r="H134" s="304">
        <v>0</v>
      </c>
      <c r="I134" s="304">
        <v>0</v>
      </c>
      <c r="J134" s="304">
        <v>0</v>
      </c>
      <c r="K134" s="304">
        <f t="shared" si="17"/>
        <v>0</v>
      </c>
      <c r="L134" s="304">
        <v>0</v>
      </c>
      <c r="M134" s="304">
        <v>0</v>
      </c>
      <c r="N134" s="304">
        <v>0</v>
      </c>
      <c r="O134" s="304">
        <v>0</v>
      </c>
      <c r="P134" s="304">
        <v>0</v>
      </c>
      <c r="Q134" s="304">
        <f t="shared" si="18"/>
        <v>0</v>
      </c>
      <c r="R134" s="304">
        <v>344</v>
      </c>
      <c r="S134" s="304">
        <v>815</v>
      </c>
      <c r="T134" s="304">
        <v>665</v>
      </c>
      <c r="U134" s="304">
        <v>435</v>
      </c>
      <c r="V134" s="304">
        <v>510</v>
      </c>
      <c r="W134" s="304">
        <v>800</v>
      </c>
      <c r="X134" s="304">
        <v>2106</v>
      </c>
      <c r="Y134" s="304">
        <v>48</v>
      </c>
      <c r="Z134" s="304">
        <f t="shared" si="19"/>
        <v>5723</v>
      </c>
    </row>
    <row r="135" spans="1:26" s="27" customFormat="1" x14ac:dyDescent="0.25">
      <c r="A135" s="303">
        <v>122</v>
      </c>
      <c r="B135" s="346" t="s">
        <v>280</v>
      </c>
      <c r="C135" s="50" t="s">
        <v>281</v>
      </c>
      <c r="D135" s="304">
        <v>0</v>
      </c>
      <c r="E135" s="304">
        <v>0</v>
      </c>
      <c r="F135" s="304">
        <v>0</v>
      </c>
      <c r="G135" s="304">
        <f t="shared" si="16"/>
        <v>0</v>
      </c>
      <c r="H135" s="304">
        <v>0</v>
      </c>
      <c r="I135" s="304">
        <v>0</v>
      </c>
      <c r="J135" s="304">
        <v>0</v>
      </c>
      <c r="K135" s="304">
        <f t="shared" si="17"/>
        <v>0</v>
      </c>
      <c r="L135" s="304">
        <v>0</v>
      </c>
      <c r="M135" s="304">
        <v>0</v>
      </c>
      <c r="N135" s="304">
        <v>0</v>
      </c>
      <c r="O135" s="304">
        <v>0</v>
      </c>
      <c r="P135" s="304">
        <v>0</v>
      </c>
      <c r="Q135" s="304">
        <f t="shared" si="18"/>
        <v>0</v>
      </c>
      <c r="R135" s="304"/>
      <c r="S135" s="304"/>
      <c r="T135" s="304"/>
      <c r="U135" s="304"/>
      <c r="V135" s="304"/>
      <c r="W135" s="304"/>
      <c r="X135" s="304"/>
      <c r="Y135" s="304"/>
      <c r="Z135" s="304">
        <f t="shared" si="19"/>
        <v>0</v>
      </c>
    </row>
    <row r="136" spans="1:26" s="27" customFormat="1" x14ac:dyDescent="0.25">
      <c r="A136" s="303">
        <v>123</v>
      </c>
      <c r="B136" s="346" t="s">
        <v>282</v>
      </c>
      <c r="C136" s="50" t="s">
        <v>283</v>
      </c>
      <c r="D136" s="304">
        <v>2240</v>
      </c>
      <c r="E136" s="304">
        <v>0</v>
      </c>
      <c r="F136" s="304">
        <v>0</v>
      </c>
      <c r="G136" s="304">
        <f t="shared" si="16"/>
        <v>0</v>
      </c>
      <c r="H136" s="304">
        <v>0</v>
      </c>
      <c r="I136" s="304">
        <v>0</v>
      </c>
      <c r="J136" s="304">
        <v>0</v>
      </c>
      <c r="K136" s="304">
        <f t="shared" si="17"/>
        <v>2240</v>
      </c>
      <c r="L136" s="304">
        <v>0</v>
      </c>
      <c r="M136" s="304">
        <v>0</v>
      </c>
      <c r="N136" s="304">
        <v>0</v>
      </c>
      <c r="O136" s="304">
        <v>0</v>
      </c>
      <c r="P136" s="304">
        <v>0</v>
      </c>
      <c r="Q136" s="304">
        <f t="shared" si="18"/>
        <v>0</v>
      </c>
      <c r="R136" s="304"/>
      <c r="S136" s="304"/>
      <c r="T136" s="304"/>
      <c r="U136" s="304"/>
      <c r="V136" s="304"/>
      <c r="W136" s="304"/>
      <c r="X136" s="304"/>
      <c r="Y136" s="304"/>
      <c r="Z136" s="304">
        <f t="shared" si="19"/>
        <v>0</v>
      </c>
    </row>
    <row r="137" spans="1:26" s="27" customFormat="1" x14ac:dyDescent="0.25">
      <c r="A137" s="303">
        <v>124</v>
      </c>
      <c r="B137" s="49" t="s">
        <v>284</v>
      </c>
      <c r="C137" s="50" t="s">
        <v>285</v>
      </c>
      <c r="D137" s="304">
        <v>1744</v>
      </c>
      <c r="E137" s="304">
        <v>87</v>
      </c>
      <c r="F137" s="304">
        <v>459</v>
      </c>
      <c r="G137" s="304">
        <f t="shared" si="16"/>
        <v>0</v>
      </c>
      <c r="H137" s="304">
        <v>0</v>
      </c>
      <c r="I137" s="304">
        <v>0</v>
      </c>
      <c r="J137" s="304">
        <v>0</v>
      </c>
      <c r="K137" s="304">
        <f t="shared" si="17"/>
        <v>2290</v>
      </c>
      <c r="L137" s="304">
        <v>0</v>
      </c>
      <c r="M137" s="304">
        <v>0</v>
      </c>
      <c r="N137" s="304">
        <v>0</v>
      </c>
      <c r="O137" s="304">
        <v>0</v>
      </c>
      <c r="P137" s="304">
        <v>0</v>
      </c>
      <c r="Q137" s="304">
        <f t="shared" si="18"/>
        <v>0</v>
      </c>
      <c r="R137" s="304"/>
      <c r="S137" s="304"/>
      <c r="T137" s="304"/>
      <c r="U137" s="304"/>
      <c r="V137" s="304"/>
      <c r="W137" s="304"/>
      <c r="X137" s="304"/>
      <c r="Y137" s="304"/>
      <c r="Z137" s="304">
        <f t="shared" si="19"/>
        <v>0</v>
      </c>
    </row>
    <row r="138" spans="1:26" s="27" customFormat="1" x14ac:dyDescent="0.25">
      <c r="A138" s="303">
        <v>125</v>
      </c>
      <c r="B138" s="52" t="s">
        <v>286</v>
      </c>
      <c r="C138" s="50" t="s">
        <v>287</v>
      </c>
      <c r="D138" s="304">
        <v>2215</v>
      </c>
      <c r="E138" s="304">
        <v>217</v>
      </c>
      <c r="F138" s="304">
        <v>322</v>
      </c>
      <c r="G138" s="304">
        <f t="shared" si="16"/>
        <v>547</v>
      </c>
      <c r="H138" s="304">
        <v>375</v>
      </c>
      <c r="I138" s="304">
        <v>50</v>
      </c>
      <c r="J138" s="304">
        <v>122</v>
      </c>
      <c r="K138" s="304">
        <f t="shared" si="17"/>
        <v>3301</v>
      </c>
      <c r="L138" s="304">
        <v>291</v>
      </c>
      <c r="M138" s="304">
        <v>2401</v>
      </c>
      <c r="N138" s="304">
        <v>5070</v>
      </c>
      <c r="O138" s="304">
        <v>1991</v>
      </c>
      <c r="P138" s="304">
        <v>0</v>
      </c>
      <c r="Q138" s="304">
        <f t="shared" si="18"/>
        <v>9753</v>
      </c>
      <c r="R138" s="304"/>
      <c r="S138" s="304"/>
      <c r="T138" s="304"/>
      <c r="U138" s="304"/>
      <c r="V138" s="304"/>
      <c r="W138" s="304"/>
      <c r="X138" s="304"/>
      <c r="Y138" s="304"/>
      <c r="Z138" s="304">
        <f t="shared" si="19"/>
        <v>0</v>
      </c>
    </row>
    <row r="139" spans="1:26" s="27" customFormat="1" x14ac:dyDescent="0.25">
      <c r="A139" s="303">
        <v>126</v>
      </c>
      <c r="B139" s="346" t="s">
        <v>288</v>
      </c>
      <c r="C139" s="50" t="s">
        <v>289</v>
      </c>
      <c r="D139" s="304">
        <v>0</v>
      </c>
      <c r="E139" s="304">
        <v>0</v>
      </c>
      <c r="F139" s="304">
        <v>0</v>
      </c>
      <c r="G139" s="304">
        <f t="shared" si="16"/>
        <v>0</v>
      </c>
      <c r="H139" s="304">
        <v>0</v>
      </c>
      <c r="I139" s="304">
        <v>0</v>
      </c>
      <c r="J139" s="304">
        <v>0</v>
      </c>
      <c r="K139" s="304">
        <f t="shared" si="17"/>
        <v>0</v>
      </c>
      <c r="L139" s="304">
        <v>0</v>
      </c>
      <c r="M139" s="304">
        <v>0</v>
      </c>
      <c r="N139" s="304">
        <v>0</v>
      </c>
      <c r="O139" s="304">
        <v>0</v>
      </c>
      <c r="P139" s="304">
        <v>0</v>
      </c>
      <c r="Q139" s="304">
        <f t="shared" si="18"/>
        <v>0</v>
      </c>
      <c r="R139" s="304"/>
      <c r="S139" s="304"/>
      <c r="T139" s="304"/>
      <c r="U139" s="304"/>
      <c r="V139" s="304"/>
      <c r="W139" s="304"/>
      <c r="X139" s="304"/>
      <c r="Y139" s="304"/>
      <c r="Z139" s="304">
        <f t="shared" si="19"/>
        <v>0</v>
      </c>
    </row>
    <row r="140" spans="1:26" s="27" customFormat="1" x14ac:dyDescent="0.25">
      <c r="A140" s="303">
        <v>127</v>
      </c>
      <c r="B140" s="49" t="s">
        <v>290</v>
      </c>
      <c r="C140" s="50" t="s">
        <v>291</v>
      </c>
      <c r="D140" s="304">
        <v>0</v>
      </c>
      <c r="E140" s="304">
        <v>0</v>
      </c>
      <c r="F140" s="304">
        <v>0</v>
      </c>
      <c r="G140" s="304">
        <f t="shared" ref="G140:G148" si="20">H140+I140+J140</f>
        <v>0</v>
      </c>
      <c r="H140" s="304">
        <v>0</v>
      </c>
      <c r="I140" s="304">
        <v>0</v>
      </c>
      <c r="J140" s="304">
        <v>0</v>
      </c>
      <c r="K140" s="304">
        <f t="shared" ref="K140:K148" si="21">D140+E140+F140+G140</f>
        <v>0</v>
      </c>
      <c r="L140" s="304">
        <v>0</v>
      </c>
      <c r="M140" s="304">
        <v>0</v>
      </c>
      <c r="N140" s="304">
        <v>0</v>
      </c>
      <c r="O140" s="304">
        <v>0</v>
      </c>
      <c r="P140" s="304">
        <v>0</v>
      </c>
      <c r="Q140" s="304">
        <f t="shared" ref="Q140:Q145" si="22">L140+M140+N140+O140+P140</f>
        <v>0</v>
      </c>
      <c r="R140" s="304"/>
      <c r="S140" s="304"/>
      <c r="T140" s="304"/>
      <c r="U140" s="304"/>
      <c r="V140" s="304"/>
      <c r="W140" s="304"/>
      <c r="X140" s="304"/>
      <c r="Y140" s="304"/>
      <c r="Z140" s="304">
        <f t="shared" ref="Z140:Z145" si="23">R140+S140+T140+U140+V140+W140+X140+Y140</f>
        <v>0</v>
      </c>
    </row>
    <row r="141" spans="1:26" s="27" customFormat="1" x14ac:dyDescent="0.25">
      <c r="A141" s="303">
        <v>128</v>
      </c>
      <c r="B141" s="346" t="s">
        <v>292</v>
      </c>
      <c r="C141" s="50" t="s">
        <v>293</v>
      </c>
      <c r="D141" s="304">
        <v>0</v>
      </c>
      <c r="E141" s="304">
        <v>0</v>
      </c>
      <c r="F141" s="304">
        <v>0</v>
      </c>
      <c r="G141" s="304">
        <f t="shared" si="20"/>
        <v>0</v>
      </c>
      <c r="H141" s="304">
        <v>0</v>
      </c>
      <c r="I141" s="304">
        <v>0</v>
      </c>
      <c r="J141" s="304">
        <v>0</v>
      </c>
      <c r="K141" s="304">
        <f t="shared" si="21"/>
        <v>0</v>
      </c>
      <c r="L141" s="304">
        <v>0</v>
      </c>
      <c r="M141" s="304">
        <v>0</v>
      </c>
      <c r="N141" s="304">
        <v>0</v>
      </c>
      <c r="O141" s="304">
        <v>0</v>
      </c>
      <c r="P141" s="304">
        <v>0</v>
      </c>
      <c r="Q141" s="304">
        <f t="shared" si="22"/>
        <v>0</v>
      </c>
      <c r="R141" s="304"/>
      <c r="S141" s="304"/>
      <c r="T141" s="304"/>
      <c r="U141" s="304"/>
      <c r="V141" s="304"/>
      <c r="W141" s="304"/>
      <c r="X141" s="304"/>
      <c r="Y141" s="304"/>
      <c r="Z141" s="304">
        <f t="shared" si="23"/>
        <v>0</v>
      </c>
    </row>
    <row r="142" spans="1:26" x14ac:dyDescent="0.25">
      <c r="A142" s="303">
        <v>129</v>
      </c>
      <c r="B142" s="62" t="s">
        <v>294</v>
      </c>
      <c r="C142" s="310" t="s">
        <v>295</v>
      </c>
      <c r="D142" s="304">
        <v>0</v>
      </c>
      <c r="E142" s="304">
        <v>0</v>
      </c>
      <c r="F142" s="304">
        <v>0</v>
      </c>
      <c r="G142" s="304">
        <f t="shared" si="20"/>
        <v>0</v>
      </c>
      <c r="H142" s="304">
        <v>0</v>
      </c>
      <c r="I142" s="304">
        <v>0</v>
      </c>
      <c r="J142" s="304">
        <v>0</v>
      </c>
      <c r="K142" s="304">
        <f t="shared" si="21"/>
        <v>0</v>
      </c>
      <c r="L142" s="304">
        <v>0</v>
      </c>
      <c r="M142" s="304">
        <v>0</v>
      </c>
      <c r="N142" s="304">
        <v>0</v>
      </c>
      <c r="O142" s="304">
        <v>0</v>
      </c>
      <c r="P142" s="304">
        <v>0</v>
      </c>
      <c r="Q142" s="304">
        <f t="shared" si="22"/>
        <v>0</v>
      </c>
      <c r="R142" s="304"/>
      <c r="S142" s="304"/>
      <c r="T142" s="304"/>
      <c r="U142" s="304"/>
      <c r="V142" s="304"/>
      <c r="W142" s="304"/>
      <c r="X142" s="304"/>
      <c r="Y142" s="304"/>
      <c r="Z142" s="304">
        <f t="shared" si="23"/>
        <v>0</v>
      </c>
    </row>
    <row r="143" spans="1:26" x14ac:dyDescent="0.25">
      <c r="A143" s="303">
        <v>130</v>
      </c>
      <c r="B143" s="64" t="s">
        <v>296</v>
      </c>
      <c r="C143" s="311" t="s">
        <v>297</v>
      </c>
      <c r="D143" s="304">
        <v>0</v>
      </c>
      <c r="E143" s="304">
        <v>0</v>
      </c>
      <c r="F143" s="304">
        <v>0</v>
      </c>
      <c r="G143" s="304">
        <f t="shared" si="20"/>
        <v>0</v>
      </c>
      <c r="H143" s="304">
        <v>0</v>
      </c>
      <c r="I143" s="304">
        <v>0</v>
      </c>
      <c r="J143" s="304">
        <v>0</v>
      </c>
      <c r="K143" s="304">
        <f t="shared" si="21"/>
        <v>0</v>
      </c>
      <c r="L143" s="304">
        <v>0</v>
      </c>
      <c r="M143" s="304">
        <v>0</v>
      </c>
      <c r="N143" s="304">
        <v>0</v>
      </c>
      <c r="O143" s="304">
        <v>0</v>
      </c>
      <c r="P143" s="304">
        <v>0</v>
      </c>
      <c r="Q143" s="304">
        <f t="shared" si="22"/>
        <v>0</v>
      </c>
      <c r="R143" s="304"/>
      <c r="S143" s="304"/>
      <c r="T143" s="304"/>
      <c r="U143" s="304"/>
      <c r="V143" s="304"/>
      <c r="W143" s="304"/>
      <c r="X143" s="304"/>
      <c r="Y143" s="304"/>
      <c r="Z143" s="304">
        <f t="shared" si="23"/>
        <v>0</v>
      </c>
    </row>
    <row r="144" spans="1:26" x14ac:dyDescent="0.2">
      <c r="A144" s="303">
        <v>131</v>
      </c>
      <c r="B144" s="66" t="s">
        <v>298</v>
      </c>
      <c r="C144" s="350" t="s">
        <v>469</v>
      </c>
      <c r="D144" s="304">
        <v>0</v>
      </c>
      <c r="E144" s="304">
        <v>0</v>
      </c>
      <c r="F144" s="304">
        <v>0</v>
      </c>
      <c r="G144" s="304">
        <f t="shared" si="20"/>
        <v>0</v>
      </c>
      <c r="H144" s="304">
        <v>0</v>
      </c>
      <c r="I144" s="304">
        <v>0</v>
      </c>
      <c r="J144" s="304">
        <v>0</v>
      </c>
      <c r="K144" s="304">
        <f t="shared" si="21"/>
        <v>0</v>
      </c>
      <c r="L144" s="304">
        <v>0</v>
      </c>
      <c r="M144" s="304">
        <v>0</v>
      </c>
      <c r="N144" s="304">
        <v>0</v>
      </c>
      <c r="O144" s="304">
        <v>0</v>
      </c>
      <c r="P144" s="304">
        <v>0</v>
      </c>
      <c r="Q144" s="304">
        <f t="shared" si="22"/>
        <v>0</v>
      </c>
      <c r="R144" s="304"/>
      <c r="S144" s="304"/>
      <c r="T144" s="304"/>
      <c r="U144" s="304"/>
      <c r="V144" s="304"/>
      <c r="W144" s="304"/>
      <c r="X144" s="304"/>
      <c r="Y144" s="304"/>
      <c r="Z144" s="304">
        <f t="shared" si="23"/>
        <v>0</v>
      </c>
    </row>
    <row r="145" spans="1:26" x14ac:dyDescent="0.25">
      <c r="A145" s="303">
        <v>132</v>
      </c>
      <c r="B145" s="303" t="s">
        <v>300</v>
      </c>
      <c r="C145" s="312" t="s">
        <v>301</v>
      </c>
      <c r="D145" s="304">
        <v>0</v>
      </c>
      <c r="E145" s="304">
        <v>0</v>
      </c>
      <c r="F145" s="304">
        <v>0</v>
      </c>
      <c r="G145" s="304">
        <f t="shared" si="20"/>
        <v>0</v>
      </c>
      <c r="H145" s="304">
        <v>0</v>
      </c>
      <c r="I145" s="304">
        <v>0</v>
      </c>
      <c r="J145" s="304">
        <v>0</v>
      </c>
      <c r="K145" s="304">
        <f t="shared" si="21"/>
        <v>0</v>
      </c>
      <c r="L145" s="304">
        <v>0</v>
      </c>
      <c r="M145" s="304">
        <v>0</v>
      </c>
      <c r="N145" s="304">
        <v>0</v>
      </c>
      <c r="O145" s="304">
        <v>0</v>
      </c>
      <c r="P145" s="304">
        <v>0</v>
      </c>
      <c r="Q145" s="304">
        <f t="shared" si="22"/>
        <v>0</v>
      </c>
      <c r="R145" s="304"/>
      <c r="S145" s="304"/>
      <c r="T145" s="304"/>
      <c r="U145" s="304"/>
      <c r="V145" s="304"/>
      <c r="W145" s="304"/>
      <c r="X145" s="304"/>
      <c r="Y145" s="304"/>
      <c r="Z145" s="304">
        <f t="shared" si="23"/>
        <v>0</v>
      </c>
    </row>
    <row r="146" spans="1:26" x14ac:dyDescent="0.25">
      <c r="A146" s="303">
        <v>133</v>
      </c>
      <c r="B146" s="313" t="s">
        <v>302</v>
      </c>
      <c r="C146" s="312" t="s">
        <v>303</v>
      </c>
      <c r="D146" s="304">
        <v>0</v>
      </c>
      <c r="E146" s="304">
        <v>0</v>
      </c>
      <c r="F146" s="304">
        <v>0</v>
      </c>
      <c r="G146" s="304">
        <f t="shared" si="20"/>
        <v>0</v>
      </c>
      <c r="H146" s="304">
        <v>0</v>
      </c>
      <c r="I146" s="304">
        <v>0</v>
      </c>
      <c r="J146" s="304">
        <v>0</v>
      </c>
      <c r="K146" s="304">
        <f t="shared" si="21"/>
        <v>0</v>
      </c>
      <c r="L146" s="304">
        <v>0</v>
      </c>
      <c r="M146" s="304">
        <v>0</v>
      </c>
      <c r="N146" s="304">
        <v>0</v>
      </c>
      <c r="O146" s="304">
        <v>0</v>
      </c>
      <c r="P146" s="304">
        <v>0</v>
      </c>
      <c r="Q146" s="304">
        <f t="shared" ref="Q146:Q148" si="24">O146+P146</f>
        <v>0</v>
      </c>
      <c r="R146" s="304"/>
      <c r="S146" s="304"/>
      <c r="T146" s="304"/>
      <c r="U146" s="304"/>
      <c r="V146" s="304"/>
      <c r="W146" s="304"/>
      <c r="X146" s="304"/>
      <c r="Y146" s="304"/>
      <c r="Z146" s="304">
        <f t="shared" ref="Z146:Z148" si="25">X146+Y146</f>
        <v>0</v>
      </c>
    </row>
    <row r="147" spans="1:26" x14ac:dyDescent="0.25">
      <c r="A147" s="303">
        <v>134</v>
      </c>
      <c r="B147" s="313" t="s">
        <v>304</v>
      </c>
      <c r="C147" s="312" t="s">
        <v>305</v>
      </c>
      <c r="D147" s="304">
        <v>0</v>
      </c>
      <c r="E147" s="304">
        <v>0</v>
      </c>
      <c r="F147" s="304">
        <v>0</v>
      </c>
      <c r="G147" s="304">
        <f t="shared" si="20"/>
        <v>0</v>
      </c>
      <c r="H147" s="304">
        <v>0</v>
      </c>
      <c r="I147" s="304">
        <v>0</v>
      </c>
      <c r="J147" s="304">
        <v>0</v>
      </c>
      <c r="K147" s="304">
        <f t="shared" si="21"/>
        <v>0</v>
      </c>
      <c r="L147" s="304">
        <v>0</v>
      </c>
      <c r="M147" s="304">
        <v>0</v>
      </c>
      <c r="N147" s="304">
        <v>0</v>
      </c>
      <c r="O147" s="304">
        <v>0</v>
      </c>
      <c r="P147" s="304">
        <v>0</v>
      </c>
      <c r="Q147" s="304">
        <f t="shared" si="24"/>
        <v>0</v>
      </c>
      <c r="R147" s="304"/>
      <c r="S147" s="304"/>
      <c r="T147" s="304"/>
      <c r="U147" s="304"/>
      <c r="V147" s="304"/>
      <c r="W147" s="304"/>
      <c r="X147" s="304"/>
      <c r="Y147" s="304"/>
      <c r="Z147" s="304">
        <f t="shared" si="25"/>
        <v>0</v>
      </c>
    </row>
    <row r="148" spans="1:26" x14ac:dyDescent="0.25">
      <c r="A148" s="303">
        <v>135</v>
      </c>
      <c r="B148" s="313" t="s">
        <v>306</v>
      </c>
      <c r="C148" s="308" t="s">
        <v>307</v>
      </c>
      <c r="D148" s="304">
        <v>0</v>
      </c>
      <c r="E148" s="304">
        <v>0</v>
      </c>
      <c r="F148" s="304">
        <v>0</v>
      </c>
      <c r="G148" s="304">
        <f t="shared" si="20"/>
        <v>0</v>
      </c>
      <c r="H148" s="304">
        <v>0</v>
      </c>
      <c r="I148" s="304">
        <v>0</v>
      </c>
      <c r="J148" s="304">
        <v>0</v>
      </c>
      <c r="K148" s="304">
        <f t="shared" si="21"/>
        <v>0</v>
      </c>
      <c r="L148" s="304">
        <v>0</v>
      </c>
      <c r="M148" s="304">
        <v>0</v>
      </c>
      <c r="N148" s="304">
        <v>0</v>
      </c>
      <c r="O148" s="304">
        <v>0</v>
      </c>
      <c r="P148" s="304">
        <v>0</v>
      </c>
      <c r="Q148" s="304">
        <f t="shared" si="24"/>
        <v>0</v>
      </c>
      <c r="R148" s="304"/>
      <c r="S148" s="304"/>
      <c r="T148" s="304"/>
      <c r="U148" s="304"/>
      <c r="V148" s="304"/>
      <c r="W148" s="304"/>
      <c r="X148" s="304"/>
      <c r="Y148" s="304"/>
      <c r="Z148" s="304">
        <f t="shared" si="25"/>
        <v>0</v>
      </c>
    </row>
    <row r="149" spans="1:26" x14ac:dyDescent="0.25">
      <c r="M149" s="32"/>
      <c r="N149" s="32"/>
    </row>
    <row r="151" spans="1:2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2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1">
    <mergeCell ref="M3:O3"/>
    <mergeCell ref="A4:A6"/>
    <mergeCell ref="B4:B6"/>
    <mergeCell ref="C4:C6"/>
    <mergeCell ref="A10:C10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50"/>
  <sheetViews>
    <sheetView zoomScale="110" zoomScaleNormal="110" workbookViewId="0">
      <pane xSplit="3" ySplit="8" topLeftCell="D135" activePane="bottomRight" state="frozen"/>
      <selection pane="topRight" activeCell="D1" sqref="D1"/>
      <selection pane="bottomLeft" activeCell="A9" sqref="A9"/>
      <selection pane="bottomRight" activeCell="I151" sqref="I151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7.85546875" style="5" customWidth="1"/>
    <col min="5" max="5" width="15.7109375" style="5" customWidth="1"/>
    <col min="6" max="6" width="23.140625" style="5" customWidth="1"/>
    <col min="7" max="16384" width="9.140625" style="5"/>
  </cols>
  <sheetData>
    <row r="1" spans="1:6" ht="15" customHeight="1" x14ac:dyDescent="0.25">
      <c r="A1" s="1120" t="s">
        <v>571</v>
      </c>
      <c r="B1" s="1120"/>
      <c r="C1" s="1120"/>
      <c r="D1" s="1120"/>
      <c r="E1" s="1120"/>
      <c r="F1" s="1120"/>
    </row>
    <row r="2" spans="1:6" ht="15.75" customHeight="1" x14ac:dyDescent="0.25">
      <c r="A2" s="1120"/>
      <c r="B2" s="1120"/>
      <c r="C2" s="1120"/>
      <c r="D2" s="1120"/>
      <c r="E2" s="1120"/>
      <c r="F2" s="1120"/>
    </row>
    <row r="3" spans="1:6" x14ac:dyDescent="0.25">
      <c r="C3" s="6"/>
      <c r="E3" s="32"/>
    </row>
    <row r="4" spans="1:6" s="10" customFormat="1" ht="98.25" customHeight="1" x14ac:dyDescent="0.25">
      <c r="A4" s="354" t="s">
        <v>0</v>
      </c>
      <c r="B4" s="354" t="s">
        <v>1</v>
      </c>
      <c r="C4" s="356" t="s">
        <v>2</v>
      </c>
      <c r="D4" s="345" t="s">
        <v>553</v>
      </c>
      <c r="E4" s="345" t="s">
        <v>554</v>
      </c>
      <c r="F4" s="345" t="s">
        <v>555</v>
      </c>
    </row>
    <row r="5" spans="1:6" x14ac:dyDescent="0.25">
      <c r="A5" s="1133" t="s">
        <v>13</v>
      </c>
      <c r="B5" s="1133"/>
      <c r="C5" s="1133"/>
      <c r="D5" s="352">
        <f>D6+D8+D7</f>
        <v>2482</v>
      </c>
      <c r="E5" s="352">
        <f t="shared" ref="E5:F5" si="0">E6+E8+E7</f>
        <v>4761</v>
      </c>
      <c r="F5" s="352">
        <f t="shared" si="0"/>
        <v>2386</v>
      </c>
    </row>
    <row r="6" spans="1:6" x14ac:dyDescent="0.25">
      <c r="A6" s="16"/>
      <c r="B6" s="16"/>
      <c r="C6" s="17" t="s">
        <v>14</v>
      </c>
      <c r="D6" s="304"/>
      <c r="E6" s="304"/>
      <c r="F6" s="304"/>
    </row>
    <row r="7" spans="1:6" x14ac:dyDescent="0.25">
      <c r="A7" s="16"/>
      <c r="B7" s="16"/>
      <c r="C7" s="17" t="s">
        <v>569</v>
      </c>
      <c r="D7" s="304"/>
      <c r="E7" s="304">
        <v>4761</v>
      </c>
      <c r="F7" s="304">
        <v>2386</v>
      </c>
    </row>
    <row r="8" spans="1:6" s="10" customFormat="1" x14ac:dyDescent="0.25">
      <c r="A8" s="1133" t="s">
        <v>15</v>
      </c>
      <c r="B8" s="1133"/>
      <c r="C8" s="1133"/>
      <c r="D8" s="352">
        <f>SUM(D9:D146)-D89</f>
        <v>2482</v>
      </c>
      <c r="E8" s="352">
        <f t="shared" ref="E8:F8" si="1">SUM(E9:E146)-E89</f>
        <v>0</v>
      </c>
      <c r="F8" s="352">
        <f t="shared" si="1"/>
        <v>0</v>
      </c>
    </row>
    <row r="9" spans="1:6" s="20" customFormat="1" x14ac:dyDescent="0.25">
      <c r="A9" s="303">
        <v>1</v>
      </c>
      <c r="B9" s="49" t="s">
        <v>54</v>
      </c>
      <c r="C9" s="50" t="s">
        <v>55</v>
      </c>
      <c r="D9" s="304"/>
      <c r="E9" s="304"/>
      <c r="F9" s="304"/>
    </row>
    <row r="10" spans="1:6" s="20" customFormat="1" x14ac:dyDescent="0.25">
      <c r="A10" s="303">
        <v>2</v>
      </c>
      <c r="B10" s="52" t="s">
        <v>56</v>
      </c>
      <c r="C10" s="50" t="s">
        <v>57</v>
      </c>
      <c r="D10" s="304"/>
      <c r="E10" s="304"/>
      <c r="F10" s="304"/>
    </row>
    <row r="11" spans="1:6" s="10" customFormat="1" x14ac:dyDescent="0.25">
      <c r="A11" s="303">
        <v>3</v>
      </c>
      <c r="B11" s="346" t="s">
        <v>16</v>
      </c>
      <c r="C11" s="50" t="s">
        <v>17</v>
      </c>
      <c r="D11" s="304"/>
      <c r="E11" s="304"/>
      <c r="F11" s="304"/>
    </row>
    <row r="12" spans="1:6" s="27" customFormat="1" x14ac:dyDescent="0.25">
      <c r="A12" s="303">
        <v>4</v>
      </c>
      <c r="B12" s="49" t="s">
        <v>58</v>
      </c>
      <c r="C12" s="50" t="s">
        <v>59</v>
      </c>
      <c r="D12" s="304"/>
      <c r="E12" s="304"/>
      <c r="F12" s="304"/>
    </row>
    <row r="13" spans="1:6" s="27" customFormat="1" x14ac:dyDescent="0.25">
      <c r="A13" s="303">
        <v>5</v>
      </c>
      <c r="B13" s="49" t="s">
        <v>60</v>
      </c>
      <c r="C13" s="50" t="s">
        <v>61</v>
      </c>
      <c r="D13" s="304"/>
      <c r="E13" s="304"/>
      <c r="F13" s="304"/>
    </row>
    <row r="14" spans="1:6" s="306" customFormat="1" x14ac:dyDescent="0.25">
      <c r="A14" s="303">
        <v>6</v>
      </c>
      <c r="B14" s="346" t="s">
        <v>18</v>
      </c>
      <c r="C14" s="50" t="s">
        <v>19</v>
      </c>
      <c r="D14" s="304"/>
      <c r="E14" s="304"/>
      <c r="F14" s="304"/>
    </row>
    <row r="15" spans="1:6" s="27" customFormat="1" x14ac:dyDescent="0.25">
      <c r="A15" s="303">
        <v>7</v>
      </c>
      <c r="B15" s="49" t="s">
        <v>62</v>
      </c>
      <c r="C15" s="50" t="s">
        <v>63</v>
      </c>
      <c r="D15" s="304"/>
      <c r="E15" s="304"/>
      <c r="F15" s="304"/>
    </row>
    <row r="16" spans="1:6" s="27" customFormat="1" x14ac:dyDescent="0.25">
      <c r="A16" s="303">
        <v>8</v>
      </c>
      <c r="B16" s="346" t="s">
        <v>64</v>
      </c>
      <c r="C16" s="50" t="s">
        <v>65</v>
      </c>
      <c r="D16" s="304"/>
      <c r="E16" s="304"/>
      <c r="F16" s="304"/>
    </row>
    <row r="17" spans="1:6" s="306" customFormat="1" x14ac:dyDescent="0.25">
      <c r="A17" s="303">
        <v>9</v>
      </c>
      <c r="B17" s="346" t="s">
        <v>66</v>
      </c>
      <c r="C17" s="50" t="s">
        <v>67</v>
      </c>
      <c r="D17" s="304"/>
      <c r="E17" s="304"/>
      <c r="F17" s="304"/>
    </row>
    <row r="18" spans="1:6" s="27" customFormat="1" x14ac:dyDescent="0.25">
      <c r="A18" s="303">
        <v>10</v>
      </c>
      <c r="B18" s="346" t="s">
        <v>68</v>
      </c>
      <c r="C18" s="50" t="s">
        <v>69</v>
      </c>
      <c r="D18" s="304"/>
      <c r="E18" s="304"/>
      <c r="F18" s="304"/>
    </row>
    <row r="19" spans="1:6" s="27" customFormat="1" x14ac:dyDescent="0.25">
      <c r="A19" s="303">
        <v>11</v>
      </c>
      <c r="B19" s="346" t="s">
        <v>70</v>
      </c>
      <c r="C19" s="50" t="s">
        <v>71</v>
      </c>
      <c r="D19" s="304"/>
      <c r="E19" s="304"/>
      <c r="F19" s="304"/>
    </row>
    <row r="20" spans="1:6" s="27" customFormat="1" x14ac:dyDescent="0.25">
      <c r="A20" s="303">
        <v>12</v>
      </c>
      <c r="B20" s="346" t="s">
        <v>72</v>
      </c>
      <c r="C20" s="50" t="s">
        <v>73</v>
      </c>
      <c r="D20" s="304"/>
      <c r="E20" s="304"/>
      <c r="F20" s="304"/>
    </row>
    <row r="21" spans="1:6" s="27" customFormat="1" x14ac:dyDescent="0.25">
      <c r="A21" s="303">
        <v>13</v>
      </c>
      <c r="B21" s="346" t="s">
        <v>74</v>
      </c>
      <c r="C21" s="50" t="s">
        <v>75</v>
      </c>
      <c r="D21" s="304"/>
      <c r="E21" s="304"/>
      <c r="F21" s="304"/>
    </row>
    <row r="22" spans="1:6" s="27" customFormat="1" x14ac:dyDescent="0.25">
      <c r="A22" s="303">
        <v>14</v>
      </c>
      <c r="B22" s="346" t="s">
        <v>76</v>
      </c>
      <c r="C22" s="50" t="s">
        <v>77</v>
      </c>
      <c r="D22" s="304"/>
      <c r="E22" s="304"/>
      <c r="F22" s="304"/>
    </row>
    <row r="23" spans="1:6" s="27" customFormat="1" x14ac:dyDescent="0.25">
      <c r="A23" s="303">
        <v>15</v>
      </c>
      <c r="B23" s="346" t="s">
        <v>78</v>
      </c>
      <c r="C23" s="50" t="s">
        <v>79</v>
      </c>
      <c r="D23" s="304"/>
      <c r="E23" s="304"/>
      <c r="F23" s="304"/>
    </row>
    <row r="24" spans="1:6" s="27" customFormat="1" x14ac:dyDescent="0.25">
      <c r="A24" s="303">
        <v>16</v>
      </c>
      <c r="B24" s="346" t="s">
        <v>80</v>
      </c>
      <c r="C24" s="50" t="s">
        <v>81</v>
      </c>
      <c r="D24" s="304"/>
      <c r="E24" s="304"/>
      <c r="F24" s="304"/>
    </row>
    <row r="25" spans="1:6" s="27" customFormat="1" x14ac:dyDescent="0.25">
      <c r="A25" s="303">
        <v>17</v>
      </c>
      <c r="B25" s="346" t="s">
        <v>20</v>
      </c>
      <c r="C25" s="50" t="s">
        <v>21</v>
      </c>
      <c r="D25" s="304"/>
      <c r="E25" s="304"/>
      <c r="F25" s="304"/>
    </row>
    <row r="26" spans="1:6" s="27" customFormat="1" x14ac:dyDescent="0.25">
      <c r="A26" s="303">
        <v>18</v>
      </c>
      <c r="B26" s="49" t="s">
        <v>82</v>
      </c>
      <c r="C26" s="50" t="s">
        <v>83</v>
      </c>
      <c r="D26" s="304"/>
      <c r="E26" s="304"/>
      <c r="F26" s="304"/>
    </row>
    <row r="27" spans="1:6" s="27" customFormat="1" x14ac:dyDescent="0.25">
      <c r="A27" s="303">
        <v>19</v>
      </c>
      <c r="B27" s="49" t="s">
        <v>84</v>
      </c>
      <c r="C27" s="50" t="s">
        <v>85</v>
      </c>
      <c r="D27" s="304"/>
      <c r="E27" s="304"/>
      <c r="F27" s="304"/>
    </row>
    <row r="28" spans="1:6" s="306" customFormat="1" x14ac:dyDescent="0.25">
      <c r="A28" s="303">
        <v>20</v>
      </c>
      <c r="B28" s="49" t="s">
        <v>86</v>
      </c>
      <c r="C28" s="50" t="s">
        <v>87</v>
      </c>
      <c r="D28" s="304"/>
      <c r="E28" s="304"/>
      <c r="F28" s="304"/>
    </row>
    <row r="29" spans="1:6" s="27" customFormat="1" x14ac:dyDescent="0.25">
      <c r="A29" s="303">
        <v>21</v>
      </c>
      <c r="B29" s="49" t="s">
        <v>22</v>
      </c>
      <c r="C29" s="50" t="s">
        <v>23</v>
      </c>
      <c r="D29" s="304"/>
      <c r="E29" s="304"/>
      <c r="F29" s="304"/>
    </row>
    <row r="30" spans="1:6" s="27" customFormat="1" x14ac:dyDescent="0.25">
      <c r="A30" s="303">
        <v>22</v>
      </c>
      <c r="B30" s="346" t="s">
        <v>24</v>
      </c>
      <c r="C30" s="50" t="s">
        <v>25</v>
      </c>
      <c r="D30" s="304"/>
      <c r="E30" s="304"/>
      <c r="F30" s="304"/>
    </row>
    <row r="31" spans="1:6" x14ac:dyDescent="0.25">
      <c r="A31" s="303">
        <v>23</v>
      </c>
      <c r="B31" s="346" t="s">
        <v>88</v>
      </c>
      <c r="C31" s="50" t="s">
        <v>89</v>
      </c>
      <c r="D31" s="304"/>
      <c r="E31" s="304"/>
      <c r="F31" s="304"/>
    </row>
    <row r="32" spans="1:6" s="306" customFormat="1" ht="12.75" customHeight="1" x14ac:dyDescent="0.25">
      <c r="A32" s="303">
        <v>24</v>
      </c>
      <c r="B32" s="346" t="s">
        <v>90</v>
      </c>
      <c r="C32" s="50" t="s">
        <v>91</v>
      </c>
      <c r="D32" s="304"/>
      <c r="E32" s="304"/>
      <c r="F32" s="304"/>
    </row>
    <row r="33" spans="1:6" s="306" customFormat="1" x14ac:dyDescent="0.25">
      <c r="A33" s="303">
        <v>25</v>
      </c>
      <c r="B33" s="49" t="s">
        <v>92</v>
      </c>
      <c r="C33" s="50" t="s">
        <v>93</v>
      </c>
      <c r="D33" s="304"/>
      <c r="E33" s="304"/>
      <c r="F33" s="304"/>
    </row>
    <row r="34" spans="1:6" s="27" customFormat="1" x14ac:dyDescent="0.25">
      <c r="A34" s="303">
        <v>26</v>
      </c>
      <c r="B34" s="346" t="s">
        <v>94</v>
      </c>
      <c r="C34" s="50" t="s">
        <v>95</v>
      </c>
      <c r="D34" s="304"/>
      <c r="E34" s="304"/>
      <c r="F34" s="304"/>
    </row>
    <row r="35" spans="1:6" s="27" customFormat="1" x14ac:dyDescent="0.25">
      <c r="A35" s="303">
        <v>27</v>
      </c>
      <c r="B35" s="52" t="s">
        <v>96</v>
      </c>
      <c r="C35" s="50" t="s">
        <v>97</v>
      </c>
      <c r="D35" s="304"/>
      <c r="E35" s="304"/>
      <c r="F35" s="304"/>
    </row>
    <row r="36" spans="1:6" s="27" customFormat="1" x14ac:dyDescent="0.25">
      <c r="A36" s="303">
        <v>28</v>
      </c>
      <c r="B36" s="52" t="s">
        <v>26</v>
      </c>
      <c r="C36" s="50" t="s">
        <v>27</v>
      </c>
      <c r="D36" s="304"/>
      <c r="E36" s="304"/>
      <c r="F36" s="304"/>
    </row>
    <row r="37" spans="1:6" s="27" customFormat="1" x14ac:dyDescent="0.25">
      <c r="A37" s="303">
        <v>29</v>
      </c>
      <c r="B37" s="49" t="s">
        <v>98</v>
      </c>
      <c r="C37" s="50" t="s">
        <v>99</v>
      </c>
      <c r="D37" s="304"/>
      <c r="E37" s="304"/>
      <c r="F37" s="304"/>
    </row>
    <row r="38" spans="1:6" s="27" customFormat="1" x14ac:dyDescent="0.25">
      <c r="A38" s="303">
        <v>30</v>
      </c>
      <c r="B38" s="52" t="s">
        <v>100</v>
      </c>
      <c r="C38" s="50" t="s">
        <v>101</v>
      </c>
      <c r="D38" s="304"/>
      <c r="E38" s="304"/>
      <c r="F38" s="304"/>
    </row>
    <row r="39" spans="1:6" s="306" customFormat="1" x14ac:dyDescent="0.25">
      <c r="A39" s="303">
        <v>31</v>
      </c>
      <c r="B39" s="346" t="s">
        <v>102</v>
      </c>
      <c r="C39" s="50" t="s">
        <v>103</v>
      </c>
      <c r="D39" s="304"/>
      <c r="E39" s="304"/>
      <c r="F39" s="304"/>
    </row>
    <row r="40" spans="1:6" x14ac:dyDescent="0.25">
      <c r="A40" s="303">
        <v>32</v>
      </c>
      <c r="B40" s="52" t="s">
        <v>104</v>
      </c>
      <c r="C40" s="50" t="s">
        <v>105</v>
      </c>
      <c r="D40" s="304"/>
      <c r="E40" s="304"/>
      <c r="F40" s="304"/>
    </row>
    <row r="41" spans="1:6" s="27" customFormat="1" x14ac:dyDescent="0.25">
      <c r="A41" s="303">
        <v>33</v>
      </c>
      <c r="B41" s="49" t="s">
        <v>106</v>
      </c>
      <c r="C41" s="50" t="s">
        <v>107</v>
      </c>
      <c r="D41" s="304"/>
      <c r="E41" s="304"/>
      <c r="F41" s="304"/>
    </row>
    <row r="42" spans="1:6" s="27" customFormat="1" x14ac:dyDescent="0.25">
      <c r="A42" s="303">
        <v>34</v>
      </c>
      <c r="B42" s="307" t="s">
        <v>108</v>
      </c>
      <c r="C42" s="308" t="s">
        <v>109</v>
      </c>
      <c r="D42" s="304"/>
      <c r="E42" s="304"/>
      <c r="F42" s="304"/>
    </row>
    <row r="43" spans="1:6" s="27" customFormat="1" x14ac:dyDescent="0.25">
      <c r="A43" s="303">
        <v>35</v>
      </c>
      <c r="B43" s="49" t="s">
        <v>110</v>
      </c>
      <c r="C43" s="50" t="s">
        <v>111</v>
      </c>
      <c r="D43" s="304"/>
      <c r="E43" s="304"/>
      <c r="F43" s="304"/>
    </row>
    <row r="44" spans="1:6" x14ac:dyDescent="0.25">
      <c r="A44" s="303">
        <v>36</v>
      </c>
      <c r="B44" s="49" t="s">
        <v>112</v>
      </c>
      <c r="C44" s="50" t="s">
        <v>113</v>
      </c>
      <c r="D44" s="304"/>
      <c r="E44" s="304"/>
      <c r="F44" s="304"/>
    </row>
    <row r="45" spans="1:6" s="27" customFormat="1" x14ac:dyDescent="0.25">
      <c r="A45" s="303">
        <v>37</v>
      </c>
      <c r="B45" s="346" t="s">
        <v>114</v>
      </c>
      <c r="C45" s="50" t="s">
        <v>115</v>
      </c>
      <c r="D45" s="304"/>
      <c r="E45" s="304"/>
      <c r="F45" s="304"/>
    </row>
    <row r="46" spans="1:6" s="27" customFormat="1" x14ac:dyDescent="0.25">
      <c r="A46" s="303">
        <v>38</v>
      </c>
      <c r="B46" s="52" t="s">
        <v>116</v>
      </c>
      <c r="C46" s="50" t="s">
        <v>117</v>
      </c>
      <c r="D46" s="304"/>
      <c r="E46" s="304"/>
      <c r="F46" s="304"/>
    </row>
    <row r="47" spans="1:6" s="27" customFormat="1" x14ac:dyDescent="0.25">
      <c r="A47" s="303">
        <v>39</v>
      </c>
      <c r="B47" s="346" t="s">
        <v>28</v>
      </c>
      <c r="C47" s="50" t="s">
        <v>29</v>
      </c>
      <c r="D47" s="304"/>
      <c r="E47" s="304"/>
      <c r="F47" s="304"/>
    </row>
    <row r="48" spans="1:6" s="27" customFormat="1" x14ac:dyDescent="0.25">
      <c r="A48" s="303">
        <v>40</v>
      </c>
      <c r="B48" s="49" t="s">
        <v>118</v>
      </c>
      <c r="C48" s="50" t="s">
        <v>119</v>
      </c>
      <c r="D48" s="304"/>
      <c r="E48" s="304"/>
      <c r="F48" s="304"/>
    </row>
    <row r="49" spans="1:6" s="27" customFormat="1" x14ac:dyDescent="0.25">
      <c r="A49" s="303">
        <v>41</v>
      </c>
      <c r="B49" s="49" t="s">
        <v>120</v>
      </c>
      <c r="C49" s="50" t="s">
        <v>121</v>
      </c>
      <c r="D49" s="304"/>
      <c r="E49" s="304"/>
      <c r="F49" s="304"/>
    </row>
    <row r="50" spans="1:6" s="306" customFormat="1" x14ac:dyDescent="0.25">
      <c r="A50" s="303">
        <v>42</v>
      </c>
      <c r="B50" s="346" t="s">
        <v>122</v>
      </c>
      <c r="C50" s="50" t="s">
        <v>123</v>
      </c>
      <c r="D50" s="304"/>
      <c r="E50" s="304"/>
      <c r="F50" s="304"/>
    </row>
    <row r="51" spans="1:6" s="27" customFormat="1" x14ac:dyDescent="0.25">
      <c r="A51" s="303">
        <v>43</v>
      </c>
      <c r="B51" s="52" t="s">
        <v>124</v>
      </c>
      <c r="C51" s="50" t="s">
        <v>125</v>
      </c>
      <c r="D51" s="304"/>
      <c r="E51" s="304"/>
      <c r="F51" s="304"/>
    </row>
    <row r="52" spans="1:6" s="27" customFormat="1" x14ac:dyDescent="0.25">
      <c r="A52" s="303">
        <v>44</v>
      </c>
      <c r="B52" s="346" t="s">
        <v>126</v>
      </c>
      <c r="C52" s="50" t="s">
        <v>127</v>
      </c>
      <c r="D52" s="304"/>
      <c r="E52" s="304"/>
      <c r="F52" s="304"/>
    </row>
    <row r="53" spans="1:6" s="27" customFormat="1" x14ac:dyDescent="0.25">
      <c r="A53" s="303">
        <v>45</v>
      </c>
      <c r="B53" s="52" t="s">
        <v>128</v>
      </c>
      <c r="C53" s="50" t="s">
        <v>129</v>
      </c>
      <c r="D53" s="304"/>
      <c r="E53" s="304"/>
      <c r="F53" s="304"/>
    </row>
    <row r="54" spans="1:6" s="27" customFormat="1" x14ac:dyDescent="0.25">
      <c r="A54" s="303">
        <v>46</v>
      </c>
      <c r="B54" s="346" t="s">
        <v>130</v>
      </c>
      <c r="C54" s="50" t="s">
        <v>131</v>
      </c>
      <c r="D54" s="304"/>
      <c r="E54" s="304"/>
      <c r="F54" s="304"/>
    </row>
    <row r="55" spans="1:6" s="27" customFormat="1" x14ac:dyDescent="0.25">
      <c r="A55" s="303">
        <v>47</v>
      </c>
      <c r="B55" s="52" t="s">
        <v>132</v>
      </c>
      <c r="C55" s="50" t="s">
        <v>133</v>
      </c>
      <c r="D55" s="304"/>
      <c r="E55" s="304"/>
      <c r="F55" s="304"/>
    </row>
    <row r="56" spans="1:6" s="27" customFormat="1" x14ac:dyDescent="0.25">
      <c r="A56" s="303">
        <v>48</v>
      </c>
      <c r="B56" s="346" t="s">
        <v>134</v>
      </c>
      <c r="C56" s="50" t="s">
        <v>135</v>
      </c>
      <c r="D56" s="304"/>
      <c r="E56" s="304"/>
      <c r="F56" s="304"/>
    </row>
    <row r="57" spans="1:6" s="27" customFormat="1" x14ac:dyDescent="0.25">
      <c r="A57" s="303">
        <v>49</v>
      </c>
      <c r="B57" s="346" t="s">
        <v>136</v>
      </c>
      <c r="C57" s="50" t="s">
        <v>137</v>
      </c>
      <c r="D57" s="304"/>
      <c r="E57" s="304"/>
      <c r="F57" s="304"/>
    </row>
    <row r="58" spans="1:6" s="27" customFormat="1" x14ac:dyDescent="0.25">
      <c r="A58" s="303">
        <v>50</v>
      </c>
      <c r="B58" s="346" t="s">
        <v>138</v>
      </c>
      <c r="C58" s="50" t="s">
        <v>139</v>
      </c>
      <c r="D58" s="304"/>
      <c r="E58" s="304"/>
      <c r="F58" s="304"/>
    </row>
    <row r="59" spans="1:6" s="27" customFormat="1" x14ac:dyDescent="0.25">
      <c r="A59" s="303">
        <v>51</v>
      </c>
      <c r="B59" s="346" t="s">
        <v>140</v>
      </c>
      <c r="C59" s="50" t="s">
        <v>141</v>
      </c>
      <c r="D59" s="304"/>
      <c r="E59" s="304"/>
      <c r="F59" s="304"/>
    </row>
    <row r="60" spans="1:6" s="27" customFormat="1" x14ac:dyDescent="0.25">
      <c r="A60" s="303">
        <v>52</v>
      </c>
      <c r="B60" s="52" t="s">
        <v>142</v>
      </c>
      <c r="C60" s="50" t="s">
        <v>143</v>
      </c>
      <c r="D60" s="304"/>
      <c r="E60" s="304"/>
      <c r="F60" s="304"/>
    </row>
    <row r="61" spans="1:6" s="27" customFormat="1" x14ac:dyDescent="0.25">
      <c r="A61" s="303">
        <v>53</v>
      </c>
      <c r="B61" s="346" t="s">
        <v>144</v>
      </c>
      <c r="C61" s="50" t="s">
        <v>145</v>
      </c>
      <c r="D61" s="304"/>
      <c r="E61" s="304"/>
      <c r="F61" s="304"/>
    </row>
    <row r="62" spans="1:6" s="27" customFormat="1" x14ac:dyDescent="0.25">
      <c r="A62" s="303">
        <v>54</v>
      </c>
      <c r="B62" s="346" t="s">
        <v>146</v>
      </c>
      <c r="C62" s="50" t="s">
        <v>147</v>
      </c>
      <c r="D62" s="304"/>
      <c r="E62" s="304"/>
      <c r="F62" s="304"/>
    </row>
    <row r="63" spans="1:6" s="27" customFormat="1" x14ac:dyDescent="0.25">
      <c r="A63" s="303">
        <v>55</v>
      </c>
      <c r="B63" s="346" t="s">
        <v>148</v>
      </c>
      <c r="C63" s="50" t="s">
        <v>149</v>
      </c>
      <c r="D63" s="304"/>
      <c r="E63" s="304"/>
      <c r="F63" s="304"/>
    </row>
    <row r="64" spans="1:6" s="27" customFormat="1" x14ac:dyDescent="0.25">
      <c r="A64" s="303">
        <v>56</v>
      </c>
      <c r="B64" s="52" t="s">
        <v>150</v>
      </c>
      <c r="C64" s="50" t="s">
        <v>151</v>
      </c>
      <c r="D64" s="304"/>
      <c r="E64" s="304"/>
      <c r="F64" s="304"/>
    </row>
    <row r="65" spans="1:6" s="27" customFormat="1" x14ac:dyDescent="0.25">
      <c r="A65" s="303">
        <v>57</v>
      </c>
      <c r="B65" s="49" t="s">
        <v>152</v>
      </c>
      <c r="C65" s="50" t="s">
        <v>572</v>
      </c>
      <c r="D65" s="304"/>
      <c r="E65" s="304"/>
      <c r="F65" s="304"/>
    </row>
    <row r="66" spans="1:6" s="27" customFormat="1" x14ac:dyDescent="0.25">
      <c r="A66" s="303">
        <v>58</v>
      </c>
      <c r="B66" s="52" t="s">
        <v>154</v>
      </c>
      <c r="C66" s="50" t="s">
        <v>155</v>
      </c>
      <c r="D66" s="304"/>
      <c r="E66" s="304"/>
      <c r="F66" s="304"/>
    </row>
    <row r="67" spans="1:6" s="27" customFormat="1" x14ac:dyDescent="0.25">
      <c r="A67" s="303">
        <v>59</v>
      </c>
      <c r="B67" s="346" t="s">
        <v>156</v>
      </c>
      <c r="C67" s="50" t="s">
        <v>157</v>
      </c>
      <c r="D67" s="304"/>
      <c r="E67" s="304"/>
      <c r="F67" s="304"/>
    </row>
    <row r="68" spans="1:6" s="27" customFormat="1" ht="24" x14ac:dyDescent="0.25">
      <c r="A68" s="303">
        <v>60</v>
      </c>
      <c r="B68" s="49" t="s">
        <v>158</v>
      </c>
      <c r="C68" s="50" t="s">
        <v>159</v>
      </c>
      <c r="D68" s="304"/>
      <c r="E68" s="304"/>
      <c r="F68" s="304"/>
    </row>
    <row r="69" spans="1:6" s="27" customFormat="1" ht="24" x14ac:dyDescent="0.25">
      <c r="A69" s="303">
        <v>61</v>
      </c>
      <c r="B69" s="49" t="s">
        <v>160</v>
      </c>
      <c r="C69" s="50" t="s">
        <v>161</v>
      </c>
      <c r="D69" s="304"/>
      <c r="E69" s="304"/>
      <c r="F69" s="304"/>
    </row>
    <row r="70" spans="1:6" s="27" customFormat="1" x14ac:dyDescent="0.25">
      <c r="A70" s="303">
        <v>62</v>
      </c>
      <c r="B70" s="52" t="s">
        <v>162</v>
      </c>
      <c r="C70" s="50" t="s">
        <v>163</v>
      </c>
      <c r="D70" s="304"/>
      <c r="E70" s="304"/>
      <c r="F70" s="304"/>
    </row>
    <row r="71" spans="1:6" s="27" customFormat="1" x14ac:dyDescent="0.25">
      <c r="A71" s="303">
        <v>63</v>
      </c>
      <c r="B71" s="52" t="s">
        <v>164</v>
      </c>
      <c r="C71" s="50" t="s">
        <v>165</v>
      </c>
      <c r="D71" s="304"/>
      <c r="E71" s="304"/>
      <c r="F71" s="304"/>
    </row>
    <row r="72" spans="1:6" s="27" customFormat="1" x14ac:dyDescent="0.25">
      <c r="A72" s="303">
        <v>64</v>
      </c>
      <c r="B72" s="52" t="s">
        <v>166</v>
      </c>
      <c r="C72" s="50" t="s">
        <v>167</v>
      </c>
      <c r="D72" s="304"/>
      <c r="E72" s="304"/>
      <c r="F72" s="304"/>
    </row>
    <row r="73" spans="1:6" s="27" customFormat="1" x14ac:dyDescent="0.25">
      <c r="A73" s="303">
        <v>65</v>
      </c>
      <c r="B73" s="52" t="s">
        <v>168</v>
      </c>
      <c r="C73" s="50" t="s">
        <v>169</v>
      </c>
      <c r="D73" s="304"/>
      <c r="E73" s="304"/>
      <c r="F73" s="304"/>
    </row>
    <row r="74" spans="1:6" s="27" customFormat="1" x14ac:dyDescent="0.25">
      <c r="A74" s="303">
        <v>66</v>
      </c>
      <c r="B74" s="49" t="s">
        <v>170</v>
      </c>
      <c r="C74" s="50" t="s">
        <v>171</v>
      </c>
      <c r="D74" s="304"/>
      <c r="E74" s="304"/>
      <c r="F74" s="304"/>
    </row>
    <row r="75" spans="1:6" s="27" customFormat="1" x14ac:dyDescent="0.25">
      <c r="A75" s="303">
        <v>67</v>
      </c>
      <c r="B75" s="52" t="s">
        <v>172</v>
      </c>
      <c r="C75" s="50" t="s">
        <v>173</v>
      </c>
      <c r="D75" s="304"/>
      <c r="E75" s="304"/>
      <c r="F75" s="304"/>
    </row>
    <row r="76" spans="1:6" s="27" customFormat="1" x14ac:dyDescent="0.25">
      <c r="A76" s="303">
        <v>68</v>
      </c>
      <c r="B76" s="52" t="s">
        <v>174</v>
      </c>
      <c r="C76" s="50" t="s">
        <v>175</v>
      </c>
      <c r="D76" s="304"/>
      <c r="E76" s="304"/>
      <c r="F76" s="304"/>
    </row>
    <row r="77" spans="1:6" s="27" customFormat="1" x14ac:dyDescent="0.25">
      <c r="A77" s="303">
        <v>69</v>
      </c>
      <c r="B77" s="49" t="s">
        <v>176</v>
      </c>
      <c r="C77" s="50" t="s">
        <v>177</v>
      </c>
      <c r="D77" s="304"/>
      <c r="E77" s="304"/>
      <c r="F77" s="304"/>
    </row>
    <row r="78" spans="1:6" s="27" customFormat="1" ht="24" x14ac:dyDescent="0.25">
      <c r="A78" s="303">
        <v>70</v>
      </c>
      <c r="B78" s="49" t="s">
        <v>178</v>
      </c>
      <c r="C78" s="50" t="s">
        <v>179</v>
      </c>
      <c r="D78" s="304"/>
      <c r="E78" s="304"/>
      <c r="F78" s="304"/>
    </row>
    <row r="79" spans="1:6" s="27" customFormat="1" ht="24" x14ac:dyDescent="0.25">
      <c r="A79" s="303">
        <v>71</v>
      </c>
      <c r="B79" s="49" t="s">
        <v>180</v>
      </c>
      <c r="C79" s="50" t="s">
        <v>181</v>
      </c>
      <c r="D79" s="304"/>
      <c r="E79" s="304"/>
      <c r="F79" s="304"/>
    </row>
    <row r="80" spans="1:6" s="27" customFormat="1" x14ac:dyDescent="0.25">
      <c r="A80" s="303">
        <v>72</v>
      </c>
      <c r="B80" s="346" t="s">
        <v>182</v>
      </c>
      <c r="C80" s="50" t="s">
        <v>183</v>
      </c>
      <c r="D80" s="304"/>
      <c r="E80" s="304"/>
      <c r="F80" s="304"/>
    </row>
    <row r="81" spans="1:6" s="27" customFormat="1" x14ac:dyDescent="0.25">
      <c r="A81" s="303">
        <v>73</v>
      </c>
      <c r="B81" s="49" t="s">
        <v>184</v>
      </c>
      <c r="C81" s="50" t="s">
        <v>185</v>
      </c>
      <c r="D81" s="304"/>
      <c r="E81" s="304"/>
      <c r="F81" s="304"/>
    </row>
    <row r="82" spans="1:6" s="27" customFormat="1" x14ac:dyDescent="0.25">
      <c r="A82" s="303">
        <v>74</v>
      </c>
      <c r="B82" s="346" t="s">
        <v>186</v>
      </c>
      <c r="C82" s="50" t="s">
        <v>187</v>
      </c>
      <c r="D82" s="304"/>
      <c r="E82" s="304"/>
      <c r="F82" s="304"/>
    </row>
    <row r="83" spans="1:6" s="27" customFormat="1" x14ac:dyDescent="0.25">
      <c r="A83" s="303">
        <v>75</v>
      </c>
      <c r="B83" s="49" t="s">
        <v>188</v>
      </c>
      <c r="C83" s="50" t="s">
        <v>468</v>
      </c>
      <c r="D83" s="304"/>
      <c r="E83" s="304"/>
      <c r="F83" s="304"/>
    </row>
    <row r="84" spans="1:6" s="27" customFormat="1" x14ac:dyDescent="0.25">
      <c r="A84" s="303">
        <v>76</v>
      </c>
      <c r="B84" s="49" t="s">
        <v>190</v>
      </c>
      <c r="C84" s="50" t="s">
        <v>191</v>
      </c>
      <c r="D84" s="304"/>
      <c r="E84" s="304"/>
      <c r="F84" s="304"/>
    </row>
    <row r="85" spans="1:6" s="27" customFormat="1" x14ac:dyDescent="0.25">
      <c r="A85" s="303">
        <v>77</v>
      </c>
      <c r="B85" s="49" t="s">
        <v>192</v>
      </c>
      <c r="C85" s="50" t="s">
        <v>193</v>
      </c>
      <c r="D85" s="304"/>
      <c r="E85" s="304"/>
      <c r="F85" s="304"/>
    </row>
    <row r="86" spans="1:6" s="27" customFormat="1" x14ac:dyDescent="0.25">
      <c r="A86" s="303">
        <v>78</v>
      </c>
      <c r="B86" s="49" t="s">
        <v>194</v>
      </c>
      <c r="C86" s="50" t="s">
        <v>195</v>
      </c>
      <c r="D86" s="304"/>
      <c r="E86" s="304"/>
      <c r="F86" s="304"/>
    </row>
    <row r="87" spans="1:6" s="27" customFormat="1" x14ac:dyDescent="0.25">
      <c r="A87" s="303">
        <v>79</v>
      </c>
      <c r="B87" s="49" t="s">
        <v>196</v>
      </c>
      <c r="C87" s="50" t="s">
        <v>197</v>
      </c>
      <c r="D87" s="304"/>
      <c r="E87" s="304"/>
      <c r="F87" s="304"/>
    </row>
    <row r="88" spans="1:6" s="27" customFormat="1" x14ac:dyDescent="0.25">
      <c r="A88" s="303">
        <v>80</v>
      </c>
      <c r="B88" s="52" t="s">
        <v>30</v>
      </c>
      <c r="C88" s="50" t="s">
        <v>198</v>
      </c>
      <c r="D88" s="304"/>
      <c r="E88" s="304"/>
      <c r="F88" s="304"/>
    </row>
    <row r="89" spans="1:6" s="27" customFormat="1" ht="24" x14ac:dyDescent="0.25">
      <c r="A89" s="1134">
        <v>81</v>
      </c>
      <c r="B89" s="893" t="s">
        <v>199</v>
      </c>
      <c r="C89" s="58" t="s">
        <v>200</v>
      </c>
      <c r="D89" s="304"/>
      <c r="E89" s="304"/>
      <c r="F89" s="304"/>
    </row>
    <row r="90" spans="1:6" s="27" customFormat="1" ht="36" x14ac:dyDescent="0.25">
      <c r="A90" s="1135"/>
      <c r="B90" s="894"/>
      <c r="C90" s="50" t="s">
        <v>201</v>
      </c>
      <c r="D90" s="304"/>
      <c r="E90" s="304"/>
      <c r="F90" s="304"/>
    </row>
    <row r="91" spans="1:6" s="27" customFormat="1" ht="24" x14ac:dyDescent="0.25">
      <c r="A91" s="1135"/>
      <c r="B91" s="894"/>
      <c r="C91" s="50" t="s">
        <v>202</v>
      </c>
      <c r="D91" s="304"/>
      <c r="E91" s="304"/>
      <c r="F91" s="304"/>
    </row>
    <row r="92" spans="1:6" s="27" customFormat="1" ht="36" x14ac:dyDescent="0.25">
      <c r="A92" s="1136"/>
      <c r="B92" s="895"/>
      <c r="C92" s="59" t="s">
        <v>203</v>
      </c>
      <c r="D92" s="304"/>
      <c r="E92" s="304"/>
      <c r="F92" s="304"/>
    </row>
    <row r="93" spans="1:6" s="27" customFormat="1" ht="24" x14ac:dyDescent="0.25">
      <c r="A93" s="303">
        <v>82</v>
      </c>
      <c r="B93" s="52" t="s">
        <v>204</v>
      </c>
      <c r="C93" s="50" t="s">
        <v>205</v>
      </c>
      <c r="D93" s="304"/>
      <c r="E93" s="304"/>
      <c r="F93" s="304"/>
    </row>
    <row r="94" spans="1:6" s="27" customFormat="1" x14ac:dyDescent="0.25">
      <c r="A94" s="303">
        <v>83</v>
      </c>
      <c r="B94" s="52" t="s">
        <v>206</v>
      </c>
      <c r="C94" s="50" t="s">
        <v>207</v>
      </c>
      <c r="D94" s="304"/>
      <c r="E94" s="304"/>
      <c r="F94" s="304"/>
    </row>
    <row r="95" spans="1:6" s="27" customFormat="1" x14ac:dyDescent="0.25">
      <c r="A95" s="303">
        <v>84</v>
      </c>
      <c r="B95" s="346" t="s">
        <v>208</v>
      </c>
      <c r="C95" s="50" t="s">
        <v>209</v>
      </c>
      <c r="D95" s="304"/>
      <c r="E95" s="304"/>
      <c r="F95" s="304"/>
    </row>
    <row r="96" spans="1:6" s="27" customFormat="1" x14ac:dyDescent="0.25">
      <c r="A96" s="303">
        <v>85</v>
      </c>
      <c r="B96" s="52" t="s">
        <v>210</v>
      </c>
      <c r="C96" s="50" t="s">
        <v>211</v>
      </c>
      <c r="D96" s="304"/>
      <c r="E96" s="304"/>
      <c r="F96" s="304"/>
    </row>
    <row r="97" spans="1:6" s="27" customFormat="1" x14ac:dyDescent="0.25">
      <c r="A97" s="303">
        <v>86</v>
      </c>
      <c r="B97" s="346" t="s">
        <v>212</v>
      </c>
      <c r="C97" s="50" t="s">
        <v>213</v>
      </c>
      <c r="D97" s="304"/>
      <c r="E97" s="304"/>
      <c r="F97" s="304"/>
    </row>
    <row r="98" spans="1:6" s="27" customFormat="1" x14ac:dyDescent="0.25">
      <c r="A98" s="303">
        <v>87</v>
      </c>
      <c r="B98" s="346" t="s">
        <v>214</v>
      </c>
      <c r="C98" s="50" t="s">
        <v>215</v>
      </c>
      <c r="D98" s="304"/>
      <c r="E98" s="304"/>
      <c r="F98" s="304"/>
    </row>
    <row r="99" spans="1:6" s="27" customFormat="1" x14ac:dyDescent="0.25">
      <c r="A99" s="303">
        <v>88</v>
      </c>
      <c r="B99" s="52" t="s">
        <v>216</v>
      </c>
      <c r="C99" s="50" t="s">
        <v>217</v>
      </c>
      <c r="D99" s="304"/>
      <c r="E99" s="304"/>
      <c r="F99" s="304"/>
    </row>
    <row r="100" spans="1:6" s="27" customFormat="1" x14ac:dyDescent="0.25">
      <c r="A100" s="303">
        <v>89</v>
      </c>
      <c r="B100" s="49" t="s">
        <v>218</v>
      </c>
      <c r="C100" s="50" t="s">
        <v>219</v>
      </c>
      <c r="D100" s="304"/>
      <c r="E100" s="304"/>
      <c r="F100" s="304"/>
    </row>
    <row r="101" spans="1:6" s="27" customFormat="1" x14ac:dyDescent="0.25">
      <c r="A101" s="303">
        <v>90</v>
      </c>
      <c r="B101" s="49" t="s">
        <v>220</v>
      </c>
      <c r="C101" s="50" t="s">
        <v>221</v>
      </c>
      <c r="D101" s="304"/>
      <c r="E101" s="304"/>
      <c r="F101" s="304"/>
    </row>
    <row r="102" spans="1:6" s="27" customFormat="1" x14ac:dyDescent="0.25">
      <c r="A102" s="303">
        <v>91</v>
      </c>
      <c r="B102" s="346" t="s">
        <v>222</v>
      </c>
      <c r="C102" s="50" t="s">
        <v>223</v>
      </c>
      <c r="D102" s="304"/>
      <c r="E102" s="304"/>
      <c r="F102" s="304"/>
    </row>
    <row r="103" spans="1:6" s="27" customFormat="1" x14ac:dyDescent="0.25">
      <c r="A103" s="303">
        <v>92</v>
      </c>
      <c r="B103" s="49" t="s">
        <v>224</v>
      </c>
      <c r="C103" s="50" t="s">
        <v>225</v>
      </c>
      <c r="D103" s="304"/>
      <c r="E103" s="304"/>
      <c r="F103" s="304"/>
    </row>
    <row r="104" spans="1:6" s="27" customFormat="1" x14ac:dyDescent="0.25">
      <c r="A104" s="303">
        <v>93</v>
      </c>
      <c r="B104" s="49" t="s">
        <v>226</v>
      </c>
      <c r="C104" s="50" t="s">
        <v>227</v>
      </c>
      <c r="D104" s="304"/>
      <c r="E104" s="304"/>
      <c r="F104" s="304"/>
    </row>
    <row r="105" spans="1:6" s="27" customFormat="1" x14ac:dyDescent="0.25">
      <c r="A105" s="303">
        <v>94</v>
      </c>
      <c r="B105" s="52" t="s">
        <v>32</v>
      </c>
      <c r="C105" s="50" t="s">
        <v>33</v>
      </c>
      <c r="D105" s="304"/>
      <c r="E105" s="304"/>
      <c r="F105" s="304"/>
    </row>
    <row r="106" spans="1:6" s="306" customFormat="1" x14ac:dyDescent="0.25">
      <c r="A106" s="303">
        <v>95</v>
      </c>
      <c r="B106" s="346" t="s">
        <v>228</v>
      </c>
      <c r="C106" s="50" t="s">
        <v>229</v>
      </c>
      <c r="D106" s="304"/>
      <c r="E106" s="304"/>
      <c r="F106" s="304"/>
    </row>
    <row r="107" spans="1:6" s="27" customFormat="1" x14ac:dyDescent="0.25">
      <c r="A107" s="303">
        <v>96</v>
      </c>
      <c r="B107" s="49" t="s">
        <v>230</v>
      </c>
      <c r="C107" s="50" t="s">
        <v>231</v>
      </c>
      <c r="D107" s="304"/>
      <c r="E107" s="304"/>
      <c r="F107" s="304"/>
    </row>
    <row r="108" spans="1:6" s="27" customFormat="1" x14ac:dyDescent="0.25">
      <c r="A108" s="303">
        <v>97</v>
      </c>
      <c r="B108" s="49" t="s">
        <v>232</v>
      </c>
      <c r="C108" s="50" t="s">
        <v>233</v>
      </c>
      <c r="D108" s="304"/>
      <c r="E108" s="304"/>
      <c r="F108" s="304"/>
    </row>
    <row r="109" spans="1:6" s="27" customFormat="1" x14ac:dyDescent="0.25">
      <c r="A109" s="303">
        <v>98</v>
      </c>
      <c r="B109" s="49" t="s">
        <v>234</v>
      </c>
      <c r="C109" s="50" t="s">
        <v>235</v>
      </c>
      <c r="D109" s="304"/>
      <c r="E109" s="304"/>
      <c r="F109" s="304"/>
    </row>
    <row r="110" spans="1:6" s="27" customFormat="1" x14ac:dyDescent="0.25">
      <c r="A110" s="303">
        <v>99</v>
      </c>
      <c r="B110" s="346" t="s">
        <v>236</v>
      </c>
      <c r="C110" s="50" t="s">
        <v>237</v>
      </c>
      <c r="D110" s="304"/>
      <c r="E110" s="304"/>
      <c r="F110" s="304"/>
    </row>
    <row r="111" spans="1:6" s="27" customFormat="1" x14ac:dyDescent="0.25">
      <c r="A111" s="303">
        <v>100</v>
      </c>
      <c r="B111" s="346" t="s">
        <v>238</v>
      </c>
      <c r="C111" s="50" t="s">
        <v>239</v>
      </c>
      <c r="D111" s="304"/>
      <c r="E111" s="304"/>
      <c r="F111" s="304"/>
    </row>
    <row r="112" spans="1:6" s="27" customFormat="1" x14ac:dyDescent="0.25">
      <c r="A112" s="303">
        <v>101</v>
      </c>
      <c r="B112" s="346" t="s">
        <v>240</v>
      </c>
      <c r="C112" s="50" t="s">
        <v>241</v>
      </c>
      <c r="D112" s="304"/>
      <c r="E112" s="304"/>
      <c r="F112" s="304"/>
    </row>
    <row r="113" spans="1:6" s="27" customFormat="1" x14ac:dyDescent="0.25">
      <c r="A113" s="303">
        <v>102</v>
      </c>
      <c r="B113" s="346" t="s">
        <v>242</v>
      </c>
      <c r="C113" s="50" t="s">
        <v>243</v>
      </c>
      <c r="D113" s="304"/>
      <c r="E113" s="304"/>
      <c r="F113" s="304"/>
    </row>
    <row r="114" spans="1:6" s="27" customFormat="1" x14ac:dyDescent="0.25">
      <c r="A114" s="303">
        <v>103</v>
      </c>
      <c r="B114" s="346" t="s">
        <v>244</v>
      </c>
      <c r="C114" s="50" t="s">
        <v>245</v>
      </c>
      <c r="D114" s="304"/>
      <c r="E114" s="304"/>
      <c r="F114" s="304"/>
    </row>
    <row r="115" spans="1:6" s="27" customFormat="1" x14ac:dyDescent="0.25">
      <c r="A115" s="303">
        <v>104</v>
      </c>
      <c r="B115" s="309" t="s">
        <v>246</v>
      </c>
      <c r="C115" s="308" t="s">
        <v>247</v>
      </c>
      <c r="D115" s="304"/>
      <c r="E115" s="304"/>
      <c r="F115" s="304"/>
    </row>
    <row r="116" spans="1:6" s="27" customFormat="1" x14ac:dyDescent="0.25">
      <c r="A116" s="303">
        <v>105</v>
      </c>
      <c r="B116" s="52" t="s">
        <v>248</v>
      </c>
      <c r="C116" s="50" t="s">
        <v>249</v>
      </c>
      <c r="D116" s="304"/>
      <c r="E116" s="304"/>
      <c r="F116" s="304"/>
    </row>
    <row r="117" spans="1:6" s="27" customFormat="1" x14ac:dyDescent="0.25">
      <c r="A117" s="303">
        <v>106</v>
      </c>
      <c r="B117" s="346" t="s">
        <v>250</v>
      </c>
      <c r="C117" s="50" t="s">
        <v>251</v>
      </c>
      <c r="D117" s="304"/>
      <c r="E117" s="304"/>
      <c r="F117" s="304"/>
    </row>
    <row r="118" spans="1:6" s="27" customFormat="1" x14ac:dyDescent="0.25">
      <c r="A118" s="303">
        <v>107</v>
      </c>
      <c r="B118" s="49" t="s">
        <v>252</v>
      </c>
      <c r="C118" s="61" t="s">
        <v>253</v>
      </c>
      <c r="D118" s="304"/>
      <c r="E118" s="304"/>
      <c r="F118" s="304"/>
    </row>
    <row r="119" spans="1:6" s="27" customFormat="1" x14ac:dyDescent="0.25">
      <c r="A119" s="303">
        <v>108</v>
      </c>
      <c r="B119" s="346" t="s">
        <v>254</v>
      </c>
      <c r="C119" s="50" t="s">
        <v>255</v>
      </c>
      <c r="D119" s="304"/>
      <c r="E119" s="304"/>
      <c r="F119" s="304"/>
    </row>
    <row r="120" spans="1:6" s="27" customFormat="1" x14ac:dyDescent="0.25">
      <c r="A120" s="303">
        <v>109</v>
      </c>
      <c r="B120" s="52" t="s">
        <v>256</v>
      </c>
      <c r="C120" s="50" t="s">
        <v>257</v>
      </c>
      <c r="D120" s="304"/>
      <c r="E120" s="304"/>
      <c r="F120" s="304"/>
    </row>
    <row r="121" spans="1:6" s="27" customFormat="1" x14ac:dyDescent="0.25">
      <c r="A121" s="303">
        <v>110</v>
      </c>
      <c r="B121" s="49" t="s">
        <v>258</v>
      </c>
      <c r="C121" s="50" t="s">
        <v>259</v>
      </c>
      <c r="D121" s="304"/>
      <c r="E121" s="304"/>
      <c r="F121" s="304"/>
    </row>
    <row r="122" spans="1:6" s="27" customFormat="1" x14ac:dyDescent="0.25">
      <c r="A122" s="303">
        <v>111</v>
      </c>
      <c r="B122" s="313" t="s">
        <v>560</v>
      </c>
      <c r="C122" s="308" t="s">
        <v>561</v>
      </c>
      <c r="D122" s="304"/>
      <c r="E122" s="304"/>
      <c r="F122" s="304"/>
    </row>
    <row r="123" spans="1:6" s="27" customFormat="1" x14ac:dyDescent="0.25">
      <c r="A123" s="303">
        <v>112</v>
      </c>
      <c r="B123" s="52" t="s">
        <v>260</v>
      </c>
      <c r="C123" s="50" t="s">
        <v>261</v>
      </c>
      <c r="D123" s="304"/>
      <c r="E123" s="304"/>
      <c r="F123" s="304"/>
    </row>
    <row r="124" spans="1:6" s="27" customFormat="1" x14ac:dyDescent="0.25">
      <c r="A124" s="303">
        <v>113</v>
      </c>
      <c r="B124" s="346" t="s">
        <v>262</v>
      </c>
      <c r="C124" s="50" t="s">
        <v>263</v>
      </c>
      <c r="D124" s="304"/>
      <c r="E124" s="304"/>
      <c r="F124" s="304"/>
    </row>
    <row r="125" spans="1:6" s="27" customFormat="1" x14ac:dyDescent="0.25">
      <c r="A125" s="303">
        <v>114</v>
      </c>
      <c r="B125" s="346" t="s">
        <v>264</v>
      </c>
      <c r="C125" s="55" t="s">
        <v>265</v>
      </c>
      <c r="D125" s="304"/>
      <c r="E125" s="304"/>
      <c r="F125" s="304"/>
    </row>
    <row r="126" spans="1:6" s="27" customFormat="1" x14ac:dyDescent="0.25">
      <c r="A126" s="303">
        <v>115</v>
      </c>
      <c r="B126" s="346" t="s">
        <v>266</v>
      </c>
      <c r="C126" s="50" t="s">
        <v>267</v>
      </c>
      <c r="D126" s="304"/>
      <c r="E126" s="304"/>
      <c r="F126" s="304"/>
    </row>
    <row r="127" spans="1:6" s="27" customFormat="1" x14ac:dyDescent="0.25">
      <c r="A127" s="303">
        <v>116</v>
      </c>
      <c r="B127" s="346" t="s">
        <v>268</v>
      </c>
      <c r="C127" s="50" t="s">
        <v>269</v>
      </c>
      <c r="D127" s="304"/>
      <c r="E127" s="304"/>
      <c r="F127" s="304"/>
    </row>
    <row r="128" spans="1:6" s="27" customFormat="1" x14ac:dyDescent="0.25">
      <c r="A128" s="303">
        <v>117</v>
      </c>
      <c r="B128" s="346" t="s">
        <v>270</v>
      </c>
      <c r="C128" s="50" t="s">
        <v>271</v>
      </c>
      <c r="D128" s="304"/>
      <c r="E128" s="304"/>
      <c r="F128" s="304"/>
    </row>
    <row r="129" spans="1:6" s="27" customFormat="1" x14ac:dyDescent="0.25">
      <c r="A129" s="303">
        <v>118</v>
      </c>
      <c r="B129" s="49" t="s">
        <v>272</v>
      </c>
      <c r="C129" s="50" t="s">
        <v>273</v>
      </c>
      <c r="D129" s="304"/>
      <c r="E129" s="304"/>
      <c r="F129" s="304"/>
    </row>
    <row r="130" spans="1:6" x14ac:dyDescent="0.25">
      <c r="A130" s="303">
        <v>119</v>
      </c>
      <c r="B130" s="49" t="s">
        <v>274</v>
      </c>
      <c r="C130" s="50" t="s">
        <v>275</v>
      </c>
      <c r="D130" s="304"/>
      <c r="E130" s="304"/>
      <c r="F130" s="304"/>
    </row>
    <row r="131" spans="1:6" s="27" customFormat="1" x14ac:dyDescent="0.25">
      <c r="A131" s="303">
        <v>120</v>
      </c>
      <c r="B131" s="49" t="s">
        <v>276</v>
      </c>
      <c r="C131" s="50" t="s">
        <v>277</v>
      </c>
      <c r="D131" s="304"/>
      <c r="E131" s="304"/>
      <c r="F131" s="304"/>
    </row>
    <row r="132" spans="1:6" s="27" customFormat="1" x14ac:dyDescent="0.25">
      <c r="A132" s="303">
        <v>121</v>
      </c>
      <c r="B132" s="346" t="s">
        <v>278</v>
      </c>
      <c r="C132" s="50" t="s">
        <v>279</v>
      </c>
      <c r="D132" s="304">
        <v>2482</v>
      </c>
      <c r="E132" s="304"/>
      <c r="F132" s="304"/>
    </row>
    <row r="133" spans="1:6" s="27" customFormat="1" x14ac:dyDescent="0.25">
      <c r="A133" s="303">
        <v>122</v>
      </c>
      <c r="B133" s="346" t="s">
        <v>280</v>
      </c>
      <c r="C133" s="50" t="s">
        <v>281</v>
      </c>
      <c r="D133" s="304"/>
      <c r="E133" s="304"/>
      <c r="F133" s="304"/>
    </row>
    <row r="134" spans="1:6" s="27" customFormat="1" x14ac:dyDescent="0.25">
      <c r="A134" s="303">
        <v>123</v>
      </c>
      <c r="B134" s="346" t="s">
        <v>282</v>
      </c>
      <c r="C134" s="50" t="s">
        <v>283</v>
      </c>
      <c r="D134" s="304"/>
      <c r="E134" s="304"/>
      <c r="F134" s="304"/>
    </row>
    <row r="135" spans="1:6" s="27" customFormat="1" x14ac:dyDescent="0.25">
      <c r="A135" s="303">
        <v>124</v>
      </c>
      <c r="B135" s="49" t="s">
        <v>284</v>
      </c>
      <c r="C135" s="50" t="s">
        <v>285</v>
      </c>
      <c r="D135" s="304"/>
      <c r="E135" s="304"/>
      <c r="F135" s="304"/>
    </row>
    <row r="136" spans="1:6" s="27" customFormat="1" x14ac:dyDescent="0.25">
      <c r="A136" s="303">
        <v>125</v>
      </c>
      <c r="B136" s="52" t="s">
        <v>286</v>
      </c>
      <c r="C136" s="50" t="s">
        <v>287</v>
      </c>
      <c r="D136" s="304"/>
      <c r="E136" s="304"/>
      <c r="F136" s="304"/>
    </row>
    <row r="137" spans="1:6" s="27" customFormat="1" x14ac:dyDescent="0.25">
      <c r="A137" s="303">
        <v>126</v>
      </c>
      <c r="B137" s="346" t="s">
        <v>288</v>
      </c>
      <c r="C137" s="50" t="s">
        <v>289</v>
      </c>
      <c r="D137" s="304"/>
      <c r="E137" s="304"/>
      <c r="F137" s="304"/>
    </row>
    <row r="138" spans="1:6" s="27" customFormat="1" x14ac:dyDescent="0.25">
      <c r="A138" s="303">
        <v>127</v>
      </c>
      <c r="B138" s="49" t="s">
        <v>290</v>
      </c>
      <c r="C138" s="50" t="s">
        <v>291</v>
      </c>
      <c r="D138" s="304"/>
      <c r="E138" s="304"/>
      <c r="F138" s="304"/>
    </row>
    <row r="139" spans="1:6" s="27" customFormat="1" x14ac:dyDescent="0.25">
      <c r="A139" s="303">
        <v>128</v>
      </c>
      <c r="B139" s="346" t="s">
        <v>292</v>
      </c>
      <c r="C139" s="50" t="s">
        <v>293</v>
      </c>
      <c r="D139" s="304"/>
      <c r="E139" s="304"/>
      <c r="F139" s="304"/>
    </row>
    <row r="140" spans="1:6" x14ac:dyDescent="0.25">
      <c r="A140" s="303">
        <v>129</v>
      </c>
      <c r="B140" s="62" t="s">
        <v>294</v>
      </c>
      <c r="C140" s="310" t="s">
        <v>295</v>
      </c>
      <c r="D140" s="304"/>
      <c r="E140" s="304"/>
      <c r="F140" s="304"/>
    </row>
    <row r="141" spans="1:6" x14ac:dyDescent="0.25">
      <c r="A141" s="303">
        <v>130</v>
      </c>
      <c r="B141" s="64" t="s">
        <v>296</v>
      </c>
      <c r="C141" s="311" t="s">
        <v>297</v>
      </c>
      <c r="D141" s="304"/>
      <c r="E141" s="304"/>
      <c r="F141" s="304"/>
    </row>
    <row r="142" spans="1:6" x14ac:dyDescent="0.2">
      <c r="A142" s="303">
        <v>131</v>
      </c>
      <c r="B142" s="66" t="s">
        <v>298</v>
      </c>
      <c r="C142" s="350" t="s">
        <v>469</v>
      </c>
      <c r="D142" s="304"/>
      <c r="E142" s="304"/>
      <c r="F142" s="304"/>
    </row>
    <row r="143" spans="1:6" x14ac:dyDescent="0.25">
      <c r="A143" s="303">
        <v>132</v>
      </c>
      <c r="B143" s="303" t="s">
        <v>300</v>
      </c>
      <c r="C143" s="312" t="s">
        <v>301</v>
      </c>
      <c r="D143" s="304"/>
      <c r="E143" s="304"/>
      <c r="F143" s="304"/>
    </row>
    <row r="144" spans="1:6" x14ac:dyDescent="0.25">
      <c r="A144" s="303">
        <v>133</v>
      </c>
      <c r="B144" s="313" t="s">
        <v>302</v>
      </c>
      <c r="C144" s="312" t="s">
        <v>303</v>
      </c>
      <c r="D144" s="304"/>
      <c r="E144" s="304"/>
      <c r="F144" s="304"/>
    </row>
    <row r="145" spans="1:6" x14ac:dyDescent="0.25">
      <c r="A145" s="303">
        <v>134</v>
      </c>
      <c r="B145" s="313" t="s">
        <v>304</v>
      </c>
      <c r="C145" s="312" t="s">
        <v>305</v>
      </c>
      <c r="D145" s="304"/>
      <c r="E145" s="304"/>
      <c r="F145" s="304"/>
    </row>
    <row r="146" spans="1:6" x14ac:dyDescent="0.25">
      <c r="A146" s="303">
        <v>135</v>
      </c>
      <c r="B146" s="313" t="s">
        <v>306</v>
      </c>
      <c r="C146" s="308" t="s">
        <v>307</v>
      </c>
      <c r="D146" s="304"/>
      <c r="E146" s="304"/>
      <c r="F146" s="304"/>
    </row>
    <row r="149" spans="1:6" s="32" customFormat="1" x14ac:dyDescent="0.25">
      <c r="A149" s="1"/>
      <c r="B149" s="1"/>
      <c r="C149" s="2"/>
      <c r="D149" s="5"/>
      <c r="E149" s="5"/>
      <c r="F149" s="5"/>
    </row>
    <row r="150" spans="1:6" s="32" customFormat="1" x14ac:dyDescent="0.25">
      <c r="A150" s="1"/>
      <c r="B150" s="1"/>
      <c r="C150" s="2"/>
      <c r="D150" s="5"/>
      <c r="E150" s="5"/>
      <c r="F150" s="5"/>
    </row>
  </sheetData>
  <mergeCells count="5">
    <mergeCell ref="A8:C8"/>
    <mergeCell ref="A89:A92"/>
    <mergeCell ref="B89:B92"/>
    <mergeCell ref="A1:F2"/>
    <mergeCell ref="A5:C5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52"/>
  <sheetViews>
    <sheetView zoomScale="110" zoomScaleNormal="110" workbookViewId="0">
      <pane xSplit="3" ySplit="10" topLeftCell="D142" activePane="bottomRight" state="frozen"/>
      <selection pane="topRight" activeCell="D1" sqref="D1"/>
      <selection pane="bottomLeft" activeCell="A9" sqref="A9"/>
      <selection pane="bottomRight" activeCell="E7" sqref="E7:F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8.28515625" style="5" customWidth="1"/>
    <col min="6" max="6" width="7.5703125" style="5" customWidth="1"/>
    <col min="7" max="7" width="10.28515625" style="5" customWidth="1"/>
    <col min="8" max="8" width="10.5703125" style="5" customWidth="1"/>
    <col min="9" max="16384" width="9.140625" style="5"/>
  </cols>
  <sheetData>
    <row r="1" spans="1:9" ht="15" customHeight="1" x14ac:dyDescent="0.25">
      <c r="A1" s="1120" t="s">
        <v>571</v>
      </c>
      <c r="B1" s="1120"/>
      <c r="C1" s="1120"/>
      <c r="D1" s="1120"/>
      <c r="E1" s="1120"/>
      <c r="F1" s="1120"/>
      <c r="G1" s="1120"/>
      <c r="H1" s="1120"/>
      <c r="I1" s="1120"/>
    </row>
    <row r="2" spans="1:9" ht="15.75" customHeight="1" x14ac:dyDescent="0.25">
      <c r="A2" s="1120"/>
      <c r="B2" s="1120"/>
      <c r="C2" s="1120"/>
      <c r="D2" s="1120"/>
      <c r="E2" s="1120"/>
      <c r="F2" s="1120"/>
      <c r="G2" s="1120"/>
      <c r="H2" s="1120"/>
      <c r="I2" s="1120"/>
    </row>
    <row r="3" spans="1:9" x14ac:dyDescent="0.25">
      <c r="C3" s="6"/>
      <c r="E3" s="32"/>
    </row>
    <row r="4" spans="1:9" s="10" customFormat="1" ht="24" customHeight="1" x14ac:dyDescent="0.25">
      <c r="A4" s="1124" t="s">
        <v>0</v>
      </c>
      <c r="B4" s="1124" t="s">
        <v>1</v>
      </c>
      <c r="C4" s="1129" t="s">
        <v>2</v>
      </c>
      <c r="D4" s="1150" t="s">
        <v>548</v>
      </c>
      <c r="E4" s="1150"/>
      <c r="F4" s="1150"/>
      <c r="G4" s="1150"/>
      <c r="H4" s="1150"/>
      <c r="I4" s="1150"/>
    </row>
    <row r="5" spans="1:9" s="10" customFormat="1" ht="23.25" customHeight="1" x14ac:dyDescent="0.25">
      <c r="A5" s="1125"/>
      <c r="B5" s="1125"/>
      <c r="C5" s="1149"/>
      <c r="D5" s="1129" t="s">
        <v>418</v>
      </c>
      <c r="E5" s="1129" t="s">
        <v>548</v>
      </c>
      <c r="F5" s="1151" t="s">
        <v>549</v>
      </c>
      <c r="G5" s="1152"/>
      <c r="H5" s="1152"/>
      <c r="I5" s="1153"/>
    </row>
    <row r="6" spans="1:9" ht="56.25" customHeight="1" x14ac:dyDescent="0.25">
      <c r="A6" s="1131"/>
      <c r="B6" s="1131"/>
      <c r="C6" s="1130"/>
      <c r="D6" s="1130"/>
      <c r="E6" s="1130"/>
      <c r="F6" s="345" t="s">
        <v>46</v>
      </c>
      <c r="G6" s="349" t="s">
        <v>550</v>
      </c>
      <c r="H6" s="349" t="s">
        <v>551</v>
      </c>
      <c r="I6" s="349" t="s">
        <v>552</v>
      </c>
    </row>
    <row r="7" spans="1:9" x14ac:dyDescent="0.25">
      <c r="A7" s="1133" t="s">
        <v>13</v>
      </c>
      <c r="B7" s="1133"/>
      <c r="C7" s="1133"/>
      <c r="D7" s="352">
        <f>D8+D10+D9</f>
        <v>806628</v>
      </c>
      <c r="E7" s="352">
        <f t="shared" ref="E7:I7" si="0">E8+E10+E9</f>
        <v>785070</v>
      </c>
      <c r="F7" s="352">
        <f t="shared" si="0"/>
        <v>21558</v>
      </c>
      <c r="G7" s="352">
        <f t="shared" si="0"/>
        <v>4764</v>
      </c>
      <c r="H7" s="352">
        <f t="shared" si="0"/>
        <v>14990</v>
      </c>
      <c r="I7" s="352">
        <f t="shared" si="0"/>
        <v>1804</v>
      </c>
    </row>
    <row r="8" spans="1:9" x14ac:dyDescent="0.25">
      <c r="A8" s="16"/>
      <c r="B8" s="16"/>
      <c r="C8" s="17" t="s">
        <v>14</v>
      </c>
      <c r="D8" s="304">
        <f>E8+F8</f>
        <v>0</v>
      </c>
      <c r="E8" s="304"/>
      <c r="F8" s="304">
        <f>G8+H8+I8</f>
        <v>0</v>
      </c>
      <c r="G8" s="304"/>
      <c r="H8" s="304"/>
      <c r="I8" s="304"/>
    </row>
    <row r="9" spans="1:9" x14ac:dyDescent="0.25">
      <c r="A9" s="16"/>
      <c r="B9" s="16"/>
      <c r="C9" s="17" t="s">
        <v>569</v>
      </c>
      <c r="D9" s="304">
        <f>E9+F9</f>
        <v>0</v>
      </c>
      <c r="E9" s="304"/>
      <c r="F9" s="304">
        <f>G9+H9+I9</f>
        <v>0</v>
      </c>
      <c r="G9" s="304"/>
      <c r="H9" s="304"/>
      <c r="I9" s="304"/>
    </row>
    <row r="10" spans="1:9" s="10" customFormat="1" x14ac:dyDescent="0.25">
      <c r="A10" s="1133" t="s">
        <v>15</v>
      </c>
      <c r="B10" s="1133"/>
      <c r="C10" s="1133"/>
      <c r="D10" s="352">
        <f>SUM(D11:D148)-D91</f>
        <v>806628</v>
      </c>
      <c r="E10" s="352">
        <f t="shared" ref="E10:I10" si="1">SUM(E11:E148)-E91</f>
        <v>785070</v>
      </c>
      <c r="F10" s="352">
        <f t="shared" si="1"/>
        <v>21558</v>
      </c>
      <c r="G10" s="352">
        <f t="shared" si="1"/>
        <v>4764</v>
      </c>
      <c r="H10" s="352">
        <f t="shared" si="1"/>
        <v>14990</v>
      </c>
      <c r="I10" s="352">
        <f t="shared" si="1"/>
        <v>1804</v>
      </c>
    </row>
    <row r="11" spans="1:9" s="20" customFormat="1" x14ac:dyDescent="0.25">
      <c r="A11" s="303">
        <v>1</v>
      </c>
      <c r="B11" s="49" t="s">
        <v>54</v>
      </c>
      <c r="C11" s="50" t="s">
        <v>55</v>
      </c>
      <c r="D11" s="304">
        <f>E11+F11</f>
        <v>4059</v>
      </c>
      <c r="E11" s="304">
        <v>4053</v>
      </c>
      <c r="F11" s="304">
        <f>G11+H11+I11</f>
        <v>6</v>
      </c>
      <c r="G11" s="304">
        <v>0</v>
      </c>
      <c r="H11" s="304">
        <v>0</v>
      </c>
      <c r="I11" s="304">
        <v>6</v>
      </c>
    </row>
    <row r="12" spans="1:9" s="20" customFormat="1" x14ac:dyDescent="0.25">
      <c r="A12" s="303">
        <v>2</v>
      </c>
      <c r="B12" s="52" t="s">
        <v>56</v>
      </c>
      <c r="C12" s="50" t="s">
        <v>57</v>
      </c>
      <c r="D12" s="304">
        <f t="shared" ref="D12:D75" si="2">E12+F12</f>
        <v>4181</v>
      </c>
      <c r="E12" s="304">
        <v>3849</v>
      </c>
      <c r="F12" s="304">
        <f t="shared" ref="F12:F75" si="3">G12+H12+I12</f>
        <v>332</v>
      </c>
      <c r="G12" s="304">
        <v>69</v>
      </c>
      <c r="H12" s="304">
        <v>259</v>
      </c>
      <c r="I12" s="304">
        <v>4</v>
      </c>
    </row>
    <row r="13" spans="1:9" s="10" customFormat="1" x14ac:dyDescent="0.25">
      <c r="A13" s="303">
        <v>3</v>
      </c>
      <c r="B13" s="346" t="s">
        <v>16</v>
      </c>
      <c r="C13" s="50" t="s">
        <v>17</v>
      </c>
      <c r="D13" s="304">
        <f t="shared" si="2"/>
        <v>12526</v>
      </c>
      <c r="E13" s="304">
        <v>12001</v>
      </c>
      <c r="F13" s="304">
        <f t="shared" si="3"/>
        <v>525</v>
      </c>
      <c r="G13" s="304">
        <v>111</v>
      </c>
      <c r="H13" s="304">
        <v>382</v>
      </c>
      <c r="I13" s="304">
        <v>32</v>
      </c>
    </row>
    <row r="14" spans="1:9" s="27" customFormat="1" x14ac:dyDescent="0.25">
      <c r="A14" s="303">
        <v>4</v>
      </c>
      <c r="B14" s="49" t="s">
        <v>58</v>
      </c>
      <c r="C14" s="50" t="s">
        <v>59</v>
      </c>
      <c r="D14" s="304">
        <f t="shared" si="2"/>
        <v>4762</v>
      </c>
      <c r="E14" s="304">
        <v>4754</v>
      </c>
      <c r="F14" s="304">
        <f t="shared" si="3"/>
        <v>8</v>
      </c>
      <c r="G14" s="304">
        <v>0</v>
      </c>
      <c r="H14" s="304">
        <v>0</v>
      </c>
      <c r="I14" s="304">
        <v>8</v>
      </c>
    </row>
    <row r="15" spans="1:9" s="27" customFormat="1" x14ac:dyDescent="0.25">
      <c r="A15" s="303">
        <v>5</v>
      </c>
      <c r="B15" s="49" t="s">
        <v>60</v>
      </c>
      <c r="C15" s="50" t="s">
        <v>61</v>
      </c>
      <c r="D15" s="304">
        <f t="shared" si="2"/>
        <v>4485</v>
      </c>
      <c r="E15" s="304">
        <v>4480</v>
      </c>
      <c r="F15" s="304">
        <f t="shared" si="3"/>
        <v>5</v>
      </c>
      <c r="G15" s="304">
        <v>0</v>
      </c>
      <c r="H15" s="304">
        <v>0</v>
      </c>
      <c r="I15" s="304">
        <v>5</v>
      </c>
    </row>
    <row r="16" spans="1:9" s="306" customFormat="1" x14ac:dyDescent="0.25">
      <c r="A16" s="303">
        <v>6</v>
      </c>
      <c r="B16" s="346" t="s">
        <v>18</v>
      </c>
      <c r="C16" s="50" t="s">
        <v>19</v>
      </c>
      <c r="D16" s="304">
        <f t="shared" si="2"/>
        <v>21142</v>
      </c>
      <c r="E16" s="304">
        <v>20167</v>
      </c>
      <c r="F16" s="304">
        <f t="shared" si="3"/>
        <v>975</v>
      </c>
      <c r="G16" s="304">
        <v>178</v>
      </c>
      <c r="H16" s="304">
        <v>713</v>
      </c>
      <c r="I16" s="304">
        <v>84</v>
      </c>
    </row>
    <row r="17" spans="1:9" s="27" customFormat="1" x14ac:dyDescent="0.25">
      <c r="A17" s="303">
        <v>7</v>
      </c>
      <c r="B17" s="49" t="s">
        <v>62</v>
      </c>
      <c r="C17" s="50" t="s">
        <v>63</v>
      </c>
      <c r="D17" s="304">
        <f t="shared" si="2"/>
        <v>9485</v>
      </c>
      <c r="E17" s="304">
        <v>9020</v>
      </c>
      <c r="F17" s="304">
        <f t="shared" si="3"/>
        <v>465</v>
      </c>
      <c r="G17" s="304">
        <v>95</v>
      </c>
      <c r="H17" s="304">
        <v>356</v>
      </c>
      <c r="I17" s="304">
        <v>14</v>
      </c>
    </row>
    <row r="18" spans="1:9" s="27" customFormat="1" x14ac:dyDescent="0.25">
      <c r="A18" s="303">
        <v>8</v>
      </c>
      <c r="B18" s="346" t="s">
        <v>64</v>
      </c>
      <c r="C18" s="50" t="s">
        <v>65</v>
      </c>
      <c r="D18" s="304">
        <f t="shared" si="2"/>
        <v>3804</v>
      </c>
      <c r="E18" s="304">
        <v>3799</v>
      </c>
      <c r="F18" s="304">
        <f t="shared" si="3"/>
        <v>5</v>
      </c>
      <c r="G18" s="304">
        <v>0</v>
      </c>
      <c r="H18" s="304">
        <v>0</v>
      </c>
      <c r="I18" s="304">
        <v>5</v>
      </c>
    </row>
    <row r="19" spans="1:9" s="306" customFormat="1" x14ac:dyDescent="0.25">
      <c r="A19" s="303">
        <v>9</v>
      </c>
      <c r="B19" s="346" t="s">
        <v>66</v>
      </c>
      <c r="C19" s="50" t="s">
        <v>67</v>
      </c>
      <c r="D19" s="304">
        <f t="shared" si="2"/>
        <v>4948</v>
      </c>
      <c r="E19" s="304">
        <v>4940</v>
      </c>
      <c r="F19" s="304">
        <f t="shared" si="3"/>
        <v>8</v>
      </c>
      <c r="G19" s="304">
        <v>0</v>
      </c>
      <c r="H19" s="304">
        <v>0</v>
      </c>
      <c r="I19" s="304">
        <v>8</v>
      </c>
    </row>
    <row r="20" spans="1:9" s="27" customFormat="1" x14ac:dyDescent="0.25">
      <c r="A20" s="303">
        <v>10</v>
      </c>
      <c r="B20" s="346" t="s">
        <v>68</v>
      </c>
      <c r="C20" s="50" t="s">
        <v>69</v>
      </c>
      <c r="D20" s="304">
        <f t="shared" si="2"/>
        <v>5722</v>
      </c>
      <c r="E20" s="304">
        <v>5710</v>
      </c>
      <c r="F20" s="304">
        <f t="shared" si="3"/>
        <v>12</v>
      </c>
      <c r="G20" s="304">
        <v>0</v>
      </c>
      <c r="H20" s="304">
        <v>0</v>
      </c>
      <c r="I20" s="304">
        <v>12</v>
      </c>
    </row>
    <row r="21" spans="1:9" s="27" customFormat="1" x14ac:dyDescent="0.25">
      <c r="A21" s="303">
        <v>11</v>
      </c>
      <c r="B21" s="346" t="s">
        <v>70</v>
      </c>
      <c r="C21" s="50" t="s">
        <v>71</v>
      </c>
      <c r="D21" s="304">
        <f t="shared" si="2"/>
        <v>4900</v>
      </c>
      <c r="E21" s="304">
        <v>4896</v>
      </c>
      <c r="F21" s="304">
        <f t="shared" si="3"/>
        <v>4</v>
      </c>
      <c r="G21" s="304">
        <v>0</v>
      </c>
      <c r="H21" s="304">
        <v>0</v>
      </c>
      <c r="I21" s="304">
        <v>4</v>
      </c>
    </row>
    <row r="22" spans="1:9" s="27" customFormat="1" x14ac:dyDescent="0.25">
      <c r="A22" s="303">
        <v>12</v>
      </c>
      <c r="B22" s="346" t="s">
        <v>72</v>
      </c>
      <c r="C22" s="50" t="s">
        <v>73</v>
      </c>
      <c r="D22" s="304">
        <f t="shared" si="2"/>
        <v>8637</v>
      </c>
      <c r="E22" s="304">
        <v>8230</v>
      </c>
      <c r="F22" s="304">
        <f t="shared" si="3"/>
        <v>407</v>
      </c>
      <c r="G22" s="304">
        <v>80</v>
      </c>
      <c r="H22" s="304">
        <v>312</v>
      </c>
      <c r="I22" s="304">
        <v>15</v>
      </c>
    </row>
    <row r="23" spans="1:9" s="27" customFormat="1" x14ac:dyDescent="0.25">
      <c r="A23" s="303">
        <v>13</v>
      </c>
      <c r="B23" s="346" t="s">
        <v>74</v>
      </c>
      <c r="C23" s="50" t="s">
        <v>75</v>
      </c>
      <c r="D23" s="304">
        <f t="shared" si="2"/>
        <v>0</v>
      </c>
      <c r="E23" s="304">
        <v>0</v>
      </c>
      <c r="F23" s="304">
        <f t="shared" si="3"/>
        <v>0</v>
      </c>
      <c r="G23" s="304">
        <v>0</v>
      </c>
      <c r="H23" s="304">
        <v>0</v>
      </c>
      <c r="I23" s="304">
        <v>0</v>
      </c>
    </row>
    <row r="24" spans="1:9" s="27" customFormat="1" x14ac:dyDescent="0.25">
      <c r="A24" s="303">
        <v>14</v>
      </c>
      <c r="B24" s="346" t="s">
        <v>76</v>
      </c>
      <c r="C24" s="50" t="s">
        <v>77</v>
      </c>
      <c r="D24" s="304">
        <f t="shared" si="2"/>
        <v>5435</v>
      </c>
      <c r="E24" s="304">
        <v>5267</v>
      </c>
      <c r="F24" s="304">
        <f t="shared" si="3"/>
        <v>168</v>
      </c>
      <c r="G24" s="304">
        <v>45</v>
      </c>
      <c r="H24" s="304">
        <v>114</v>
      </c>
      <c r="I24" s="304">
        <v>9</v>
      </c>
    </row>
    <row r="25" spans="1:9" s="27" customFormat="1" x14ac:dyDescent="0.25">
      <c r="A25" s="303">
        <v>15</v>
      </c>
      <c r="B25" s="346" t="s">
        <v>78</v>
      </c>
      <c r="C25" s="50" t="s">
        <v>79</v>
      </c>
      <c r="D25" s="304">
        <f t="shared" si="2"/>
        <v>6180</v>
      </c>
      <c r="E25" s="304">
        <v>6161</v>
      </c>
      <c r="F25" s="304">
        <f t="shared" si="3"/>
        <v>19</v>
      </c>
      <c r="G25" s="304">
        <v>0</v>
      </c>
      <c r="H25" s="304">
        <v>0</v>
      </c>
      <c r="I25" s="304">
        <v>19</v>
      </c>
    </row>
    <row r="26" spans="1:9" s="27" customFormat="1" x14ac:dyDescent="0.25">
      <c r="A26" s="303">
        <v>16</v>
      </c>
      <c r="B26" s="346" t="s">
        <v>80</v>
      </c>
      <c r="C26" s="50" t="s">
        <v>81</v>
      </c>
      <c r="D26" s="304">
        <f t="shared" si="2"/>
        <v>7080</v>
      </c>
      <c r="E26" s="304">
        <v>7059</v>
      </c>
      <c r="F26" s="304">
        <f t="shared" si="3"/>
        <v>21</v>
      </c>
      <c r="G26" s="304">
        <v>0</v>
      </c>
      <c r="H26" s="304">
        <v>0</v>
      </c>
      <c r="I26" s="304">
        <v>21</v>
      </c>
    </row>
    <row r="27" spans="1:9" s="27" customFormat="1" x14ac:dyDescent="0.25">
      <c r="A27" s="303">
        <v>17</v>
      </c>
      <c r="B27" s="346" t="s">
        <v>20</v>
      </c>
      <c r="C27" s="50" t="s">
        <v>21</v>
      </c>
      <c r="D27" s="304">
        <f t="shared" si="2"/>
        <v>17612</v>
      </c>
      <c r="E27" s="304">
        <v>16928</v>
      </c>
      <c r="F27" s="304">
        <f t="shared" si="3"/>
        <v>684</v>
      </c>
      <c r="G27" s="304">
        <v>181</v>
      </c>
      <c r="H27" s="304">
        <v>462</v>
      </c>
      <c r="I27" s="304">
        <v>41</v>
      </c>
    </row>
    <row r="28" spans="1:9" s="27" customFormat="1" x14ac:dyDescent="0.25">
      <c r="A28" s="303">
        <v>18</v>
      </c>
      <c r="B28" s="49" t="s">
        <v>82</v>
      </c>
      <c r="C28" s="50" t="s">
        <v>83</v>
      </c>
      <c r="D28" s="304">
        <f t="shared" si="2"/>
        <v>2843</v>
      </c>
      <c r="E28" s="304">
        <v>2840</v>
      </c>
      <c r="F28" s="304">
        <f t="shared" si="3"/>
        <v>3</v>
      </c>
      <c r="G28" s="304">
        <v>0</v>
      </c>
      <c r="H28" s="304">
        <v>0</v>
      </c>
      <c r="I28" s="304">
        <v>3</v>
      </c>
    </row>
    <row r="29" spans="1:9" s="27" customFormat="1" x14ac:dyDescent="0.25">
      <c r="A29" s="303">
        <v>19</v>
      </c>
      <c r="B29" s="49" t="s">
        <v>84</v>
      </c>
      <c r="C29" s="50" t="s">
        <v>85</v>
      </c>
      <c r="D29" s="304">
        <f t="shared" si="2"/>
        <v>2304</v>
      </c>
      <c r="E29" s="304">
        <v>2299</v>
      </c>
      <c r="F29" s="304">
        <f t="shared" si="3"/>
        <v>5</v>
      </c>
      <c r="G29" s="304">
        <v>0</v>
      </c>
      <c r="H29" s="304">
        <v>0</v>
      </c>
      <c r="I29" s="304">
        <v>5</v>
      </c>
    </row>
    <row r="30" spans="1:9" s="306" customFormat="1" x14ac:dyDescent="0.25">
      <c r="A30" s="303">
        <v>20</v>
      </c>
      <c r="B30" s="49" t="s">
        <v>86</v>
      </c>
      <c r="C30" s="50" t="s">
        <v>87</v>
      </c>
      <c r="D30" s="304">
        <f t="shared" si="2"/>
        <v>11188</v>
      </c>
      <c r="E30" s="304">
        <v>10805</v>
      </c>
      <c r="F30" s="304">
        <f t="shared" si="3"/>
        <v>383</v>
      </c>
      <c r="G30" s="304">
        <v>74</v>
      </c>
      <c r="H30" s="304">
        <v>281</v>
      </c>
      <c r="I30" s="304">
        <v>28</v>
      </c>
    </row>
    <row r="31" spans="1:9" s="27" customFormat="1" x14ac:dyDescent="0.25">
      <c r="A31" s="303">
        <v>21</v>
      </c>
      <c r="B31" s="49" t="s">
        <v>22</v>
      </c>
      <c r="C31" s="50" t="s">
        <v>23</v>
      </c>
      <c r="D31" s="304">
        <f t="shared" si="2"/>
        <v>8607</v>
      </c>
      <c r="E31" s="304">
        <v>8096</v>
      </c>
      <c r="F31" s="304">
        <f t="shared" si="3"/>
        <v>511</v>
      </c>
      <c r="G31" s="304">
        <v>118</v>
      </c>
      <c r="H31" s="304">
        <v>356</v>
      </c>
      <c r="I31" s="304">
        <v>37</v>
      </c>
    </row>
    <row r="32" spans="1:9" s="27" customFormat="1" x14ac:dyDescent="0.25">
      <c r="A32" s="303">
        <v>22</v>
      </c>
      <c r="B32" s="346" t="s">
        <v>24</v>
      </c>
      <c r="C32" s="50" t="s">
        <v>25</v>
      </c>
      <c r="D32" s="304">
        <f t="shared" si="2"/>
        <v>1680</v>
      </c>
      <c r="E32" s="304">
        <v>1673</v>
      </c>
      <c r="F32" s="304">
        <f t="shared" si="3"/>
        <v>7</v>
      </c>
      <c r="G32" s="304">
        <v>0</v>
      </c>
      <c r="H32" s="304">
        <v>0</v>
      </c>
      <c r="I32" s="304">
        <v>7</v>
      </c>
    </row>
    <row r="33" spans="1:9" x14ac:dyDescent="0.25">
      <c r="A33" s="303">
        <v>23</v>
      </c>
      <c r="B33" s="346" t="s">
        <v>88</v>
      </c>
      <c r="C33" s="50" t="s">
        <v>89</v>
      </c>
      <c r="D33" s="304">
        <f t="shared" si="2"/>
        <v>0</v>
      </c>
      <c r="E33" s="304">
        <v>0</v>
      </c>
      <c r="F33" s="304">
        <f t="shared" si="3"/>
        <v>0</v>
      </c>
      <c r="G33" s="304">
        <v>0</v>
      </c>
      <c r="H33" s="304">
        <v>0</v>
      </c>
      <c r="I33" s="304">
        <v>0</v>
      </c>
    </row>
    <row r="34" spans="1:9" s="306" customFormat="1" ht="12.75" customHeight="1" x14ac:dyDescent="0.25">
      <c r="A34" s="303">
        <v>24</v>
      </c>
      <c r="B34" s="346" t="s">
        <v>90</v>
      </c>
      <c r="C34" s="50" t="s">
        <v>91</v>
      </c>
      <c r="D34" s="304">
        <f t="shared" si="2"/>
        <v>0</v>
      </c>
      <c r="E34" s="304">
        <v>0</v>
      </c>
      <c r="F34" s="304">
        <f t="shared" si="3"/>
        <v>0</v>
      </c>
      <c r="G34" s="304">
        <v>0</v>
      </c>
      <c r="H34" s="304">
        <v>0</v>
      </c>
      <c r="I34" s="304">
        <v>0</v>
      </c>
    </row>
    <row r="35" spans="1:9" s="306" customFormat="1" x14ac:dyDescent="0.25">
      <c r="A35" s="303">
        <v>25</v>
      </c>
      <c r="B35" s="49" t="s">
        <v>92</v>
      </c>
      <c r="C35" s="50" t="s">
        <v>93</v>
      </c>
      <c r="D35" s="304">
        <f t="shared" si="2"/>
        <v>70546</v>
      </c>
      <c r="E35" s="304">
        <v>68774</v>
      </c>
      <c r="F35" s="304">
        <f t="shared" si="3"/>
        <v>1772</v>
      </c>
      <c r="G35" s="304">
        <v>421</v>
      </c>
      <c r="H35" s="304">
        <v>1295</v>
      </c>
      <c r="I35" s="304">
        <v>56</v>
      </c>
    </row>
    <row r="36" spans="1:9" s="27" customFormat="1" x14ac:dyDescent="0.25">
      <c r="A36" s="303">
        <v>26</v>
      </c>
      <c r="B36" s="346" t="s">
        <v>94</v>
      </c>
      <c r="C36" s="50" t="s">
        <v>95</v>
      </c>
      <c r="D36" s="304">
        <f t="shared" si="2"/>
        <v>989</v>
      </c>
      <c r="E36" s="304">
        <v>891</v>
      </c>
      <c r="F36" s="304">
        <f t="shared" si="3"/>
        <v>98</v>
      </c>
      <c r="G36" s="304">
        <v>0</v>
      </c>
      <c r="H36" s="304">
        <v>0</v>
      </c>
      <c r="I36" s="304">
        <v>98</v>
      </c>
    </row>
    <row r="37" spans="1:9" s="27" customFormat="1" x14ac:dyDescent="0.25">
      <c r="A37" s="303">
        <v>27</v>
      </c>
      <c r="B37" s="52" t="s">
        <v>96</v>
      </c>
      <c r="C37" s="50" t="s">
        <v>97</v>
      </c>
      <c r="D37" s="304">
        <f t="shared" si="2"/>
        <v>0</v>
      </c>
      <c r="E37" s="304">
        <v>0</v>
      </c>
      <c r="F37" s="304">
        <f t="shared" si="3"/>
        <v>0</v>
      </c>
      <c r="G37" s="304">
        <v>0</v>
      </c>
      <c r="H37" s="304">
        <v>0</v>
      </c>
      <c r="I37" s="304">
        <v>0</v>
      </c>
    </row>
    <row r="38" spans="1:9" s="27" customFormat="1" x14ac:dyDescent="0.25">
      <c r="A38" s="303">
        <v>28</v>
      </c>
      <c r="B38" s="52" t="s">
        <v>26</v>
      </c>
      <c r="C38" s="50" t="s">
        <v>27</v>
      </c>
      <c r="D38" s="304">
        <f t="shared" si="2"/>
        <v>12151</v>
      </c>
      <c r="E38" s="304">
        <v>11720</v>
      </c>
      <c r="F38" s="304">
        <f t="shared" si="3"/>
        <v>431</v>
      </c>
      <c r="G38" s="304">
        <v>93</v>
      </c>
      <c r="H38" s="304">
        <v>314</v>
      </c>
      <c r="I38" s="304">
        <v>24</v>
      </c>
    </row>
    <row r="39" spans="1:9" s="27" customFormat="1" x14ac:dyDescent="0.25">
      <c r="A39" s="303">
        <v>29</v>
      </c>
      <c r="B39" s="49" t="s">
        <v>98</v>
      </c>
      <c r="C39" s="50" t="s">
        <v>99</v>
      </c>
      <c r="D39" s="304">
        <f t="shared" si="2"/>
        <v>19878</v>
      </c>
      <c r="E39" s="304">
        <v>19023</v>
      </c>
      <c r="F39" s="304">
        <f t="shared" si="3"/>
        <v>855</v>
      </c>
      <c r="G39" s="304">
        <v>142</v>
      </c>
      <c r="H39" s="304">
        <v>666</v>
      </c>
      <c r="I39" s="304">
        <v>47</v>
      </c>
    </row>
    <row r="40" spans="1:9" s="27" customFormat="1" x14ac:dyDescent="0.25">
      <c r="A40" s="303">
        <v>30</v>
      </c>
      <c r="B40" s="52" t="s">
        <v>100</v>
      </c>
      <c r="C40" s="50" t="s">
        <v>101</v>
      </c>
      <c r="D40" s="304">
        <f t="shared" si="2"/>
        <v>4847</v>
      </c>
      <c r="E40" s="304">
        <v>4840</v>
      </c>
      <c r="F40" s="304">
        <f t="shared" si="3"/>
        <v>7</v>
      </c>
      <c r="G40" s="304">
        <v>0</v>
      </c>
      <c r="H40" s="304">
        <v>0</v>
      </c>
      <c r="I40" s="304">
        <v>7</v>
      </c>
    </row>
    <row r="41" spans="1:9" s="306" customFormat="1" x14ac:dyDescent="0.25">
      <c r="A41" s="303">
        <v>31</v>
      </c>
      <c r="B41" s="346" t="s">
        <v>102</v>
      </c>
      <c r="C41" s="50" t="s">
        <v>103</v>
      </c>
      <c r="D41" s="304">
        <f t="shared" si="2"/>
        <v>13512</v>
      </c>
      <c r="E41" s="304">
        <v>13036</v>
      </c>
      <c r="F41" s="304">
        <f t="shared" si="3"/>
        <v>476</v>
      </c>
      <c r="G41" s="304">
        <v>104</v>
      </c>
      <c r="H41" s="304">
        <v>341</v>
      </c>
      <c r="I41" s="304">
        <v>31</v>
      </c>
    </row>
    <row r="42" spans="1:9" x14ac:dyDescent="0.25">
      <c r="A42" s="303">
        <v>32</v>
      </c>
      <c r="B42" s="52" t="s">
        <v>104</v>
      </c>
      <c r="C42" s="50" t="s">
        <v>105</v>
      </c>
      <c r="D42" s="304">
        <f t="shared" si="2"/>
        <v>5527</v>
      </c>
      <c r="E42" s="304">
        <v>5337</v>
      </c>
      <c r="F42" s="304">
        <f t="shared" si="3"/>
        <v>190</v>
      </c>
      <c r="G42" s="304">
        <v>32</v>
      </c>
      <c r="H42" s="304">
        <v>142</v>
      </c>
      <c r="I42" s="304">
        <v>16</v>
      </c>
    </row>
    <row r="43" spans="1:9" s="27" customFormat="1" x14ac:dyDescent="0.25">
      <c r="A43" s="303">
        <v>33</v>
      </c>
      <c r="B43" s="49" t="s">
        <v>106</v>
      </c>
      <c r="C43" s="50" t="s">
        <v>107</v>
      </c>
      <c r="D43" s="304">
        <f t="shared" si="2"/>
        <v>13035</v>
      </c>
      <c r="E43" s="304">
        <v>12465</v>
      </c>
      <c r="F43" s="304">
        <f t="shared" si="3"/>
        <v>570</v>
      </c>
      <c r="G43" s="304">
        <v>73</v>
      </c>
      <c r="H43" s="304">
        <v>462</v>
      </c>
      <c r="I43" s="304">
        <v>35</v>
      </c>
    </row>
    <row r="44" spans="1:9" s="27" customFormat="1" x14ac:dyDescent="0.25">
      <c r="A44" s="303">
        <v>34</v>
      </c>
      <c r="B44" s="307" t="s">
        <v>108</v>
      </c>
      <c r="C44" s="308" t="s">
        <v>109</v>
      </c>
      <c r="D44" s="304">
        <f t="shared" si="2"/>
        <v>5623</v>
      </c>
      <c r="E44" s="304">
        <v>5360</v>
      </c>
      <c r="F44" s="304">
        <f t="shared" si="3"/>
        <v>263</v>
      </c>
      <c r="G44" s="304">
        <v>59</v>
      </c>
      <c r="H44" s="304">
        <v>201</v>
      </c>
      <c r="I44" s="304">
        <v>3</v>
      </c>
    </row>
    <row r="45" spans="1:9" s="27" customFormat="1" x14ac:dyDescent="0.25">
      <c r="A45" s="303">
        <v>35</v>
      </c>
      <c r="B45" s="49" t="s">
        <v>110</v>
      </c>
      <c r="C45" s="50" t="s">
        <v>111</v>
      </c>
      <c r="D45" s="304">
        <f t="shared" si="2"/>
        <v>3658</v>
      </c>
      <c r="E45" s="304">
        <v>3657</v>
      </c>
      <c r="F45" s="304">
        <f t="shared" si="3"/>
        <v>1</v>
      </c>
      <c r="G45" s="304">
        <v>0</v>
      </c>
      <c r="H45" s="304">
        <v>0</v>
      </c>
      <c r="I45" s="304">
        <v>1</v>
      </c>
    </row>
    <row r="46" spans="1:9" x14ac:dyDescent="0.25">
      <c r="A46" s="303">
        <v>36</v>
      </c>
      <c r="B46" s="49" t="s">
        <v>112</v>
      </c>
      <c r="C46" s="50" t="s">
        <v>113</v>
      </c>
      <c r="D46" s="304">
        <f t="shared" si="2"/>
        <v>7567</v>
      </c>
      <c r="E46" s="304">
        <v>7561</v>
      </c>
      <c r="F46" s="304">
        <f t="shared" si="3"/>
        <v>6</v>
      </c>
      <c r="G46" s="304">
        <v>0</v>
      </c>
      <c r="H46" s="304">
        <v>0</v>
      </c>
      <c r="I46" s="304">
        <v>6</v>
      </c>
    </row>
    <row r="47" spans="1:9" s="27" customFormat="1" x14ac:dyDescent="0.25">
      <c r="A47" s="303">
        <v>37</v>
      </c>
      <c r="B47" s="346" t="s">
        <v>114</v>
      </c>
      <c r="C47" s="50" t="s">
        <v>115</v>
      </c>
      <c r="D47" s="304">
        <f t="shared" si="2"/>
        <v>3015</v>
      </c>
      <c r="E47" s="304">
        <v>3012</v>
      </c>
      <c r="F47" s="304">
        <f t="shared" si="3"/>
        <v>3</v>
      </c>
      <c r="G47" s="304">
        <v>0</v>
      </c>
      <c r="H47" s="304">
        <v>0</v>
      </c>
      <c r="I47" s="304">
        <v>3</v>
      </c>
    </row>
    <row r="48" spans="1:9" s="27" customFormat="1" x14ac:dyDescent="0.25">
      <c r="A48" s="303">
        <v>38</v>
      </c>
      <c r="B48" s="52" t="s">
        <v>116</v>
      </c>
      <c r="C48" s="50" t="s">
        <v>117</v>
      </c>
      <c r="D48" s="304">
        <f t="shared" si="2"/>
        <v>2845</v>
      </c>
      <c r="E48" s="304">
        <v>2845</v>
      </c>
      <c r="F48" s="304">
        <f t="shared" si="3"/>
        <v>0</v>
      </c>
      <c r="G48" s="304">
        <v>0</v>
      </c>
      <c r="H48" s="304">
        <v>0</v>
      </c>
      <c r="I48" s="304">
        <v>0</v>
      </c>
    </row>
    <row r="49" spans="1:9" s="27" customFormat="1" x14ac:dyDescent="0.25">
      <c r="A49" s="303">
        <v>39</v>
      </c>
      <c r="B49" s="346" t="s">
        <v>28</v>
      </c>
      <c r="C49" s="50" t="s">
        <v>29</v>
      </c>
      <c r="D49" s="304">
        <f t="shared" si="2"/>
        <v>20325</v>
      </c>
      <c r="E49" s="304">
        <v>19779</v>
      </c>
      <c r="F49" s="304">
        <f t="shared" si="3"/>
        <v>546</v>
      </c>
      <c r="G49" s="304">
        <v>140</v>
      </c>
      <c r="H49" s="304">
        <v>356</v>
      </c>
      <c r="I49" s="304">
        <v>50</v>
      </c>
    </row>
    <row r="50" spans="1:9" s="27" customFormat="1" x14ac:dyDescent="0.25">
      <c r="A50" s="303">
        <v>40</v>
      </c>
      <c r="B50" s="49" t="s">
        <v>118</v>
      </c>
      <c r="C50" s="50" t="s">
        <v>119</v>
      </c>
      <c r="D50" s="304">
        <f t="shared" si="2"/>
        <v>5293</v>
      </c>
      <c r="E50" s="304">
        <v>5283</v>
      </c>
      <c r="F50" s="304">
        <f t="shared" si="3"/>
        <v>10</v>
      </c>
      <c r="G50" s="304">
        <v>0</v>
      </c>
      <c r="H50" s="304">
        <v>0</v>
      </c>
      <c r="I50" s="304">
        <v>10</v>
      </c>
    </row>
    <row r="51" spans="1:9" s="27" customFormat="1" x14ac:dyDescent="0.25">
      <c r="A51" s="303">
        <v>41</v>
      </c>
      <c r="B51" s="49" t="s">
        <v>120</v>
      </c>
      <c r="C51" s="50" t="s">
        <v>121</v>
      </c>
      <c r="D51" s="304">
        <f t="shared" si="2"/>
        <v>12625</v>
      </c>
      <c r="E51" s="304">
        <v>12069</v>
      </c>
      <c r="F51" s="304">
        <f t="shared" si="3"/>
        <v>556</v>
      </c>
      <c r="G51" s="304">
        <v>108</v>
      </c>
      <c r="H51" s="304">
        <v>412</v>
      </c>
      <c r="I51" s="304">
        <v>36</v>
      </c>
    </row>
    <row r="52" spans="1:9" s="306" customFormat="1" x14ac:dyDescent="0.25">
      <c r="A52" s="303">
        <v>42</v>
      </c>
      <c r="B52" s="346" t="s">
        <v>122</v>
      </c>
      <c r="C52" s="50" t="s">
        <v>123</v>
      </c>
      <c r="D52" s="304">
        <f t="shared" si="2"/>
        <v>3609</v>
      </c>
      <c r="E52" s="304">
        <v>3604</v>
      </c>
      <c r="F52" s="304">
        <f t="shared" si="3"/>
        <v>5</v>
      </c>
      <c r="G52" s="304">
        <v>0</v>
      </c>
      <c r="H52" s="304">
        <v>0</v>
      </c>
      <c r="I52" s="304">
        <v>5</v>
      </c>
    </row>
    <row r="53" spans="1:9" s="27" customFormat="1" x14ac:dyDescent="0.25">
      <c r="A53" s="303">
        <v>43</v>
      </c>
      <c r="B53" s="52" t="s">
        <v>124</v>
      </c>
      <c r="C53" s="50" t="s">
        <v>125</v>
      </c>
      <c r="D53" s="304">
        <f t="shared" si="2"/>
        <v>4660</v>
      </c>
      <c r="E53" s="304">
        <v>4261</v>
      </c>
      <c r="F53" s="304">
        <f t="shared" si="3"/>
        <v>399</v>
      </c>
      <c r="G53" s="304">
        <v>70</v>
      </c>
      <c r="H53" s="304">
        <v>324</v>
      </c>
      <c r="I53" s="304">
        <v>5</v>
      </c>
    </row>
    <row r="54" spans="1:9" s="27" customFormat="1" x14ac:dyDescent="0.25">
      <c r="A54" s="303">
        <v>44</v>
      </c>
      <c r="B54" s="346" t="s">
        <v>126</v>
      </c>
      <c r="C54" s="50" t="s">
        <v>127</v>
      </c>
      <c r="D54" s="304">
        <f t="shared" si="2"/>
        <v>5879</v>
      </c>
      <c r="E54" s="304">
        <v>5866</v>
      </c>
      <c r="F54" s="304">
        <f t="shared" si="3"/>
        <v>13</v>
      </c>
      <c r="G54" s="304">
        <v>0</v>
      </c>
      <c r="H54" s="304">
        <v>0</v>
      </c>
      <c r="I54" s="304">
        <v>13</v>
      </c>
    </row>
    <row r="55" spans="1:9" s="27" customFormat="1" x14ac:dyDescent="0.25">
      <c r="A55" s="303">
        <v>45</v>
      </c>
      <c r="B55" s="52" t="s">
        <v>128</v>
      </c>
      <c r="C55" s="50" t="s">
        <v>129</v>
      </c>
      <c r="D55" s="304">
        <f t="shared" si="2"/>
        <v>5957</v>
      </c>
      <c r="E55" s="304">
        <v>5942</v>
      </c>
      <c r="F55" s="304">
        <f t="shared" si="3"/>
        <v>15</v>
      </c>
      <c r="G55" s="304">
        <v>0</v>
      </c>
      <c r="H55" s="304">
        <v>0</v>
      </c>
      <c r="I55" s="304">
        <v>15</v>
      </c>
    </row>
    <row r="56" spans="1:9" s="27" customFormat="1" x14ac:dyDescent="0.25">
      <c r="A56" s="303">
        <v>46</v>
      </c>
      <c r="B56" s="346" t="s">
        <v>130</v>
      </c>
      <c r="C56" s="50" t="s">
        <v>131</v>
      </c>
      <c r="D56" s="304">
        <f t="shared" si="2"/>
        <v>2494</v>
      </c>
      <c r="E56" s="304">
        <v>2490</v>
      </c>
      <c r="F56" s="304">
        <f t="shared" si="3"/>
        <v>4</v>
      </c>
      <c r="G56" s="304">
        <v>0</v>
      </c>
      <c r="H56" s="304">
        <v>0</v>
      </c>
      <c r="I56" s="304">
        <v>4</v>
      </c>
    </row>
    <row r="57" spans="1:9" s="27" customFormat="1" x14ac:dyDescent="0.25">
      <c r="A57" s="303">
        <v>47</v>
      </c>
      <c r="B57" s="52" t="s">
        <v>132</v>
      </c>
      <c r="C57" s="50" t="s">
        <v>133</v>
      </c>
      <c r="D57" s="304">
        <f t="shared" si="2"/>
        <v>4477</v>
      </c>
      <c r="E57" s="304">
        <v>4132</v>
      </c>
      <c r="F57" s="304">
        <f t="shared" si="3"/>
        <v>345</v>
      </c>
      <c r="G57" s="304">
        <v>64</v>
      </c>
      <c r="H57" s="304">
        <v>269</v>
      </c>
      <c r="I57" s="304">
        <v>12</v>
      </c>
    </row>
    <row r="58" spans="1:9" s="27" customFormat="1" x14ac:dyDescent="0.25">
      <c r="A58" s="303">
        <v>48</v>
      </c>
      <c r="B58" s="346" t="s">
        <v>134</v>
      </c>
      <c r="C58" s="50" t="s">
        <v>135</v>
      </c>
      <c r="D58" s="304">
        <f t="shared" si="2"/>
        <v>9532</v>
      </c>
      <c r="E58" s="304">
        <v>9369</v>
      </c>
      <c r="F58" s="304">
        <f t="shared" si="3"/>
        <v>163</v>
      </c>
      <c r="G58" s="304">
        <v>43</v>
      </c>
      <c r="H58" s="304">
        <v>112</v>
      </c>
      <c r="I58" s="304">
        <v>8</v>
      </c>
    </row>
    <row r="59" spans="1:9" s="27" customFormat="1" x14ac:dyDescent="0.25">
      <c r="A59" s="303">
        <v>49</v>
      </c>
      <c r="B59" s="346" t="s">
        <v>136</v>
      </c>
      <c r="C59" s="50" t="s">
        <v>137</v>
      </c>
      <c r="D59" s="304">
        <f t="shared" si="2"/>
        <v>22757</v>
      </c>
      <c r="E59" s="304">
        <v>22081</v>
      </c>
      <c r="F59" s="304">
        <f t="shared" si="3"/>
        <v>676</v>
      </c>
      <c r="G59" s="304">
        <v>151</v>
      </c>
      <c r="H59" s="304">
        <v>459</v>
      </c>
      <c r="I59" s="304">
        <v>66</v>
      </c>
    </row>
    <row r="60" spans="1:9" s="27" customFormat="1" x14ac:dyDescent="0.25">
      <c r="A60" s="303">
        <v>50</v>
      </c>
      <c r="B60" s="346" t="s">
        <v>138</v>
      </c>
      <c r="C60" s="50" t="s">
        <v>139</v>
      </c>
      <c r="D60" s="304">
        <f t="shared" si="2"/>
        <v>3894</v>
      </c>
      <c r="E60" s="304">
        <v>3414</v>
      </c>
      <c r="F60" s="304">
        <f t="shared" si="3"/>
        <v>480</v>
      </c>
      <c r="G60" s="304">
        <v>96</v>
      </c>
      <c r="H60" s="304">
        <v>375</v>
      </c>
      <c r="I60" s="304">
        <v>9</v>
      </c>
    </row>
    <row r="61" spans="1:9" s="27" customFormat="1" x14ac:dyDescent="0.25">
      <c r="A61" s="303">
        <v>51</v>
      </c>
      <c r="B61" s="346" t="s">
        <v>140</v>
      </c>
      <c r="C61" s="50" t="s">
        <v>141</v>
      </c>
      <c r="D61" s="304">
        <f t="shared" si="2"/>
        <v>3927</v>
      </c>
      <c r="E61" s="304">
        <v>3920</v>
      </c>
      <c r="F61" s="304">
        <f t="shared" si="3"/>
        <v>7</v>
      </c>
      <c r="G61" s="304">
        <v>0</v>
      </c>
      <c r="H61" s="304">
        <v>0</v>
      </c>
      <c r="I61" s="304">
        <v>7</v>
      </c>
    </row>
    <row r="62" spans="1:9" s="27" customFormat="1" x14ac:dyDescent="0.25">
      <c r="A62" s="303">
        <v>52</v>
      </c>
      <c r="B62" s="52" t="s">
        <v>142</v>
      </c>
      <c r="C62" s="50" t="s">
        <v>143</v>
      </c>
      <c r="D62" s="304">
        <f t="shared" si="2"/>
        <v>5020</v>
      </c>
      <c r="E62" s="304">
        <v>5007</v>
      </c>
      <c r="F62" s="304">
        <f t="shared" si="3"/>
        <v>13</v>
      </c>
      <c r="G62" s="304">
        <v>0</v>
      </c>
      <c r="H62" s="304">
        <v>0</v>
      </c>
      <c r="I62" s="304">
        <v>13</v>
      </c>
    </row>
    <row r="63" spans="1:9" s="27" customFormat="1" x14ac:dyDescent="0.25">
      <c r="A63" s="303">
        <v>53</v>
      </c>
      <c r="B63" s="346" t="s">
        <v>144</v>
      </c>
      <c r="C63" s="50" t="s">
        <v>145</v>
      </c>
      <c r="D63" s="304">
        <f t="shared" si="2"/>
        <v>0</v>
      </c>
      <c r="E63" s="304">
        <v>0</v>
      </c>
      <c r="F63" s="304">
        <f t="shared" si="3"/>
        <v>0</v>
      </c>
      <c r="G63" s="304">
        <v>0</v>
      </c>
      <c r="H63" s="304">
        <v>0</v>
      </c>
      <c r="I63" s="304">
        <v>0</v>
      </c>
    </row>
    <row r="64" spans="1:9" s="27" customFormat="1" x14ac:dyDescent="0.25">
      <c r="A64" s="303">
        <v>54</v>
      </c>
      <c r="B64" s="346" t="s">
        <v>146</v>
      </c>
      <c r="C64" s="50" t="s">
        <v>147</v>
      </c>
      <c r="D64" s="304">
        <f t="shared" si="2"/>
        <v>0</v>
      </c>
      <c r="E64" s="304">
        <v>0</v>
      </c>
      <c r="F64" s="304">
        <f t="shared" si="3"/>
        <v>0</v>
      </c>
      <c r="G64" s="304">
        <v>0</v>
      </c>
      <c r="H64" s="304">
        <v>0</v>
      </c>
      <c r="I64" s="304">
        <v>0</v>
      </c>
    </row>
    <row r="65" spans="1:9" s="27" customFormat="1" x14ac:dyDescent="0.25">
      <c r="A65" s="303">
        <v>55</v>
      </c>
      <c r="B65" s="346" t="s">
        <v>148</v>
      </c>
      <c r="C65" s="50" t="s">
        <v>149</v>
      </c>
      <c r="D65" s="304">
        <f t="shared" si="2"/>
        <v>1329</v>
      </c>
      <c r="E65" s="304">
        <v>1224</v>
      </c>
      <c r="F65" s="304">
        <f t="shared" si="3"/>
        <v>105</v>
      </c>
      <c r="G65" s="304">
        <v>0</v>
      </c>
      <c r="H65" s="304">
        <v>0</v>
      </c>
      <c r="I65" s="304">
        <v>105</v>
      </c>
    </row>
    <row r="66" spans="1:9" s="27" customFormat="1" x14ac:dyDescent="0.25">
      <c r="A66" s="303">
        <v>56</v>
      </c>
      <c r="B66" s="52" t="s">
        <v>150</v>
      </c>
      <c r="C66" s="50" t="s">
        <v>151</v>
      </c>
      <c r="D66" s="304">
        <f t="shared" si="2"/>
        <v>879</v>
      </c>
      <c r="E66" s="304">
        <v>786</v>
      </c>
      <c r="F66" s="304">
        <f t="shared" si="3"/>
        <v>93</v>
      </c>
      <c r="G66" s="304">
        <v>0</v>
      </c>
      <c r="H66" s="304">
        <v>0</v>
      </c>
      <c r="I66" s="304">
        <v>93</v>
      </c>
    </row>
    <row r="67" spans="1:9" s="27" customFormat="1" x14ac:dyDescent="0.25">
      <c r="A67" s="303">
        <v>57</v>
      </c>
      <c r="B67" s="49" t="s">
        <v>152</v>
      </c>
      <c r="C67" s="50" t="s">
        <v>572</v>
      </c>
      <c r="D67" s="304">
        <f t="shared" si="2"/>
        <v>1428</v>
      </c>
      <c r="E67" s="304">
        <v>1327</v>
      </c>
      <c r="F67" s="304">
        <f t="shared" si="3"/>
        <v>101</v>
      </c>
      <c r="G67" s="304">
        <v>0</v>
      </c>
      <c r="H67" s="304">
        <v>0</v>
      </c>
      <c r="I67" s="304">
        <v>101</v>
      </c>
    </row>
    <row r="68" spans="1:9" s="27" customFormat="1" x14ac:dyDescent="0.25">
      <c r="A68" s="303">
        <v>58</v>
      </c>
      <c r="B68" s="52" t="s">
        <v>154</v>
      </c>
      <c r="C68" s="50" t="s">
        <v>155</v>
      </c>
      <c r="D68" s="304">
        <f t="shared" si="2"/>
        <v>1855</v>
      </c>
      <c r="E68" s="304">
        <v>1687</v>
      </c>
      <c r="F68" s="304">
        <f t="shared" si="3"/>
        <v>168</v>
      </c>
      <c r="G68" s="304">
        <v>0</v>
      </c>
      <c r="H68" s="304">
        <v>0</v>
      </c>
      <c r="I68" s="304">
        <v>168</v>
      </c>
    </row>
    <row r="69" spans="1:9" s="27" customFormat="1" x14ac:dyDescent="0.25">
      <c r="A69" s="303">
        <v>59</v>
      </c>
      <c r="B69" s="346" t="s">
        <v>156</v>
      </c>
      <c r="C69" s="50" t="s">
        <v>157</v>
      </c>
      <c r="D69" s="304">
        <f t="shared" si="2"/>
        <v>1681</v>
      </c>
      <c r="E69" s="304">
        <v>1617</v>
      </c>
      <c r="F69" s="304">
        <f t="shared" si="3"/>
        <v>64</v>
      </c>
      <c r="G69" s="304">
        <v>0</v>
      </c>
      <c r="H69" s="304">
        <v>0</v>
      </c>
      <c r="I69" s="304">
        <v>64</v>
      </c>
    </row>
    <row r="70" spans="1:9" s="27" customFormat="1" ht="24" x14ac:dyDescent="0.25">
      <c r="A70" s="303">
        <v>60</v>
      </c>
      <c r="B70" s="49" t="s">
        <v>158</v>
      </c>
      <c r="C70" s="50" t="s">
        <v>159</v>
      </c>
      <c r="D70" s="304">
        <f t="shared" si="2"/>
        <v>0</v>
      </c>
      <c r="E70" s="304">
        <v>0</v>
      </c>
      <c r="F70" s="304">
        <f t="shared" si="3"/>
        <v>0</v>
      </c>
      <c r="G70" s="304">
        <v>0</v>
      </c>
      <c r="H70" s="304">
        <v>0</v>
      </c>
      <c r="I70" s="304">
        <v>0</v>
      </c>
    </row>
    <row r="71" spans="1:9" s="27" customFormat="1" ht="24" x14ac:dyDescent="0.25">
      <c r="A71" s="303">
        <v>61</v>
      </c>
      <c r="B71" s="49" t="s">
        <v>160</v>
      </c>
      <c r="C71" s="50" t="s">
        <v>161</v>
      </c>
      <c r="D71" s="304">
        <f t="shared" si="2"/>
        <v>0</v>
      </c>
      <c r="E71" s="304">
        <v>0</v>
      </c>
      <c r="F71" s="304">
        <f t="shared" si="3"/>
        <v>0</v>
      </c>
      <c r="G71" s="304">
        <v>0</v>
      </c>
      <c r="H71" s="304">
        <v>0</v>
      </c>
      <c r="I71" s="304">
        <v>0</v>
      </c>
    </row>
    <row r="72" spans="1:9" s="27" customFormat="1" x14ac:dyDescent="0.25">
      <c r="A72" s="303">
        <v>62</v>
      </c>
      <c r="B72" s="52" t="s">
        <v>162</v>
      </c>
      <c r="C72" s="50" t="s">
        <v>163</v>
      </c>
      <c r="D72" s="304">
        <f t="shared" si="2"/>
        <v>17798</v>
      </c>
      <c r="E72" s="304">
        <v>17174</v>
      </c>
      <c r="F72" s="304">
        <f t="shared" si="3"/>
        <v>624</v>
      </c>
      <c r="G72" s="304">
        <v>171</v>
      </c>
      <c r="H72" s="304">
        <v>453</v>
      </c>
      <c r="I72" s="304">
        <v>0</v>
      </c>
    </row>
    <row r="73" spans="1:9" s="27" customFormat="1" x14ac:dyDescent="0.25">
      <c r="A73" s="303">
        <v>63</v>
      </c>
      <c r="B73" s="52" t="s">
        <v>164</v>
      </c>
      <c r="C73" s="50" t="s">
        <v>165</v>
      </c>
      <c r="D73" s="304">
        <f t="shared" si="2"/>
        <v>10811</v>
      </c>
      <c r="E73" s="304">
        <v>10454</v>
      </c>
      <c r="F73" s="304">
        <f t="shared" si="3"/>
        <v>357</v>
      </c>
      <c r="G73" s="304">
        <v>92</v>
      </c>
      <c r="H73" s="304">
        <v>265</v>
      </c>
      <c r="I73" s="304">
        <v>0</v>
      </c>
    </row>
    <row r="74" spans="1:9" s="27" customFormat="1" x14ac:dyDescent="0.25">
      <c r="A74" s="303">
        <v>64</v>
      </c>
      <c r="B74" s="52" t="s">
        <v>166</v>
      </c>
      <c r="C74" s="50" t="s">
        <v>167</v>
      </c>
      <c r="D74" s="304">
        <f t="shared" si="2"/>
        <v>23943</v>
      </c>
      <c r="E74" s="304">
        <v>23289</v>
      </c>
      <c r="F74" s="304">
        <f t="shared" si="3"/>
        <v>654</v>
      </c>
      <c r="G74" s="304">
        <v>220</v>
      </c>
      <c r="H74" s="304">
        <v>434</v>
      </c>
      <c r="I74" s="304">
        <v>0</v>
      </c>
    </row>
    <row r="75" spans="1:9" s="27" customFormat="1" x14ac:dyDescent="0.25">
      <c r="A75" s="303">
        <v>65</v>
      </c>
      <c r="B75" s="52" t="s">
        <v>168</v>
      </c>
      <c r="C75" s="50" t="s">
        <v>169</v>
      </c>
      <c r="D75" s="304">
        <f t="shared" si="2"/>
        <v>0</v>
      </c>
      <c r="E75" s="304">
        <v>0</v>
      </c>
      <c r="F75" s="304">
        <f t="shared" si="3"/>
        <v>0</v>
      </c>
      <c r="G75" s="304">
        <v>0</v>
      </c>
      <c r="H75" s="304">
        <v>0</v>
      </c>
      <c r="I75" s="304">
        <v>0</v>
      </c>
    </row>
    <row r="76" spans="1:9" s="27" customFormat="1" x14ac:dyDescent="0.25">
      <c r="A76" s="303">
        <v>66</v>
      </c>
      <c r="B76" s="49" t="s">
        <v>170</v>
      </c>
      <c r="C76" s="50" t="s">
        <v>171</v>
      </c>
      <c r="D76" s="304">
        <f t="shared" ref="D76:D139" si="4">E76+F76</f>
        <v>0</v>
      </c>
      <c r="E76" s="304">
        <v>0</v>
      </c>
      <c r="F76" s="304">
        <f t="shared" ref="F76:F139" si="5">G76+H76+I76</f>
        <v>0</v>
      </c>
      <c r="G76" s="304">
        <v>0</v>
      </c>
      <c r="H76" s="304">
        <v>0</v>
      </c>
      <c r="I76" s="304">
        <v>0</v>
      </c>
    </row>
    <row r="77" spans="1:9" s="27" customFormat="1" x14ac:dyDescent="0.25">
      <c r="A77" s="303">
        <v>67</v>
      </c>
      <c r="B77" s="52" t="s">
        <v>172</v>
      </c>
      <c r="C77" s="50" t="s">
        <v>173</v>
      </c>
      <c r="D77" s="304">
        <f t="shared" si="4"/>
        <v>0</v>
      </c>
      <c r="E77" s="304">
        <v>0</v>
      </c>
      <c r="F77" s="304">
        <f t="shared" si="5"/>
        <v>0</v>
      </c>
      <c r="G77" s="304">
        <v>0</v>
      </c>
      <c r="H77" s="304">
        <v>0</v>
      </c>
      <c r="I77" s="304">
        <v>0</v>
      </c>
    </row>
    <row r="78" spans="1:9" s="27" customFormat="1" x14ac:dyDescent="0.25">
      <c r="A78" s="303">
        <v>68</v>
      </c>
      <c r="B78" s="52" t="s">
        <v>174</v>
      </c>
      <c r="C78" s="50" t="s">
        <v>175</v>
      </c>
      <c r="D78" s="304">
        <f t="shared" si="4"/>
        <v>0</v>
      </c>
      <c r="E78" s="304">
        <v>0</v>
      </c>
      <c r="F78" s="304">
        <f t="shared" si="5"/>
        <v>0</v>
      </c>
      <c r="G78" s="304">
        <v>0</v>
      </c>
      <c r="H78" s="304">
        <v>0</v>
      </c>
      <c r="I78" s="304">
        <v>0</v>
      </c>
    </row>
    <row r="79" spans="1:9" s="27" customFormat="1" x14ac:dyDescent="0.25">
      <c r="A79" s="303">
        <v>69</v>
      </c>
      <c r="B79" s="49" t="s">
        <v>176</v>
      </c>
      <c r="C79" s="50" t="s">
        <v>177</v>
      </c>
      <c r="D79" s="304">
        <f t="shared" si="4"/>
        <v>0</v>
      </c>
      <c r="E79" s="304">
        <v>0</v>
      </c>
      <c r="F79" s="304">
        <f t="shared" si="5"/>
        <v>0</v>
      </c>
      <c r="G79" s="304">
        <v>0</v>
      </c>
      <c r="H79" s="304">
        <v>0</v>
      </c>
      <c r="I79" s="304">
        <v>0</v>
      </c>
    </row>
    <row r="80" spans="1:9" s="27" customFormat="1" ht="24" x14ac:dyDescent="0.25">
      <c r="A80" s="303">
        <v>70</v>
      </c>
      <c r="B80" s="49" t="s">
        <v>178</v>
      </c>
      <c r="C80" s="50" t="s">
        <v>179</v>
      </c>
      <c r="D80" s="304">
        <f t="shared" si="4"/>
        <v>0</v>
      </c>
      <c r="E80" s="304">
        <v>0</v>
      </c>
      <c r="F80" s="304">
        <f t="shared" si="5"/>
        <v>0</v>
      </c>
      <c r="G80" s="304">
        <v>0</v>
      </c>
      <c r="H80" s="304">
        <v>0</v>
      </c>
      <c r="I80" s="304">
        <v>0</v>
      </c>
    </row>
    <row r="81" spans="1:9" s="27" customFormat="1" ht="24" x14ac:dyDescent="0.25">
      <c r="A81" s="303">
        <v>71</v>
      </c>
      <c r="B81" s="49" t="s">
        <v>180</v>
      </c>
      <c r="C81" s="50" t="s">
        <v>181</v>
      </c>
      <c r="D81" s="304">
        <f t="shared" si="4"/>
        <v>0</v>
      </c>
      <c r="E81" s="304">
        <v>0</v>
      </c>
      <c r="F81" s="304">
        <f t="shared" si="5"/>
        <v>0</v>
      </c>
      <c r="G81" s="304">
        <v>0</v>
      </c>
      <c r="H81" s="304">
        <v>0</v>
      </c>
      <c r="I81" s="304">
        <v>0</v>
      </c>
    </row>
    <row r="82" spans="1:9" s="27" customFormat="1" x14ac:dyDescent="0.25">
      <c r="A82" s="303">
        <v>72</v>
      </c>
      <c r="B82" s="346" t="s">
        <v>182</v>
      </c>
      <c r="C82" s="50" t="s">
        <v>183</v>
      </c>
      <c r="D82" s="304">
        <f t="shared" si="4"/>
        <v>14212</v>
      </c>
      <c r="E82" s="304">
        <v>13686</v>
      </c>
      <c r="F82" s="304">
        <f t="shared" si="5"/>
        <v>526</v>
      </c>
      <c r="G82" s="304">
        <v>131</v>
      </c>
      <c r="H82" s="304">
        <v>345</v>
      </c>
      <c r="I82" s="304">
        <v>50</v>
      </c>
    </row>
    <row r="83" spans="1:9" s="27" customFormat="1" x14ac:dyDescent="0.25">
      <c r="A83" s="303">
        <v>73</v>
      </c>
      <c r="B83" s="49" t="s">
        <v>184</v>
      </c>
      <c r="C83" s="50" t="s">
        <v>185</v>
      </c>
      <c r="D83" s="304">
        <f t="shared" si="4"/>
        <v>28842</v>
      </c>
      <c r="E83" s="304">
        <v>28033</v>
      </c>
      <c r="F83" s="304">
        <f t="shared" si="5"/>
        <v>809</v>
      </c>
      <c r="G83" s="304">
        <v>226</v>
      </c>
      <c r="H83" s="304">
        <v>583</v>
      </c>
      <c r="I83" s="304">
        <v>0</v>
      </c>
    </row>
    <row r="84" spans="1:9" s="27" customFormat="1" x14ac:dyDescent="0.25">
      <c r="A84" s="303">
        <v>74</v>
      </c>
      <c r="B84" s="346" t="s">
        <v>186</v>
      </c>
      <c r="C84" s="50" t="s">
        <v>187</v>
      </c>
      <c r="D84" s="304">
        <f t="shared" si="4"/>
        <v>17802</v>
      </c>
      <c r="E84" s="304">
        <v>17250</v>
      </c>
      <c r="F84" s="304">
        <f t="shared" si="5"/>
        <v>552</v>
      </c>
      <c r="G84" s="304">
        <v>154</v>
      </c>
      <c r="H84" s="304">
        <v>398</v>
      </c>
      <c r="I84" s="304">
        <v>0</v>
      </c>
    </row>
    <row r="85" spans="1:9" s="27" customFormat="1" x14ac:dyDescent="0.25">
      <c r="A85" s="303">
        <v>75</v>
      </c>
      <c r="B85" s="49" t="s">
        <v>188</v>
      </c>
      <c r="C85" s="50" t="s">
        <v>468</v>
      </c>
      <c r="D85" s="304">
        <f t="shared" si="4"/>
        <v>10978</v>
      </c>
      <c r="E85" s="304">
        <v>10662</v>
      </c>
      <c r="F85" s="304">
        <f t="shared" si="5"/>
        <v>316</v>
      </c>
      <c r="G85" s="304">
        <v>81</v>
      </c>
      <c r="H85" s="304">
        <v>235</v>
      </c>
      <c r="I85" s="304">
        <v>0</v>
      </c>
    </row>
    <row r="86" spans="1:9" s="27" customFormat="1" x14ac:dyDescent="0.25">
      <c r="A86" s="303">
        <v>76</v>
      </c>
      <c r="B86" s="49" t="s">
        <v>190</v>
      </c>
      <c r="C86" s="50" t="s">
        <v>191</v>
      </c>
      <c r="D86" s="304">
        <f t="shared" si="4"/>
        <v>58311</v>
      </c>
      <c r="E86" s="304">
        <v>57282</v>
      </c>
      <c r="F86" s="304">
        <f t="shared" si="5"/>
        <v>1029</v>
      </c>
      <c r="G86" s="304">
        <v>272</v>
      </c>
      <c r="H86" s="304">
        <v>757</v>
      </c>
      <c r="I86" s="304">
        <v>0</v>
      </c>
    </row>
    <row r="87" spans="1:9" s="27" customFormat="1" x14ac:dyDescent="0.25">
      <c r="A87" s="303">
        <v>77</v>
      </c>
      <c r="B87" s="49" t="s">
        <v>192</v>
      </c>
      <c r="C87" s="50" t="s">
        <v>193</v>
      </c>
      <c r="D87" s="304">
        <f t="shared" si="4"/>
        <v>754</v>
      </c>
      <c r="E87" s="304">
        <v>696</v>
      </c>
      <c r="F87" s="304">
        <f t="shared" si="5"/>
        <v>58</v>
      </c>
      <c r="G87" s="304">
        <v>0</v>
      </c>
      <c r="H87" s="304">
        <v>0</v>
      </c>
      <c r="I87" s="304">
        <v>58</v>
      </c>
    </row>
    <row r="88" spans="1:9" s="27" customFormat="1" x14ac:dyDescent="0.25">
      <c r="A88" s="303">
        <v>78</v>
      </c>
      <c r="B88" s="49" t="s">
        <v>194</v>
      </c>
      <c r="C88" s="50" t="s">
        <v>195</v>
      </c>
      <c r="D88" s="304">
        <f t="shared" si="4"/>
        <v>24344</v>
      </c>
      <c r="E88" s="304">
        <v>23672</v>
      </c>
      <c r="F88" s="304">
        <f t="shared" si="5"/>
        <v>672</v>
      </c>
      <c r="G88" s="304">
        <v>192</v>
      </c>
      <c r="H88" s="304">
        <v>480</v>
      </c>
      <c r="I88" s="304">
        <v>0</v>
      </c>
    </row>
    <row r="89" spans="1:9" s="27" customFormat="1" x14ac:dyDescent="0.25">
      <c r="A89" s="303">
        <v>79</v>
      </c>
      <c r="B89" s="49" t="s">
        <v>196</v>
      </c>
      <c r="C89" s="50" t="s">
        <v>197</v>
      </c>
      <c r="D89" s="304">
        <f t="shared" si="4"/>
        <v>0</v>
      </c>
      <c r="E89" s="304">
        <v>0</v>
      </c>
      <c r="F89" s="304">
        <f t="shared" si="5"/>
        <v>0</v>
      </c>
      <c r="G89" s="304">
        <v>0</v>
      </c>
      <c r="H89" s="304">
        <v>0</v>
      </c>
      <c r="I89" s="304">
        <v>0</v>
      </c>
    </row>
    <row r="90" spans="1:9" s="27" customFormat="1" x14ac:dyDescent="0.25">
      <c r="A90" s="303">
        <v>80</v>
      </c>
      <c r="B90" s="52" t="s">
        <v>30</v>
      </c>
      <c r="C90" s="50" t="s">
        <v>198</v>
      </c>
      <c r="D90" s="304">
        <f t="shared" si="4"/>
        <v>0</v>
      </c>
      <c r="E90" s="304">
        <v>0</v>
      </c>
      <c r="F90" s="304">
        <f t="shared" si="5"/>
        <v>0</v>
      </c>
      <c r="G90" s="304">
        <v>0</v>
      </c>
      <c r="H90" s="304">
        <v>0</v>
      </c>
      <c r="I90" s="304">
        <v>0</v>
      </c>
    </row>
    <row r="91" spans="1:9" s="27" customFormat="1" ht="24" x14ac:dyDescent="0.25">
      <c r="A91" s="1134">
        <v>81</v>
      </c>
      <c r="B91" s="893" t="s">
        <v>199</v>
      </c>
      <c r="C91" s="58" t="s">
        <v>200</v>
      </c>
      <c r="D91" s="304">
        <f t="shared" si="4"/>
        <v>153</v>
      </c>
      <c r="E91" s="304">
        <v>153</v>
      </c>
      <c r="F91" s="304">
        <f t="shared" si="5"/>
        <v>0</v>
      </c>
      <c r="G91" s="304">
        <v>0</v>
      </c>
      <c r="H91" s="304">
        <v>0</v>
      </c>
      <c r="I91" s="304">
        <v>0</v>
      </c>
    </row>
    <row r="92" spans="1:9" s="27" customFormat="1" ht="36" x14ac:dyDescent="0.25">
      <c r="A92" s="1135"/>
      <c r="B92" s="894"/>
      <c r="C92" s="50" t="s">
        <v>201</v>
      </c>
      <c r="D92" s="304">
        <f t="shared" si="4"/>
        <v>153</v>
      </c>
      <c r="E92" s="304">
        <v>153</v>
      </c>
      <c r="F92" s="304">
        <f t="shared" si="5"/>
        <v>0</v>
      </c>
      <c r="G92" s="304">
        <v>0</v>
      </c>
      <c r="H92" s="304">
        <v>0</v>
      </c>
      <c r="I92" s="304">
        <v>0</v>
      </c>
    </row>
    <row r="93" spans="1:9" s="27" customFormat="1" ht="24" x14ac:dyDescent="0.25">
      <c r="A93" s="1135"/>
      <c r="B93" s="894"/>
      <c r="C93" s="50" t="s">
        <v>202</v>
      </c>
      <c r="D93" s="304">
        <f t="shared" si="4"/>
        <v>0</v>
      </c>
      <c r="E93" s="304">
        <v>0</v>
      </c>
      <c r="F93" s="304">
        <f t="shared" si="5"/>
        <v>0</v>
      </c>
      <c r="G93" s="304">
        <v>0</v>
      </c>
      <c r="H93" s="304">
        <v>0</v>
      </c>
      <c r="I93" s="304">
        <v>0</v>
      </c>
    </row>
    <row r="94" spans="1:9" s="27" customFormat="1" ht="36" x14ac:dyDescent="0.25">
      <c r="A94" s="1136"/>
      <c r="B94" s="895"/>
      <c r="C94" s="59" t="s">
        <v>203</v>
      </c>
      <c r="D94" s="304">
        <f t="shared" si="4"/>
        <v>0</v>
      </c>
      <c r="E94" s="304">
        <v>0</v>
      </c>
      <c r="F94" s="304">
        <f t="shared" si="5"/>
        <v>0</v>
      </c>
      <c r="G94" s="304">
        <v>0</v>
      </c>
      <c r="H94" s="304">
        <v>0</v>
      </c>
      <c r="I94" s="304">
        <v>0</v>
      </c>
    </row>
    <row r="95" spans="1:9" s="27" customFormat="1" ht="24" x14ac:dyDescent="0.25">
      <c r="A95" s="303">
        <v>82</v>
      </c>
      <c r="B95" s="52" t="s">
        <v>204</v>
      </c>
      <c r="C95" s="50" t="s">
        <v>205</v>
      </c>
      <c r="D95" s="304">
        <f t="shared" si="4"/>
        <v>0</v>
      </c>
      <c r="E95" s="304">
        <v>0</v>
      </c>
      <c r="F95" s="304">
        <f t="shared" si="5"/>
        <v>0</v>
      </c>
      <c r="G95" s="304">
        <v>0</v>
      </c>
      <c r="H95" s="304">
        <v>0</v>
      </c>
      <c r="I95" s="304">
        <v>0</v>
      </c>
    </row>
    <row r="96" spans="1:9" s="27" customFormat="1" x14ac:dyDescent="0.25">
      <c r="A96" s="303">
        <v>83</v>
      </c>
      <c r="B96" s="52" t="s">
        <v>206</v>
      </c>
      <c r="C96" s="50" t="s">
        <v>207</v>
      </c>
      <c r="D96" s="304">
        <f t="shared" si="4"/>
        <v>1158</v>
      </c>
      <c r="E96" s="304">
        <v>1158</v>
      </c>
      <c r="F96" s="304">
        <f t="shared" si="5"/>
        <v>0</v>
      </c>
      <c r="G96" s="304">
        <v>0</v>
      </c>
      <c r="H96" s="304">
        <v>0</v>
      </c>
      <c r="I96" s="304">
        <v>0</v>
      </c>
    </row>
    <row r="97" spans="1:9" s="27" customFormat="1" x14ac:dyDescent="0.25">
      <c r="A97" s="303">
        <v>84</v>
      </c>
      <c r="B97" s="346" t="s">
        <v>208</v>
      </c>
      <c r="C97" s="50" t="s">
        <v>209</v>
      </c>
      <c r="D97" s="304">
        <f t="shared" si="4"/>
        <v>6314</v>
      </c>
      <c r="E97" s="304">
        <v>6314</v>
      </c>
      <c r="F97" s="304">
        <f t="shared" si="5"/>
        <v>0</v>
      </c>
      <c r="G97" s="304">
        <v>0</v>
      </c>
      <c r="H97" s="304">
        <v>0</v>
      </c>
      <c r="I97" s="304">
        <v>0</v>
      </c>
    </row>
    <row r="98" spans="1:9" s="27" customFormat="1" x14ac:dyDescent="0.25">
      <c r="A98" s="303">
        <v>85</v>
      </c>
      <c r="B98" s="52" t="s">
        <v>210</v>
      </c>
      <c r="C98" s="50" t="s">
        <v>211</v>
      </c>
      <c r="D98" s="304">
        <f t="shared" si="4"/>
        <v>3228</v>
      </c>
      <c r="E98" s="304">
        <v>3219</v>
      </c>
      <c r="F98" s="304">
        <f t="shared" si="5"/>
        <v>9</v>
      </c>
      <c r="G98" s="304">
        <v>0</v>
      </c>
      <c r="H98" s="304">
        <v>0</v>
      </c>
      <c r="I98" s="304">
        <v>9</v>
      </c>
    </row>
    <row r="99" spans="1:9" s="27" customFormat="1" x14ac:dyDescent="0.25">
      <c r="A99" s="303">
        <v>86</v>
      </c>
      <c r="B99" s="346" t="s">
        <v>212</v>
      </c>
      <c r="C99" s="50" t="s">
        <v>213</v>
      </c>
      <c r="D99" s="304">
        <f t="shared" si="4"/>
        <v>3428</v>
      </c>
      <c r="E99" s="304">
        <v>3422</v>
      </c>
      <c r="F99" s="304">
        <f t="shared" si="5"/>
        <v>6</v>
      </c>
      <c r="G99" s="304">
        <v>0</v>
      </c>
      <c r="H99" s="304">
        <v>0</v>
      </c>
      <c r="I99" s="304">
        <v>6</v>
      </c>
    </row>
    <row r="100" spans="1:9" s="27" customFormat="1" x14ac:dyDescent="0.25">
      <c r="A100" s="303">
        <v>87</v>
      </c>
      <c r="B100" s="346" t="s">
        <v>214</v>
      </c>
      <c r="C100" s="50" t="s">
        <v>215</v>
      </c>
      <c r="D100" s="304">
        <f t="shared" si="4"/>
        <v>9032</v>
      </c>
      <c r="E100" s="304">
        <v>8723</v>
      </c>
      <c r="F100" s="304">
        <f t="shared" si="5"/>
        <v>309</v>
      </c>
      <c r="G100" s="304">
        <v>68</v>
      </c>
      <c r="H100" s="304">
        <v>214</v>
      </c>
      <c r="I100" s="304">
        <v>27</v>
      </c>
    </row>
    <row r="101" spans="1:9" s="27" customFormat="1" x14ac:dyDescent="0.25">
      <c r="A101" s="303">
        <v>88</v>
      </c>
      <c r="B101" s="52" t="s">
        <v>216</v>
      </c>
      <c r="C101" s="50" t="s">
        <v>217</v>
      </c>
      <c r="D101" s="304">
        <f t="shared" si="4"/>
        <v>4119</v>
      </c>
      <c r="E101" s="304">
        <v>4115</v>
      </c>
      <c r="F101" s="304">
        <f t="shared" si="5"/>
        <v>4</v>
      </c>
      <c r="G101" s="304">
        <v>0</v>
      </c>
      <c r="H101" s="304">
        <v>0</v>
      </c>
      <c r="I101" s="304">
        <v>4</v>
      </c>
    </row>
    <row r="102" spans="1:9" s="27" customFormat="1" x14ac:dyDescent="0.25">
      <c r="A102" s="303">
        <v>89</v>
      </c>
      <c r="B102" s="49" t="s">
        <v>218</v>
      </c>
      <c r="C102" s="50" t="s">
        <v>219</v>
      </c>
      <c r="D102" s="304">
        <f t="shared" si="4"/>
        <v>8991</v>
      </c>
      <c r="E102" s="304">
        <v>8671</v>
      </c>
      <c r="F102" s="304">
        <f t="shared" si="5"/>
        <v>320</v>
      </c>
      <c r="G102" s="304">
        <v>74</v>
      </c>
      <c r="H102" s="304">
        <v>210</v>
      </c>
      <c r="I102" s="304">
        <v>36</v>
      </c>
    </row>
    <row r="103" spans="1:9" s="27" customFormat="1" x14ac:dyDescent="0.25">
      <c r="A103" s="303">
        <v>90</v>
      </c>
      <c r="B103" s="49" t="s">
        <v>220</v>
      </c>
      <c r="C103" s="50" t="s">
        <v>221</v>
      </c>
      <c r="D103" s="304">
        <f t="shared" si="4"/>
        <v>7648</v>
      </c>
      <c r="E103" s="304">
        <v>7155</v>
      </c>
      <c r="F103" s="304">
        <f t="shared" si="5"/>
        <v>493</v>
      </c>
      <c r="G103" s="304">
        <v>105</v>
      </c>
      <c r="H103" s="304">
        <v>363</v>
      </c>
      <c r="I103" s="304">
        <v>25</v>
      </c>
    </row>
    <row r="104" spans="1:9" s="27" customFormat="1" x14ac:dyDescent="0.25">
      <c r="A104" s="303">
        <v>91</v>
      </c>
      <c r="B104" s="346" t="s">
        <v>222</v>
      </c>
      <c r="C104" s="50" t="s">
        <v>223</v>
      </c>
      <c r="D104" s="304">
        <f t="shared" si="4"/>
        <v>3341</v>
      </c>
      <c r="E104" s="304">
        <v>3139</v>
      </c>
      <c r="F104" s="304">
        <f t="shared" si="5"/>
        <v>202</v>
      </c>
      <c r="G104" s="304">
        <v>34</v>
      </c>
      <c r="H104" s="304">
        <v>155</v>
      </c>
      <c r="I104" s="304">
        <v>13</v>
      </c>
    </row>
    <row r="105" spans="1:9" s="27" customFormat="1" x14ac:dyDescent="0.25">
      <c r="A105" s="303">
        <v>92</v>
      </c>
      <c r="B105" s="49" t="s">
        <v>224</v>
      </c>
      <c r="C105" s="50" t="s">
        <v>225</v>
      </c>
      <c r="D105" s="304">
        <f t="shared" si="4"/>
        <v>5517</v>
      </c>
      <c r="E105" s="304">
        <v>5505</v>
      </c>
      <c r="F105" s="304">
        <f t="shared" si="5"/>
        <v>12</v>
      </c>
      <c r="G105" s="304">
        <v>0</v>
      </c>
      <c r="H105" s="304">
        <v>0</v>
      </c>
      <c r="I105" s="304">
        <v>12</v>
      </c>
    </row>
    <row r="106" spans="1:9" s="27" customFormat="1" x14ac:dyDescent="0.25">
      <c r="A106" s="303">
        <v>93</v>
      </c>
      <c r="B106" s="49" t="s">
        <v>226</v>
      </c>
      <c r="C106" s="50" t="s">
        <v>227</v>
      </c>
      <c r="D106" s="304">
        <f t="shared" si="4"/>
        <v>4409</v>
      </c>
      <c r="E106" s="304">
        <v>4403</v>
      </c>
      <c r="F106" s="304">
        <f t="shared" si="5"/>
        <v>6</v>
      </c>
      <c r="G106" s="304">
        <v>0</v>
      </c>
      <c r="H106" s="304">
        <v>0</v>
      </c>
      <c r="I106" s="304">
        <v>6</v>
      </c>
    </row>
    <row r="107" spans="1:9" s="27" customFormat="1" x14ac:dyDescent="0.25">
      <c r="A107" s="303">
        <v>94</v>
      </c>
      <c r="B107" s="52" t="s">
        <v>32</v>
      </c>
      <c r="C107" s="50" t="s">
        <v>33</v>
      </c>
      <c r="D107" s="304">
        <f t="shared" si="4"/>
        <v>5280</v>
      </c>
      <c r="E107" s="304">
        <v>4930</v>
      </c>
      <c r="F107" s="304">
        <f t="shared" si="5"/>
        <v>350</v>
      </c>
      <c r="G107" s="304">
        <v>82</v>
      </c>
      <c r="H107" s="304">
        <v>253</v>
      </c>
      <c r="I107" s="304">
        <v>15</v>
      </c>
    </row>
    <row r="108" spans="1:9" s="306" customFormat="1" x14ac:dyDescent="0.25">
      <c r="A108" s="303">
        <v>95</v>
      </c>
      <c r="B108" s="346" t="s">
        <v>228</v>
      </c>
      <c r="C108" s="50" t="s">
        <v>229</v>
      </c>
      <c r="D108" s="304">
        <f t="shared" si="4"/>
        <v>2976</v>
      </c>
      <c r="E108" s="304">
        <v>2964</v>
      </c>
      <c r="F108" s="304">
        <f t="shared" si="5"/>
        <v>12</v>
      </c>
      <c r="G108" s="304">
        <v>0</v>
      </c>
      <c r="H108" s="304">
        <v>0</v>
      </c>
      <c r="I108" s="304">
        <v>12</v>
      </c>
    </row>
    <row r="109" spans="1:9" s="27" customFormat="1" x14ac:dyDescent="0.25">
      <c r="A109" s="303">
        <v>96</v>
      </c>
      <c r="B109" s="49" t="s">
        <v>230</v>
      </c>
      <c r="C109" s="50" t="s">
        <v>231</v>
      </c>
      <c r="D109" s="304">
        <f t="shared" si="4"/>
        <v>9794</v>
      </c>
      <c r="E109" s="304">
        <v>9460</v>
      </c>
      <c r="F109" s="304">
        <f t="shared" si="5"/>
        <v>334</v>
      </c>
      <c r="G109" s="304">
        <v>64</v>
      </c>
      <c r="H109" s="304">
        <v>253</v>
      </c>
      <c r="I109" s="304">
        <v>17</v>
      </c>
    </row>
    <row r="110" spans="1:9" s="27" customFormat="1" x14ac:dyDescent="0.25">
      <c r="A110" s="303">
        <v>97</v>
      </c>
      <c r="B110" s="49" t="s">
        <v>232</v>
      </c>
      <c r="C110" s="50" t="s">
        <v>233</v>
      </c>
      <c r="D110" s="304">
        <f t="shared" si="4"/>
        <v>0</v>
      </c>
      <c r="E110" s="304">
        <v>0</v>
      </c>
      <c r="F110" s="304">
        <f t="shared" si="5"/>
        <v>0</v>
      </c>
      <c r="G110" s="304">
        <v>0</v>
      </c>
      <c r="H110" s="304">
        <v>0</v>
      </c>
      <c r="I110" s="304">
        <v>0</v>
      </c>
    </row>
    <row r="111" spans="1:9" s="27" customFormat="1" x14ac:dyDescent="0.25">
      <c r="A111" s="303">
        <v>98</v>
      </c>
      <c r="B111" s="49" t="s">
        <v>234</v>
      </c>
      <c r="C111" s="50" t="s">
        <v>235</v>
      </c>
      <c r="D111" s="304">
        <f t="shared" si="4"/>
        <v>0</v>
      </c>
      <c r="E111" s="304">
        <v>0</v>
      </c>
      <c r="F111" s="304">
        <f t="shared" si="5"/>
        <v>0</v>
      </c>
      <c r="G111" s="304">
        <v>0</v>
      </c>
      <c r="H111" s="304">
        <v>0</v>
      </c>
      <c r="I111" s="304">
        <v>0</v>
      </c>
    </row>
    <row r="112" spans="1:9" s="27" customFormat="1" x14ac:dyDescent="0.25">
      <c r="A112" s="303">
        <v>99</v>
      </c>
      <c r="B112" s="346" t="s">
        <v>236</v>
      </c>
      <c r="C112" s="50" t="s">
        <v>237</v>
      </c>
      <c r="D112" s="304">
        <f t="shared" si="4"/>
        <v>0</v>
      </c>
      <c r="E112" s="304">
        <v>0</v>
      </c>
      <c r="F112" s="304">
        <f t="shared" si="5"/>
        <v>0</v>
      </c>
      <c r="G112" s="304">
        <v>0</v>
      </c>
      <c r="H112" s="304">
        <v>0</v>
      </c>
      <c r="I112" s="304">
        <v>0</v>
      </c>
    </row>
    <row r="113" spans="1:9" s="27" customFormat="1" x14ac:dyDescent="0.25">
      <c r="A113" s="303">
        <v>100</v>
      </c>
      <c r="B113" s="346" t="s">
        <v>238</v>
      </c>
      <c r="C113" s="50" t="s">
        <v>239</v>
      </c>
      <c r="D113" s="304">
        <f t="shared" si="4"/>
        <v>0</v>
      </c>
      <c r="E113" s="304">
        <v>0</v>
      </c>
      <c r="F113" s="304">
        <f t="shared" si="5"/>
        <v>0</v>
      </c>
      <c r="G113" s="304">
        <v>0</v>
      </c>
      <c r="H113" s="304">
        <v>0</v>
      </c>
      <c r="I113" s="304">
        <v>0</v>
      </c>
    </row>
    <row r="114" spans="1:9" s="27" customFormat="1" x14ac:dyDescent="0.25">
      <c r="A114" s="303">
        <v>101</v>
      </c>
      <c r="B114" s="346" t="s">
        <v>240</v>
      </c>
      <c r="C114" s="50" t="s">
        <v>241</v>
      </c>
      <c r="D114" s="304">
        <f t="shared" si="4"/>
        <v>0</v>
      </c>
      <c r="E114" s="304">
        <v>0</v>
      </c>
      <c r="F114" s="304">
        <f t="shared" si="5"/>
        <v>0</v>
      </c>
      <c r="G114" s="304">
        <v>0</v>
      </c>
      <c r="H114" s="304">
        <v>0</v>
      </c>
      <c r="I114" s="304">
        <v>0</v>
      </c>
    </row>
    <row r="115" spans="1:9" s="27" customFormat="1" x14ac:dyDescent="0.25">
      <c r="A115" s="303">
        <v>102</v>
      </c>
      <c r="B115" s="346" t="s">
        <v>242</v>
      </c>
      <c r="C115" s="50" t="s">
        <v>243</v>
      </c>
      <c r="D115" s="304">
        <f t="shared" si="4"/>
        <v>0</v>
      </c>
      <c r="E115" s="304">
        <v>0</v>
      </c>
      <c r="F115" s="304">
        <f t="shared" si="5"/>
        <v>0</v>
      </c>
      <c r="G115" s="304">
        <v>0</v>
      </c>
      <c r="H115" s="304">
        <v>0</v>
      </c>
      <c r="I115" s="304">
        <v>0</v>
      </c>
    </row>
    <row r="116" spans="1:9" s="27" customFormat="1" x14ac:dyDescent="0.25">
      <c r="A116" s="303">
        <v>103</v>
      </c>
      <c r="B116" s="346" t="s">
        <v>244</v>
      </c>
      <c r="C116" s="50" t="s">
        <v>245</v>
      </c>
      <c r="D116" s="304">
        <f t="shared" si="4"/>
        <v>0</v>
      </c>
      <c r="E116" s="304">
        <v>0</v>
      </c>
      <c r="F116" s="304">
        <f t="shared" si="5"/>
        <v>0</v>
      </c>
      <c r="G116" s="304">
        <v>0</v>
      </c>
      <c r="H116" s="304">
        <v>0</v>
      </c>
      <c r="I116" s="304">
        <v>0</v>
      </c>
    </row>
    <row r="117" spans="1:9" s="27" customFormat="1" x14ac:dyDescent="0.25">
      <c r="A117" s="303">
        <v>104</v>
      </c>
      <c r="B117" s="309" t="s">
        <v>246</v>
      </c>
      <c r="C117" s="308" t="s">
        <v>247</v>
      </c>
      <c r="D117" s="304">
        <f t="shared" si="4"/>
        <v>0</v>
      </c>
      <c r="E117" s="304">
        <v>0</v>
      </c>
      <c r="F117" s="304">
        <f t="shared" si="5"/>
        <v>0</v>
      </c>
      <c r="G117" s="304">
        <v>0</v>
      </c>
      <c r="H117" s="304">
        <v>0</v>
      </c>
      <c r="I117" s="304">
        <v>0</v>
      </c>
    </row>
    <row r="118" spans="1:9" s="27" customFormat="1" x14ac:dyDescent="0.25">
      <c r="A118" s="303">
        <v>105</v>
      </c>
      <c r="B118" s="52" t="s">
        <v>248</v>
      </c>
      <c r="C118" s="50" t="s">
        <v>249</v>
      </c>
      <c r="D118" s="304">
        <f t="shared" si="4"/>
        <v>0</v>
      </c>
      <c r="E118" s="304">
        <v>0</v>
      </c>
      <c r="F118" s="304">
        <f t="shared" si="5"/>
        <v>0</v>
      </c>
      <c r="G118" s="304">
        <v>0</v>
      </c>
      <c r="H118" s="304">
        <v>0</v>
      </c>
      <c r="I118" s="304">
        <v>0</v>
      </c>
    </row>
    <row r="119" spans="1:9" s="27" customFormat="1" x14ac:dyDescent="0.25">
      <c r="A119" s="303">
        <v>106</v>
      </c>
      <c r="B119" s="346" t="s">
        <v>250</v>
      </c>
      <c r="C119" s="50" t="s">
        <v>251</v>
      </c>
      <c r="D119" s="304">
        <f t="shared" si="4"/>
        <v>0</v>
      </c>
      <c r="E119" s="304">
        <v>0</v>
      </c>
      <c r="F119" s="304">
        <f t="shared" si="5"/>
        <v>0</v>
      </c>
      <c r="G119" s="304">
        <v>0</v>
      </c>
      <c r="H119" s="304">
        <v>0</v>
      </c>
      <c r="I119" s="304">
        <v>0</v>
      </c>
    </row>
    <row r="120" spans="1:9" s="27" customFormat="1" x14ac:dyDescent="0.25">
      <c r="A120" s="303">
        <v>107</v>
      </c>
      <c r="B120" s="49" t="s">
        <v>252</v>
      </c>
      <c r="C120" s="61" t="s">
        <v>253</v>
      </c>
      <c r="D120" s="304">
        <f t="shared" si="4"/>
        <v>0</v>
      </c>
      <c r="E120" s="304">
        <v>0</v>
      </c>
      <c r="F120" s="304">
        <f t="shared" si="5"/>
        <v>0</v>
      </c>
      <c r="G120" s="304">
        <v>0</v>
      </c>
      <c r="H120" s="304">
        <v>0</v>
      </c>
      <c r="I120" s="304">
        <v>0</v>
      </c>
    </row>
    <row r="121" spans="1:9" s="27" customFormat="1" x14ac:dyDescent="0.25">
      <c r="A121" s="303">
        <v>108</v>
      </c>
      <c r="B121" s="346" t="s">
        <v>254</v>
      </c>
      <c r="C121" s="50" t="s">
        <v>255</v>
      </c>
      <c r="D121" s="304">
        <f t="shared" si="4"/>
        <v>0</v>
      </c>
      <c r="E121" s="304">
        <v>0</v>
      </c>
      <c r="F121" s="304">
        <f t="shared" si="5"/>
        <v>0</v>
      </c>
      <c r="G121" s="304">
        <v>0</v>
      </c>
      <c r="H121" s="304">
        <v>0</v>
      </c>
      <c r="I121" s="304">
        <v>0</v>
      </c>
    </row>
    <row r="122" spans="1:9" s="27" customFormat="1" x14ac:dyDescent="0.25">
      <c r="A122" s="303">
        <v>109</v>
      </c>
      <c r="B122" s="52" t="s">
        <v>256</v>
      </c>
      <c r="C122" s="50" t="s">
        <v>257</v>
      </c>
      <c r="D122" s="304">
        <f t="shared" si="4"/>
        <v>0</v>
      </c>
      <c r="E122" s="304">
        <v>0</v>
      </c>
      <c r="F122" s="304">
        <f t="shared" si="5"/>
        <v>0</v>
      </c>
      <c r="G122" s="304">
        <v>0</v>
      </c>
      <c r="H122" s="304">
        <v>0</v>
      </c>
      <c r="I122" s="304">
        <v>0</v>
      </c>
    </row>
    <row r="123" spans="1:9" s="27" customFormat="1" x14ac:dyDescent="0.25">
      <c r="A123" s="303">
        <v>110</v>
      </c>
      <c r="B123" s="49" t="s">
        <v>258</v>
      </c>
      <c r="C123" s="50" t="s">
        <v>259</v>
      </c>
      <c r="D123" s="304">
        <f t="shared" si="4"/>
        <v>0</v>
      </c>
      <c r="E123" s="304">
        <v>0</v>
      </c>
      <c r="F123" s="304">
        <f t="shared" si="5"/>
        <v>0</v>
      </c>
      <c r="G123" s="304">
        <v>0</v>
      </c>
      <c r="H123" s="304">
        <v>0</v>
      </c>
      <c r="I123" s="304">
        <v>0</v>
      </c>
    </row>
    <row r="124" spans="1:9" s="27" customFormat="1" x14ac:dyDescent="0.25">
      <c r="A124" s="303">
        <v>111</v>
      </c>
      <c r="B124" s="313" t="s">
        <v>560</v>
      </c>
      <c r="C124" s="308" t="s">
        <v>561</v>
      </c>
      <c r="D124" s="304">
        <f t="shared" si="4"/>
        <v>0</v>
      </c>
      <c r="E124" s="304">
        <v>0</v>
      </c>
      <c r="F124" s="304">
        <f t="shared" si="5"/>
        <v>0</v>
      </c>
      <c r="G124" s="304">
        <v>0</v>
      </c>
      <c r="H124" s="304">
        <v>0</v>
      </c>
      <c r="I124" s="304">
        <v>0</v>
      </c>
    </row>
    <row r="125" spans="1:9" s="27" customFormat="1" x14ac:dyDescent="0.25">
      <c r="A125" s="303">
        <v>112</v>
      </c>
      <c r="B125" s="52" t="s">
        <v>260</v>
      </c>
      <c r="C125" s="50" t="s">
        <v>261</v>
      </c>
      <c r="D125" s="304">
        <f t="shared" si="4"/>
        <v>0</v>
      </c>
      <c r="E125" s="304">
        <v>0</v>
      </c>
      <c r="F125" s="304">
        <f t="shared" si="5"/>
        <v>0</v>
      </c>
      <c r="G125" s="304">
        <v>0</v>
      </c>
      <c r="H125" s="304">
        <v>0</v>
      </c>
      <c r="I125" s="304">
        <v>0</v>
      </c>
    </row>
    <row r="126" spans="1:9" s="27" customFormat="1" x14ac:dyDescent="0.25">
      <c r="A126" s="303">
        <v>113</v>
      </c>
      <c r="B126" s="346" t="s">
        <v>262</v>
      </c>
      <c r="C126" s="50" t="s">
        <v>263</v>
      </c>
      <c r="D126" s="304">
        <f t="shared" si="4"/>
        <v>0</v>
      </c>
      <c r="E126" s="304">
        <v>0</v>
      </c>
      <c r="F126" s="304">
        <f t="shared" si="5"/>
        <v>0</v>
      </c>
      <c r="G126" s="304">
        <v>0</v>
      </c>
      <c r="H126" s="304">
        <v>0</v>
      </c>
      <c r="I126" s="304">
        <v>0</v>
      </c>
    </row>
    <row r="127" spans="1:9" s="27" customFormat="1" x14ac:dyDescent="0.25">
      <c r="A127" s="303">
        <v>114</v>
      </c>
      <c r="B127" s="346" t="s">
        <v>264</v>
      </c>
      <c r="C127" s="55" t="s">
        <v>265</v>
      </c>
      <c r="D127" s="304">
        <f t="shared" si="4"/>
        <v>0</v>
      </c>
      <c r="E127" s="304">
        <v>0</v>
      </c>
      <c r="F127" s="304">
        <f t="shared" si="5"/>
        <v>0</v>
      </c>
      <c r="G127" s="304">
        <v>0</v>
      </c>
      <c r="H127" s="304">
        <v>0</v>
      </c>
      <c r="I127" s="304">
        <v>0</v>
      </c>
    </row>
    <row r="128" spans="1:9" s="27" customFormat="1" x14ac:dyDescent="0.25">
      <c r="A128" s="303">
        <v>115</v>
      </c>
      <c r="B128" s="346" t="s">
        <v>266</v>
      </c>
      <c r="C128" s="50" t="s">
        <v>267</v>
      </c>
      <c r="D128" s="304">
        <f t="shared" si="4"/>
        <v>57300</v>
      </c>
      <c r="E128" s="304">
        <v>57300</v>
      </c>
      <c r="F128" s="304">
        <f t="shared" si="5"/>
        <v>0</v>
      </c>
      <c r="G128" s="304">
        <v>0</v>
      </c>
      <c r="H128" s="304">
        <v>0</v>
      </c>
      <c r="I128" s="304">
        <v>0</v>
      </c>
    </row>
    <row r="129" spans="1:9" s="27" customFormat="1" x14ac:dyDescent="0.25">
      <c r="A129" s="303">
        <v>116</v>
      </c>
      <c r="B129" s="346" t="s">
        <v>268</v>
      </c>
      <c r="C129" s="50" t="s">
        <v>269</v>
      </c>
      <c r="D129" s="304">
        <f t="shared" si="4"/>
        <v>0</v>
      </c>
      <c r="E129" s="304">
        <v>0</v>
      </c>
      <c r="F129" s="304">
        <f t="shared" si="5"/>
        <v>0</v>
      </c>
      <c r="G129" s="304">
        <v>0</v>
      </c>
      <c r="H129" s="304">
        <v>0</v>
      </c>
      <c r="I129" s="304">
        <v>0</v>
      </c>
    </row>
    <row r="130" spans="1:9" s="27" customFormat="1" x14ac:dyDescent="0.25">
      <c r="A130" s="303">
        <v>117</v>
      </c>
      <c r="B130" s="346" t="s">
        <v>270</v>
      </c>
      <c r="C130" s="50" t="s">
        <v>271</v>
      </c>
      <c r="D130" s="304">
        <f t="shared" si="4"/>
        <v>86</v>
      </c>
      <c r="E130" s="304">
        <v>86</v>
      </c>
      <c r="F130" s="304">
        <f t="shared" si="5"/>
        <v>0</v>
      </c>
      <c r="G130" s="304">
        <v>0</v>
      </c>
      <c r="H130" s="304">
        <v>0</v>
      </c>
      <c r="I130" s="304">
        <v>0</v>
      </c>
    </row>
    <row r="131" spans="1:9" s="27" customFormat="1" x14ac:dyDescent="0.25">
      <c r="A131" s="303">
        <v>118</v>
      </c>
      <c r="B131" s="49" t="s">
        <v>272</v>
      </c>
      <c r="C131" s="50" t="s">
        <v>273</v>
      </c>
      <c r="D131" s="304">
        <f t="shared" si="4"/>
        <v>0</v>
      </c>
      <c r="E131" s="304">
        <v>0</v>
      </c>
      <c r="F131" s="304">
        <f t="shared" si="5"/>
        <v>0</v>
      </c>
      <c r="G131" s="304">
        <v>0</v>
      </c>
      <c r="H131" s="304">
        <v>0</v>
      </c>
      <c r="I131" s="304">
        <v>0</v>
      </c>
    </row>
    <row r="132" spans="1:9" x14ac:dyDescent="0.25">
      <c r="A132" s="303">
        <v>119</v>
      </c>
      <c r="B132" s="49" t="s">
        <v>274</v>
      </c>
      <c r="C132" s="50" t="s">
        <v>275</v>
      </c>
      <c r="D132" s="304">
        <f t="shared" si="4"/>
        <v>0</v>
      </c>
      <c r="E132" s="304">
        <v>0</v>
      </c>
      <c r="F132" s="304">
        <f t="shared" si="5"/>
        <v>0</v>
      </c>
      <c r="G132" s="304">
        <v>0</v>
      </c>
      <c r="H132" s="304">
        <v>0</v>
      </c>
      <c r="I132" s="304">
        <v>0</v>
      </c>
    </row>
    <row r="133" spans="1:9" s="27" customFormat="1" x14ac:dyDescent="0.25">
      <c r="A133" s="303">
        <v>120</v>
      </c>
      <c r="B133" s="49" t="s">
        <v>276</v>
      </c>
      <c r="C133" s="50" t="s">
        <v>277</v>
      </c>
      <c r="D133" s="304">
        <f t="shared" si="4"/>
        <v>0</v>
      </c>
      <c r="E133" s="304">
        <v>0</v>
      </c>
      <c r="F133" s="304">
        <f t="shared" si="5"/>
        <v>0</v>
      </c>
      <c r="G133" s="304">
        <v>0</v>
      </c>
      <c r="H133" s="304">
        <v>0</v>
      </c>
      <c r="I133" s="304">
        <v>0</v>
      </c>
    </row>
    <row r="134" spans="1:9" s="27" customFormat="1" x14ac:dyDescent="0.25">
      <c r="A134" s="303">
        <v>121</v>
      </c>
      <c r="B134" s="346" t="s">
        <v>278</v>
      </c>
      <c r="C134" s="50" t="s">
        <v>279</v>
      </c>
      <c r="D134" s="304">
        <f t="shared" si="4"/>
        <v>0</v>
      </c>
      <c r="E134" s="304">
        <v>0</v>
      </c>
      <c r="F134" s="304">
        <f t="shared" si="5"/>
        <v>0</v>
      </c>
      <c r="G134" s="304">
        <v>0</v>
      </c>
      <c r="H134" s="304">
        <v>0</v>
      </c>
      <c r="I134" s="304">
        <v>0</v>
      </c>
    </row>
    <row r="135" spans="1:9" s="27" customFormat="1" x14ac:dyDescent="0.25">
      <c r="A135" s="303">
        <v>122</v>
      </c>
      <c r="B135" s="346" t="s">
        <v>280</v>
      </c>
      <c r="C135" s="50" t="s">
        <v>281</v>
      </c>
      <c r="D135" s="304">
        <f t="shared" si="4"/>
        <v>0</v>
      </c>
      <c r="E135" s="304">
        <v>0</v>
      </c>
      <c r="F135" s="304">
        <f t="shared" si="5"/>
        <v>0</v>
      </c>
      <c r="G135" s="304">
        <v>0</v>
      </c>
      <c r="H135" s="304">
        <v>0</v>
      </c>
      <c r="I135" s="304">
        <v>0</v>
      </c>
    </row>
    <row r="136" spans="1:9" s="27" customFormat="1" x14ac:dyDescent="0.25">
      <c r="A136" s="303">
        <v>123</v>
      </c>
      <c r="B136" s="346" t="s">
        <v>282</v>
      </c>
      <c r="C136" s="50" t="s">
        <v>283</v>
      </c>
      <c r="D136" s="304">
        <f t="shared" si="4"/>
        <v>0</v>
      </c>
      <c r="E136" s="304">
        <v>0</v>
      </c>
      <c r="F136" s="304">
        <f t="shared" si="5"/>
        <v>0</v>
      </c>
      <c r="G136" s="304">
        <v>0</v>
      </c>
      <c r="H136" s="304">
        <v>0</v>
      </c>
      <c r="I136" s="304">
        <v>0</v>
      </c>
    </row>
    <row r="137" spans="1:9" s="27" customFormat="1" x14ac:dyDescent="0.25">
      <c r="A137" s="303">
        <v>124</v>
      </c>
      <c r="B137" s="49" t="s">
        <v>284</v>
      </c>
      <c r="C137" s="50" t="s">
        <v>285</v>
      </c>
      <c r="D137" s="304">
        <f t="shared" si="4"/>
        <v>11462</v>
      </c>
      <c r="E137" s="304">
        <v>11034</v>
      </c>
      <c r="F137" s="304">
        <f t="shared" si="5"/>
        <v>428</v>
      </c>
      <c r="G137" s="304">
        <v>112</v>
      </c>
      <c r="H137" s="304">
        <v>316</v>
      </c>
      <c r="I137" s="304">
        <v>0</v>
      </c>
    </row>
    <row r="138" spans="1:9" s="27" customFormat="1" x14ac:dyDescent="0.25">
      <c r="A138" s="303">
        <v>125</v>
      </c>
      <c r="B138" s="52" t="s">
        <v>286</v>
      </c>
      <c r="C138" s="50" t="s">
        <v>287</v>
      </c>
      <c r="D138" s="304">
        <f t="shared" si="4"/>
        <v>22203</v>
      </c>
      <c r="E138" s="304">
        <v>21715</v>
      </c>
      <c r="F138" s="304">
        <f t="shared" si="5"/>
        <v>488</v>
      </c>
      <c r="G138" s="304">
        <v>139</v>
      </c>
      <c r="H138" s="304">
        <v>313</v>
      </c>
      <c r="I138" s="304">
        <v>36</v>
      </c>
    </row>
    <row r="139" spans="1:9" s="27" customFormat="1" x14ac:dyDescent="0.25">
      <c r="A139" s="303">
        <v>126</v>
      </c>
      <c r="B139" s="346" t="s">
        <v>288</v>
      </c>
      <c r="C139" s="50" t="s">
        <v>289</v>
      </c>
      <c r="D139" s="304">
        <f t="shared" si="4"/>
        <v>0</v>
      </c>
      <c r="E139" s="304">
        <v>0</v>
      </c>
      <c r="F139" s="304">
        <f t="shared" si="5"/>
        <v>0</v>
      </c>
      <c r="G139" s="304">
        <v>0</v>
      </c>
      <c r="H139" s="304">
        <v>0</v>
      </c>
      <c r="I139" s="304">
        <v>0</v>
      </c>
    </row>
    <row r="140" spans="1:9" s="27" customFormat="1" x14ac:dyDescent="0.25">
      <c r="A140" s="303">
        <v>127</v>
      </c>
      <c r="B140" s="49" t="s">
        <v>290</v>
      </c>
      <c r="C140" s="50" t="s">
        <v>291</v>
      </c>
      <c r="D140" s="304">
        <f t="shared" ref="D140:D148" si="6">E140+F140</f>
        <v>0</v>
      </c>
      <c r="E140" s="304">
        <v>0</v>
      </c>
      <c r="F140" s="304">
        <f t="shared" ref="F140:F148" si="7">G140+H140+I140</f>
        <v>0</v>
      </c>
      <c r="G140" s="304">
        <v>0</v>
      </c>
      <c r="H140" s="304">
        <v>0</v>
      </c>
      <c r="I140" s="304">
        <v>0</v>
      </c>
    </row>
    <row r="141" spans="1:9" s="27" customFormat="1" x14ac:dyDescent="0.25">
      <c r="A141" s="303">
        <v>128</v>
      </c>
      <c r="B141" s="346" t="s">
        <v>292</v>
      </c>
      <c r="C141" s="50" t="s">
        <v>293</v>
      </c>
      <c r="D141" s="304">
        <f t="shared" si="6"/>
        <v>0</v>
      </c>
      <c r="E141" s="304">
        <v>0</v>
      </c>
      <c r="F141" s="304">
        <f t="shared" si="7"/>
        <v>0</v>
      </c>
      <c r="G141" s="304">
        <v>0</v>
      </c>
      <c r="H141" s="304">
        <v>0</v>
      </c>
      <c r="I141" s="304">
        <v>0</v>
      </c>
    </row>
    <row r="142" spans="1:9" x14ac:dyDescent="0.25">
      <c r="A142" s="303">
        <v>129</v>
      </c>
      <c r="B142" s="62" t="s">
        <v>294</v>
      </c>
      <c r="C142" s="310" t="s">
        <v>295</v>
      </c>
      <c r="D142" s="304">
        <f t="shared" si="6"/>
        <v>0</v>
      </c>
      <c r="E142" s="304">
        <v>0</v>
      </c>
      <c r="F142" s="304">
        <f t="shared" si="7"/>
        <v>0</v>
      </c>
      <c r="G142" s="304">
        <v>0</v>
      </c>
      <c r="H142" s="304">
        <v>0</v>
      </c>
      <c r="I142" s="304">
        <v>0</v>
      </c>
    </row>
    <row r="143" spans="1:9" x14ac:dyDescent="0.25">
      <c r="A143" s="303">
        <v>130</v>
      </c>
      <c r="B143" s="64" t="s">
        <v>296</v>
      </c>
      <c r="C143" s="311" t="s">
        <v>297</v>
      </c>
      <c r="D143" s="304">
        <f t="shared" si="6"/>
        <v>0</v>
      </c>
      <c r="E143" s="304">
        <v>0</v>
      </c>
      <c r="F143" s="304">
        <f t="shared" si="7"/>
        <v>0</v>
      </c>
      <c r="G143" s="304">
        <v>0</v>
      </c>
      <c r="H143" s="304">
        <v>0</v>
      </c>
      <c r="I143" s="304">
        <v>0</v>
      </c>
    </row>
    <row r="144" spans="1:9" x14ac:dyDescent="0.2">
      <c r="A144" s="303">
        <v>131</v>
      </c>
      <c r="B144" s="66" t="s">
        <v>298</v>
      </c>
      <c r="C144" s="350" t="s">
        <v>469</v>
      </c>
      <c r="D144" s="304">
        <f t="shared" si="6"/>
        <v>0</v>
      </c>
      <c r="E144" s="304">
        <v>0</v>
      </c>
      <c r="F144" s="304">
        <f t="shared" si="7"/>
        <v>0</v>
      </c>
      <c r="G144" s="304">
        <v>0</v>
      </c>
      <c r="H144" s="304">
        <v>0</v>
      </c>
      <c r="I144" s="304">
        <v>0</v>
      </c>
    </row>
    <row r="145" spans="1:9" x14ac:dyDescent="0.25">
      <c r="A145" s="303">
        <v>132</v>
      </c>
      <c r="B145" s="303" t="s">
        <v>300</v>
      </c>
      <c r="C145" s="312" t="s">
        <v>301</v>
      </c>
      <c r="D145" s="304">
        <f t="shared" si="6"/>
        <v>0</v>
      </c>
      <c r="E145" s="304">
        <v>0</v>
      </c>
      <c r="F145" s="304">
        <f t="shared" si="7"/>
        <v>0</v>
      </c>
      <c r="G145" s="304">
        <v>0</v>
      </c>
      <c r="H145" s="304">
        <v>0</v>
      </c>
      <c r="I145" s="304">
        <v>0</v>
      </c>
    </row>
    <row r="146" spans="1:9" x14ac:dyDescent="0.25">
      <c r="A146" s="303">
        <v>133</v>
      </c>
      <c r="B146" s="313" t="s">
        <v>302</v>
      </c>
      <c r="C146" s="312" t="s">
        <v>303</v>
      </c>
      <c r="D146" s="304">
        <f t="shared" si="6"/>
        <v>0</v>
      </c>
      <c r="E146" s="304">
        <v>0</v>
      </c>
      <c r="F146" s="304">
        <f t="shared" si="7"/>
        <v>0</v>
      </c>
      <c r="G146" s="304">
        <v>0</v>
      </c>
      <c r="H146" s="304">
        <v>0</v>
      </c>
      <c r="I146" s="304">
        <v>0</v>
      </c>
    </row>
    <row r="147" spans="1:9" x14ac:dyDescent="0.25">
      <c r="A147" s="303">
        <v>134</v>
      </c>
      <c r="B147" s="313" t="s">
        <v>304</v>
      </c>
      <c r="C147" s="312" t="s">
        <v>305</v>
      </c>
      <c r="D147" s="304">
        <f t="shared" si="6"/>
        <v>0</v>
      </c>
      <c r="E147" s="304">
        <v>0</v>
      </c>
      <c r="F147" s="304">
        <f t="shared" si="7"/>
        <v>0</v>
      </c>
      <c r="G147" s="304">
        <v>0</v>
      </c>
      <c r="H147" s="304">
        <v>0</v>
      </c>
      <c r="I147" s="304">
        <v>0</v>
      </c>
    </row>
    <row r="148" spans="1:9" x14ac:dyDescent="0.25">
      <c r="A148" s="303">
        <v>135</v>
      </c>
      <c r="B148" s="313" t="s">
        <v>306</v>
      </c>
      <c r="C148" s="308" t="s">
        <v>307</v>
      </c>
      <c r="D148" s="304">
        <f t="shared" si="6"/>
        <v>0</v>
      </c>
      <c r="E148" s="304">
        <v>0</v>
      </c>
      <c r="F148" s="304">
        <f t="shared" si="7"/>
        <v>0</v>
      </c>
      <c r="G148" s="304">
        <v>0</v>
      </c>
      <c r="H148" s="304">
        <v>0</v>
      </c>
      <c r="I148" s="304">
        <v>0</v>
      </c>
    </row>
    <row r="151" spans="1:9" s="32" customFormat="1" x14ac:dyDescent="0.25">
      <c r="A151" s="1"/>
      <c r="B151" s="1"/>
      <c r="C151" s="2"/>
      <c r="D151" s="5"/>
      <c r="E151" s="5"/>
      <c r="F151" s="5"/>
      <c r="G151" s="5"/>
      <c r="H151" s="5"/>
    </row>
    <row r="152" spans="1:9" s="32" customFormat="1" x14ac:dyDescent="0.25">
      <c r="A152" s="1"/>
      <c r="B152" s="1"/>
      <c r="C152" s="2"/>
      <c r="D152" s="5"/>
      <c r="E152" s="5"/>
      <c r="F152" s="5"/>
      <c r="G152" s="5"/>
      <c r="H152" s="5"/>
    </row>
  </sheetData>
  <mergeCells count="12">
    <mergeCell ref="A1:I2"/>
    <mergeCell ref="A10:C10"/>
    <mergeCell ref="A91:A94"/>
    <mergeCell ref="B91:B94"/>
    <mergeCell ref="D4:I4"/>
    <mergeCell ref="D5:D6"/>
    <mergeCell ref="E5:E6"/>
    <mergeCell ref="F5:I5"/>
    <mergeCell ref="A4:A6"/>
    <mergeCell ref="B4:B6"/>
    <mergeCell ref="C4:C6"/>
    <mergeCell ref="A7:C7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BE147"/>
  <sheetViews>
    <sheetView topLeftCell="A2" zoomScale="98" zoomScaleNormal="98" workbookViewId="0">
      <pane xSplit="3" ySplit="8" topLeftCell="D121" activePane="bottomRight" state="frozen"/>
      <selection activeCell="A2" sqref="A2"/>
      <selection pane="topRight" activeCell="D2" sqref="D2"/>
      <selection pane="bottomLeft" activeCell="A14" sqref="A14"/>
      <selection pane="bottomRight" activeCell="K31" sqref="K31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16384" width="9.140625" style="5"/>
  </cols>
  <sheetData>
    <row r="2" spans="1:6" ht="48" customHeight="1" x14ac:dyDescent="0.3">
      <c r="A2" s="1154" t="s">
        <v>570</v>
      </c>
      <c r="B2" s="1154"/>
      <c r="C2" s="1154"/>
      <c r="D2" s="1154"/>
      <c r="E2" s="1154"/>
      <c r="F2" s="1154"/>
    </row>
    <row r="3" spans="1:6" ht="12" customHeight="1" x14ac:dyDescent="0.25">
      <c r="A3" s="353"/>
      <c r="B3" s="353"/>
      <c r="C3" s="353"/>
      <c r="D3" s="353"/>
      <c r="E3" s="353"/>
      <c r="F3" s="353"/>
    </row>
    <row r="4" spans="1:6" s="10" customFormat="1" ht="12" customHeight="1" x14ac:dyDescent="0.25">
      <c r="A4" s="872" t="s">
        <v>0</v>
      </c>
      <c r="B4" s="872" t="s">
        <v>1</v>
      </c>
      <c r="C4" s="873" t="s">
        <v>2</v>
      </c>
      <c r="D4" s="1155" t="s">
        <v>556</v>
      </c>
      <c r="E4" s="1156" t="s">
        <v>557</v>
      </c>
      <c r="F4" s="1156"/>
    </row>
    <row r="5" spans="1:6" ht="36" x14ac:dyDescent="0.25">
      <c r="A5" s="872"/>
      <c r="B5" s="872"/>
      <c r="C5" s="873"/>
      <c r="D5" s="1155"/>
      <c r="E5" s="351" t="s">
        <v>558</v>
      </c>
      <c r="F5" s="351" t="s">
        <v>559</v>
      </c>
    </row>
    <row r="6" spans="1:6" s="10" customFormat="1" x14ac:dyDescent="0.25">
      <c r="A6" s="1133" t="s">
        <v>13</v>
      </c>
      <c r="B6" s="1133"/>
      <c r="C6" s="1133"/>
      <c r="D6" s="352">
        <f>D9+D8+D7</f>
        <v>2071455</v>
      </c>
      <c r="E6" s="352">
        <f t="shared" ref="E6:F6" si="0">E9+E8+E7</f>
        <v>181233</v>
      </c>
      <c r="F6" s="352">
        <f t="shared" si="0"/>
        <v>26821</v>
      </c>
    </row>
    <row r="7" spans="1:6" s="20" customFormat="1" x14ac:dyDescent="0.25">
      <c r="A7" s="16"/>
      <c r="B7" s="16"/>
      <c r="C7" s="17" t="s">
        <v>14</v>
      </c>
      <c r="D7" s="304">
        <v>10000</v>
      </c>
      <c r="E7" s="304"/>
      <c r="F7" s="304"/>
    </row>
    <row r="8" spans="1:6" s="20" customFormat="1" x14ac:dyDescent="0.25">
      <c r="A8" s="16"/>
      <c r="B8" s="16"/>
      <c r="C8" s="17" t="s">
        <v>569</v>
      </c>
      <c r="D8" s="304"/>
      <c r="E8" s="304"/>
      <c r="F8" s="304"/>
    </row>
    <row r="9" spans="1:6" s="10" customFormat="1" x14ac:dyDescent="0.25">
      <c r="A9" s="1133" t="s">
        <v>15</v>
      </c>
      <c r="B9" s="1133"/>
      <c r="C9" s="1133"/>
      <c r="D9" s="352">
        <f>SUM(D10:D145)-D90</f>
        <v>2061455</v>
      </c>
      <c r="E9" s="352">
        <f t="shared" ref="E9:F9" si="1">SUM(E10:E145)-E90</f>
        <v>181233</v>
      </c>
      <c r="F9" s="352">
        <f t="shared" si="1"/>
        <v>26821</v>
      </c>
    </row>
    <row r="10" spans="1:6" s="27" customFormat="1" x14ac:dyDescent="0.25">
      <c r="A10" s="303">
        <v>1</v>
      </c>
      <c r="B10" s="49" t="s">
        <v>54</v>
      </c>
      <c r="C10" s="50" t="s">
        <v>55</v>
      </c>
      <c r="D10" s="304">
        <v>9021</v>
      </c>
      <c r="E10" s="304">
        <v>0</v>
      </c>
      <c r="F10" s="304">
        <v>0</v>
      </c>
    </row>
    <row r="11" spans="1:6" s="27" customFormat="1" x14ac:dyDescent="0.25">
      <c r="A11" s="303">
        <v>2</v>
      </c>
      <c r="B11" s="52" t="s">
        <v>56</v>
      </c>
      <c r="C11" s="50" t="s">
        <v>57</v>
      </c>
      <c r="D11" s="304">
        <v>9084</v>
      </c>
      <c r="E11" s="304">
        <v>0</v>
      </c>
      <c r="F11" s="304">
        <v>0</v>
      </c>
    </row>
    <row r="12" spans="1:6" s="306" customFormat="1" x14ac:dyDescent="0.25">
      <c r="A12" s="303">
        <v>3</v>
      </c>
      <c r="B12" s="346" t="s">
        <v>16</v>
      </c>
      <c r="C12" s="50" t="s">
        <v>17</v>
      </c>
      <c r="D12" s="304">
        <v>29285</v>
      </c>
      <c r="E12" s="304">
        <v>0</v>
      </c>
      <c r="F12" s="304">
        <v>0</v>
      </c>
    </row>
    <row r="13" spans="1:6" s="27" customFormat="1" x14ac:dyDescent="0.25">
      <c r="A13" s="303">
        <v>4</v>
      </c>
      <c r="B13" s="49" t="s">
        <v>58</v>
      </c>
      <c r="C13" s="50" t="s">
        <v>59</v>
      </c>
      <c r="D13" s="304">
        <v>9498</v>
      </c>
      <c r="E13" s="304">
        <v>0</v>
      </c>
      <c r="F13" s="304">
        <v>0</v>
      </c>
    </row>
    <row r="14" spans="1:6" s="27" customFormat="1" x14ac:dyDescent="0.25">
      <c r="A14" s="303">
        <v>5</v>
      </c>
      <c r="B14" s="49" t="s">
        <v>60</v>
      </c>
      <c r="C14" s="50" t="s">
        <v>61</v>
      </c>
      <c r="D14" s="304">
        <v>10855</v>
      </c>
      <c r="E14" s="304">
        <v>0</v>
      </c>
      <c r="F14" s="304">
        <v>0</v>
      </c>
    </row>
    <row r="15" spans="1:6" s="306" customFormat="1" x14ac:dyDescent="0.25">
      <c r="A15" s="303">
        <v>6</v>
      </c>
      <c r="B15" s="346" t="s">
        <v>18</v>
      </c>
      <c r="C15" s="50" t="s">
        <v>19</v>
      </c>
      <c r="D15" s="304">
        <v>81986</v>
      </c>
      <c r="E15" s="304">
        <v>0</v>
      </c>
      <c r="F15" s="304">
        <v>0</v>
      </c>
    </row>
    <row r="16" spans="1:6" s="27" customFormat="1" x14ac:dyDescent="0.25">
      <c r="A16" s="303">
        <v>7</v>
      </c>
      <c r="B16" s="49" t="s">
        <v>62</v>
      </c>
      <c r="C16" s="50" t="s">
        <v>63</v>
      </c>
      <c r="D16" s="304">
        <v>28539</v>
      </c>
      <c r="E16" s="304">
        <v>0</v>
      </c>
      <c r="F16" s="304">
        <v>0</v>
      </c>
    </row>
    <row r="17" spans="1:6" s="27" customFormat="1" x14ac:dyDescent="0.25">
      <c r="A17" s="303">
        <v>8</v>
      </c>
      <c r="B17" s="346" t="s">
        <v>64</v>
      </c>
      <c r="C17" s="50" t="s">
        <v>65</v>
      </c>
      <c r="D17" s="304">
        <v>11433</v>
      </c>
      <c r="E17" s="304">
        <v>0</v>
      </c>
      <c r="F17" s="304">
        <v>0</v>
      </c>
    </row>
    <row r="18" spans="1:6" s="27" customFormat="1" x14ac:dyDescent="0.25">
      <c r="A18" s="303">
        <v>9</v>
      </c>
      <c r="B18" s="346" t="s">
        <v>66</v>
      </c>
      <c r="C18" s="50" t="s">
        <v>67</v>
      </c>
      <c r="D18" s="304">
        <v>10091</v>
      </c>
      <c r="E18" s="304">
        <v>0</v>
      </c>
      <c r="F18" s="304">
        <v>0</v>
      </c>
    </row>
    <row r="19" spans="1:6" s="27" customFormat="1" x14ac:dyDescent="0.25">
      <c r="A19" s="303">
        <v>10</v>
      </c>
      <c r="B19" s="346" t="s">
        <v>68</v>
      </c>
      <c r="C19" s="50" t="s">
        <v>69</v>
      </c>
      <c r="D19" s="304">
        <v>13813</v>
      </c>
      <c r="E19" s="304">
        <v>0</v>
      </c>
      <c r="F19" s="304">
        <v>0</v>
      </c>
    </row>
    <row r="20" spans="1:6" s="27" customFormat="1" x14ac:dyDescent="0.25">
      <c r="A20" s="303">
        <v>11</v>
      </c>
      <c r="B20" s="346" t="s">
        <v>70</v>
      </c>
      <c r="C20" s="50" t="s">
        <v>71</v>
      </c>
      <c r="D20" s="304">
        <v>10285</v>
      </c>
      <c r="E20" s="304">
        <v>0</v>
      </c>
      <c r="F20" s="304">
        <v>0</v>
      </c>
    </row>
    <row r="21" spans="1:6" s="27" customFormat="1" x14ac:dyDescent="0.25">
      <c r="A21" s="303">
        <v>12</v>
      </c>
      <c r="B21" s="346" t="s">
        <v>72</v>
      </c>
      <c r="C21" s="50" t="s">
        <v>73</v>
      </c>
      <c r="D21" s="304">
        <v>21260</v>
      </c>
      <c r="E21" s="304">
        <v>0</v>
      </c>
      <c r="F21" s="304">
        <v>0</v>
      </c>
    </row>
    <row r="22" spans="1:6" s="27" customFormat="1" x14ac:dyDescent="0.25">
      <c r="A22" s="303">
        <v>13</v>
      </c>
      <c r="B22" s="346" t="s">
        <v>74</v>
      </c>
      <c r="C22" s="50" t="s">
        <v>75</v>
      </c>
      <c r="D22" s="304">
        <v>0</v>
      </c>
      <c r="E22" s="304">
        <v>0</v>
      </c>
      <c r="F22" s="304">
        <v>0</v>
      </c>
    </row>
    <row r="23" spans="1:6" s="27" customFormat="1" x14ac:dyDescent="0.25">
      <c r="A23" s="303">
        <v>14</v>
      </c>
      <c r="B23" s="346" t="s">
        <v>76</v>
      </c>
      <c r="C23" s="50" t="s">
        <v>77</v>
      </c>
      <c r="D23" s="304">
        <v>13652</v>
      </c>
      <c r="E23" s="304">
        <v>0</v>
      </c>
      <c r="F23" s="304">
        <v>0</v>
      </c>
    </row>
    <row r="24" spans="1:6" s="27" customFormat="1" x14ac:dyDescent="0.25">
      <c r="A24" s="303">
        <v>15</v>
      </c>
      <c r="B24" s="346" t="s">
        <v>78</v>
      </c>
      <c r="C24" s="50" t="s">
        <v>79</v>
      </c>
      <c r="D24" s="304">
        <v>20803</v>
      </c>
      <c r="E24" s="304">
        <v>0</v>
      </c>
      <c r="F24" s="304">
        <v>0</v>
      </c>
    </row>
    <row r="25" spans="1:6" s="27" customFormat="1" x14ac:dyDescent="0.25">
      <c r="A25" s="303">
        <v>16</v>
      </c>
      <c r="B25" s="346" t="s">
        <v>80</v>
      </c>
      <c r="C25" s="50" t="s">
        <v>81</v>
      </c>
      <c r="D25" s="304">
        <v>26425</v>
      </c>
      <c r="E25" s="304">
        <v>0</v>
      </c>
      <c r="F25" s="304">
        <v>0</v>
      </c>
    </row>
    <row r="26" spans="1:6" s="306" customFormat="1" x14ac:dyDescent="0.25">
      <c r="A26" s="303">
        <v>17</v>
      </c>
      <c r="B26" s="346" t="s">
        <v>20</v>
      </c>
      <c r="C26" s="50" t="s">
        <v>21</v>
      </c>
      <c r="D26" s="304">
        <v>49248</v>
      </c>
      <c r="E26" s="304">
        <v>0</v>
      </c>
      <c r="F26" s="304">
        <v>0</v>
      </c>
    </row>
    <row r="27" spans="1:6" s="27" customFormat="1" x14ac:dyDescent="0.25">
      <c r="A27" s="303">
        <v>18</v>
      </c>
      <c r="B27" s="49" t="s">
        <v>82</v>
      </c>
      <c r="C27" s="50" t="s">
        <v>83</v>
      </c>
      <c r="D27" s="304">
        <v>8624</v>
      </c>
      <c r="E27" s="304">
        <v>0</v>
      </c>
      <c r="F27" s="304">
        <v>0</v>
      </c>
    </row>
    <row r="28" spans="1:6" s="27" customFormat="1" x14ac:dyDescent="0.25">
      <c r="A28" s="303">
        <v>19</v>
      </c>
      <c r="B28" s="49" t="s">
        <v>84</v>
      </c>
      <c r="C28" s="50" t="s">
        <v>85</v>
      </c>
      <c r="D28" s="304">
        <v>6614</v>
      </c>
      <c r="E28" s="304">
        <v>0</v>
      </c>
      <c r="F28" s="304">
        <v>0</v>
      </c>
    </row>
    <row r="29" spans="1:6" x14ac:dyDescent="0.25">
      <c r="A29" s="303">
        <v>20</v>
      </c>
      <c r="B29" s="49" t="s">
        <v>86</v>
      </c>
      <c r="C29" s="50" t="s">
        <v>87</v>
      </c>
      <c r="D29" s="304">
        <v>34951</v>
      </c>
      <c r="E29" s="304">
        <v>0</v>
      </c>
      <c r="F29" s="304">
        <v>0</v>
      </c>
    </row>
    <row r="30" spans="1:6" s="306" customFormat="1" x14ac:dyDescent="0.25">
      <c r="A30" s="303">
        <v>21</v>
      </c>
      <c r="B30" s="49" t="s">
        <v>22</v>
      </c>
      <c r="C30" s="50" t="s">
        <v>23</v>
      </c>
      <c r="D30" s="304">
        <v>30253</v>
      </c>
      <c r="E30" s="304">
        <v>0</v>
      </c>
      <c r="F30" s="304">
        <v>0</v>
      </c>
    </row>
    <row r="31" spans="1:6" s="306" customFormat="1" x14ac:dyDescent="0.25">
      <c r="A31" s="303">
        <v>22</v>
      </c>
      <c r="B31" s="346" t="s">
        <v>24</v>
      </c>
      <c r="C31" s="50" t="s">
        <v>25</v>
      </c>
      <c r="D31" s="304">
        <v>6984</v>
      </c>
      <c r="E31" s="304">
        <v>0</v>
      </c>
      <c r="F31" s="304">
        <v>0</v>
      </c>
    </row>
    <row r="32" spans="1:6" s="27" customFormat="1" x14ac:dyDescent="0.25">
      <c r="A32" s="303">
        <v>23</v>
      </c>
      <c r="B32" s="346" t="s">
        <v>88</v>
      </c>
      <c r="C32" s="50" t="s">
        <v>89</v>
      </c>
      <c r="D32" s="304">
        <v>0</v>
      </c>
      <c r="E32" s="304">
        <v>0</v>
      </c>
      <c r="F32" s="304">
        <v>0</v>
      </c>
    </row>
    <row r="33" spans="1:6" s="27" customFormat="1" x14ac:dyDescent="0.25">
      <c r="A33" s="303">
        <v>24</v>
      </c>
      <c r="B33" s="346" t="s">
        <v>90</v>
      </c>
      <c r="C33" s="50" t="s">
        <v>91</v>
      </c>
      <c r="D33" s="304">
        <v>0</v>
      </c>
      <c r="E33" s="304">
        <v>0</v>
      </c>
      <c r="F33" s="304">
        <v>0</v>
      </c>
    </row>
    <row r="34" spans="1:6" s="27" customFormat="1" x14ac:dyDescent="0.25">
      <c r="A34" s="303">
        <v>25</v>
      </c>
      <c r="B34" s="49" t="s">
        <v>92</v>
      </c>
      <c r="C34" s="50" t="s">
        <v>93</v>
      </c>
      <c r="D34" s="304">
        <v>121468</v>
      </c>
      <c r="E34" s="304">
        <v>22135</v>
      </c>
      <c r="F34" s="304">
        <v>0</v>
      </c>
    </row>
    <row r="35" spans="1:6" s="27" customFormat="1" x14ac:dyDescent="0.25">
      <c r="A35" s="303">
        <v>26</v>
      </c>
      <c r="B35" s="346" t="s">
        <v>94</v>
      </c>
      <c r="C35" s="50" t="s">
        <v>95</v>
      </c>
      <c r="D35" s="304">
        <v>27293</v>
      </c>
      <c r="E35" s="304">
        <v>14144</v>
      </c>
      <c r="F35" s="304">
        <v>0</v>
      </c>
    </row>
    <row r="36" spans="1:6" s="27" customFormat="1" x14ac:dyDescent="0.25">
      <c r="A36" s="303">
        <v>27</v>
      </c>
      <c r="B36" s="52" t="s">
        <v>96</v>
      </c>
      <c r="C36" s="50" t="s">
        <v>97</v>
      </c>
      <c r="D36" s="304">
        <v>11000</v>
      </c>
      <c r="E36" s="304">
        <v>0</v>
      </c>
      <c r="F36" s="304">
        <v>0</v>
      </c>
    </row>
    <row r="37" spans="1:6" s="306" customFormat="1" x14ac:dyDescent="0.25">
      <c r="A37" s="303">
        <v>28</v>
      </c>
      <c r="B37" s="52" t="s">
        <v>26</v>
      </c>
      <c r="C37" s="50" t="s">
        <v>27</v>
      </c>
      <c r="D37" s="304">
        <v>40724</v>
      </c>
      <c r="E37" s="304">
        <v>0</v>
      </c>
      <c r="F37" s="304">
        <v>0</v>
      </c>
    </row>
    <row r="38" spans="1:6" x14ac:dyDescent="0.25">
      <c r="A38" s="303">
        <v>29</v>
      </c>
      <c r="B38" s="49" t="s">
        <v>98</v>
      </c>
      <c r="C38" s="50" t="s">
        <v>99</v>
      </c>
      <c r="D38" s="304">
        <v>63646</v>
      </c>
      <c r="E38" s="304">
        <v>0</v>
      </c>
      <c r="F38" s="304">
        <v>0</v>
      </c>
    </row>
    <row r="39" spans="1:6" s="27" customFormat="1" x14ac:dyDescent="0.25">
      <c r="A39" s="303">
        <v>30</v>
      </c>
      <c r="B39" s="52" t="s">
        <v>100</v>
      </c>
      <c r="C39" s="50" t="s">
        <v>101</v>
      </c>
      <c r="D39" s="304">
        <v>11776</v>
      </c>
      <c r="E39" s="304">
        <v>0</v>
      </c>
      <c r="F39" s="304">
        <v>0</v>
      </c>
    </row>
    <row r="40" spans="1:6" s="27" customFormat="1" x14ac:dyDescent="0.25">
      <c r="A40" s="303">
        <v>31</v>
      </c>
      <c r="B40" s="346" t="s">
        <v>102</v>
      </c>
      <c r="C40" s="50" t="s">
        <v>103</v>
      </c>
      <c r="D40" s="304">
        <v>42260</v>
      </c>
      <c r="E40" s="304">
        <v>0</v>
      </c>
      <c r="F40" s="304">
        <v>0</v>
      </c>
    </row>
    <row r="41" spans="1:6" s="27" customFormat="1" x14ac:dyDescent="0.25">
      <c r="A41" s="303">
        <v>32</v>
      </c>
      <c r="B41" s="52" t="s">
        <v>104</v>
      </c>
      <c r="C41" s="50" t="s">
        <v>105</v>
      </c>
      <c r="D41" s="304">
        <v>15636</v>
      </c>
      <c r="E41" s="304">
        <v>0</v>
      </c>
      <c r="F41" s="304">
        <v>0</v>
      </c>
    </row>
    <row r="42" spans="1:6" x14ac:dyDescent="0.25">
      <c r="A42" s="303">
        <v>33</v>
      </c>
      <c r="B42" s="49" t="s">
        <v>106</v>
      </c>
      <c r="C42" s="50" t="s">
        <v>107</v>
      </c>
      <c r="D42" s="304">
        <v>41020</v>
      </c>
      <c r="E42" s="304">
        <v>0</v>
      </c>
      <c r="F42" s="304">
        <v>0</v>
      </c>
    </row>
    <row r="43" spans="1:6" s="27" customFormat="1" x14ac:dyDescent="0.25">
      <c r="A43" s="303">
        <v>34</v>
      </c>
      <c r="B43" s="307" t="s">
        <v>108</v>
      </c>
      <c r="C43" s="308" t="s">
        <v>109</v>
      </c>
      <c r="D43" s="304">
        <v>13846</v>
      </c>
      <c r="E43" s="304">
        <v>0</v>
      </c>
      <c r="F43" s="304">
        <v>0</v>
      </c>
    </row>
    <row r="44" spans="1:6" s="27" customFormat="1" x14ac:dyDescent="0.25">
      <c r="A44" s="303">
        <v>35</v>
      </c>
      <c r="B44" s="49" t="s">
        <v>110</v>
      </c>
      <c r="C44" s="50" t="s">
        <v>111</v>
      </c>
      <c r="D44" s="304">
        <v>8514</v>
      </c>
      <c r="E44" s="304">
        <v>0</v>
      </c>
      <c r="F44" s="304">
        <v>0</v>
      </c>
    </row>
    <row r="45" spans="1:6" s="27" customFormat="1" x14ac:dyDescent="0.25">
      <c r="A45" s="303">
        <v>36</v>
      </c>
      <c r="B45" s="49" t="s">
        <v>112</v>
      </c>
      <c r="C45" s="50" t="s">
        <v>113</v>
      </c>
      <c r="D45" s="304">
        <v>15145</v>
      </c>
      <c r="E45" s="304">
        <v>0</v>
      </c>
      <c r="F45" s="304">
        <v>0</v>
      </c>
    </row>
    <row r="46" spans="1:6" s="27" customFormat="1" x14ac:dyDescent="0.25">
      <c r="A46" s="303">
        <v>37</v>
      </c>
      <c r="B46" s="346" t="s">
        <v>114</v>
      </c>
      <c r="C46" s="50" t="s">
        <v>115</v>
      </c>
      <c r="D46" s="304">
        <v>6645</v>
      </c>
      <c r="E46" s="304">
        <v>0</v>
      </c>
      <c r="F46" s="304">
        <v>0</v>
      </c>
    </row>
    <row r="47" spans="1:6" s="27" customFormat="1" x14ac:dyDescent="0.25">
      <c r="A47" s="303">
        <v>38</v>
      </c>
      <c r="B47" s="52" t="s">
        <v>116</v>
      </c>
      <c r="C47" s="50" t="s">
        <v>117</v>
      </c>
      <c r="D47" s="304">
        <v>6016</v>
      </c>
      <c r="E47" s="304">
        <v>0</v>
      </c>
      <c r="F47" s="304">
        <v>0</v>
      </c>
    </row>
    <row r="48" spans="1:6" s="306" customFormat="1" x14ac:dyDescent="0.25">
      <c r="A48" s="303">
        <v>39</v>
      </c>
      <c r="B48" s="346" t="s">
        <v>28</v>
      </c>
      <c r="C48" s="50" t="s">
        <v>29</v>
      </c>
      <c r="D48" s="304">
        <v>55986</v>
      </c>
      <c r="E48" s="304">
        <v>0</v>
      </c>
      <c r="F48" s="304">
        <v>0</v>
      </c>
    </row>
    <row r="49" spans="1:6" s="27" customFormat="1" x14ac:dyDescent="0.25">
      <c r="A49" s="303">
        <v>40</v>
      </c>
      <c r="B49" s="49" t="s">
        <v>118</v>
      </c>
      <c r="C49" s="50" t="s">
        <v>119</v>
      </c>
      <c r="D49" s="304">
        <v>12236</v>
      </c>
      <c r="E49" s="304">
        <v>0</v>
      </c>
      <c r="F49" s="304">
        <v>0</v>
      </c>
    </row>
    <row r="50" spans="1:6" s="27" customFormat="1" x14ac:dyDescent="0.25">
      <c r="A50" s="303">
        <v>41</v>
      </c>
      <c r="B50" s="49" t="s">
        <v>120</v>
      </c>
      <c r="C50" s="50" t="s">
        <v>121</v>
      </c>
      <c r="D50" s="304">
        <v>43750</v>
      </c>
      <c r="E50" s="304">
        <v>0</v>
      </c>
      <c r="F50" s="304">
        <v>0</v>
      </c>
    </row>
    <row r="51" spans="1:6" s="27" customFormat="1" x14ac:dyDescent="0.25">
      <c r="A51" s="303">
        <v>42</v>
      </c>
      <c r="B51" s="346" t="s">
        <v>122</v>
      </c>
      <c r="C51" s="50" t="s">
        <v>123</v>
      </c>
      <c r="D51" s="304">
        <v>9316</v>
      </c>
      <c r="E51" s="304">
        <v>0</v>
      </c>
      <c r="F51" s="304">
        <v>0</v>
      </c>
    </row>
    <row r="52" spans="1:6" s="27" customFormat="1" x14ac:dyDescent="0.25">
      <c r="A52" s="303">
        <v>43</v>
      </c>
      <c r="B52" s="52" t="s">
        <v>124</v>
      </c>
      <c r="C52" s="50" t="s">
        <v>125</v>
      </c>
      <c r="D52" s="304">
        <v>12521</v>
      </c>
      <c r="E52" s="304">
        <v>0</v>
      </c>
      <c r="F52" s="304">
        <v>0</v>
      </c>
    </row>
    <row r="53" spans="1:6" s="27" customFormat="1" x14ac:dyDescent="0.25">
      <c r="A53" s="303">
        <v>44</v>
      </c>
      <c r="B53" s="346" t="s">
        <v>126</v>
      </c>
      <c r="C53" s="50" t="s">
        <v>127</v>
      </c>
      <c r="D53" s="304">
        <v>15027</v>
      </c>
      <c r="E53" s="304">
        <v>0</v>
      </c>
      <c r="F53" s="304">
        <v>0</v>
      </c>
    </row>
    <row r="54" spans="1:6" s="27" customFormat="1" x14ac:dyDescent="0.25">
      <c r="A54" s="303">
        <v>45</v>
      </c>
      <c r="B54" s="52" t="s">
        <v>128</v>
      </c>
      <c r="C54" s="50" t="s">
        <v>129</v>
      </c>
      <c r="D54" s="304">
        <v>18054</v>
      </c>
      <c r="E54" s="304">
        <v>0</v>
      </c>
      <c r="F54" s="304">
        <v>0</v>
      </c>
    </row>
    <row r="55" spans="1:6" s="27" customFormat="1" x14ac:dyDescent="0.25">
      <c r="A55" s="303">
        <v>46</v>
      </c>
      <c r="B55" s="346" t="s">
        <v>130</v>
      </c>
      <c r="C55" s="50" t="s">
        <v>131</v>
      </c>
      <c r="D55" s="304">
        <v>6011</v>
      </c>
      <c r="E55" s="304">
        <v>0</v>
      </c>
      <c r="F55" s="304">
        <v>0</v>
      </c>
    </row>
    <row r="56" spans="1:6" s="27" customFormat="1" x14ac:dyDescent="0.25">
      <c r="A56" s="303">
        <v>47</v>
      </c>
      <c r="B56" s="52" t="s">
        <v>132</v>
      </c>
      <c r="C56" s="50" t="s">
        <v>133</v>
      </c>
      <c r="D56" s="304">
        <v>11628</v>
      </c>
      <c r="E56" s="304">
        <v>0</v>
      </c>
      <c r="F56" s="304">
        <v>0</v>
      </c>
    </row>
    <row r="57" spans="1:6" s="27" customFormat="1" x14ac:dyDescent="0.25">
      <c r="A57" s="303">
        <v>48</v>
      </c>
      <c r="B57" s="346" t="s">
        <v>134</v>
      </c>
      <c r="C57" s="50" t="s">
        <v>135</v>
      </c>
      <c r="D57" s="304">
        <v>18181</v>
      </c>
      <c r="E57" s="304">
        <v>0</v>
      </c>
      <c r="F57" s="304">
        <v>0</v>
      </c>
    </row>
    <row r="58" spans="1:6" s="27" customFormat="1" x14ac:dyDescent="0.25">
      <c r="A58" s="303">
        <v>49</v>
      </c>
      <c r="B58" s="346" t="s">
        <v>136</v>
      </c>
      <c r="C58" s="50" t="s">
        <v>137</v>
      </c>
      <c r="D58" s="304">
        <v>65143</v>
      </c>
      <c r="E58" s="304">
        <v>0</v>
      </c>
      <c r="F58" s="304">
        <v>0</v>
      </c>
    </row>
    <row r="59" spans="1:6" s="27" customFormat="1" x14ac:dyDescent="0.25">
      <c r="A59" s="303">
        <v>50</v>
      </c>
      <c r="B59" s="346" t="s">
        <v>138</v>
      </c>
      <c r="C59" s="50" t="s">
        <v>139</v>
      </c>
      <c r="D59" s="304">
        <v>13048</v>
      </c>
      <c r="E59" s="304">
        <v>0</v>
      </c>
      <c r="F59" s="304">
        <v>0</v>
      </c>
    </row>
    <row r="60" spans="1:6" s="27" customFormat="1" x14ac:dyDescent="0.25">
      <c r="A60" s="303">
        <v>51</v>
      </c>
      <c r="B60" s="346" t="s">
        <v>140</v>
      </c>
      <c r="C60" s="50" t="s">
        <v>141</v>
      </c>
      <c r="D60" s="304">
        <v>9537</v>
      </c>
      <c r="E60" s="304">
        <v>0</v>
      </c>
      <c r="F60" s="304">
        <v>0</v>
      </c>
    </row>
    <row r="61" spans="1:6" s="27" customFormat="1" x14ac:dyDescent="0.25">
      <c r="A61" s="303">
        <v>52</v>
      </c>
      <c r="B61" s="52" t="s">
        <v>142</v>
      </c>
      <c r="C61" s="50" t="s">
        <v>143</v>
      </c>
      <c r="D61" s="304">
        <v>10509</v>
      </c>
      <c r="E61" s="304">
        <v>0</v>
      </c>
      <c r="F61" s="304">
        <v>0</v>
      </c>
    </row>
    <row r="62" spans="1:6" s="27" customFormat="1" x14ac:dyDescent="0.25">
      <c r="A62" s="303">
        <v>53</v>
      </c>
      <c r="B62" s="346" t="s">
        <v>144</v>
      </c>
      <c r="C62" s="50" t="s">
        <v>145</v>
      </c>
      <c r="D62" s="304">
        <v>400</v>
      </c>
      <c r="E62" s="304">
        <v>0</v>
      </c>
      <c r="F62" s="304">
        <v>0</v>
      </c>
    </row>
    <row r="63" spans="1:6" s="27" customFormat="1" x14ac:dyDescent="0.25">
      <c r="A63" s="303">
        <v>54</v>
      </c>
      <c r="B63" s="346" t="s">
        <v>146</v>
      </c>
      <c r="C63" s="50" t="s">
        <v>147</v>
      </c>
      <c r="D63" s="304">
        <v>0</v>
      </c>
      <c r="E63" s="304">
        <v>0</v>
      </c>
      <c r="F63" s="304">
        <v>0</v>
      </c>
    </row>
    <row r="64" spans="1:6" s="27" customFormat="1" x14ac:dyDescent="0.25">
      <c r="A64" s="303">
        <v>55</v>
      </c>
      <c r="B64" s="346" t="s">
        <v>148</v>
      </c>
      <c r="C64" s="50" t="s">
        <v>149</v>
      </c>
      <c r="D64" s="304">
        <v>9894</v>
      </c>
      <c r="E64" s="304">
        <v>0</v>
      </c>
      <c r="F64" s="304">
        <v>0</v>
      </c>
    </row>
    <row r="65" spans="1:6" s="27" customFormat="1" x14ac:dyDescent="0.25">
      <c r="A65" s="303">
        <v>56</v>
      </c>
      <c r="B65" s="52" t="s">
        <v>150</v>
      </c>
      <c r="C65" s="50" t="s">
        <v>151</v>
      </c>
      <c r="D65" s="304">
        <v>7603</v>
      </c>
      <c r="E65" s="304">
        <v>0</v>
      </c>
      <c r="F65" s="304">
        <v>0</v>
      </c>
    </row>
    <row r="66" spans="1:6" s="27" customFormat="1" x14ac:dyDescent="0.25">
      <c r="A66" s="303">
        <v>57</v>
      </c>
      <c r="B66" s="49" t="s">
        <v>152</v>
      </c>
      <c r="C66" s="50" t="s">
        <v>153</v>
      </c>
      <c r="D66" s="304">
        <v>26258</v>
      </c>
      <c r="E66" s="304">
        <v>15524</v>
      </c>
      <c r="F66" s="304">
        <v>0</v>
      </c>
    </row>
    <row r="67" spans="1:6" s="27" customFormat="1" x14ac:dyDescent="0.25">
      <c r="A67" s="303">
        <v>58</v>
      </c>
      <c r="B67" s="52" t="s">
        <v>154</v>
      </c>
      <c r="C67" s="50" t="s">
        <v>155</v>
      </c>
      <c r="D67" s="304">
        <v>31055</v>
      </c>
      <c r="E67" s="304">
        <v>16485</v>
      </c>
      <c r="F67" s="304">
        <v>0</v>
      </c>
    </row>
    <row r="68" spans="1:6" s="27" customFormat="1" x14ac:dyDescent="0.25">
      <c r="A68" s="303">
        <v>59</v>
      </c>
      <c r="B68" s="346" t="s">
        <v>156</v>
      </c>
      <c r="C68" s="50" t="s">
        <v>157</v>
      </c>
      <c r="D68" s="304">
        <v>8490</v>
      </c>
      <c r="E68" s="304">
        <v>0</v>
      </c>
      <c r="F68" s="304">
        <v>0</v>
      </c>
    </row>
    <row r="69" spans="1:6" s="27" customFormat="1" x14ac:dyDescent="0.25">
      <c r="A69" s="303">
        <v>60</v>
      </c>
      <c r="B69" s="49" t="s">
        <v>158</v>
      </c>
      <c r="C69" s="50" t="s">
        <v>159</v>
      </c>
      <c r="D69" s="304">
        <v>0</v>
      </c>
      <c r="E69" s="304">
        <v>0</v>
      </c>
      <c r="F69" s="304">
        <v>0</v>
      </c>
    </row>
    <row r="70" spans="1:6" s="27" customFormat="1" x14ac:dyDescent="0.25">
      <c r="A70" s="303">
        <v>61</v>
      </c>
      <c r="B70" s="49" t="s">
        <v>160</v>
      </c>
      <c r="C70" s="50" t="s">
        <v>161</v>
      </c>
      <c r="D70" s="304">
        <v>9725</v>
      </c>
      <c r="E70" s="304">
        <v>0</v>
      </c>
      <c r="F70" s="304">
        <v>0</v>
      </c>
    </row>
    <row r="71" spans="1:6" s="27" customFormat="1" x14ac:dyDescent="0.25">
      <c r="A71" s="303">
        <v>62</v>
      </c>
      <c r="B71" s="52" t="s">
        <v>162</v>
      </c>
      <c r="C71" s="50" t="s">
        <v>163</v>
      </c>
      <c r="D71" s="304">
        <v>28379</v>
      </c>
      <c r="E71" s="304">
        <v>0</v>
      </c>
      <c r="F71" s="304">
        <v>0</v>
      </c>
    </row>
    <row r="72" spans="1:6" s="27" customFormat="1" x14ac:dyDescent="0.25">
      <c r="A72" s="303">
        <v>63</v>
      </c>
      <c r="B72" s="52" t="s">
        <v>164</v>
      </c>
      <c r="C72" s="50" t="s">
        <v>165</v>
      </c>
      <c r="D72" s="304">
        <v>16435</v>
      </c>
      <c r="E72" s="304">
        <v>0</v>
      </c>
      <c r="F72" s="304">
        <v>0</v>
      </c>
    </row>
    <row r="73" spans="1:6" s="27" customFormat="1" x14ac:dyDescent="0.25">
      <c r="A73" s="303">
        <v>64</v>
      </c>
      <c r="B73" s="52" t="s">
        <v>166</v>
      </c>
      <c r="C73" s="50" t="s">
        <v>167</v>
      </c>
      <c r="D73" s="304">
        <v>37729</v>
      </c>
      <c r="E73" s="304">
        <v>0</v>
      </c>
      <c r="F73" s="304">
        <v>0</v>
      </c>
    </row>
    <row r="74" spans="1:6" s="27" customFormat="1" x14ac:dyDescent="0.25">
      <c r="A74" s="303">
        <v>65</v>
      </c>
      <c r="B74" s="52" t="s">
        <v>168</v>
      </c>
      <c r="C74" s="50" t="s">
        <v>169</v>
      </c>
      <c r="D74" s="304">
        <v>0</v>
      </c>
      <c r="E74" s="304">
        <v>0</v>
      </c>
      <c r="F74" s="304">
        <v>0</v>
      </c>
    </row>
    <row r="75" spans="1:6" s="27" customFormat="1" x14ac:dyDescent="0.25">
      <c r="A75" s="303">
        <v>66</v>
      </c>
      <c r="B75" s="49" t="s">
        <v>170</v>
      </c>
      <c r="C75" s="50" t="s">
        <v>171</v>
      </c>
      <c r="D75" s="304">
        <v>23001</v>
      </c>
      <c r="E75" s="304">
        <v>0</v>
      </c>
      <c r="F75" s="304">
        <v>0</v>
      </c>
    </row>
    <row r="76" spans="1:6" s="27" customFormat="1" x14ac:dyDescent="0.25">
      <c r="A76" s="303">
        <v>67</v>
      </c>
      <c r="B76" s="52" t="s">
        <v>172</v>
      </c>
      <c r="C76" s="50" t="s">
        <v>173</v>
      </c>
      <c r="D76" s="304">
        <v>0</v>
      </c>
      <c r="E76" s="304">
        <v>0</v>
      </c>
      <c r="F76" s="304">
        <v>0</v>
      </c>
    </row>
    <row r="77" spans="1:6" s="27" customFormat="1" x14ac:dyDescent="0.25">
      <c r="A77" s="303">
        <v>68</v>
      </c>
      <c r="B77" s="52" t="s">
        <v>174</v>
      </c>
      <c r="C77" s="50" t="s">
        <v>175</v>
      </c>
      <c r="D77" s="304">
        <v>0</v>
      </c>
      <c r="E77" s="304">
        <v>0</v>
      </c>
      <c r="F77" s="304">
        <v>0</v>
      </c>
    </row>
    <row r="78" spans="1:6" s="27" customFormat="1" x14ac:dyDescent="0.25">
      <c r="A78" s="303">
        <v>69</v>
      </c>
      <c r="B78" s="49" t="s">
        <v>176</v>
      </c>
      <c r="C78" s="50" t="s">
        <v>177</v>
      </c>
      <c r="D78" s="304">
        <v>0</v>
      </c>
      <c r="E78" s="304">
        <v>0</v>
      </c>
      <c r="F78" s="304">
        <v>0</v>
      </c>
    </row>
    <row r="79" spans="1:6" s="27" customFormat="1" x14ac:dyDescent="0.25">
      <c r="A79" s="303">
        <v>70</v>
      </c>
      <c r="B79" s="49" t="s">
        <v>178</v>
      </c>
      <c r="C79" s="50" t="s">
        <v>179</v>
      </c>
      <c r="D79" s="304">
        <v>0</v>
      </c>
      <c r="E79" s="304">
        <v>0</v>
      </c>
      <c r="F79" s="304">
        <v>0</v>
      </c>
    </row>
    <row r="80" spans="1:6" s="27" customFormat="1" x14ac:dyDescent="0.25">
      <c r="A80" s="303">
        <v>71</v>
      </c>
      <c r="B80" s="49" t="s">
        <v>180</v>
      </c>
      <c r="C80" s="50" t="s">
        <v>181</v>
      </c>
      <c r="D80" s="304">
        <v>0</v>
      </c>
      <c r="E80" s="304">
        <v>0</v>
      </c>
      <c r="F80" s="304">
        <v>0</v>
      </c>
    </row>
    <row r="81" spans="1:6" s="27" customFormat="1" x14ac:dyDescent="0.25">
      <c r="A81" s="303">
        <v>72</v>
      </c>
      <c r="B81" s="346" t="s">
        <v>182</v>
      </c>
      <c r="C81" s="50" t="s">
        <v>183</v>
      </c>
      <c r="D81" s="304">
        <v>46640</v>
      </c>
      <c r="E81" s="304">
        <v>12607</v>
      </c>
      <c r="F81" s="304">
        <v>0</v>
      </c>
    </row>
    <row r="82" spans="1:6" s="27" customFormat="1" x14ac:dyDescent="0.25">
      <c r="A82" s="303">
        <v>73</v>
      </c>
      <c r="B82" s="49" t="s">
        <v>184</v>
      </c>
      <c r="C82" s="50" t="s">
        <v>185</v>
      </c>
      <c r="D82" s="304">
        <v>74493</v>
      </c>
      <c r="E82" s="304">
        <v>20608</v>
      </c>
      <c r="F82" s="304">
        <v>0</v>
      </c>
    </row>
    <row r="83" spans="1:6" s="27" customFormat="1" x14ac:dyDescent="0.25">
      <c r="A83" s="303">
        <v>74</v>
      </c>
      <c r="B83" s="346" t="s">
        <v>186</v>
      </c>
      <c r="C83" s="50" t="s">
        <v>187</v>
      </c>
      <c r="D83" s="304">
        <v>73775</v>
      </c>
      <c r="E83" s="304">
        <v>25005</v>
      </c>
      <c r="F83" s="304">
        <v>19893</v>
      </c>
    </row>
    <row r="84" spans="1:6" s="27" customFormat="1" x14ac:dyDescent="0.25">
      <c r="A84" s="303">
        <v>75</v>
      </c>
      <c r="B84" s="49" t="s">
        <v>188</v>
      </c>
      <c r="C84" s="50" t="s">
        <v>468</v>
      </c>
      <c r="D84" s="304">
        <v>19598</v>
      </c>
      <c r="E84" s="304">
        <v>0</v>
      </c>
      <c r="F84" s="304">
        <v>0</v>
      </c>
    </row>
    <row r="85" spans="1:6" s="27" customFormat="1" x14ac:dyDescent="0.25">
      <c r="A85" s="303">
        <v>76</v>
      </c>
      <c r="B85" s="49" t="s">
        <v>190</v>
      </c>
      <c r="C85" s="50" t="s">
        <v>191</v>
      </c>
      <c r="D85" s="304">
        <v>48906</v>
      </c>
      <c r="E85" s="304">
        <v>0</v>
      </c>
      <c r="F85" s="304">
        <v>0</v>
      </c>
    </row>
    <row r="86" spans="1:6" s="27" customFormat="1" x14ac:dyDescent="0.25">
      <c r="A86" s="303">
        <v>77</v>
      </c>
      <c r="B86" s="49" t="s">
        <v>192</v>
      </c>
      <c r="C86" s="50" t="s">
        <v>193</v>
      </c>
      <c r="D86" s="304">
        <v>28258</v>
      </c>
      <c r="E86" s="304">
        <v>0</v>
      </c>
      <c r="F86" s="304">
        <v>0</v>
      </c>
    </row>
    <row r="87" spans="1:6" s="27" customFormat="1" x14ac:dyDescent="0.25">
      <c r="A87" s="303">
        <v>78</v>
      </c>
      <c r="B87" s="49" t="s">
        <v>194</v>
      </c>
      <c r="C87" s="50" t="s">
        <v>195</v>
      </c>
      <c r="D87" s="304">
        <v>39354</v>
      </c>
      <c r="E87" s="304">
        <v>0</v>
      </c>
      <c r="F87" s="304">
        <v>0</v>
      </c>
    </row>
    <row r="88" spans="1:6" s="27" customFormat="1" x14ac:dyDescent="0.25">
      <c r="A88" s="303">
        <v>79</v>
      </c>
      <c r="B88" s="49" t="s">
        <v>196</v>
      </c>
      <c r="C88" s="50" t="s">
        <v>197</v>
      </c>
      <c r="D88" s="304">
        <v>0</v>
      </c>
      <c r="E88" s="304">
        <v>0</v>
      </c>
      <c r="F88" s="304">
        <v>0</v>
      </c>
    </row>
    <row r="89" spans="1:6" s="27" customFormat="1" x14ac:dyDescent="0.25">
      <c r="A89" s="303">
        <v>80</v>
      </c>
      <c r="B89" s="52" t="s">
        <v>30</v>
      </c>
      <c r="C89" s="50" t="s">
        <v>198</v>
      </c>
      <c r="D89" s="304">
        <v>0</v>
      </c>
      <c r="E89" s="304">
        <v>0</v>
      </c>
      <c r="F89" s="304">
        <v>0</v>
      </c>
    </row>
    <row r="90" spans="1:6" s="27" customFormat="1" x14ac:dyDescent="0.25">
      <c r="A90" s="1134">
        <v>81</v>
      </c>
      <c r="B90" s="893" t="s">
        <v>199</v>
      </c>
      <c r="C90" s="58" t="s">
        <v>200</v>
      </c>
      <c r="D90" s="304">
        <v>10245</v>
      </c>
      <c r="E90" s="304">
        <v>0</v>
      </c>
      <c r="F90" s="304">
        <v>6928</v>
      </c>
    </row>
    <row r="91" spans="1:6" s="27" customFormat="1" ht="24" x14ac:dyDescent="0.25">
      <c r="A91" s="1135"/>
      <c r="B91" s="894"/>
      <c r="C91" s="50" t="s">
        <v>201</v>
      </c>
      <c r="D91" s="304">
        <v>3317</v>
      </c>
      <c r="E91" s="304">
        <v>0</v>
      </c>
      <c r="F91" s="304">
        <v>0</v>
      </c>
    </row>
    <row r="92" spans="1:6" s="27" customFormat="1" x14ac:dyDescent="0.25">
      <c r="A92" s="1135"/>
      <c r="B92" s="894"/>
      <c r="C92" s="50" t="s">
        <v>202</v>
      </c>
      <c r="D92" s="304">
        <v>0</v>
      </c>
      <c r="E92" s="304">
        <v>0</v>
      </c>
      <c r="F92" s="304">
        <v>0</v>
      </c>
    </row>
    <row r="93" spans="1:6" s="27" customFormat="1" ht="24" x14ac:dyDescent="0.25">
      <c r="A93" s="1136"/>
      <c r="B93" s="895"/>
      <c r="C93" s="59" t="s">
        <v>203</v>
      </c>
      <c r="D93" s="304">
        <v>6928</v>
      </c>
      <c r="E93" s="304">
        <v>0</v>
      </c>
      <c r="F93" s="304">
        <v>6928</v>
      </c>
    </row>
    <row r="94" spans="1:6" s="27" customFormat="1" x14ac:dyDescent="0.25">
      <c r="A94" s="303">
        <v>82</v>
      </c>
      <c r="B94" s="52" t="s">
        <v>204</v>
      </c>
      <c r="C94" s="50" t="s">
        <v>205</v>
      </c>
      <c r="D94" s="304">
        <v>0</v>
      </c>
      <c r="E94" s="304">
        <v>0</v>
      </c>
      <c r="F94" s="304">
        <v>0</v>
      </c>
    </row>
    <row r="95" spans="1:6" s="27" customFormat="1" x14ac:dyDescent="0.25">
      <c r="A95" s="303">
        <v>83</v>
      </c>
      <c r="B95" s="52" t="s">
        <v>206</v>
      </c>
      <c r="C95" s="50" t="s">
        <v>207</v>
      </c>
      <c r="D95" s="304">
        <v>2630</v>
      </c>
      <c r="E95" s="304">
        <v>0</v>
      </c>
      <c r="F95" s="304">
        <v>0</v>
      </c>
    </row>
    <row r="96" spans="1:6" s="27" customFormat="1" x14ac:dyDescent="0.25">
      <c r="A96" s="303">
        <v>84</v>
      </c>
      <c r="B96" s="346" t="s">
        <v>208</v>
      </c>
      <c r="C96" s="50" t="s">
        <v>209</v>
      </c>
      <c r="D96" s="304">
        <v>10660</v>
      </c>
      <c r="E96" s="304">
        <v>0</v>
      </c>
      <c r="F96" s="304">
        <v>0</v>
      </c>
    </row>
    <row r="97" spans="1:6" s="27" customFormat="1" x14ac:dyDescent="0.25">
      <c r="A97" s="303">
        <v>85</v>
      </c>
      <c r="B97" s="52" t="s">
        <v>210</v>
      </c>
      <c r="C97" s="50" t="s">
        <v>211</v>
      </c>
      <c r="D97" s="304">
        <v>8128</v>
      </c>
      <c r="E97" s="304">
        <v>0</v>
      </c>
      <c r="F97" s="304">
        <v>0</v>
      </c>
    </row>
    <row r="98" spans="1:6" s="27" customFormat="1" x14ac:dyDescent="0.25">
      <c r="A98" s="303">
        <v>86</v>
      </c>
      <c r="B98" s="346" t="s">
        <v>212</v>
      </c>
      <c r="C98" s="50" t="s">
        <v>213</v>
      </c>
      <c r="D98" s="304">
        <v>8608</v>
      </c>
      <c r="E98" s="304">
        <v>0</v>
      </c>
      <c r="F98" s="304">
        <v>0</v>
      </c>
    </row>
    <row r="99" spans="1:6" s="27" customFormat="1" x14ac:dyDescent="0.25">
      <c r="A99" s="303">
        <v>87</v>
      </c>
      <c r="B99" s="346" t="s">
        <v>214</v>
      </c>
      <c r="C99" s="50" t="s">
        <v>215</v>
      </c>
      <c r="D99" s="304">
        <v>24579</v>
      </c>
      <c r="E99" s="304">
        <v>0</v>
      </c>
      <c r="F99" s="304">
        <v>0</v>
      </c>
    </row>
    <row r="100" spans="1:6" s="27" customFormat="1" x14ac:dyDescent="0.25">
      <c r="A100" s="303">
        <v>88</v>
      </c>
      <c r="B100" s="52" t="s">
        <v>216</v>
      </c>
      <c r="C100" s="50" t="s">
        <v>217</v>
      </c>
      <c r="D100" s="304">
        <v>10053</v>
      </c>
      <c r="E100" s="304">
        <v>0</v>
      </c>
      <c r="F100" s="304">
        <v>0</v>
      </c>
    </row>
    <row r="101" spans="1:6" s="27" customFormat="1" x14ac:dyDescent="0.25">
      <c r="A101" s="303">
        <v>89</v>
      </c>
      <c r="B101" s="49" t="s">
        <v>218</v>
      </c>
      <c r="C101" s="50" t="s">
        <v>219</v>
      </c>
      <c r="D101" s="304">
        <v>32172</v>
      </c>
      <c r="E101" s="304">
        <v>0</v>
      </c>
      <c r="F101" s="304">
        <v>0</v>
      </c>
    </row>
    <row r="102" spans="1:6" s="27" customFormat="1" x14ac:dyDescent="0.25">
      <c r="A102" s="303">
        <v>90</v>
      </c>
      <c r="B102" s="49" t="s">
        <v>220</v>
      </c>
      <c r="C102" s="50" t="s">
        <v>221</v>
      </c>
      <c r="D102" s="304">
        <v>22947</v>
      </c>
      <c r="E102" s="304">
        <v>0</v>
      </c>
      <c r="F102" s="304">
        <v>0</v>
      </c>
    </row>
    <row r="103" spans="1:6" s="27" customFormat="1" x14ac:dyDescent="0.25">
      <c r="A103" s="303">
        <v>91</v>
      </c>
      <c r="B103" s="346" t="s">
        <v>222</v>
      </c>
      <c r="C103" s="50" t="s">
        <v>223</v>
      </c>
      <c r="D103" s="304">
        <v>7799</v>
      </c>
      <c r="E103" s="304">
        <v>0</v>
      </c>
      <c r="F103" s="304">
        <v>0</v>
      </c>
    </row>
    <row r="104" spans="1:6" s="306" customFormat="1" x14ac:dyDescent="0.25">
      <c r="A104" s="303">
        <v>92</v>
      </c>
      <c r="B104" s="49" t="s">
        <v>224</v>
      </c>
      <c r="C104" s="50" t="s">
        <v>225</v>
      </c>
      <c r="D104" s="304">
        <v>12281</v>
      </c>
      <c r="E104" s="304">
        <v>0</v>
      </c>
      <c r="F104" s="304">
        <v>0</v>
      </c>
    </row>
    <row r="105" spans="1:6" s="27" customFormat="1" x14ac:dyDescent="0.25">
      <c r="A105" s="303">
        <v>93</v>
      </c>
      <c r="B105" s="49" t="s">
        <v>226</v>
      </c>
      <c r="C105" s="50" t="s">
        <v>227</v>
      </c>
      <c r="D105" s="304">
        <v>11687</v>
      </c>
      <c r="E105" s="304">
        <v>0</v>
      </c>
      <c r="F105" s="304">
        <v>0</v>
      </c>
    </row>
    <row r="106" spans="1:6" s="27" customFormat="1" x14ac:dyDescent="0.25">
      <c r="A106" s="303">
        <v>94</v>
      </c>
      <c r="B106" s="52" t="s">
        <v>32</v>
      </c>
      <c r="C106" s="50" t="s">
        <v>33</v>
      </c>
      <c r="D106" s="304">
        <v>14436</v>
      </c>
      <c r="E106" s="304">
        <v>0</v>
      </c>
      <c r="F106" s="304">
        <v>0</v>
      </c>
    </row>
    <row r="107" spans="1:6" s="27" customFormat="1" x14ac:dyDescent="0.25">
      <c r="A107" s="303">
        <v>95</v>
      </c>
      <c r="B107" s="346" t="s">
        <v>228</v>
      </c>
      <c r="C107" s="50" t="s">
        <v>229</v>
      </c>
      <c r="D107" s="304">
        <v>9001</v>
      </c>
      <c r="E107" s="304">
        <v>0</v>
      </c>
      <c r="F107" s="304">
        <v>0</v>
      </c>
    </row>
    <row r="108" spans="1:6" s="27" customFormat="1" x14ac:dyDescent="0.25">
      <c r="A108" s="303">
        <v>96</v>
      </c>
      <c r="B108" s="49" t="s">
        <v>230</v>
      </c>
      <c r="C108" s="50" t="s">
        <v>231</v>
      </c>
      <c r="D108" s="304">
        <v>23389</v>
      </c>
      <c r="E108" s="304">
        <v>0</v>
      </c>
      <c r="F108" s="304">
        <v>0</v>
      </c>
    </row>
    <row r="109" spans="1:6" s="27" customFormat="1" x14ac:dyDescent="0.25">
      <c r="A109" s="303">
        <v>97</v>
      </c>
      <c r="B109" s="49" t="s">
        <v>232</v>
      </c>
      <c r="C109" s="50" t="s">
        <v>233</v>
      </c>
      <c r="D109" s="304">
        <v>0</v>
      </c>
      <c r="E109" s="304">
        <v>0</v>
      </c>
      <c r="F109" s="304">
        <v>0</v>
      </c>
    </row>
    <row r="110" spans="1:6" s="27" customFormat="1" x14ac:dyDescent="0.25">
      <c r="A110" s="303">
        <v>98</v>
      </c>
      <c r="B110" s="49" t="s">
        <v>234</v>
      </c>
      <c r="C110" s="50" t="s">
        <v>235</v>
      </c>
      <c r="D110" s="304">
        <v>0</v>
      </c>
      <c r="E110" s="304">
        <v>0</v>
      </c>
      <c r="F110" s="304">
        <v>0</v>
      </c>
    </row>
    <row r="111" spans="1:6" s="27" customFormat="1" x14ac:dyDescent="0.25">
      <c r="A111" s="303">
        <v>99</v>
      </c>
      <c r="B111" s="346" t="s">
        <v>236</v>
      </c>
      <c r="C111" s="50" t="s">
        <v>237</v>
      </c>
      <c r="D111" s="304">
        <v>0</v>
      </c>
      <c r="E111" s="304">
        <v>0</v>
      </c>
      <c r="F111" s="304">
        <v>0</v>
      </c>
    </row>
    <row r="112" spans="1:6" s="27" customFormat="1" x14ac:dyDescent="0.25">
      <c r="A112" s="303">
        <v>100</v>
      </c>
      <c r="B112" s="346" t="s">
        <v>238</v>
      </c>
      <c r="C112" s="50" t="s">
        <v>239</v>
      </c>
      <c r="D112" s="304">
        <v>0</v>
      </c>
      <c r="E112" s="304">
        <v>0</v>
      </c>
      <c r="F112" s="304">
        <v>0</v>
      </c>
    </row>
    <row r="113" spans="1:6" s="27" customFormat="1" x14ac:dyDescent="0.25">
      <c r="A113" s="303">
        <v>101</v>
      </c>
      <c r="B113" s="346" t="s">
        <v>240</v>
      </c>
      <c r="C113" s="50" t="s">
        <v>241</v>
      </c>
      <c r="D113" s="304">
        <v>0</v>
      </c>
      <c r="E113" s="304">
        <v>0</v>
      </c>
      <c r="F113" s="304">
        <v>0</v>
      </c>
    </row>
    <row r="114" spans="1:6" s="27" customFormat="1" x14ac:dyDescent="0.25">
      <c r="A114" s="303">
        <v>102</v>
      </c>
      <c r="B114" s="346" t="s">
        <v>242</v>
      </c>
      <c r="C114" s="50" t="s">
        <v>243</v>
      </c>
      <c r="D114" s="304">
        <v>0</v>
      </c>
      <c r="E114" s="304">
        <v>0</v>
      </c>
      <c r="F114" s="304">
        <v>0</v>
      </c>
    </row>
    <row r="115" spans="1:6" s="27" customFormat="1" x14ac:dyDescent="0.25">
      <c r="A115" s="303">
        <v>103</v>
      </c>
      <c r="B115" s="346" t="s">
        <v>244</v>
      </c>
      <c r="C115" s="50" t="s">
        <v>245</v>
      </c>
      <c r="D115" s="304">
        <v>0</v>
      </c>
      <c r="E115" s="304">
        <v>0</v>
      </c>
      <c r="F115" s="304">
        <v>0</v>
      </c>
    </row>
    <row r="116" spans="1:6" s="27" customFormat="1" x14ac:dyDescent="0.25">
      <c r="A116" s="303">
        <v>104</v>
      </c>
      <c r="B116" s="309" t="s">
        <v>246</v>
      </c>
      <c r="C116" s="308" t="s">
        <v>247</v>
      </c>
      <c r="D116" s="304">
        <v>0</v>
      </c>
      <c r="E116" s="304">
        <v>0</v>
      </c>
      <c r="F116" s="304">
        <v>0</v>
      </c>
    </row>
    <row r="117" spans="1:6" s="27" customFormat="1" x14ac:dyDescent="0.25">
      <c r="A117" s="303">
        <v>105</v>
      </c>
      <c r="B117" s="52" t="s">
        <v>248</v>
      </c>
      <c r="C117" s="50" t="s">
        <v>249</v>
      </c>
      <c r="D117" s="304">
        <v>0</v>
      </c>
      <c r="E117" s="304">
        <v>0</v>
      </c>
      <c r="F117" s="304">
        <v>0</v>
      </c>
    </row>
    <row r="118" spans="1:6" s="27" customFormat="1" x14ac:dyDescent="0.25">
      <c r="A118" s="303">
        <v>106</v>
      </c>
      <c r="B118" s="346" t="s">
        <v>250</v>
      </c>
      <c r="C118" s="50" t="s">
        <v>251</v>
      </c>
      <c r="D118" s="304">
        <v>0</v>
      </c>
      <c r="E118" s="304">
        <v>0</v>
      </c>
      <c r="F118" s="304">
        <v>0</v>
      </c>
    </row>
    <row r="119" spans="1:6" s="27" customFormat="1" x14ac:dyDescent="0.25">
      <c r="A119" s="303">
        <v>107</v>
      </c>
      <c r="B119" s="49" t="s">
        <v>252</v>
      </c>
      <c r="C119" s="61" t="s">
        <v>253</v>
      </c>
      <c r="D119" s="304">
        <v>0</v>
      </c>
      <c r="E119" s="304">
        <v>0</v>
      </c>
      <c r="F119" s="304">
        <v>0</v>
      </c>
    </row>
    <row r="120" spans="1:6" s="27" customFormat="1" x14ac:dyDescent="0.25">
      <c r="A120" s="303">
        <v>108</v>
      </c>
      <c r="B120" s="346" t="s">
        <v>254</v>
      </c>
      <c r="C120" s="50" t="s">
        <v>255</v>
      </c>
      <c r="D120" s="304">
        <v>0</v>
      </c>
      <c r="E120" s="304">
        <v>0</v>
      </c>
      <c r="F120" s="304">
        <v>0</v>
      </c>
    </row>
    <row r="121" spans="1:6" s="27" customFormat="1" x14ac:dyDescent="0.25">
      <c r="A121" s="303">
        <v>109</v>
      </c>
      <c r="B121" s="52" t="s">
        <v>256</v>
      </c>
      <c r="C121" s="50" t="s">
        <v>257</v>
      </c>
      <c r="D121" s="304">
        <v>0</v>
      </c>
      <c r="E121" s="304">
        <v>0</v>
      </c>
      <c r="F121" s="304">
        <v>0</v>
      </c>
    </row>
    <row r="122" spans="1:6" s="27" customFormat="1" x14ac:dyDescent="0.25">
      <c r="A122" s="303">
        <v>110</v>
      </c>
      <c r="B122" s="49" t="s">
        <v>258</v>
      </c>
      <c r="C122" s="50" t="s">
        <v>259</v>
      </c>
      <c r="D122" s="304">
        <v>0</v>
      </c>
      <c r="E122" s="304">
        <v>0</v>
      </c>
      <c r="F122" s="304">
        <v>0</v>
      </c>
    </row>
    <row r="123" spans="1:6" s="27" customFormat="1" x14ac:dyDescent="0.25">
      <c r="A123" s="303">
        <v>111</v>
      </c>
      <c r="B123" s="313" t="s">
        <v>560</v>
      </c>
      <c r="C123" s="308" t="s">
        <v>561</v>
      </c>
      <c r="D123" s="304">
        <v>0</v>
      </c>
      <c r="E123" s="304">
        <v>0</v>
      </c>
      <c r="F123" s="304">
        <v>0</v>
      </c>
    </row>
    <row r="124" spans="1:6" s="27" customFormat="1" x14ac:dyDescent="0.25">
      <c r="A124" s="303">
        <v>112</v>
      </c>
      <c r="B124" s="52" t="s">
        <v>260</v>
      </c>
      <c r="C124" s="50" t="s">
        <v>261</v>
      </c>
      <c r="D124" s="304">
        <v>0</v>
      </c>
      <c r="E124" s="304">
        <v>0</v>
      </c>
      <c r="F124" s="304">
        <v>0</v>
      </c>
    </row>
    <row r="125" spans="1:6" s="27" customFormat="1" x14ac:dyDescent="0.25">
      <c r="A125" s="303">
        <v>113</v>
      </c>
      <c r="B125" s="346" t="s">
        <v>262</v>
      </c>
      <c r="C125" s="50" t="s">
        <v>263</v>
      </c>
      <c r="D125" s="304">
        <v>0</v>
      </c>
      <c r="E125" s="304">
        <v>0</v>
      </c>
      <c r="F125" s="304">
        <v>0</v>
      </c>
    </row>
    <row r="126" spans="1:6" s="27" customFormat="1" x14ac:dyDescent="0.25">
      <c r="A126" s="303">
        <v>114</v>
      </c>
      <c r="B126" s="346" t="s">
        <v>264</v>
      </c>
      <c r="C126" s="55" t="s">
        <v>265</v>
      </c>
      <c r="D126" s="304">
        <v>0</v>
      </c>
      <c r="E126" s="304">
        <v>0</v>
      </c>
      <c r="F126" s="304">
        <v>0</v>
      </c>
    </row>
    <row r="127" spans="1:6" s="27" customFormat="1" x14ac:dyDescent="0.25">
      <c r="A127" s="303">
        <v>115</v>
      </c>
      <c r="B127" s="346" t="s">
        <v>266</v>
      </c>
      <c r="C127" s="50" t="s">
        <v>267</v>
      </c>
      <c r="D127" s="304">
        <v>0</v>
      </c>
      <c r="E127" s="304">
        <v>0</v>
      </c>
      <c r="F127" s="304">
        <v>0</v>
      </c>
    </row>
    <row r="128" spans="1:6" x14ac:dyDescent="0.25">
      <c r="A128" s="303">
        <v>116</v>
      </c>
      <c r="B128" s="346" t="s">
        <v>268</v>
      </c>
      <c r="C128" s="50" t="s">
        <v>269</v>
      </c>
      <c r="D128" s="304">
        <v>0</v>
      </c>
      <c r="E128" s="304">
        <v>0</v>
      </c>
      <c r="F128" s="304">
        <v>0</v>
      </c>
    </row>
    <row r="129" spans="1:6" s="27" customFormat="1" x14ac:dyDescent="0.25">
      <c r="A129" s="303">
        <v>117</v>
      </c>
      <c r="B129" s="346" t="s">
        <v>270</v>
      </c>
      <c r="C129" s="50" t="s">
        <v>271</v>
      </c>
      <c r="D129" s="304">
        <v>500</v>
      </c>
      <c r="E129" s="304">
        <v>0</v>
      </c>
      <c r="F129" s="304">
        <v>0</v>
      </c>
    </row>
    <row r="130" spans="1:6" s="27" customFormat="1" x14ac:dyDescent="0.25">
      <c r="A130" s="303">
        <v>118</v>
      </c>
      <c r="B130" s="49" t="s">
        <v>272</v>
      </c>
      <c r="C130" s="50" t="s">
        <v>273</v>
      </c>
      <c r="D130" s="304">
        <v>30255</v>
      </c>
      <c r="E130" s="304">
        <v>26379</v>
      </c>
      <c r="F130" s="304">
        <v>0</v>
      </c>
    </row>
    <row r="131" spans="1:6" s="27" customFormat="1" x14ac:dyDescent="0.25">
      <c r="A131" s="303">
        <v>119</v>
      </c>
      <c r="B131" s="49" t="s">
        <v>274</v>
      </c>
      <c r="C131" s="50" t="s">
        <v>275</v>
      </c>
      <c r="D131" s="304">
        <v>0</v>
      </c>
      <c r="E131" s="304">
        <v>0</v>
      </c>
      <c r="F131" s="304">
        <v>0</v>
      </c>
    </row>
    <row r="132" spans="1:6" s="27" customFormat="1" x14ac:dyDescent="0.25">
      <c r="A132" s="303">
        <v>120</v>
      </c>
      <c r="B132" s="49" t="s">
        <v>276</v>
      </c>
      <c r="C132" s="50" t="s">
        <v>277</v>
      </c>
      <c r="D132" s="304">
        <v>0</v>
      </c>
      <c r="E132" s="304">
        <v>0</v>
      </c>
      <c r="F132" s="304">
        <v>0</v>
      </c>
    </row>
    <row r="133" spans="1:6" s="27" customFormat="1" x14ac:dyDescent="0.25">
      <c r="A133" s="303">
        <v>121</v>
      </c>
      <c r="B133" s="346" t="s">
        <v>278</v>
      </c>
      <c r="C133" s="50" t="s">
        <v>279</v>
      </c>
      <c r="D133" s="304">
        <v>0</v>
      </c>
      <c r="E133" s="304">
        <v>0</v>
      </c>
      <c r="F133" s="304">
        <v>0</v>
      </c>
    </row>
    <row r="134" spans="1:6" s="27" customFormat="1" x14ac:dyDescent="0.25">
      <c r="A134" s="303">
        <v>122</v>
      </c>
      <c r="B134" s="346" t="s">
        <v>280</v>
      </c>
      <c r="C134" s="50" t="s">
        <v>281</v>
      </c>
      <c r="D134" s="304">
        <v>0</v>
      </c>
      <c r="E134" s="304">
        <v>0</v>
      </c>
      <c r="F134" s="304">
        <v>0</v>
      </c>
    </row>
    <row r="135" spans="1:6" s="27" customFormat="1" x14ac:dyDescent="0.25">
      <c r="A135" s="303">
        <v>123</v>
      </c>
      <c r="B135" s="346" t="s">
        <v>282</v>
      </c>
      <c r="C135" s="50" t="s">
        <v>283</v>
      </c>
      <c r="D135" s="304">
        <v>1000</v>
      </c>
      <c r="E135" s="304">
        <v>0</v>
      </c>
      <c r="F135" s="304">
        <v>0</v>
      </c>
    </row>
    <row r="136" spans="1:6" s="27" customFormat="1" x14ac:dyDescent="0.25">
      <c r="A136" s="303">
        <v>124</v>
      </c>
      <c r="B136" s="49" t="s">
        <v>284</v>
      </c>
      <c r="C136" s="50" t="s">
        <v>285</v>
      </c>
      <c r="D136" s="304">
        <v>50317</v>
      </c>
      <c r="E136" s="304">
        <v>0</v>
      </c>
      <c r="F136" s="304">
        <v>0</v>
      </c>
    </row>
    <row r="137" spans="1:6" s="27" customFormat="1" x14ac:dyDescent="0.25">
      <c r="A137" s="303">
        <v>125</v>
      </c>
      <c r="B137" s="52" t="s">
        <v>286</v>
      </c>
      <c r="C137" s="50" t="s">
        <v>287</v>
      </c>
      <c r="D137" s="304">
        <v>68135</v>
      </c>
      <c r="E137" s="304">
        <v>28346</v>
      </c>
      <c r="F137" s="304">
        <v>0</v>
      </c>
    </row>
    <row r="138" spans="1:6" x14ac:dyDescent="0.25">
      <c r="A138" s="303">
        <v>126</v>
      </c>
      <c r="B138" s="346" t="s">
        <v>288</v>
      </c>
      <c r="C138" s="50" t="s">
        <v>289</v>
      </c>
      <c r="D138" s="304">
        <v>4000</v>
      </c>
      <c r="E138" s="304">
        <v>0</v>
      </c>
      <c r="F138" s="304">
        <v>0</v>
      </c>
    </row>
    <row r="139" spans="1:6" x14ac:dyDescent="0.25">
      <c r="A139" s="303">
        <v>127</v>
      </c>
      <c r="B139" s="49" t="s">
        <v>290</v>
      </c>
      <c r="C139" s="50" t="s">
        <v>291</v>
      </c>
      <c r="D139" s="304">
        <v>0</v>
      </c>
      <c r="E139" s="304">
        <v>0</v>
      </c>
      <c r="F139" s="304">
        <v>0</v>
      </c>
    </row>
    <row r="140" spans="1:6" x14ac:dyDescent="0.25">
      <c r="A140" s="303">
        <v>128</v>
      </c>
      <c r="B140" s="346" t="s">
        <v>292</v>
      </c>
      <c r="C140" s="50" t="s">
        <v>293</v>
      </c>
      <c r="D140" s="304">
        <v>0</v>
      </c>
      <c r="E140" s="304">
        <v>0</v>
      </c>
      <c r="F140" s="304">
        <v>0</v>
      </c>
    </row>
    <row r="141" spans="1:6" x14ac:dyDescent="0.25">
      <c r="A141" s="303">
        <v>129</v>
      </c>
      <c r="B141" s="62" t="s">
        <v>294</v>
      </c>
      <c r="C141" s="310" t="s">
        <v>295</v>
      </c>
      <c r="D141" s="304">
        <v>0</v>
      </c>
      <c r="E141" s="304">
        <v>0</v>
      </c>
      <c r="F141" s="304">
        <v>0</v>
      </c>
    </row>
    <row r="142" spans="1:6" x14ac:dyDescent="0.25">
      <c r="A142" s="303">
        <v>130</v>
      </c>
      <c r="B142" s="64" t="s">
        <v>296</v>
      </c>
      <c r="C142" s="311" t="s">
        <v>297</v>
      </c>
      <c r="D142" s="304">
        <v>0</v>
      </c>
      <c r="E142" s="304">
        <v>0</v>
      </c>
      <c r="F142" s="304">
        <v>0</v>
      </c>
    </row>
    <row r="143" spans="1:6" x14ac:dyDescent="0.2">
      <c r="A143" s="303">
        <v>131</v>
      </c>
      <c r="B143" s="66" t="s">
        <v>298</v>
      </c>
      <c r="C143" s="350" t="s">
        <v>469</v>
      </c>
      <c r="D143" s="304">
        <v>0</v>
      </c>
      <c r="E143" s="304">
        <v>0</v>
      </c>
      <c r="F143" s="304">
        <v>0</v>
      </c>
    </row>
    <row r="144" spans="1:6" x14ac:dyDescent="0.25">
      <c r="A144" s="303">
        <v>132</v>
      </c>
      <c r="B144" s="303" t="s">
        <v>300</v>
      </c>
      <c r="C144" s="312" t="s">
        <v>301</v>
      </c>
      <c r="D144" s="304">
        <v>0</v>
      </c>
      <c r="E144" s="304">
        <v>0</v>
      </c>
      <c r="F144" s="304">
        <v>0</v>
      </c>
    </row>
    <row r="145" spans="1:57" x14ac:dyDescent="0.25">
      <c r="A145" s="303">
        <v>133</v>
      </c>
      <c r="B145" s="313" t="s">
        <v>302</v>
      </c>
      <c r="C145" s="312" t="s">
        <v>303</v>
      </c>
      <c r="D145" s="304">
        <v>0</v>
      </c>
      <c r="E145" s="304">
        <v>0</v>
      </c>
      <c r="F145" s="304">
        <v>0</v>
      </c>
    </row>
    <row r="146" spans="1:57" s="32" customFormat="1" x14ac:dyDescent="0.25">
      <c r="A146" s="303">
        <v>134</v>
      </c>
      <c r="B146" s="313" t="s">
        <v>304</v>
      </c>
      <c r="C146" s="312" t="s">
        <v>305</v>
      </c>
      <c r="D146" s="304">
        <v>0</v>
      </c>
      <c r="E146" s="304">
        <v>0</v>
      </c>
      <c r="F146" s="304">
        <v>0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</row>
    <row r="147" spans="1:57" x14ac:dyDescent="0.25">
      <c r="A147" s="303">
        <v>135</v>
      </c>
      <c r="B147" s="313" t="s">
        <v>306</v>
      </c>
      <c r="C147" s="308" t="s">
        <v>307</v>
      </c>
      <c r="D147" s="304">
        <v>0</v>
      </c>
      <c r="E147" s="304">
        <v>0</v>
      </c>
      <c r="F147" s="304">
        <v>0</v>
      </c>
    </row>
  </sheetData>
  <mergeCells count="10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22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K34" sqref="K34"/>
    </sheetView>
  </sheetViews>
  <sheetFormatPr defaultRowHeight="11.25" x14ac:dyDescent="0.2"/>
  <cols>
    <col min="1" max="1" width="3.7109375" style="481" customWidth="1"/>
    <col min="2" max="2" width="9.140625" style="481"/>
    <col min="3" max="3" width="27.7109375" style="481" customWidth="1"/>
    <col min="4" max="4" width="9.140625" style="481"/>
    <col min="5" max="6" width="12" style="481" customWidth="1"/>
    <col min="7" max="7" width="11.140625" style="500" customWidth="1"/>
    <col min="8" max="8" width="12" style="481" customWidth="1"/>
    <col min="9" max="9" width="11" style="481" customWidth="1"/>
    <col min="10" max="10" width="11.7109375" style="481" customWidth="1"/>
    <col min="11" max="11" width="11.42578125" style="481" customWidth="1"/>
    <col min="12" max="13" width="12.7109375" style="481" customWidth="1"/>
    <col min="14" max="14" width="12.28515625" style="481" customWidth="1"/>
    <col min="15" max="15" width="11.28515625" style="481" customWidth="1"/>
    <col min="16" max="16" width="8.28515625" style="481" customWidth="1"/>
    <col min="17" max="17" width="13.28515625" style="481" customWidth="1"/>
    <col min="18" max="18" width="11" style="481" customWidth="1"/>
    <col min="19" max="19" width="9.140625" style="480"/>
    <col min="20" max="16384" width="9.140625" style="481"/>
  </cols>
  <sheetData>
    <row r="1" spans="1:19" s="479" customFormat="1" ht="15.75" x14ac:dyDescent="0.25">
      <c r="A1" s="1162" t="s">
        <v>680</v>
      </c>
      <c r="B1" s="1162"/>
      <c r="C1" s="1162"/>
      <c r="D1" s="1162"/>
      <c r="E1" s="1162"/>
      <c r="F1" s="1162"/>
      <c r="G1" s="1162"/>
      <c r="H1" s="1162"/>
      <c r="I1" s="1162"/>
      <c r="J1" s="1162"/>
      <c r="K1" s="1162"/>
      <c r="L1" s="1162"/>
      <c r="M1" s="1162"/>
      <c r="N1" s="1162"/>
      <c r="O1" s="1162"/>
      <c r="P1" s="1162"/>
      <c r="Q1" s="1162"/>
      <c r="R1" s="1162"/>
      <c r="S1" s="478"/>
    </row>
    <row r="3" spans="1:19" x14ac:dyDescent="0.2">
      <c r="A3" s="1163" t="s">
        <v>0</v>
      </c>
      <c r="B3" s="1164" t="s">
        <v>330</v>
      </c>
      <c r="C3" s="1167" t="s">
        <v>313</v>
      </c>
      <c r="D3" s="1170" t="s">
        <v>681</v>
      </c>
      <c r="E3" s="1173" t="s">
        <v>682</v>
      </c>
      <c r="F3" s="1174"/>
      <c r="G3" s="1174"/>
      <c r="H3" s="1174"/>
      <c r="I3" s="1174"/>
      <c r="J3" s="1175"/>
      <c r="K3" s="1176" t="s">
        <v>683</v>
      </c>
      <c r="L3" s="1176"/>
      <c r="M3" s="1176"/>
      <c r="N3" s="1176"/>
      <c r="O3" s="1176"/>
      <c r="P3" s="1176"/>
      <c r="Q3" s="1176"/>
      <c r="R3" s="1176"/>
    </row>
    <row r="4" spans="1:19" ht="16.5" customHeight="1" x14ac:dyDescent="0.2">
      <c r="A4" s="1163"/>
      <c r="B4" s="1165"/>
      <c r="C4" s="1168"/>
      <c r="D4" s="1171"/>
      <c r="E4" s="1177" t="s">
        <v>684</v>
      </c>
      <c r="F4" s="1178"/>
      <c r="G4" s="1181" t="s">
        <v>685</v>
      </c>
      <c r="H4" s="1181"/>
      <c r="I4" s="1181"/>
      <c r="J4" s="1181"/>
      <c r="K4" s="1182" t="s">
        <v>686</v>
      </c>
      <c r="L4" s="1182"/>
      <c r="M4" s="1182"/>
      <c r="N4" s="1183" t="s">
        <v>684</v>
      </c>
      <c r="O4" s="1184"/>
      <c r="P4" s="1184"/>
      <c r="Q4" s="1184"/>
      <c r="R4" s="1185"/>
    </row>
    <row r="5" spans="1:19" ht="20.25" customHeight="1" x14ac:dyDescent="0.2">
      <c r="A5" s="1163"/>
      <c r="B5" s="1165"/>
      <c r="C5" s="1168"/>
      <c r="D5" s="1171"/>
      <c r="E5" s="1179"/>
      <c r="F5" s="1180"/>
      <c r="G5" s="1181"/>
      <c r="H5" s="1181"/>
      <c r="I5" s="1181"/>
      <c r="J5" s="1181"/>
      <c r="K5" s="482" t="s">
        <v>687</v>
      </c>
      <c r="L5" s="1182" t="s">
        <v>685</v>
      </c>
      <c r="M5" s="1182"/>
      <c r="N5" s="1186"/>
      <c r="O5" s="1187"/>
      <c r="P5" s="1187"/>
      <c r="Q5" s="1187"/>
      <c r="R5" s="1188"/>
    </row>
    <row r="6" spans="1:19" ht="15" customHeight="1" x14ac:dyDescent="0.2">
      <c r="A6" s="1163"/>
      <c r="B6" s="1165"/>
      <c r="C6" s="1168"/>
      <c r="D6" s="1171"/>
      <c r="E6" s="1160" t="s">
        <v>688</v>
      </c>
      <c r="F6" s="1157" t="s">
        <v>689</v>
      </c>
      <c r="G6" s="1160" t="s">
        <v>690</v>
      </c>
      <c r="H6" s="1159" t="s">
        <v>688</v>
      </c>
      <c r="I6" s="1159" t="s">
        <v>691</v>
      </c>
      <c r="J6" s="1159"/>
      <c r="K6" s="1157" t="s">
        <v>688</v>
      </c>
      <c r="L6" s="1157" t="s">
        <v>692</v>
      </c>
      <c r="M6" s="1160" t="s">
        <v>690</v>
      </c>
      <c r="N6" s="1157" t="s">
        <v>689</v>
      </c>
      <c r="O6" s="1157" t="s">
        <v>692</v>
      </c>
      <c r="P6" s="1157" t="s">
        <v>693</v>
      </c>
      <c r="Q6" s="1159" t="s">
        <v>694</v>
      </c>
      <c r="R6" s="1160" t="s">
        <v>690</v>
      </c>
    </row>
    <row r="7" spans="1:19" ht="33.75" customHeight="1" x14ac:dyDescent="0.2">
      <c r="A7" s="1163"/>
      <c r="B7" s="1166"/>
      <c r="C7" s="1169"/>
      <c r="D7" s="1172"/>
      <c r="E7" s="1161"/>
      <c r="F7" s="1158"/>
      <c r="G7" s="1161"/>
      <c r="H7" s="1159"/>
      <c r="I7" s="483" t="s">
        <v>695</v>
      </c>
      <c r="J7" s="483" t="s">
        <v>696</v>
      </c>
      <c r="K7" s="1158"/>
      <c r="L7" s="1158"/>
      <c r="M7" s="1161"/>
      <c r="N7" s="1158"/>
      <c r="O7" s="1158"/>
      <c r="P7" s="1158"/>
      <c r="Q7" s="1159"/>
      <c r="R7" s="1161"/>
    </row>
    <row r="8" spans="1:19" ht="15" customHeight="1" x14ac:dyDescent="0.2">
      <c r="A8" s="484">
        <v>1</v>
      </c>
      <c r="B8" s="485" t="s">
        <v>266</v>
      </c>
      <c r="C8" s="486" t="s">
        <v>697</v>
      </c>
      <c r="D8" s="487">
        <f>SUM(E8:R8)</f>
        <v>2782</v>
      </c>
      <c r="E8" s="482"/>
      <c r="F8" s="482"/>
      <c r="G8" s="488"/>
      <c r="H8" s="482">
        <v>300</v>
      </c>
      <c r="I8" s="482">
        <v>100</v>
      </c>
      <c r="J8" s="482">
        <v>12</v>
      </c>
      <c r="K8" s="489">
        <v>700</v>
      </c>
      <c r="L8" s="482">
        <v>900</v>
      </c>
      <c r="M8" s="482">
        <v>50</v>
      </c>
      <c r="N8" s="482"/>
      <c r="O8" s="482"/>
      <c r="P8" s="482"/>
      <c r="Q8" s="482"/>
      <c r="R8" s="482">
        <v>720</v>
      </c>
    </row>
    <row r="9" spans="1:19" ht="15" customHeight="1" x14ac:dyDescent="0.2">
      <c r="A9" s="484">
        <v>2</v>
      </c>
      <c r="B9" s="490" t="s">
        <v>272</v>
      </c>
      <c r="C9" s="491" t="s">
        <v>273</v>
      </c>
      <c r="D9" s="487">
        <f t="shared" ref="D9:D17" si="0">SUM(E9:R9)</f>
        <v>2630</v>
      </c>
      <c r="E9" s="482"/>
      <c r="F9" s="482"/>
      <c r="G9" s="488">
        <v>40</v>
      </c>
      <c r="H9" s="482">
        <v>10</v>
      </c>
      <c r="I9" s="482"/>
      <c r="J9" s="482"/>
      <c r="K9" s="489"/>
      <c r="L9" s="482"/>
      <c r="M9" s="482"/>
      <c r="N9" s="482"/>
      <c r="O9" s="482">
        <v>648</v>
      </c>
      <c r="P9" s="482">
        <v>288</v>
      </c>
      <c r="Q9" s="482"/>
      <c r="R9" s="482">
        <v>1644</v>
      </c>
    </row>
    <row r="10" spans="1:19" ht="12" x14ac:dyDescent="0.2">
      <c r="A10" s="484">
        <v>3</v>
      </c>
      <c r="B10" s="490" t="s">
        <v>268</v>
      </c>
      <c r="C10" s="492" t="s">
        <v>269</v>
      </c>
      <c r="D10" s="487">
        <f t="shared" si="0"/>
        <v>6</v>
      </c>
      <c r="E10" s="482"/>
      <c r="F10" s="482"/>
      <c r="G10" s="488"/>
      <c r="H10" s="482"/>
      <c r="I10" s="482">
        <v>6</v>
      </c>
      <c r="J10" s="482"/>
      <c r="K10" s="493"/>
      <c r="L10" s="493"/>
      <c r="M10" s="493"/>
      <c r="N10" s="482"/>
      <c r="O10" s="482"/>
      <c r="P10" s="482"/>
      <c r="Q10" s="482"/>
      <c r="R10" s="482"/>
    </row>
    <row r="11" spans="1:19" x14ac:dyDescent="0.2">
      <c r="A11" s="484">
        <v>4</v>
      </c>
      <c r="B11" s="485" t="s">
        <v>270</v>
      </c>
      <c r="C11" s="491" t="s">
        <v>271</v>
      </c>
      <c r="D11" s="487">
        <f t="shared" si="0"/>
        <v>90</v>
      </c>
      <c r="E11" s="482"/>
      <c r="F11" s="482"/>
      <c r="G11" s="488"/>
      <c r="H11" s="482"/>
      <c r="I11" s="482">
        <v>90</v>
      </c>
      <c r="J11" s="482"/>
      <c r="K11" s="493"/>
      <c r="L11" s="493"/>
      <c r="M11" s="493"/>
      <c r="N11" s="482"/>
      <c r="O11" s="482"/>
      <c r="P11" s="482"/>
      <c r="Q11" s="482"/>
      <c r="R11" s="482"/>
    </row>
    <row r="12" spans="1:19" x14ac:dyDescent="0.2">
      <c r="A12" s="484">
        <v>5</v>
      </c>
      <c r="B12" s="494" t="s">
        <v>284</v>
      </c>
      <c r="C12" s="491" t="s">
        <v>285</v>
      </c>
      <c r="D12" s="487">
        <f t="shared" si="0"/>
        <v>30</v>
      </c>
      <c r="E12" s="482"/>
      <c r="F12" s="482"/>
      <c r="G12" s="488"/>
      <c r="H12" s="482"/>
      <c r="I12" s="482">
        <v>30</v>
      </c>
      <c r="J12" s="482"/>
      <c r="K12" s="493"/>
      <c r="L12" s="493"/>
      <c r="M12" s="493"/>
      <c r="N12" s="482"/>
      <c r="O12" s="482"/>
      <c r="P12" s="482"/>
      <c r="Q12" s="482"/>
      <c r="R12" s="482"/>
    </row>
    <row r="13" spans="1:19" x14ac:dyDescent="0.2">
      <c r="A13" s="484">
        <v>6</v>
      </c>
      <c r="B13" s="495" t="s">
        <v>286</v>
      </c>
      <c r="C13" s="491" t="s">
        <v>698</v>
      </c>
      <c r="D13" s="487">
        <f t="shared" si="0"/>
        <v>30</v>
      </c>
      <c r="E13" s="482"/>
      <c r="F13" s="482"/>
      <c r="G13" s="488"/>
      <c r="H13" s="482"/>
      <c r="I13" s="482">
        <v>30</v>
      </c>
      <c r="J13" s="482"/>
      <c r="K13" s="493"/>
      <c r="L13" s="493"/>
      <c r="M13" s="493"/>
      <c r="N13" s="482"/>
      <c r="O13" s="482"/>
      <c r="P13" s="482"/>
      <c r="Q13" s="482"/>
      <c r="R13" s="482"/>
    </row>
    <row r="14" spans="1:19" x14ac:dyDescent="0.2">
      <c r="A14" s="484">
        <v>7</v>
      </c>
      <c r="B14" s="490" t="s">
        <v>194</v>
      </c>
      <c r="C14" s="491" t="s">
        <v>699</v>
      </c>
      <c r="D14" s="487">
        <f t="shared" si="0"/>
        <v>105</v>
      </c>
      <c r="E14" s="482"/>
      <c r="F14" s="482"/>
      <c r="G14" s="488"/>
      <c r="H14" s="482"/>
      <c r="I14" s="482">
        <v>100</v>
      </c>
      <c r="J14" s="482">
        <v>5</v>
      </c>
      <c r="K14" s="493"/>
      <c r="L14" s="493"/>
      <c r="M14" s="493"/>
      <c r="N14" s="482"/>
      <c r="O14" s="482"/>
      <c r="P14" s="482"/>
      <c r="Q14" s="482"/>
      <c r="R14" s="482"/>
    </row>
    <row r="15" spans="1:19" x14ac:dyDescent="0.2">
      <c r="A15" s="484">
        <v>8</v>
      </c>
      <c r="B15" s="485" t="s">
        <v>18</v>
      </c>
      <c r="C15" s="491" t="s">
        <v>700</v>
      </c>
      <c r="D15" s="487">
        <f t="shared" si="0"/>
        <v>30</v>
      </c>
      <c r="E15" s="482"/>
      <c r="F15" s="482"/>
      <c r="G15" s="488"/>
      <c r="H15" s="482"/>
      <c r="I15" s="482">
        <v>30</v>
      </c>
      <c r="J15" s="482"/>
      <c r="K15" s="493"/>
      <c r="L15" s="493"/>
      <c r="M15" s="493"/>
      <c r="N15" s="482"/>
      <c r="O15" s="482"/>
      <c r="P15" s="482"/>
      <c r="Q15" s="482"/>
      <c r="R15" s="482"/>
    </row>
    <row r="16" spans="1:19" ht="13.5" customHeight="1" x14ac:dyDescent="0.2">
      <c r="A16" s="484">
        <v>9</v>
      </c>
      <c r="B16" s="490" t="s">
        <v>92</v>
      </c>
      <c r="C16" s="486" t="s">
        <v>701</v>
      </c>
      <c r="D16" s="487">
        <f t="shared" si="0"/>
        <v>150</v>
      </c>
      <c r="E16" s="482"/>
      <c r="F16" s="482"/>
      <c r="G16" s="482"/>
      <c r="H16" s="482">
        <v>150</v>
      </c>
      <c r="I16" s="482"/>
      <c r="J16" s="482"/>
      <c r="K16" s="493"/>
      <c r="L16" s="493"/>
      <c r="M16" s="493"/>
      <c r="N16" s="482"/>
      <c r="O16" s="482"/>
      <c r="P16" s="482"/>
      <c r="Q16" s="482"/>
      <c r="R16" s="482"/>
    </row>
    <row r="17" spans="1:18" ht="12" customHeight="1" x14ac:dyDescent="0.2">
      <c r="A17" s="484">
        <v>10</v>
      </c>
      <c r="B17" s="485" t="s">
        <v>244</v>
      </c>
      <c r="C17" s="486" t="s">
        <v>245</v>
      </c>
      <c r="D17" s="487">
        <f t="shared" si="0"/>
        <v>147976</v>
      </c>
      <c r="E17" s="482">
        <v>820</v>
      </c>
      <c r="F17" s="482"/>
      <c r="G17" s="482"/>
      <c r="H17" s="482"/>
      <c r="I17" s="482"/>
      <c r="J17" s="482"/>
      <c r="K17" s="493"/>
      <c r="L17" s="493"/>
      <c r="M17" s="493"/>
      <c r="N17" s="482"/>
      <c r="O17" s="482">
        <v>111960</v>
      </c>
      <c r="P17" s="482">
        <v>26916</v>
      </c>
      <c r="Q17" s="482">
        <v>7280</v>
      </c>
      <c r="R17" s="482">
        <v>1000</v>
      </c>
    </row>
    <row r="18" spans="1:18" x14ac:dyDescent="0.2">
      <c r="A18" s="484">
        <v>11</v>
      </c>
      <c r="B18" s="490" t="s">
        <v>232</v>
      </c>
      <c r="C18" s="491" t="s">
        <v>702</v>
      </c>
      <c r="D18" s="487">
        <f t="shared" ref="D18:D21" si="1">SUM(E18:R18)</f>
        <v>33304</v>
      </c>
      <c r="E18" s="482">
        <v>50</v>
      </c>
      <c r="F18" s="482"/>
      <c r="G18" s="482"/>
      <c r="H18" s="482"/>
      <c r="I18" s="482"/>
      <c r="J18" s="482"/>
      <c r="K18" s="493"/>
      <c r="L18" s="493"/>
      <c r="M18" s="493"/>
      <c r="N18" s="482"/>
      <c r="O18" s="482">
        <v>25609</v>
      </c>
      <c r="P18" s="482">
        <v>7645</v>
      </c>
      <c r="Q18" s="482"/>
      <c r="R18" s="482"/>
    </row>
    <row r="19" spans="1:18" x14ac:dyDescent="0.2">
      <c r="A19" s="484">
        <v>12</v>
      </c>
      <c r="B19" s="485" t="s">
        <v>262</v>
      </c>
      <c r="C19" s="491" t="s">
        <v>263</v>
      </c>
      <c r="D19" s="487">
        <f t="shared" si="1"/>
        <v>39244</v>
      </c>
      <c r="E19" s="482">
        <v>120</v>
      </c>
      <c r="F19" s="482">
        <v>120</v>
      </c>
      <c r="G19" s="482"/>
      <c r="H19" s="482"/>
      <c r="I19" s="482"/>
      <c r="J19" s="482"/>
      <c r="K19" s="493"/>
      <c r="L19" s="493"/>
      <c r="M19" s="493"/>
      <c r="N19" s="482">
        <v>7379</v>
      </c>
      <c r="O19" s="482">
        <v>25300</v>
      </c>
      <c r="P19" s="482">
        <v>6325</v>
      </c>
      <c r="Q19" s="482"/>
      <c r="R19" s="482"/>
    </row>
    <row r="20" spans="1:18" x14ac:dyDescent="0.2">
      <c r="A20" s="484"/>
      <c r="B20" s="496"/>
      <c r="C20" s="497" t="s">
        <v>418</v>
      </c>
      <c r="D20" s="487">
        <f t="shared" ref="D20:R20" si="2">SUM(D8:D19)</f>
        <v>226377</v>
      </c>
      <c r="E20" s="487">
        <f t="shared" si="2"/>
        <v>990</v>
      </c>
      <c r="F20" s="487">
        <f t="shared" si="2"/>
        <v>120</v>
      </c>
      <c r="G20" s="487">
        <f t="shared" si="2"/>
        <v>40</v>
      </c>
      <c r="H20" s="487">
        <f t="shared" si="2"/>
        <v>460</v>
      </c>
      <c r="I20" s="487">
        <f t="shared" si="2"/>
        <v>386</v>
      </c>
      <c r="J20" s="487">
        <f t="shared" si="2"/>
        <v>17</v>
      </c>
      <c r="K20" s="487">
        <f t="shared" si="2"/>
        <v>700</v>
      </c>
      <c r="L20" s="487">
        <f t="shared" si="2"/>
        <v>900</v>
      </c>
      <c r="M20" s="487">
        <f t="shared" si="2"/>
        <v>50</v>
      </c>
      <c r="N20" s="487">
        <f t="shared" si="2"/>
        <v>7379</v>
      </c>
      <c r="O20" s="487">
        <f t="shared" si="2"/>
        <v>163517</v>
      </c>
      <c r="P20" s="487">
        <f t="shared" si="2"/>
        <v>41174</v>
      </c>
      <c r="Q20" s="487">
        <f t="shared" si="2"/>
        <v>7280</v>
      </c>
      <c r="R20" s="487">
        <f t="shared" si="2"/>
        <v>3364</v>
      </c>
    </row>
    <row r="21" spans="1:18" ht="22.5" x14ac:dyDescent="0.2">
      <c r="C21" s="498" t="s">
        <v>703</v>
      </c>
      <c r="D21" s="487">
        <f t="shared" si="1"/>
        <v>21840</v>
      </c>
      <c r="E21" s="487"/>
      <c r="F21" s="487"/>
      <c r="G21" s="487"/>
      <c r="H21" s="487"/>
      <c r="I21" s="487"/>
      <c r="J21" s="487"/>
      <c r="K21" s="487"/>
      <c r="L21" s="487"/>
      <c r="M21" s="487"/>
      <c r="N21" s="487"/>
      <c r="O21" s="493">
        <v>21840</v>
      </c>
      <c r="P21" s="487"/>
      <c r="Q21" s="487"/>
      <c r="R21" s="487"/>
    </row>
    <row r="22" spans="1:18" ht="21" x14ac:dyDescent="0.2">
      <c r="C22" s="499" t="s">
        <v>704</v>
      </c>
      <c r="D22" s="487">
        <f>D20+D21</f>
        <v>248217</v>
      </c>
      <c r="E22" s="487">
        <f t="shared" ref="E22:R22" si="3">E20+E21</f>
        <v>990</v>
      </c>
      <c r="F22" s="487">
        <f t="shared" si="3"/>
        <v>120</v>
      </c>
      <c r="G22" s="487">
        <f t="shared" si="3"/>
        <v>40</v>
      </c>
      <c r="H22" s="487">
        <f t="shared" si="3"/>
        <v>460</v>
      </c>
      <c r="I22" s="487">
        <f t="shared" si="3"/>
        <v>386</v>
      </c>
      <c r="J22" s="487">
        <f t="shared" si="3"/>
        <v>17</v>
      </c>
      <c r="K22" s="487">
        <f t="shared" si="3"/>
        <v>700</v>
      </c>
      <c r="L22" s="487">
        <f t="shared" si="3"/>
        <v>900</v>
      </c>
      <c r="M22" s="487">
        <f t="shared" si="3"/>
        <v>50</v>
      </c>
      <c r="N22" s="487">
        <f t="shared" si="3"/>
        <v>7379</v>
      </c>
      <c r="O22" s="487">
        <f t="shared" si="3"/>
        <v>185357</v>
      </c>
      <c r="P22" s="487">
        <f t="shared" si="3"/>
        <v>41174</v>
      </c>
      <c r="Q22" s="487">
        <f t="shared" si="3"/>
        <v>7280</v>
      </c>
      <c r="R22" s="487">
        <f t="shared" si="3"/>
        <v>3364</v>
      </c>
    </row>
  </sheetData>
  <mergeCells count="25">
    <mergeCell ref="A1:R1"/>
    <mergeCell ref="A3:A7"/>
    <mergeCell ref="B3:B7"/>
    <mergeCell ref="C3:C7"/>
    <mergeCell ref="D3:D7"/>
    <mergeCell ref="E3:J3"/>
    <mergeCell ref="K3:R3"/>
    <mergeCell ref="E4:F5"/>
    <mergeCell ref="G4:J5"/>
    <mergeCell ref="K4:M4"/>
    <mergeCell ref="N4:R5"/>
    <mergeCell ref="L5:M5"/>
    <mergeCell ref="E6:E7"/>
    <mergeCell ref="F6:F7"/>
    <mergeCell ref="G6:G7"/>
    <mergeCell ref="H6:H7"/>
    <mergeCell ref="O6:O7"/>
    <mergeCell ref="P6:P7"/>
    <mergeCell ref="Q6:Q7"/>
    <mergeCell ref="R6:R7"/>
    <mergeCell ref="I6:J6"/>
    <mergeCell ref="K6:K7"/>
    <mergeCell ref="L6:L7"/>
    <mergeCell ref="M6:M7"/>
    <mergeCell ref="N6:N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630" customWidth="1"/>
    <col min="2" max="2" width="11.28515625" style="630" customWidth="1"/>
    <col min="3" max="3" width="51.85546875" style="644" customWidth="1"/>
    <col min="4" max="4" width="14.140625" style="630" customWidth="1"/>
    <col min="5" max="5" width="13.7109375" style="630" customWidth="1"/>
    <col min="6" max="16384" width="9.140625" style="630"/>
  </cols>
  <sheetData>
    <row r="1" spans="1:7" ht="39.75" customHeight="1" x14ac:dyDescent="0.25">
      <c r="A1" s="1189" t="s">
        <v>735</v>
      </c>
      <c r="B1" s="1190"/>
      <c r="C1" s="1190"/>
      <c r="D1" s="1190"/>
      <c r="E1" s="1190"/>
      <c r="F1" s="629"/>
      <c r="G1" s="629"/>
    </row>
    <row r="3" spans="1:7" ht="31.5" customHeight="1" x14ac:dyDescent="0.25">
      <c r="A3" s="631" t="s">
        <v>0</v>
      </c>
      <c r="B3" s="631" t="s">
        <v>1</v>
      </c>
      <c r="C3" s="631" t="s">
        <v>2</v>
      </c>
      <c r="D3" s="631" t="s">
        <v>736</v>
      </c>
      <c r="E3" s="631" t="s">
        <v>737</v>
      </c>
    </row>
    <row r="4" spans="1:7" ht="45" customHeight="1" x14ac:dyDescent="0.25">
      <c r="A4" s="1191" t="s">
        <v>738</v>
      </c>
      <c r="B4" s="1192"/>
      <c r="C4" s="1193"/>
      <c r="D4" s="632">
        <f>SUM(D5:D6)</f>
        <v>2717</v>
      </c>
      <c r="E4" s="633"/>
    </row>
    <row r="5" spans="1:7" ht="18.75" customHeight="1" x14ac:dyDescent="0.25">
      <c r="A5" s="634">
        <v>1</v>
      </c>
      <c r="B5" s="628" t="s">
        <v>258</v>
      </c>
      <c r="C5" s="635" t="s">
        <v>259</v>
      </c>
      <c r="D5" s="636">
        <v>1708</v>
      </c>
      <c r="E5" s="634"/>
    </row>
    <row r="6" spans="1:7" ht="18.75" customHeight="1" x14ac:dyDescent="0.25">
      <c r="A6" s="634">
        <v>2</v>
      </c>
      <c r="B6" s="637" t="s">
        <v>560</v>
      </c>
      <c r="C6" s="635" t="s">
        <v>561</v>
      </c>
      <c r="D6" s="636">
        <v>1009</v>
      </c>
      <c r="E6" s="634"/>
    </row>
    <row r="7" spans="1:7" ht="35.25" customHeight="1" x14ac:dyDescent="0.25">
      <c r="A7" s="1194" t="s">
        <v>739</v>
      </c>
      <c r="B7" s="1194"/>
      <c r="C7" s="1194"/>
      <c r="D7" s="634"/>
      <c r="E7" s="638">
        <f>SUM(E9:E10)</f>
        <v>363</v>
      </c>
    </row>
    <row r="8" spans="1:7" ht="20.25" customHeight="1" x14ac:dyDescent="0.25">
      <c r="A8" s="1195">
        <v>1</v>
      </c>
      <c r="B8" s="1196" t="s">
        <v>292</v>
      </c>
      <c r="C8" s="635" t="s">
        <v>293</v>
      </c>
      <c r="D8" s="638"/>
      <c r="E8" s="634"/>
    </row>
    <row r="9" spans="1:7" ht="20.25" customHeight="1" x14ac:dyDescent="0.25">
      <c r="A9" s="1195"/>
      <c r="B9" s="1197"/>
      <c r="C9" s="639" t="s">
        <v>740</v>
      </c>
      <c r="D9" s="634"/>
      <c r="E9" s="634">
        <v>57</v>
      </c>
    </row>
    <row r="10" spans="1:7" ht="20.25" customHeight="1" x14ac:dyDescent="0.25">
      <c r="A10" s="1195"/>
      <c r="B10" s="1198"/>
      <c r="C10" s="639" t="s">
        <v>741</v>
      </c>
      <c r="D10" s="634"/>
      <c r="E10" s="634">
        <v>306</v>
      </c>
    </row>
    <row r="11" spans="1:7" x14ac:dyDescent="0.2">
      <c r="A11" s="640"/>
      <c r="B11" s="641"/>
      <c r="C11" s="641"/>
      <c r="D11" s="642"/>
      <c r="E11" s="643"/>
    </row>
    <row r="12" spans="1:7" x14ac:dyDescent="0.25">
      <c r="D12" s="645"/>
      <c r="E12" s="645"/>
    </row>
    <row r="13" spans="1:7" x14ac:dyDescent="0.25">
      <c r="D13" s="645"/>
      <c r="E13" s="645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45"/>
  <sheetViews>
    <sheetView workbookViewId="0">
      <pane xSplit="3" ySplit="7" topLeftCell="D122" activePane="bottomRight" state="frozen"/>
      <selection pane="topRight" activeCell="D1" sqref="D1"/>
      <selection pane="bottomLeft" activeCell="A8" sqref="A8"/>
      <selection pane="bottomRight" activeCell="M138" sqref="M138"/>
    </sheetView>
  </sheetViews>
  <sheetFormatPr defaultRowHeight="15" x14ac:dyDescent="0.25"/>
  <cols>
    <col min="1" max="1" width="4.28515625" style="160" customWidth="1"/>
    <col min="2" max="2" width="9.140625" style="160"/>
    <col min="3" max="3" width="34.140625" style="160" customWidth="1"/>
    <col min="4" max="4" width="19.7109375" style="160" customWidth="1"/>
    <col min="5" max="5" width="16.42578125" style="160" customWidth="1"/>
    <col min="6" max="6" width="12.5703125" style="160" customWidth="1"/>
    <col min="7" max="7" width="11.28515625" style="160" customWidth="1"/>
    <col min="8" max="8" width="11.5703125" style="160" customWidth="1"/>
    <col min="9" max="9" width="12.28515625" style="160" customWidth="1"/>
    <col min="10" max="16384" width="9.140625" style="160"/>
  </cols>
  <sheetData>
    <row r="1" spans="1:9" ht="24.75" customHeight="1" x14ac:dyDescent="0.25">
      <c r="A1" s="1208" t="s">
        <v>742</v>
      </c>
      <c r="B1" s="1209"/>
      <c r="C1" s="1209"/>
      <c r="D1" s="1209"/>
      <c r="E1" s="1209"/>
      <c r="F1" s="1209"/>
      <c r="G1" s="1209"/>
      <c r="H1" s="1209"/>
      <c r="I1" s="1209"/>
    </row>
    <row r="2" spans="1:9" ht="15.75" thickBot="1" x14ac:dyDescent="0.3">
      <c r="A2" s="646"/>
      <c r="B2" s="646"/>
      <c r="C2" s="646"/>
      <c r="D2" s="647"/>
      <c r="E2" s="647"/>
      <c r="F2" s="648"/>
      <c r="G2" s="647"/>
      <c r="H2" s="647"/>
      <c r="I2" s="647"/>
    </row>
    <row r="3" spans="1:9" x14ac:dyDescent="0.25">
      <c r="A3" s="1210" t="s">
        <v>0</v>
      </c>
      <c r="B3" s="1213" t="s">
        <v>743</v>
      </c>
      <c r="C3" s="1216" t="s">
        <v>2</v>
      </c>
      <c r="D3" s="1219" t="s">
        <v>744</v>
      </c>
      <c r="E3" s="1220"/>
      <c r="F3" s="1223" t="s">
        <v>745</v>
      </c>
      <c r="G3" s="1224"/>
      <c r="H3" s="1226" t="s">
        <v>746</v>
      </c>
      <c r="I3" s="1224"/>
    </row>
    <row r="4" spans="1:9" x14ac:dyDescent="0.25">
      <c r="A4" s="1211"/>
      <c r="B4" s="1214"/>
      <c r="C4" s="1217"/>
      <c r="D4" s="1221"/>
      <c r="E4" s="1222"/>
      <c r="F4" s="1225"/>
      <c r="G4" s="1222"/>
      <c r="H4" s="1221"/>
      <c r="I4" s="1222"/>
    </row>
    <row r="5" spans="1:9" x14ac:dyDescent="0.25">
      <c r="A5" s="1211"/>
      <c r="B5" s="1214"/>
      <c r="C5" s="1217"/>
      <c r="D5" s="1227" t="s">
        <v>449</v>
      </c>
      <c r="E5" s="1229" t="s">
        <v>747</v>
      </c>
      <c r="F5" s="1231" t="s">
        <v>748</v>
      </c>
      <c r="G5" s="1233" t="s">
        <v>749</v>
      </c>
      <c r="H5" s="1235" t="s">
        <v>750</v>
      </c>
      <c r="I5" s="1233" t="s">
        <v>751</v>
      </c>
    </row>
    <row r="6" spans="1:9" ht="27" customHeight="1" thickBot="1" x14ac:dyDescent="0.3">
      <c r="A6" s="1212"/>
      <c r="B6" s="1215"/>
      <c r="C6" s="1218"/>
      <c r="D6" s="1228"/>
      <c r="E6" s="1230"/>
      <c r="F6" s="1232"/>
      <c r="G6" s="1234"/>
      <c r="H6" s="1236"/>
      <c r="I6" s="1234"/>
    </row>
    <row r="7" spans="1:9" x14ac:dyDescent="0.25">
      <c r="A7" s="1199" t="s">
        <v>44</v>
      </c>
      <c r="B7" s="1200"/>
      <c r="C7" s="1201"/>
      <c r="D7" s="649">
        <f t="shared" ref="D7:I7" si="0">SUM(D8:D145)</f>
        <v>301334</v>
      </c>
      <c r="E7" s="650">
        <f t="shared" si="0"/>
        <v>9338</v>
      </c>
      <c r="F7" s="651">
        <f t="shared" si="0"/>
        <v>746</v>
      </c>
      <c r="G7" s="652">
        <f t="shared" si="0"/>
        <v>11187</v>
      </c>
      <c r="H7" s="651">
        <f t="shared" si="0"/>
        <v>676</v>
      </c>
      <c r="I7" s="652">
        <f t="shared" si="0"/>
        <v>7440</v>
      </c>
    </row>
    <row r="8" spans="1:9" x14ac:dyDescent="0.25">
      <c r="A8" s="653">
        <v>1</v>
      </c>
      <c r="B8" s="654" t="s">
        <v>54</v>
      </c>
      <c r="C8" s="655" t="s">
        <v>55</v>
      </c>
      <c r="D8" s="656">
        <v>1628</v>
      </c>
      <c r="E8" s="657"/>
      <c r="F8" s="658"/>
      <c r="G8" s="659"/>
      <c r="H8" s="660"/>
      <c r="I8" s="659"/>
    </row>
    <row r="9" spans="1:9" x14ac:dyDescent="0.25">
      <c r="A9" s="653">
        <v>2</v>
      </c>
      <c r="B9" s="661" t="s">
        <v>56</v>
      </c>
      <c r="C9" s="662" t="s">
        <v>57</v>
      </c>
      <c r="D9" s="663">
        <v>2400</v>
      </c>
      <c r="E9" s="664"/>
      <c r="F9" s="658"/>
      <c r="G9" s="664"/>
      <c r="H9" s="660"/>
      <c r="I9" s="659"/>
    </row>
    <row r="10" spans="1:9" x14ac:dyDescent="0.25">
      <c r="A10" s="653">
        <v>3</v>
      </c>
      <c r="B10" s="665" t="s">
        <v>16</v>
      </c>
      <c r="C10" s="662" t="s">
        <v>17</v>
      </c>
      <c r="D10" s="663">
        <v>4717</v>
      </c>
      <c r="E10" s="664"/>
      <c r="F10" s="658"/>
      <c r="G10" s="664"/>
      <c r="H10" s="660"/>
      <c r="I10" s="659"/>
    </row>
    <row r="11" spans="1:9" x14ac:dyDescent="0.25">
      <c r="A11" s="653">
        <v>4</v>
      </c>
      <c r="B11" s="654" t="s">
        <v>58</v>
      </c>
      <c r="C11" s="662" t="s">
        <v>59</v>
      </c>
      <c r="D11" s="663">
        <v>1900</v>
      </c>
      <c r="E11" s="664"/>
      <c r="F11" s="658"/>
      <c r="G11" s="664"/>
      <c r="H11" s="660"/>
      <c r="I11" s="659"/>
    </row>
    <row r="12" spans="1:9" ht="12.75" customHeight="1" x14ac:dyDescent="0.25">
      <c r="A12" s="653">
        <v>5</v>
      </c>
      <c r="B12" s="654" t="s">
        <v>60</v>
      </c>
      <c r="C12" s="662" t="s">
        <v>61</v>
      </c>
      <c r="D12" s="663">
        <v>1530</v>
      </c>
      <c r="E12" s="664"/>
      <c r="F12" s="658"/>
      <c r="G12" s="664"/>
      <c r="H12" s="660"/>
      <c r="I12" s="659"/>
    </row>
    <row r="13" spans="1:9" x14ac:dyDescent="0.25">
      <c r="A13" s="653">
        <v>6</v>
      </c>
      <c r="B13" s="665" t="s">
        <v>18</v>
      </c>
      <c r="C13" s="662" t="s">
        <v>19</v>
      </c>
      <c r="D13" s="663">
        <v>10956</v>
      </c>
      <c r="E13" s="664">
        <v>81</v>
      </c>
      <c r="F13" s="658"/>
      <c r="G13" s="664"/>
      <c r="H13" s="660">
        <v>282</v>
      </c>
      <c r="I13" s="659">
        <v>3100</v>
      </c>
    </row>
    <row r="14" spans="1:9" x14ac:dyDescent="0.25">
      <c r="A14" s="653">
        <v>7</v>
      </c>
      <c r="B14" s="654" t="s">
        <v>62</v>
      </c>
      <c r="C14" s="662" t="s">
        <v>63</v>
      </c>
      <c r="D14" s="663">
        <v>4500</v>
      </c>
      <c r="E14" s="664"/>
      <c r="F14" s="658"/>
      <c r="G14" s="664"/>
      <c r="H14" s="660"/>
      <c r="I14" s="659"/>
    </row>
    <row r="15" spans="1:9" x14ac:dyDescent="0.25">
      <c r="A15" s="653">
        <v>8</v>
      </c>
      <c r="B15" s="665" t="s">
        <v>64</v>
      </c>
      <c r="C15" s="662" t="s">
        <v>65</v>
      </c>
      <c r="D15" s="663">
        <v>1926</v>
      </c>
      <c r="E15" s="664"/>
      <c r="F15" s="658"/>
      <c r="G15" s="664"/>
      <c r="H15" s="660"/>
      <c r="I15" s="659"/>
    </row>
    <row r="16" spans="1:9" x14ac:dyDescent="0.25">
      <c r="A16" s="653">
        <v>9</v>
      </c>
      <c r="B16" s="665" t="s">
        <v>66</v>
      </c>
      <c r="C16" s="662" t="s">
        <v>67</v>
      </c>
      <c r="D16" s="663">
        <v>2369</v>
      </c>
      <c r="E16" s="664"/>
      <c r="F16" s="658"/>
      <c r="G16" s="664"/>
      <c r="H16" s="660"/>
      <c r="I16" s="659"/>
    </row>
    <row r="17" spans="1:9" x14ac:dyDescent="0.25">
      <c r="A17" s="653">
        <v>10</v>
      </c>
      <c r="B17" s="665" t="s">
        <v>68</v>
      </c>
      <c r="C17" s="662" t="s">
        <v>69</v>
      </c>
      <c r="D17" s="663">
        <v>2344</v>
      </c>
      <c r="E17" s="664"/>
      <c r="F17" s="658"/>
      <c r="G17" s="664"/>
      <c r="H17" s="660"/>
      <c r="I17" s="659"/>
    </row>
    <row r="18" spans="1:9" x14ac:dyDescent="0.25">
      <c r="A18" s="653">
        <v>11</v>
      </c>
      <c r="B18" s="665" t="s">
        <v>70</v>
      </c>
      <c r="C18" s="662" t="s">
        <v>71</v>
      </c>
      <c r="D18" s="663">
        <v>1675</v>
      </c>
      <c r="E18" s="664"/>
      <c r="F18" s="658"/>
      <c r="G18" s="664"/>
      <c r="H18" s="660"/>
      <c r="I18" s="659"/>
    </row>
    <row r="19" spans="1:9" x14ac:dyDescent="0.25">
      <c r="A19" s="653">
        <v>12</v>
      </c>
      <c r="B19" s="665" t="s">
        <v>72</v>
      </c>
      <c r="C19" s="662" t="s">
        <v>73</v>
      </c>
      <c r="D19" s="663">
        <v>3183</v>
      </c>
      <c r="E19" s="664"/>
      <c r="F19" s="658"/>
      <c r="G19" s="664"/>
      <c r="H19" s="660"/>
      <c r="I19" s="659"/>
    </row>
    <row r="20" spans="1:9" ht="12.75" customHeight="1" x14ac:dyDescent="0.25">
      <c r="A20" s="653">
        <v>13</v>
      </c>
      <c r="B20" s="665" t="s">
        <v>74</v>
      </c>
      <c r="C20" s="662" t="s">
        <v>75</v>
      </c>
      <c r="D20" s="663"/>
      <c r="E20" s="664"/>
      <c r="F20" s="658"/>
      <c r="G20" s="664"/>
      <c r="H20" s="660"/>
      <c r="I20" s="659"/>
    </row>
    <row r="21" spans="1:9" x14ac:dyDescent="0.25">
      <c r="A21" s="653">
        <v>14</v>
      </c>
      <c r="B21" s="665" t="s">
        <v>76</v>
      </c>
      <c r="C21" s="662" t="s">
        <v>77</v>
      </c>
      <c r="D21" s="663">
        <v>2755</v>
      </c>
      <c r="E21" s="664"/>
      <c r="F21" s="658"/>
      <c r="G21" s="664"/>
      <c r="H21" s="660"/>
      <c r="I21" s="659"/>
    </row>
    <row r="22" spans="1:9" x14ac:dyDescent="0.25">
      <c r="A22" s="653">
        <v>15</v>
      </c>
      <c r="B22" s="665" t="s">
        <v>78</v>
      </c>
      <c r="C22" s="662" t="s">
        <v>79</v>
      </c>
      <c r="D22" s="663">
        <v>4455</v>
      </c>
      <c r="E22" s="664"/>
      <c r="F22" s="658"/>
      <c r="G22" s="664"/>
      <c r="H22" s="660"/>
      <c r="I22" s="659"/>
    </row>
    <row r="23" spans="1:9" x14ac:dyDescent="0.25">
      <c r="A23" s="653">
        <v>16</v>
      </c>
      <c r="B23" s="665" t="s">
        <v>80</v>
      </c>
      <c r="C23" s="662" t="s">
        <v>81</v>
      </c>
      <c r="D23" s="663">
        <v>3845</v>
      </c>
      <c r="E23" s="664"/>
      <c r="F23" s="658"/>
      <c r="G23" s="664"/>
      <c r="H23" s="660"/>
      <c r="I23" s="659"/>
    </row>
    <row r="24" spans="1:9" x14ac:dyDescent="0.25">
      <c r="A24" s="653">
        <v>17</v>
      </c>
      <c r="B24" s="665" t="s">
        <v>20</v>
      </c>
      <c r="C24" s="662" t="s">
        <v>21</v>
      </c>
      <c r="D24" s="663">
        <v>10114</v>
      </c>
      <c r="E24" s="664">
        <v>81</v>
      </c>
      <c r="F24" s="658"/>
      <c r="G24" s="664"/>
      <c r="H24" s="660">
        <v>113</v>
      </c>
      <c r="I24" s="659">
        <v>1240</v>
      </c>
    </row>
    <row r="25" spans="1:9" x14ac:dyDescent="0.25">
      <c r="A25" s="653">
        <v>18</v>
      </c>
      <c r="B25" s="654" t="s">
        <v>82</v>
      </c>
      <c r="C25" s="662" t="s">
        <v>83</v>
      </c>
      <c r="D25" s="663">
        <v>1051</v>
      </c>
      <c r="E25" s="664"/>
      <c r="F25" s="658"/>
      <c r="G25" s="664"/>
      <c r="H25" s="660"/>
      <c r="I25" s="659"/>
    </row>
    <row r="26" spans="1:9" x14ac:dyDescent="0.25">
      <c r="A26" s="653">
        <v>19</v>
      </c>
      <c r="B26" s="654" t="s">
        <v>84</v>
      </c>
      <c r="C26" s="662" t="s">
        <v>85</v>
      </c>
      <c r="D26" s="663">
        <v>1970</v>
      </c>
      <c r="E26" s="664"/>
      <c r="F26" s="658"/>
      <c r="G26" s="664"/>
      <c r="H26" s="660"/>
      <c r="I26" s="659"/>
    </row>
    <row r="27" spans="1:9" x14ac:dyDescent="0.25">
      <c r="A27" s="653">
        <v>20</v>
      </c>
      <c r="B27" s="654" t="s">
        <v>86</v>
      </c>
      <c r="C27" s="662" t="s">
        <v>87</v>
      </c>
      <c r="D27" s="663">
        <v>6944</v>
      </c>
      <c r="E27" s="664"/>
      <c r="F27" s="658"/>
      <c r="G27" s="664"/>
      <c r="H27" s="660">
        <v>28</v>
      </c>
      <c r="I27" s="659">
        <v>310</v>
      </c>
    </row>
    <row r="28" spans="1:9" x14ac:dyDescent="0.25">
      <c r="A28" s="653">
        <v>21</v>
      </c>
      <c r="B28" s="654" t="s">
        <v>22</v>
      </c>
      <c r="C28" s="662" t="s">
        <v>23</v>
      </c>
      <c r="D28" s="663">
        <v>4592</v>
      </c>
      <c r="E28" s="664">
        <v>81</v>
      </c>
      <c r="F28" s="658"/>
      <c r="G28" s="664"/>
      <c r="H28" s="660"/>
      <c r="I28" s="659"/>
    </row>
    <row r="29" spans="1:9" ht="13.5" customHeight="1" x14ac:dyDescent="0.25">
      <c r="A29" s="666">
        <v>22</v>
      </c>
      <c r="B29" s="665" t="s">
        <v>24</v>
      </c>
      <c r="C29" s="662" t="s">
        <v>25</v>
      </c>
      <c r="D29" s="663"/>
      <c r="E29" s="664"/>
      <c r="F29" s="658"/>
      <c r="G29" s="664"/>
      <c r="H29" s="660"/>
      <c r="I29" s="659"/>
    </row>
    <row r="30" spans="1:9" x14ac:dyDescent="0.25">
      <c r="A30" s="653">
        <v>23</v>
      </c>
      <c r="B30" s="665" t="s">
        <v>88</v>
      </c>
      <c r="C30" s="662" t="s">
        <v>89</v>
      </c>
      <c r="D30" s="663"/>
      <c r="E30" s="664"/>
      <c r="F30" s="658"/>
      <c r="G30" s="664"/>
      <c r="H30" s="660"/>
      <c r="I30" s="659"/>
    </row>
    <row r="31" spans="1:9" ht="25.5" x14ac:dyDescent="0.25">
      <c r="A31" s="653">
        <v>24</v>
      </c>
      <c r="B31" s="665" t="s">
        <v>90</v>
      </c>
      <c r="C31" s="662" t="s">
        <v>91</v>
      </c>
      <c r="D31" s="663"/>
      <c r="E31" s="664"/>
      <c r="F31" s="658"/>
      <c r="G31" s="664"/>
      <c r="H31" s="660"/>
      <c r="I31" s="659"/>
    </row>
    <row r="32" spans="1:9" x14ac:dyDescent="0.25">
      <c r="A32" s="653">
        <v>25</v>
      </c>
      <c r="B32" s="654" t="s">
        <v>92</v>
      </c>
      <c r="C32" s="662" t="s">
        <v>93</v>
      </c>
      <c r="D32" s="663">
        <v>6514</v>
      </c>
      <c r="E32" s="664"/>
      <c r="F32" s="658"/>
      <c r="G32" s="664"/>
      <c r="H32" s="660"/>
      <c r="I32" s="659"/>
    </row>
    <row r="33" spans="1:9" x14ac:dyDescent="0.25">
      <c r="A33" s="653">
        <v>26</v>
      </c>
      <c r="B33" s="665" t="s">
        <v>94</v>
      </c>
      <c r="C33" s="662" t="s">
        <v>95</v>
      </c>
      <c r="D33" s="663"/>
      <c r="E33" s="664"/>
      <c r="F33" s="658"/>
      <c r="G33" s="664"/>
      <c r="H33" s="660"/>
      <c r="I33" s="659"/>
    </row>
    <row r="34" spans="1:9" x14ac:dyDescent="0.25">
      <c r="A34" s="653">
        <v>27</v>
      </c>
      <c r="B34" s="661" t="s">
        <v>96</v>
      </c>
      <c r="C34" s="662" t="s">
        <v>97</v>
      </c>
      <c r="D34" s="663"/>
      <c r="E34" s="664"/>
      <c r="F34" s="658"/>
      <c r="G34" s="664"/>
      <c r="H34" s="660"/>
      <c r="I34" s="659"/>
    </row>
    <row r="35" spans="1:9" x14ac:dyDescent="0.25">
      <c r="A35" s="619">
        <v>28</v>
      </c>
      <c r="B35" s="661" t="s">
        <v>26</v>
      </c>
      <c r="C35" s="662" t="s">
        <v>27</v>
      </c>
      <c r="D35" s="663">
        <v>6325</v>
      </c>
      <c r="E35" s="664">
        <v>81</v>
      </c>
      <c r="F35" s="658"/>
      <c r="G35" s="664"/>
      <c r="H35" s="660"/>
      <c r="I35" s="659"/>
    </row>
    <row r="36" spans="1:9" x14ac:dyDescent="0.25">
      <c r="A36" s="619">
        <v>29</v>
      </c>
      <c r="B36" s="654" t="s">
        <v>98</v>
      </c>
      <c r="C36" s="662" t="s">
        <v>99</v>
      </c>
      <c r="D36" s="663"/>
      <c r="E36" s="664"/>
      <c r="F36" s="658"/>
      <c r="G36" s="664"/>
      <c r="H36" s="660"/>
      <c r="I36" s="659"/>
    </row>
    <row r="37" spans="1:9" x14ac:dyDescent="0.25">
      <c r="A37" s="619">
        <v>30</v>
      </c>
      <c r="B37" s="661" t="s">
        <v>100</v>
      </c>
      <c r="C37" s="662" t="s">
        <v>101</v>
      </c>
      <c r="D37" s="663">
        <v>2866</v>
      </c>
      <c r="E37" s="664"/>
      <c r="F37" s="658"/>
      <c r="G37" s="664"/>
      <c r="H37" s="660"/>
      <c r="I37" s="659"/>
    </row>
    <row r="38" spans="1:9" x14ac:dyDescent="0.25">
      <c r="A38" s="619">
        <v>31</v>
      </c>
      <c r="B38" s="665" t="s">
        <v>102</v>
      </c>
      <c r="C38" s="662" t="s">
        <v>103</v>
      </c>
      <c r="D38" s="663">
        <v>8011</v>
      </c>
      <c r="E38" s="664"/>
      <c r="F38" s="658"/>
      <c r="G38" s="664"/>
      <c r="H38" s="660"/>
      <c r="I38" s="659"/>
    </row>
    <row r="39" spans="1:9" x14ac:dyDescent="0.25">
      <c r="A39" s="619">
        <v>32</v>
      </c>
      <c r="B39" s="661" t="s">
        <v>104</v>
      </c>
      <c r="C39" s="662" t="s">
        <v>105</v>
      </c>
      <c r="D39" s="663">
        <v>2539</v>
      </c>
      <c r="E39" s="664"/>
      <c r="F39" s="658"/>
      <c r="G39" s="664"/>
      <c r="H39" s="660"/>
      <c r="I39" s="659"/>
    </row>
    <row r="40" spans="1:9" x14ac:dyDescent="0.25">
      <c r="A40" s="619">
        <v>33</v>
      </c>
      <c r="B40" s="654" t="s">
        <v>106</v>
      </c>
      <c r="C40" s="662" t="s">
        <v>107</v>
      </c>
      <c r="D40" s="663">
        <v>5969</v>
      </c>
      <c r="E40" s="664"/>
      <c r="F40" s="658"/>
      <c r="G40" s="664"/>
      <c r="H40" s="660"/>
      <c r="I40" s="659"/>
    </row>
    <row r="41" spans="1:9" x14ac:dyDescent="0.25">
      <c r="A41" s="619">
        <v>34</v>
      </c>
      <c r="B41" s="667" t="s">
        <v>108</v>
      </c>
      <c r="C41" s="611" t="s">
        <v>109</v>
      </c>
      <c r="D41" s="663">
        <v>2541</v>
      </c>
      <c r="E41" s="664"/>
      <c r="F41" s="658"/>
      <c r="G41" s="664"/>
      <c r="H41" s="660"/>
      <c r="I41" s="659"/>
    </row>
    <row r="42" spans="1:9" x14ac:dyDescent="0.25">
      <c r="A42" s="619">
        <v>35</v>
      </c>
      <c r="B42" s="654" t="s">
        <v>110</v>
      </c>
      <c r="C42" s="662" t="s">
        <v>111</v>
      </c>
      <c r="D42" s="663">
        <v>1291</v>
      </c>
      <c r="E42" s="664"/>
      <c r="F42" s="658"/>
      <c r="G42" s="664"/>
      <c r="H42" s="660"/>
      <c r="I42" s="659"/>
    </row>
    <row r="43" spans="1:9" x14ac:dyDescent="0.25">
      <c r="A43" s="619">
        <v>36</v>
      </c>
      <c r="B43" s="654" t="s">
        <v>112</v>
      </c>
      <c r="C43" s="662" t="s">
        <v>113</v>
      </c>
      <c r="D43" s="663">
        <v>2271</v>
      </c>
      <c r="E43" s="664"/>
      <c r="F43" s="658"/>
      <c r="G43" s="664"/>
      <c r="H43" s="660"/>
      <c r="I43" s="659"/>
    </row>
    <row r="44" spans="1:9" x14ac:dyDescent="0.25">
      <c r="A44" s="619">
        <v>37</v>
      </c>
      <c r="B44" s="665" t="s">
        <v>114</v>
      </c>
      <c r="C44" s="662" t="s">
        <v>115</v>
      </c>
      <c r="D44" s="663">
        <v>2065</v>
      </c>
      <c r="E44" s="664"/>
      <c r="F44" s="658"/>
      <c r="G44" s="664"/>
      <c r="H44" s="660"/>
      <c r="I44" s="659"/>
    </row>
    <row r="45" spans="1:9" x14ac:dyDescent="0.25">
      <c r="A45" s="619">
        <v>38</v>
      </c>
      <c r="B45" s="661" t="s">
        <v>116</v>
      </c>
      <c r="C45" s="662" t="s">
        <v>117</v>
      </c>
      <c r="D45" s="663"/>
      <c r="E45" s="664"/>
      <c r="F45" s="658"/>
      <c r="G45" s="664"/>
      <c r="H45" s="660"/>
      <c r="I45" s="659"/>
    </row>
    <row r="46" spans="1:9" x14ac:dyDescent="0.25">
      <c r="A46" s="619">
        <v>39</v>
      </c>
      <c r="B46" s="665" t="s">
        <v>28</v>
      </c>
      <c r="C46" s="662" t="s">
        <v>29</v>
      </c>
      <c r="D46" s="663">
        <v>8497</v>
      </c>
      <c r="E46" s="664">
        <v>81</v>
      </c>
      <c r="F46" s="658"/>
      <c r="G46" s="664"/>
      <c r="H46" s="660"/>
      <c r="I46" s="659"/>
    </row>
    <row r="47" spans="1:9" x14ac:dyDescent="0.25">
      <c r="A47" s="619">
        <v>40</v>
      </c>
      <c r="B47" s="654" t="s">
        <v>118</v>
      </c>
      <c r="C47" s="662" t="s">
        <v>119</v>
      </c>
      <c r="D47" s="663">
        <v>2701</v>
      </c>
      <c r="E47" s="664"/>
      <c r="F47" s="658"/>
      <c r="G47" s="664"/>
      <c r="H47" s="660"/>
      <c r="I47" s="659"/>
    </row>
    <row r="48" spans="1:9" x14ac:dyDescent="0.25">
      <c r="A48" s="619">
        <v>41</v>
      </c>
      <c r="B48" s="654" t="s">
        <v>120</v>
      </c>
      <c r="C48" s="662" t="s">
        <v>121</v>
      </c>
      <c r="D48" s="663">
        <v>7435</v>
      </c>
      <c r="E48" s="664"/>
      <c r="F48" s="658"/>
      <c r="G48" s="664"/>
      <c r="H48" s="660">
        <v>56</v>
      </c>
      <c r="I48" s="659">
        <v>620</v>
      </c>
    </row>
    <row r="49" spans="1:9" x14ac:dyDescent="0.25">
      <c r="A49" s="619">
        <v>42</v>
      </c>
      <c r="B49" s="665" t="s">
        <v>122</v>
      </c>
      <c r="C49" s="662" t="s">
        <v>123</v>
      </c>
      <c r="D49" s="663">
        <v>2316</v>
      </c>
      <c r="E49" s="664"/>
      <c r="F49" s="658"/>
      <c r="G49" s="664"/>
      <c r="H49" s="660"/>
      <c r="I49" s="659"/>
    </row>
    <row r="50" spans="1:9" x14ac:dyDescent="0.25">
      <c r="A50" s="619">
        <v>43</v>
      </c>
      <c r="B50" s="668" t="s">
        <v>124</v>
      </c>
      <c r="C50" s="456" t="s">
        <v>125</v>
      </c>
      <c r="D50" s="663">
        <v>2440</v>
      </c>
      <c r="E50" s="664"/>
      <c r="F50" s="658"/>
      <c r="G50" s="664"/>
      <c r="H50" s="660"/>
      <c r="I50" s="659"/>
    </row>
    <row r="51" spans="1:9" x14ac:dyDescent="0.25">
      <c r="A51" s="619">
        <v>87</v>
      </c>
      <c r="B51" s="665" t="s">
        <v>126</v>
      </c>
      <c r="C51" s="662" t="s">
        <v>127</v>
      </c>
      <c r="D51" s="663">
        <v>2536</v>
      </c>
      <c r="E51" s="664"/>
      <c r="F51" s="658"/>
      <c r="G51" s="664"/>
      <c r="H51" s="660"/>
      <c r="I51" s="659"/>
    </row>
    <row r="52" spans="1:9" x14ac:dyDescent="0.25">
      <c r="A52" s="619">
        <v>44</v>
      </c>
      <c r="B52" s="661" t="s">
        <v>128</v>
      </c>
      <c r="C52" s="662" t="s">
        <v>129</v>
      </c>
      <c r="D52" s="663">
        <v>2282</v>
      </c>
      <c r="E52" s="664"/>
      <c r="F52" s="658"/>
      <c r="G52" s="664"/>
      <c r="H52" s="660"/>
      <c r="I52" s="659"/>
    </row>
    <row r="53" spans="1:9" x14ac:dyDescent="0.25">
      <c r="A53" s="619">
        <v>45</v>
      </c>
      <c r="B53" s="665" t="s">
        <v>130</v>
      </c>
      <c r="C53" s="662" t="s">
        <v>131</v>
      </c>
      <c r="D53" s="663">
        <v>1260</v>
      </c>
      <c r="E53" s="664"/>
      <c r="F53" s="658"/>
      <c r="G53" s="664"/>
      <c r="H53" s="660"/>
      <c r="I53" s="659"/>
    </row>
    <row r="54" spans="1:9" x14ac:dyDescent="0.25">
      <c r="A54" s="619">
        <v>46</v>
      </c>
      <c r="B54" s="661" t="s">
        <v>132</v>
      </c>
      <c r="C54" s="662" t="s">
        <v>133</v>
      </c>
      <c r="D54" s="663">
        <v>2544</v>
      </c>
      <c r="E54" s="664"/>
      <c r="F54" s="658"/>
      <c r="G54" s="664"/>
      <c r="H54" s="660"/>
      <c r="I54" s="659"/>
    </row>
    <row r="55" spans="1:9" x14ac:dyDescent="0.25">
      <c r="A55" s="619">
        <v>47</v>
      </c>
      <c r="B55" s="665" t="s">
        <v>134</v>
      </c>
      <c r="C55" s="662" t="s">
        <v>135</v>
      </c>
      <c r="D55" s="663">
        <v>2799</v>
      </c>
      <c r="E55" s="664"/>
      <c r="F55" s="658"/>
      <c r="G55" s="664"/>
      <c r="H55" s="660"/>
      <c r="I55" s="659"/>
    </row>
    <row r="56" spans="1:9" x14ac:dyDescent="0.25">
      <c r="A56" s="619">
        <v>48</v>
      </c>
      <c r="B56" s="665" t="s">
        <v>136</v>
      </c>
      <c r="C56" s="662" t="s">
        <v>137</v>
      </c>
      <c r="D56" s="663">
        <v>10783</v>
      </c>
      <c r="E56" s="664"/>
      <c r="F56" s="658"/>
      <c r="G56" s="664"/>
      <c r="H56" s="660"/>
      <c r="I56" s="659"/>
    </row>
    <row r="57" spans="1:9" x14ac:dyDescent="0.25">
      <c r="A57" s="619">
        <v>49</v>
      </c>
      <c r="B57" s="455" t="s">
        <v>138</v>
      </c>
      <c r="C57" s="456" t="s">
        <v>139</v>
      </c>
      <c r="D57" s="663">
        <v>2076</v>
      </c>
      <c r="E57" s="664"/>
      <c r="F57" s="658"/>
      <c r="G57" s="664"/>
      <c r="H57" s="660"/>
      <c r="I57" s="659"/>
    </row>
    <row r="58" spans="1:9" x14ac:dyDescent="0.25">
      <c r="A58" s="619">
        <v>95</v>
      </c>
      <c r="B58" s="665" t="s">
        <v>140</v>
      </c>
      <c r="C58" s="662" t="s">
        <v>141</v>
      </c>
      <c r="D58" s="663">
        <v>2097</v>
      </c>
      <c r="E58" s="664"/>
      <c r="F58" s="658"/>
      <c r="G58" s="664"/>
      <c r="H58" s="660"/>
      <c r="I58" s="659"/>
    </row>
    <row r="59" spans="1:9" x14ac:dyDescent="0.25">
      <c r="A59" s="619">
        <v>50</v>
      </c>
      <c r="B59" s="668" t="s">
        <v>142</v>
      </c>
      <c r="C59" s="456" t="s">
        <v>143</v>
      </c>
      <c r="D59" s="663">
        <v>1853</v>
      </c>
      <c r="E59" s="664"/>
      <c r="F59" s="658"/>
      <c r="G59" s="664"/>
      <c r="H59" s="660"/>
      <c r="I59" s="659"/>
    </row>
    <row r="60" spans="1:9" x14ac:dyDescent="0.25">
      <c r="A60" s="619">
        <v>97</v>
      </c>
      <c r="B60" s="665" t="s">
        <v>144</v>
      </c>
      <c r="C60" s="662" t="s">
        <v>145</v>
      </c>
      <c r="D60" s="663"/>
      <c r="E60" s="664"/>
      <c r="F60" s="658"/>
      <c r="G60" s="664"/>
      <c r="H60" s="660"/>
      <c r="I60" s="659"/>
    </row>
    <row r="61" spans="1:9" ht="14.25" customHeight="1" x14ac:dyDescent="0.25">
      <c r="A61" s="619">
        <v>51</v>
      </c>
      <c r="B61" s="665" t="s">
        <v>146</v>
      </c>
      <c r="C61" s="662" t="s">
        <v>147</v>
      </c>
      <c r="D61" s="663"/>
      <c r="E61" s="664"/>
      <c r="F61" s="658"/>
      <c r="G61" s="664"/>
      <c r="H61" s="660"/>
      <c r="I61" s="659"/>
    </row>
    <row r="62" spans="1:9" ht="14.25" customHeight="1" x14ac:dyDescent="0.25">
      <c r="A62" s="619">
        <v>52</v>
      </c>
      <c r="B62" s="665" t="s">
        <v>148</v>
      </c>
      <c r="C62" s="662" t="s">
        <v>149</v>
      </c>
      <c r="D62" s="663"/>
      <c r="E62" s="664"/>
      <c r="F62" s="658"/>
      <c r="G62" s="664"/>
      <c r="H62" s="660"/>
      <c r="I62" s="659"/>
    </row>
    <row r="63" spans="1:9" ht="14.25" customHeight="1" x14ac:dyDescent="0.25">
      <c r="A63" s="619">
        <v>53</v>
      </c>
      <c r="B63" s="661" t="s">
        <v>150</v>
      </c>
      <c r="C63" s="662" t="s">
        <v>151</v>
      </c>
      <c r="D63" s="663"/>
      <c r="E63" s="664"/>
      <c r="F63" s="658"/>
      <c r="G63" s="664"/>
      <c r="H63" s="660"/>
      <c r="I63" s="659"/>
    </row>
    <row r="64" spans="1:9" ht="14.25" customHeight="1" x14ac:dyDescent="0.25">
      <c r="A64" s="619">
        <v>54</v>
      </c>
      <c r="B64" s="654" t="s">
        <v>152</v>
      </c>
      <c r="C64" s="662" t="s">
        <v>153</v>
      </c>
      <c r="D64" s="663"/>
      <c r="E64" s="664"/>
      <c r="F64" s="658"/>
      <c r="G64" s="664"/>
      <c r="H64" s="660"/>
      <c r="I64" s="659"/>
    </row>
    <row r="65" spans="1:9" ht="14.25" customHeight="1" x14ac:dyDescent="0.25">
      <c r="A65" s="619">
        <v>55</v>
      </c>
      <c r="B65" s="661" t="s">
        <v>154</v>
      </c>
      <c r="C65" s="662" t="s">
        <v>155</v>
      </c>
      <c r="D65" s="663"/>
      <c r="E65" s="664"/>
      <c r="F65" s="658"/>
      <c r="G65" s="664"/>
      <c r="H65" s="660"/>
      <c r="I65" s="659"/>
    </row>
    <row r="66" spans="1:9" ht="14.25" customHeight="1" x14ac:dyDescent="0.25">
      <c r="A66" s="619">
        <v>56</v>
      </c>
      <c r="B66" s="665" t="s">
        <v>156</v>
      </c>
      <c r="C66" s="662" t="s">
        <v>157</v>
      </c>
      <c r="D66" s="663"/>
      <c r="E66" s="664"/>
      <c r="F66" s="658"/>
      <c r="G66" s="664"/>
      <c r="H66" s="660"/>
      <c r="I66" s="659"/>
    </row>
    <row r="67" spans="1:9" ht="27.75" customHeight="1" x14ac:dyDescent="0.25">
      <c r="A67" s="619">
        <v>57</v>
      </c>
      <c r="B67" s="654" t="s">
        <v>158</v>
      </c>
      <c r="C67" s="662" t="s">
        <v>159</v>
      </c>
      <c r="D67" s="663"/>
      <c r="E67" s="664"/>
      <c r="F67" s="658"/>
      <c r="G67" s="664"/>
      <c r="H67" s="660"/>
      <c r="I67" s="659"/>
    </row>
    <row r="68" spans="1:9" ht="27.75" customHeight="1" x14ac:dyDescent="0.25">
      <c r="A68" s="619">
        <v>58</v>
      </c>
      <c r="B68" s="654" t="s">
        <v>160</v>
      </c>
      <c r="C68" s="662" t="s">
        <v>161</v>
      </c>
      <c r="D68" s="663"/>
      <c r="E68" s="664"/>
      <c r="F68" s="658"/>
      <c r="G68" s="664"/>
      <c r="H68" s="660"/>
      <c r="I68" s="659"/>
    </row>
    <row r="69" spans="1:9" ht="15.75" customHeight="1" x14ac:dyDescent="0.25">
      <c r="A69" s="619">
        <v>59</v>
      </c>
      <c r="B69" s="661" t="s">
        <v>162</v>
      </c>
      <c r="C69" s="662" t="s">
        <v>163</v>
      </c>
      <c r="D69" s="663"/>
      <c r="E69" s="664"/>
      <c r="F69" s="658"/>
      <c r="G69" s="664"/>
      <c r="H69" s="660"/>
      <c r="I69" s="659"/>
    </row>
    <row r="70" spans="1:9" ht="15.75" customHeight="1" x14ac:dyDescent="0.25">
      <c r="A70" s="619">
        <v>60</v>
      </c>
      <c r="B70" s="661" t="s">
        <v>164</v>
      </c>
      <c r="C70" s="662" t="s">
        <v>165</v>
      </c>
      <c r="D70" s="663"/>
      <c r="E70" s="664"/>
      <c r="F70" s="658"/>
      <c r="G70" s="664"/>
      <c r="H70" s="660"/>
      <c r="I70" s="659"/>
    </row>
    <row r="71" spans="1:9" ht="15.75" customHeight="1" x14ac:dyDescent="0.25">
      <c r="A71" s="619">
        <v>61</v>
      </c>
      <c r="B71" s="661" t="s">
        <v>166</v>
      </c>
      <c r="C71" s="662" t="s">
        <v>167</v>
      </c>
      <c r="D71" s="663"/>
      <c r="E71" s="664"/>
      <c r="F71" s="658"/>
      <c r="G71" s="664"/>
      <c r="H71" s="660"/>
      <c r="I71" s="659"/>
    </row>
    <row r="72" spans="1:9" ht="25.5" x14ac:dyDescent="0.25">
      <c r="A72" s="619">
        <v>62</v>
      </c>
      <c r="B72" s="661" t="s">
        <v>168</v>
      </c>
      <c r="C72" s="662" t="s">
        <v>169</v>
      </c>
      <c r="D72" s="663"/>
      <c r="E72" s="664"/>
      <c r="F72" s="658"/>
      <c r="G72" s="664"/>
      <c r="H72" s="660"/>
      <c r="I72" s="659"/>
    </row>
    <row r="73" spans="1:9" ht="25.5" x14ac:dyDescent="0.25">
      <c r="A73" s="619">
        <v>63</v>
      </c>
      <c r="B73" s="654" t="s">
        <v>170</v>
      </c>
      <c r="C73" s="662" t="s">
        <v>171</v>
      </c>
      <c r="D73" s="663"/>
      <c r="E73" s="664"/>
      <c r="F73" s="658"/>
      <c r="G73" s="664"/>
      <c r="H73" s="660"/>
      <c r="I73" s="659"/>
    </row>
    <row r="74" spans="1:9" ht="25.5" x14ac:dyDescent="0.25">
      <c r="A74" s="619">
        <v>64</v>
      </c>
      <c r="B74" s="661" t="s">
        <v>172</v>
      </c>
      <c r="C74" s="662" t="s">
        <v>173</v>
      </c>
      <c r="D74" s="663"/>
      <c r="E74" s="664"/>
      <c r="F74" s="658"/>
      <c r="G74" s="664"/>
      <c r="H74" s="660"/>
      <c r="I74" s="659"/>
    </row>
    <row r="75" spans="1:9" ht="25.5" x14ac:dyDescent="0.25">
      <c r="A75" s="619">
        <v>65</v>
      </c>
      <c r="B75" s="661" t="s">
        <v>174</v>
      </c>
      <c r="C75" s="662" t="s">
        <v>175</v>
      </c>
      <c r="D75" s="663"/>
      <c r="E75" s="664"/>
      <c r="F75" s="658"/>
      <c r="G75" s="664"/>
      <c r="H75" s="660"/>
      <c r="I75" s="659"/>
    </row>
    <row r="76" spans="1:9" ht="25.5" x14ac:dyDescent="0.25">
      <c r="A76" s="619">
        <v>66</v>
      </c>
      <c r="B76" s="654" t="s">
        <v>176</v>
      </c>
      <c r="C76" s="662" t="s">
        <v>177</v>
      </c>
      <c r="D76" s="663"/>
      <c r="E76" s="664"/>
      <c r="F76" s="658"/>
      <c r="G76" s="664"/>
      <c r="H76" s="660"/>
      <c r="I76" s="659"/>
    </row>
    <row r="77" spans="1:9" ht="25.5" x14ac:dyDescent="0.25">
      <c r="A77" s="619">
        <v>67</v>
      </c>
      <c r="B77" s="654" t="s">
        <v>178</v>
      </c>
      <c r="C77" s="662" t="s">
        <v>179</v>
      </c>
      <c r="D77" s="663"/>
      <c r="E77" s="664"/>
      <c r="F77" s="658"/>
      <c r="G77" s="664"/>
      <c r="H77" s="660"/>
      <c r="I77" s="659"/>
    </row>
    <row r="78" spans="1:9" ht="25.5" x14ac:dyDescent="0.25">
      <c r="A78" s="619">
        <v>68</v>
      </c>
      <c r="B78" s="654" t="s">
        <v>180</v>
      </c>
      <c r="C78" s="662" t="s">
        <v>181</v>
      </c>
      <c r="D78" s="663"/>
      <c r="E78" s="664"/>
      <c r="F78" s="658"/>
      <c r="G78" s="664"/>
      <c r="H78" s="660"/>
      <c r="I78" s="659"/>
    </row>
    <row r="79" spans="1:9" ht="14.25" customHeight="1" x14ac:dyDescent="0.25">
      <c r="A79" s="619">
        <v>69</v>
      </c>
      <c r="B79" s="665" t="s">
        <v>182</v>
      </c>
      <c r="C79" s="662" t="s">
        <v>183</v>
      </c>
      <c r="D79" s="663"/>
      <c r="E79" s="664"/>
      <c r="F79" s="658"/>
      <c r="G79" s="664"/>
      <c r="H79" s="660"/>
      <c r="I79" s="659"/>
    </row>
    <row r="80" spans="1:9" x14ac:dyDescent="0.25">
      <c r="A80" s="619">
        <v>70</v>
      </c>
      <c r="B80" s="654" t="s">
        <v>184</v>
      </c>
      <c r="C80" s="662" t="s">
        <v>185</v>
      </c>
      <c r="D80" s="663"/>
      <c r="E80" s="664"/>
      <c r="F80" s="658"/>
      <c r="G80" s="664"/>
      <c r="H80" s="660"/>
      <c r="I80" s="659"/>
    </row>
    <row r="81" spans="1:9" x14ac:dyDescent="0.25">
      <c r="A81" s="619">
        <v>71</v>
      </c>
      <c r="B81" s="665" t="s">
        <v>186</v>
      </c>
      <c r="C81" s="662" t="s">
        <v>187</v>
      </c>
      <c r="D81" s="663"/>
      <c r="E81" s="664"/>
      <c r="F81" s="658"/>
      <c r="G81" s="664"/>
      <c r="H81" s="660"/>
      <c r="I81" s="659"/>
    </row>
    <row r="82" spans="1:9" x14ac:dyDescent="0.25">
      <c r="A82" s="619">
        <v>72</v>
      </c>
      <c r="B82" s="654" t="s">
        <v>188</v>
      </c>
      <c r="C82" s="662" t="s">
        <v>468</v>
      </c>
      <c r="D82" s="663"/>
      <c r="E82" s="664"/>
      <c r="F82" s="658"/>
      <c r="G82" s="664"/>
      <c r="H82" s="660"/>
      <c r="I82" s="659"/>
    </row>
    <row r="83" spans="1:9" x14ac:dyDescent="0.25">
      <c r="A83" s="619">
        <v>73</v>
      </c>
      <c r="B83" s="654" t="s">
        <v>190</v>
      </c>
      <c r="C83" s="662" t="s">
        <v>191</v>
      </c>
      <c r="D83" s="663"/>
      <c r="E83" s="664"/>
      <c r="F83" s="658"/>
      <c r="G83" s="664"/>
      <c r="H83" s="660"/>
      <c r="I83" s="659"/>
    </row>
    <row r="84" spans="1:9" x14ac:dyDescent="0.25">
      <c r="A84" s="619">
        <v>74</v>
      </c>
      <c r="B84" s="654" t="s">
        <v>192</v>
      </c>
      <c r="C84" s="662" t="s">
        <v>193</v>
      </c>
      <c r="D84" s="663"/>
      <c r="E84" s="664"/>
      <c r="F84" s="658"/>
      <c r="G84" s="664"/>
      <c r="H84" s="660"/>
      <c r="I84" s="659"/>
    </row>
    <row r="85" spans="1:9" x14ac:dyDescent="0.25">
      <c r="A85" s="619">
        <v>75</v>
      </c>
      <c r="B85" s="654" t="s">
        <v>194</v>
      </c>
      <c r="C85" s="662" t="s">
        <v>195</v>
      </c>
      <c r="D85" s="663"/>
      <c r="E85" s="664"/>
      <c r="F85" s="658"/>
      <c r="G85" s="664"/>
      <c r="H85" s="660"/>
      <c r="I85" s="659"/>
    </row>
    <row r="86" spans="1:9" x14ac:dyDescent="0.25">
      <c r="A86" s="619">
        <v>76</v>
      </c>
      <c r="B86" s="654" t="s">
        <v>196</v>
      </c>
      <c r="C86" s="662" t="s">
        <v>197</v>
      </c>
      <c r="D86" s="663"/>
      <c r="E86" s="664"/>
      <c r="F86" s="658"/>
      <c r="G86" s="664"/>
      <c r="H86" s="660"/>
      <c r="I86" s="659"/>
    </row>
    <row r="87" spans="1:9" x14ac:dyDescent="0.25">
      <c r="A87" s="619">
        <v>77</v>
      </c>
      <c r="B87" s="661" t="s">
        <v>30</v>
      </c>
      <c r="C87" s="662" t="s">
        <v>198</v>
      </c>
      <c r="D87" s="663"/>
      <c r="E87" s="664"/>
      <c r="F87" s="658"/>
      <c r="G87" s="664"/>
      <c r="H87" s="660"/>
      <c r="I87" s="659"/>
    </row>
    <row r="88" spans="1:9" ht="25.5" x14ac:dyDescent="0.25">
      <c r="A88" s="1202">
        <v>78</v>
      </c>
      <c r="B88" s="1205" t="s">
        <v>199</v>
      </c>
      <c r="C88" s="669" t="s">
        <v>200</v>
      </c>
      <c r="D88" s="663"/>
      <c r="E88" s="664"/>
      <c r="F88" s="658"/>
      <c r="G88" s="664"/>
      <c r="H88" s="660"/>
      <c r="I88" s="659"/>
    </row>
    <row r="89" spans="1:9" ht="38.25" x14ac:dyDescent="0.25">
      <c r="A89" s="1203"/>
      <c r="B89" s="1206"/>
      <c r="C89" s="662" t="s">
        <v>201</v>
      </c>
      <c r="D89" s="663"/>
      <c r="E89" s="664"/>
      <c r="F89" s="658"/>
      <c r="G89" s="664"/>
      <c r="H89" s="660"/>
      <c r="I89" s="659"/>
    </row>
    <row r="90" spans="1:9" ht="25.5" x14ac:dyDescent="0.25">
      <c r="A90" s="1203"/>
      <c r="B90" s="1206"/>
      <c r="C90" s="662" t="s">
        <v>202</v>
      </c>
      <c r="D90" s="663"/>
      <c r="E90" s="664"/>
      <c r="F90" s="658"/>
      <c r="G90" s="664"/>
      <c r="H90" s="660"/>
      <c r="I90" s="659"/>
    </row>
    <row r="91" spans="1:9" ht="38.25" x14ac:dyDescent="0.25">
      <c r="A91" s="1204"/>
      <c r="B91" s="1207"/>
      <c r="C91" s="670" t="s">
        <v>203</v>
      </c>
      <c r="D91" s="663"/>
      <c r="E91" s="664"/>
      <c r="F91" s="658"/>
      <c r="G91" s="664"/>
      <c r="H91" s="660"/>
      <c r="I91" s="659"/>
    </row>
    <row r="92" spans="1:9" ht="25.5" x14ac:dyDescent="0.25">
      <c r="A92" s="671">
        <v>79</v>
      </c>
      <c r="B92" s="661" t="s">
        <v>204</v>
      </c>
      <c r="C92" s="662" t="s">
        <v>205</v>
      </c>
      <c r="D92" s="663"/>
      <c r="E92" s="664"/>
      <c r="F92" s="658"/>
      <c r="G92" s="664"/>
      <c r="H92" s="660"/>
      <c r="I92" s="659"/>
    </row>
    <row r="93" spans="1:9" x14ac:dyDescent="0.25">
      <c r="A93" s="619">
        <v>80</v>
      </c>
      <c r="B93" s="661" t="s">
        <v>206</v>
      </c>
      <c r="C93" s="662" t="s">
        <v>207</v>
      </c>
      <c r="D93" s="663"/>
      <c r="E93" s="664"/>
      <c r="F93" s="658"/>
      <c r="G93" s="664"/>
      <c r="H93" s="660"/>
      <c r="I93" s="659"/>
    </row>
    <row r="94" spans="1:9" ht="14.25" customHeight="1" x14ac:dyDescent="0.25">
      <c r="A94" s="619">
        <v>81</v>
      </c>
      <c r="B94" s="665" t="s">
        <v>208</v>
      </c>
      <c r="C94" s="662" t="s">
        <v>209</v>
      </c>
      <c r="D94" s="663"/>
      <c r="E94" s="664"/>
      <c r="F94" s="658"/>
      <c r="G94" s="664"/>
      <c r="H94" s="660"/>
      <c r="I94" s="659"/>
    </row>
    <row r="95" spans="1:9" x14ac:dyDescent="0.25">
      <c r="A95" s="619">
        <v>82</v>
      </c>
      <c r="B95" s="661" t="s">
        <v>210</v>
      </c>
      <c r="C95" s="662" t="s">
        <v>211</v>
      </c>
      <c r="D95" s="663">
        <v>1653</v>
      </c>
      <c r="E95" s="664"/>
      <c r="F95" s="658"/>
      <c r="G95" s="664"/>
      <c r="H95" s="660"/>
      <c r="I95" s="659"/>
    </row>
    <row r="96" spans="1:9" x14ac:dyDescent="0.25">
      <c r="A96" s="619">
        <v>83</v>
      </c>
      <c r="B96" s="665" t="s">
        <v>212</v>
      </c>
      <c r="C96" s="662" t="s">
        <v>213</v>
      </c>
      <c r="D96" s="663">
        <v>2130</v>
      </c>
      <c r="E96" s="664"/>
      <c r="F96" s="658"/>
      <c r="G96" s="664"/>
      <c r="H96" s="660"/>
      <c r="I96" s="659"/>
    </row>
    <row r="97" spans="1:9" x14ac:dyDescent="0.25">
      <c r="A97" s="619">
        <v>84</v>
      </c>
      <c r="B97" s="665" t="s">
        <v>214</v>
      </c>
      <c r="C97" s="662" t="s">
        <v>215</v>
      </c>
      <c r="D97" s="663">
        <v>3711</v>
      </c>
      <c r="E97" s="664"/>
      <c r="F97" s="658"/>
      <c r="G97" s="664"/>
      <c r="H97" s="660"/>
      <c r="I97" s="659"/>
    </row>
    <row r="98" spans="1:9" x14ac:dyDescent="0.25">
      <c r="A98" s="619">
        <v>85</v>
      </c>
      <c r="B98" s="661" t="s">
        <v>216</v>
      </c>
      <c r="C98" s="662" t="s">
        <v>217</v>
      </c>
      <c r="D98" s="663">
        <v>1644</v>
      </c>
      <c r="E98" s="664"/>
      <c r="F98" s="658"/>
      <c r="G98" s="664"/>
      <c r="H98" s="660"/>
      <c r="I98" s="659"/>
    </row>
    <row r="99" spans="1:9" x14ac:dyDescent="0.25">
      <c r="A99" s="619">
        <v>86</v>
      </c>
      <c r="B99" s="654" t="s">
        <v>218</v>
      </c>
      <c r="C99" s="662" t="s">
        <v>219</v>
      </c>
      <c r="D99" s="663">
        <v>5035</v>
      </c>
      <c r="E99" s="664"/>
      <c r="F99" s="658"/>
      <c r="G99" s="664"/>
      <c r="H99" s="660"/>
      <c r="I99" s="659"/>
    </row>
    <row r="100" spans="1:9" x14ac:dyDescent="0.25">
      <c r="A100" s="619">
        <v>88</v>
      </c>
      <c r="B100" s="654" t="s">
        <v>220</v>
      </c>
      <c r="C100" s="662" t="s">
        <v>221</v>
      </c>
      <c r="D100" s="663">
        <v>3611</v>
      </c>
      <c r="E100" s="664"/>
      <c r="F100" s="658"/>
      <c r="G100" s="664"/>
      <c r="H100" s="660"/>
      <c r="I100" s="659"/>
    </row>
    <row r="101" spans="1:9" x14ac:dyDescent="0.25">
      <c r="A101" s="619">
        <v>89</v>
      </c>
      <c r="B101" s="665" t="s">
        <v>222</v>
      </c>
      <c r="C101" s="662" t="s">
        <v>223</v>
      </c>
      <c r="D101" s="663">
        <v>1651</v>
      </c>
      <c r="E101" s="664"/>
      <c r="F101" s="658"/>
      <c r="G101" s="664"/>
      <c r="H101" s="660"/>
      <c r="I101" s="659"/>
    </row>
    <row r="102" spans="1:9" x14ac:dyDescent="0.25">
      <c r="A102" s="619">
        <v>90</v>
      </c>
      <c r="B102" s="654" t="s">
        <v>224</v>
      </c>
      <c r="C102" s="662" t="s">
        <v>225</v>
      </c>
      <c r="D102" s="663">
        <v>2232</v>
      </c>
      <c r="E102" s="664"/>
      <c r="F102" s="658"/>
      <c r="G102" s="664"/>
      <c r="H102" s="660"/>
      <c r="I102" s="659"/>
    </row>
    <row r="103" spans="1:9" x14ac:dyDescent="0.25">
      <c r="A103" s="619">
        <v>91</v>
      </c>
      <c r="B103" s="654" t="s">
        <v>226</v>
      </c>
      <c r="C103" s="662" t="s">
        <v>227</v>
      </c>
      <c r="D103" s="663">
        <v>1702</v>
      </c>
      <c r="E103" s="664"/>
      <c r="F103" s="658"/>
      <c r="G103" s="664"/>
      <c r="H103" s="660"/>
      <c r="I103" s="659"/>
    </row>
    <row r="104" spans="1:9" x14ac:dyDescent="0.25">
      <c r="A104" s="619">
        <v>92</v>
      </c>
      <c r="B104" s="661" t="s">
        <v>32</v>
      </c>
      <c r="C104" s="662" t="s">
        <v>33</v>
      </c>
      <c r="D104" s="663">
        <v>2656</v>
      </c>
      <c r="E104" s="664">
        <v>81</v>
      </c>
      <c r="F104" s="658"/>
      <c r="G104" s="664"/>
      <c r="H104" s="660"/>
      <c r="I104" s="659"/>
    </row>
    <row r="105" spans="1:9" x14ac:dyDescent="0.25">
      <c r="A105" s="619">
        <v>93</v>
      </c>
      <c r="B105" s="665" t="s">
        <v>228</v>
      </c>
      <c r="C105" s="662" t="s">
        <v>229</v>
      </c>
      <c r="D105" s="663">
        <v>4619</v>
      </c>
      <c r="E105" s="664"/>
      <c r="F105" s="658"/>
      <c r="G105" s="664"/>
      <c r="H105" s="660"/>
      <c r="I105" s="659"/>
    </row>
    <row r="106" spans="1:9" x14ac:dyDescent="0.25">
      <c r="A106" s="619">
        <v>94</v>
      </c>
      <c r="B106" s="654" t="s">
        <v>230</v>
      </c>
      <c r="C106" s="662" t="s">
        <v>231</v>
      </c>
      <c r="D106" s="663">
        <v>4678</v>
      </c>
      <c r="E106" s="664"/>
      <c r="F106" s="658"/>
      <c r="G106" s="664"/>
      <c r="H106" s="660"/>
      <c r="I106" s="659"/>
    </row>
    <row r="107" spans="1:9" x14ac:dyDescent="0.25">
      <c r="A107" s="619">
        <v>96</v>
      </c>
      <c r="B107" s="654" t="s">
        <v>232</v>
      </c>
      <c r="C107" s="662" t="s">
        <v>233</v>
      </c>
      <c r="D107" s="663"/>
      <c r="E107" s="664"/>
      <c r="F107" s="658"/>
      <c r="G107" s="664"/>
      <c r="H107" s="660"/>
      <c r="I107" s="659"/>
    </row>
    <row r="108" spans="1:9" x14ac:dyDescent="0.25">
      <c r="A108" s="619">
        <v>98</v>
      </c>
      <c r="B108" s="654" t="s">
        <v>234</v>
      </c>
      <c r="C108" s="662" t="s">
        <v>235</v>
      </c>
      <c r="D108" s="663"/>
      <c r="E108" s="664"/>
      <c r="F108" s="658"/>
      <c r="G108" s="664"/>
      <c r="H108" s="660"/>
      <c r="I108" s="659"/>
    </row>
    <row r="109" spans="1:9" x14ac:dyDescent="0.25">
      <c r="A109" s="619">
        <v>99</v>
      </c>
      <c r="B109" s="665" t="s">
        <v>236</v>
      </c>
      <c r="C109" s="662" t="s">
        <v>237</v>
      </c>
      <c r="D109" s="663"/>
      <c r="E109" s="664"/>
      <c r="F109" s="658"/>
      <c r="G109" s="664"/>
      <c r="H109" s="660"/>
      <c r="I109" s="659"/>
    </row>
    <row r="110" spans="1:9" x14ac:dyDescent="0.25">
      <c r="A110" s="619">
        <v>100</v>
      </c>
      <c r="B110" s="665" t="s">
        <v>238</v>
      </c>
      <c r="C110" s="662" t="s">
        <v>239</v>
      </c>
      <c r="D110" s="663"/>
      <c r="E110" s="664"/>
      <c r="F110" s="658"/>
      <c r="G110" s="664"/>
      <c r="H110" s="660"/>
      <c r="I110" s="659"/>
    </row>
    <row r="111" spans="1:9" ht="25.5" x14ac:dyDescent="0.25">
      <c r="A111" s="619">
        <v>101</v>
      </c>
      <c r="B111" s="665" t="s">
        <v>240</v>
      </c>
      <c r="C111" s="662" t="s">
        <v>241</v>
      </c>
      <c r="D111" s="663"/>
      <c r="E111" s="664"/>
      <c r="F111" s="658"/>
      <c r="G111" s="664"/>
      <c r="H111" s="660"/>
      <c r="I111" s="659"/>
    </row>
    <row r="112" spans="1:9" x14ac:dyDescent="0.25">
      <c r="A112" s="619">
        <v>102</v>
      </c>
      <c r="B112" s="665" t="s">
        <v>242</v>
      </c>
      <c r="C112" s="662" t="s">
        <v>243</v>
      </c>
      <c r="D112" s="663"/>
      <c r="E112" s="664"/>
      <c r="F112" s="658"/>
      <c r="G112" s="664"/>
      <c r="H112" s="660"/>
      <c r="I112" s="659"/>
    </row>
    <row r="113" spans="1:9" x14ac:dyDescent="0.25">
      <c r="A113" s="619">
        <v>103</v>
      </c>
      <c r="B113" s="665" t="s">
        <v>244</v>
      </c>
      <c r="C113" s="662" t="s">
        <v>245</v>
      </c>
      <c r="D113" s="663"/>
      <c r="E113" s="664"/>
      <c r="F113" s="658"/>
      <c r="G113" s="664"/>
      <c r="H113" s="660"/>
      <c r="I113" s="659"/>
    </row>
    <row r="114" spans="1:9" x14ac:dyDescent="0.25">
      <c r="A114" s="619">
        <v>104</v>
      </c>
      <c r="B114" s="672" t="s">
        <v>246</v>
      </c>
      <c r="C114" s="611" t="s">
        <v>247</v>
      </c>
      <c r="D114" s="663"/>
      <c r="E114" s="664"/>
      <c r="F114" s="658"/>
      <c r="G114" s="664"/>
      <c r="H114" s="660"/>
      <c r="I114" s="659"/>
    </row>
    <row r="115" spans="1:9" x14ac:dyDescent="0.25">
      <c r="A115" s="619">
        <v>105</v>
      </c>
      <c r="B115" s="661" t="s">
        <v>248</v>
      </c>
      <c r="C115" s="662" t="s">
        <v>249</v>
      </c>
      <c r="D115" s="663"/>
      <c r="E115" s="664"/>
      <c r="F115" s="658"/>
      <c r="G115" s="664"/>
      <c r="H115" s="660"/>
      <c r="I115" s="659"/>
    </row>
    <row r="116" spans="1:9" x14ac:dyDescent="0.25">
      <c r="A116" s="619">
        <v>106</v>
      </c>
      <c r="B116" s="665" t="s">
        <v>250</v>
      </c>
      <c r="C116" s="662" t="s">
        <v>251</v>
      </c>
      <c r="D116" s="663"/>
      <c r="E116" s="664"/>
      <c r="F116" s="658"/>
      <c r="G116" s="664"/>
      <c r="H116" s="660"/>
      <c r="I116" s="659"/>
    </row>
    <row r="117" spans="1:9" x14ac:dyDescent="0.25">
      <c r="A117" s="619">
        <v>107</v>
      </c>
      <c r="B117" s="654" t="s">
        <v>252</v>
      </c>
      <c r="C117" s="673" t="s">
        <v>253</v>
      </c>
      <c r="D117" s="674"/>
      <c r="E117" s="664"/>
      <c r="F117" s="658"/>
      <c r="G117" s="664"/>
      <c r="H117" s="660"/>
      <c r="I117" s="659"/>
    </row>
    <row r="118" spans="1:9" x14ac:dyDescent="0.25">
      <c r="A118" s="619">
        <v>108</v>
      </c>
      <c r="B118" s="665" t="s">
        <v>254</v>
      </c>
      <c r="C118" s="675" t="s">
        <v>255</v>
      </c>
      <c r="D118" s="674"/>
      <c r="E118" s="664"/>
      <c r="F118" s="658"/>
      <c r="G118" s="664"/>
      <c r="H118" s="660"/>
      <c r="I118" s="659"/>
    </row>
    <row r="119" spans="1:9" x14ac:dyDescent="0.25">
      <c r="A119" s="619">
        <v>109</v>
      </c>
      <c r="B119" s="661" t="s">
        <v>256</v>
      </c>
      <c r="C119" s="675" t="s">
        <v>257</v>
      </c>
      <c r="D119" s="674"/>
      <c r="E119" s="664"/>
      <c r="F119" s="658"/>
      <c r="G119" s="664"/>
      <c r="H119" s="660"/>
      <c r="I119" s="659"/>
    </row>
    <row r="120" spans="1:9" x14ac:dyDescent="0.25">
      <c r="A120" s="619">
        <v>110</v>
      </c>
      <c r="B120" s="676" t="s">
        <v>258</v>
      </c>
      <c r="C120" s="675" t="s">
        <v>259</v>
      </c>
      <c r="D120" s="674"/>
      <c r="E120" s="664"/>
      <c r="F120" s="658"/>
      <c r="G120" s="664"/>
      <c r="H120" s="660"/>
      <c r="I120" s="659"/>
    </row>
    <row r="121" spans="1:9" x14ac:dyDescent="0.25">
      <c r="A121" s="619">
        <v>111</v>
      </c>
      <c r="B121" s="665" t="s">
        <v>560</v>
      </c>
      <c r="C121" s="677" t="s">
        <v>561</v>
      </c>
      <c r="D121" s="674"/>
      <c r="E121" s="664"/>
      <c r="F121" s="658"/>
      <c r="G121" s="664"/>
      <c r="H121" s="660"/>
      <c r="I121" s="659"/>
    </row>
    <row r="122" spans="1:9" x14ac:dyDescent="0.25">
      <c r="A122" s="619">
        <v>112</v>
      </c>
      <c r="B122" s="661" t="s">
        <v>260</v>
      </c>
      <c r="C122" s="675" t="s">
        <v>261</v>
      </c>
      <c r="D122" s="674"/>
      <c r="E122" s="664"/>
      <c r="F122" s="658"/>
      <c r="G122" s="664"/>
      <c r="H122" s="660"/>
      <c r="I122" s="659"/>
    </row>
    <row r="123" spans="1:9" x14ac:dyDescent="0.25">
      <c r="A123" s="619">
        <v>113</v>
      </c>
      <c r="B123" s="665" t="s">
        <v>262</v>
      </c>
      <c r="C123" s="675" t="s">
        <v>263</v>
      </c>
      <c r="D123" s="674"/>
      <c r="E123" s="664"/>
      <c r="F123" s="658"/>
      <c r="G123" s="664"/>
      <c r="H123" s="660"/>
      <c r="I123" s="659"/>
    </row>
    <row r="124" spans="1:9" ht="25.5" x14ac:dyDescent="0.25">
      <c r="A124" s="619">
        <v>114</v>
      </c>
      <c r="B124" s="665" t="s">
        <v>264</v>
      </c>
      <c r="C124" s="678" t="s">
        <v>265</v>
      </c>
      <c r="D124" s="674"/>
      <c r="E124" s="664"/>
      <c r="F124" s="658"/>
      <c r="G124" s="664"/>
      <c r="H124" s="660"/>
      <c r="I124" s="659"/>
    </row>
    <row r="125" spans="1:9" x14ac:dyDescent="0.25">
      <c r="A125" s="619">
        <v>115</v>
      </c>
      <c r="B125" s="665" t="s">
        <v>266</v>
      </c>
      <c r="C125" s="662" t="s">
        <v>267</v>
      </c>
      <c r="D125" s="663"/>
      <c r="E125" s="664"/>
      <c r="F125" s="658"/>
      <c r="G125" s="664"/>
      <c r="H125" s="660"/>
      <c r="I125" s="659"/>
    </row>
    <row r="126" spans="1:9" x14ac:dyDescent="0.25">
      <c r="A126" s="619">
        <v>116</v>
      </c>
      <c r="B126" s="665" t="s">
        <v>268</v>
      </c>
      <c r="C126" s="662" t="s">
        <v>269</v>
      </c>
      <c r="D126" s="663"/>
      <c r="E126" s="664"/>
      <c r="F126" s="658"/>
      <c r="G126" s="664"/>
      <c r="H126" s="660"/>
      <c r="I126" s="659"/>
    </row>
    <row r="127" spans="1:9" x14ac:dyDescent="0.25">
      <c r="A127" s="619">
        <v>117</v>
      </c>
      <c r="B127" s="665" t="s">
        <v>270</v>
      </c>
      <c r="C127" s="662" t="s">
        <v>271</v>
      </c>
      <c r="D127" s="663"/>
      <c r="E127" s="664"/>
      <c r="F127" s="658"/>
      <c r="G127" s="664"/>
      <c r="H127" s="660"/>
      <c r="I127" s="659"/>
    </row>
    <row r="128" spans="1:9" x14ac:dyDescent="0.25">
      <c r="A128" s="619">
        <v>118</v>
      </c>
      <c r="B128" s="654" t="s">
        <v>272</v>
      </c>
      <c r="C128" s="662" t="s">
        <v>273</v>
      </c>
      <c r="D128" s="663"/>
      <c r="E128" s="664"/>
      <c r="F128" s="658"/>
      <c r="G128" s="664"/>
      <c r="H128" s="660"/>
      <c r="I128" s="659"/>
    </row>
    <row r="129" spans="1:9" x14ac:dyDescent="0.25">
      <c r="A129" s="619">
        <v>119</v>
      </c>
      <c r="B129" s="654" t="s">
        <v>274</v>
      </c>
      <c r="C129" s="662" t="s">
        <v>275</v>
      </c>
      <c r="D129" s="663">
        <v>93850</v>
      </c>
      <c r="E129" s="664">
        <v>8852</v>
      </c>
      <c r="F129" s="663">
        <v>746</v>
      </c>
      <c r="G129" s="664">
        <v>11187</v>
      </c>
      <c r="H129" s="660">
        <v>197</v>
      </c>
      <c r="I129" s="659">
        <v>2170</v>
      </c>
    </row>
    <row r="130" spans="1:9" x14ac:dyDescent="0.25">
      <c r="A130" s="619">
        <v>120</v>
      </c>
      <c r="B130" s="654" t="s">
        <v>276</v>
      </c>
      <c r="C130" s="662" t="s">
        <v>277</v>
      </c>
      <c r="D130" s="663"/>
      <c r="E130" s="664"/>
      <c r="F130" s="658"/>
      <c r="G130" s="664"/>
      <c r="H130" s="660"/>
      <c r="I130" s="659"/>
    </row>
    <row r="131" spans="1:9" x14ac:dyDescent="0.25">
      <c r="A131" s="619">
        <v>121</v>
      </c>
      <c r="B131" s="665" t="s">
        <v>278</v>
      </c>
      <c r="C131" s="662" t="s">
        <v>279</v>
      </c>
      <c r="D131" s="663"/>
      <c r="E131" s="664"/>
      <c r="F131" s="658"/>
      <c r="G131" s="664"/>
      <c r="H131" s="660"/>
      <c r="I131" s="659"/>
    </row>
    <row r="132" spans="1:9" x14ac:dyDescent="0.25">
      <c r="A132" s="619">
        <v>122</v>
      </c>
      <c r="B132" s="665" t="s">
        <v>280</v>
      </c>
      <c r="C132" s="662" t="s">
        <v>281</v>
      </c>
      <c r="D132" s="663"/>
      <c r="E132" s="664"/>
      <c r="F132" s="658"/>
      <c r="G132" s="664"/>
      <c r="H132" s="660"/>
      <c r="I132" s="659"/>
    </row>
    <row r="133" spans="1:9" x14ac:dyDescent="0.25">
      <c r="A133" s="619">
        <v>123</v>
      </c>
      <c r="B133" s="665" t="s">
        <v>282</v>
      </c>
      <c r="C133" s="662" t="s">
        <v>283</v>
      </c>
      <c r="D133" s="663"/>
      <c r="E133" s="664"/>
      <c r="F133" s="658"/>
      <c r="G133" s="664"/>
      <c r="H133" s="660"/>
      <c r="I133" s="659"/>
    </row>
    <row r="134" spans="1:9" x14ac:dyDescent="0.25">
      <c r="A134" s="619">
        <v>124</v>
      </c>
      <c r="B134" s="654" t="s">
        <v>284</v>
      </c>
      <c r="C134" s="662" t="s">
        <v>285</v>
      </c>
      <c r="D134" s="663"/>
      <c r="E134" s="664"/>
      <c r="F134" s="658"/>
      <c r="G134" s="664"/>
      <c r="H134" s="660"/>
      <c r="I134" s="659"/>
    </row>
    <row r="135" spans="1:9" x14ac:dyDescent="0.25">
      <c r="A135" s="619">
        <v>125</v>
      </c>
      <c r="B135" s="661" t="s">
        <v>286</v>
      </c>
      <c r="C135" s="662" t="s">
        <v>287</v>
      </c>
      <c r="D135" s="663">
        <v>5297</v>
      </c>
      <c r="E135" s="664"/>
      <c r="F135" s="658"/>
      <c r="G135" s="664"/>
      <c r="H135" s="660"/>
      <c r="I135" s="659"/>
    </row>
    <row r="136" spans="1:9" x14ac:dyDescent="0.25">
      <c r="A136" s="619">
        <v>126</v>
      </c>
      <c r="B136" s="665" t="s">
        <v>288</v>
      </c>
      <c r="C136" s="662" t="s">
        <v>289</v>
      </c>
      <c r="D136" s="663"/>
      <c r="E136" s="664"/>
      <c r="F136" s="663"/>
      <c r="G136" s="664"/>
      <c r="H136" s="660"/>
      <c r="I136" s="659"/>
    </row>
    <row r="137" spans="1:9" x14ac:dyDescent="0.25">
      <c r="A137" s="619">
        <v>127</v>
      </c>
      <c r="B137" s="654" t="s">
        <v>290</v>
      </c>
      <c r="C137" s="662" t="s">
        <v>291</v>
      </c>
      <c r="D137" s="663"/>
      <c r="E137" s="664"/>
      <c r="F137" s="658"/>
      <c r="G137" s="664"/>
      <c r="H137" s="660"/>
      <c r="I137" s="659"/>
    </row>
    <row r="138" spans="1:9" x14ac:dyDescent="0.25">
      <c r="A138" s="619">
        <v>128</v>
      </c>
      <c r="B138" s="665" t="s">
        <v>292</v>
      </c>
      <c r="C138" s="662" t="s">
        <v>293</v>
      </c>
      <c r="D138" s="663"/>
      <c r="E138" s="664"/>
      <c r="F138" s="658"/>
      <c r="G138" s="664"/>
      <c r="H138" s="660"/>
      <c r="I138" s="659"/>
    </row>
    <row r="139" spans="1:9" x14ac:dyDescent="0.25">
      <c r="A139" s="619">
        <v>129</v>
      </c>
      <c r="B139" s="679" t="s">
        <v>294</v>
      </c>
      <c r="C139" s="680" t="s">
        <v>295</v>
      </c>
      <c r="D139" s="663"/>
      <c r="E139" s="664"/>
      <c r="F139" s="658"/>
      <c r="G139" s="664"/>
      <c r="H139" s="660"/>
      <c r="I139" s="659"/>
    </row>
    <row r="140" spans="1:9" x14ac:dyDescent="0.25">
      <c r="A140" s="619">
        <v>130</v>
      </c>
      <c r="B140" s="681" t="s">
        <v>296</v>
      </c>
      <c r="C140" s="680" t="s">
        <v>297</v>
      </c>
      <c r="D140" s="663"/>
      <c r="E140" s="664"/>
      <c r="F140" s="658"/>
      <c r="G140" s="664"/>
      <c r="H140" s="660"/>
      <c r="I140" s="659"/>
    </row>
    <row r="141" spans="1:9" x14ac:dyDescent="0.25">
      <c r="A141" s="619">
        <v>131</v>
      </c>
      <c r="B141" s="682" t="s">
        <v>298</v>
      </c>
      <c r="C141" s="683" t="s">
        <v>469</v>
      </c>
      <c r="D141" s="663"/>
      <c r="E141" s="664"/>
      <c r="F141" s="658"/>
      <c r="G141" s="664"/>
      <c r="H141" s="660"/>
      <c r="I141" s="659"/>
    </row>
    <row r="142" spans="1:9" x14ac:dyDescent="0.25">
      <c r="A142" s="619">
        <v>132</v>
      </c>
      <c r="B142" s="684" t="s">
        <v>300</v>
      </c>
      <c r="C142" s="685" t="s">
        <v>301</v>
      </c>
      <c r="D142" s="674"/>
      <c r="E142" s="664"/>
      <c r="F142" s="658"/>
      <c r="G142" s="664"/>
      <c r="H142" s="660"/>
      <c r="I142" s="659"/>
    </row>
    <row r="143" spans="1:9" x14ac:dyDescent="0.25">
      <c r="A143" s="619">
        <v>133</v>
      </c>
      <c r="B143" s="610" t="s">
        <v>302</v>
      </c>
      <c r="C143" s="685" t="s">
        <v>303</v>
      </c>
      <c r="D143" s="674"/>
      <c r="E143" s="664"/>
      <c r="F143" s="658"/>
      <c r="G143" s="664"/>
      <c r="H143" s="660"/>
      <c r="I143" s="659"/>
    </row>
    <row r="144" spans="1:9" x14ac:dyDescent="0.25">
      <c r="A144" s="619">
        <v>134</v>
      </c>
      <c r="B144" s="610" t="s">
        <v>304</v>
      </c>
      <c r="C144" s="685" t="s">
        <v>305</v>
      </c>
      <c r="D144" s="674"/>
      <c r="E144" s="659"/>
      <c r="F144" s="686"/>
      <c r="G144" s="664"/>
      <c r="H144" s="660"/>
      <c r="I144" s="659"/>
    </row>
    <row r="145" spans="1:9" ht="15.75" thickBot="1" x14ac:dyDescent="0.3">
      <c r="A145" s="544">
        <v>135</v>
      </c>
      <c r="B145" s="687" t="s">
        <v>306</v>
      </c>
      <c r="C145" s="688" t="s">
        <v>307</v>
      </c>
      <c r="D145" s="689"/>
      <c r="E145" s="690"/>
      <c r="F145" s="691"/>
      <c r="G145" s="690"/>
      <c r="H145" s="692"/>
      <c r="I145" s="690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48"/>
  <sheetViews>
    <sheetView zoomScale="90" zoomScaleNormal="90" workbookViewId="0">
      <pane xSplit="3" ySplit="5" topLeftCell="D117" activePane="bottomRight" state="frozen"/>
      <selection pane="topRight" activeCell="D1" sqref="D1"/>
      <selection pane="bottomLeft" activeCell="A6" sqref="A6"/>
      <selection pane="bottomRight" activeCell="I159" sqref="I159"/>
    </sheetView>
  </sheetViews>
  <sheetFormatPr defaultRowHeight="12.75" x14ac:dyDescent="0.25"/>
  <cols>
    <col min="1" max="1" width="5.42578125" style="693" customWidth="1"/>
    <col min="2" max="2" width="8.7109375" style="693" customWidth="1"/>
    <col min="3" max="3" width="36.5703125" style="694" customWidth="1"/>
    <col min="4" max="4" width="22.5703125" style="695" customWidth="1"/>
    <col min="5" max="5" width="12" style="695" customWidth="1"/>
    <col min="6" max="6" width="11.5703125" style="695" customWidth="1"/>
    <col min="7" max="7" width="12.85546875" style="695" customWidth="1"/>
    <col min="8" max="8" width="14.7109375" style="696" customWidth="1"/>
    <col min="9" max="9" width="19.7109375" style="695" customWidth="1"/>
    <col min="10" max="16384" width="9.140625" style="693"/>
  </cols>
  <sheetData>
    <row r="1" spans="1:9" s="777" customFormat="1" ht="22.5" customHeight="1" x14ac:dyDescent="0.25">
      <c r="A1" s="1208" t="s">
        <v>752</v>
      </c>
      <c r="B1" s="1244"/>
      <c r="C1" s="1244"/>
      <c r="D1" s="1245"/>
      <c r="E1" s="1245"/>
      <c r="F1" s="1245"/>
      <c r="G1" s="1245"/>
      <c r="H1" s="1245"/>
      <c r="I1" s="1245"/>
    </row>
    <row r="2" spans="1:9" ht="13.5" thickBot="1" x14ac:dyDescent="0.3"/>
    <row r="3" spans="1:9" s="778" customFormat="1" ht="36.75" customHeight="1" x14ac:dyDescent="0.25">
      <c r="A3" s="1246" t="s">
        <v>0</v>
      </c>
      <c r="B3" s="1249" t="s">
        <v>743</v>
      </c>
      <c r="C3" s="1252" t="s">
        <v>2</v>
      </c>
      <c r="D3" s="1255" t="s">
        <v>753</v>
      </c>
      <c r="E3" s="1256"/>
      <c r="F3" s="1256"/>
      <c r="G3" s="1257"/>
      <c r="H3" s="1257"/>
      <c r="I3" s="697" t="s">
        <v>754</v>
      </c>
    </row>
    <row r="4" spans="1:9" s="778" customFormat="1" ht="27.75" customHeight="1" x14ac:dyDescent="0.25">
      <c r="A4" s="1247"/>
      <c r="B4" s="1250"/>
      <c r="C4" s="1253"/>
      <c r="D4" s="1258" t="s">
        <v>755</v>
      </c>
      <c r="E4" s="1260" t="s">
        <v>756</v>
      </c>
      <c r="F4" s="1261"/>
      <c r="G4" s="1261"/>
      <c r="H4" s="1262" t="s">
        <v>757</v>
      </c>
      <c r="I4" s="1237" t="s">
        <v>749</v>
      </c>
    </row>
    <row r="5" spans="1:9" s="779" customFormat="1" ht="51" customHeight="1" thickBot="1" x14ac:dyDescent="0.3">
      <c r="A5" s="1248"/>
      <c r="B5" s="1251"/>
      <c r="C5" s="1254"/>
      <c r="D5" s="1259"/>
      <c r="E5" s="698" t="s">
        <v>431</v>
      </c>
      <c r="F5" s="698" t="s">
        <v>432</v>
      </c>
      <c r="G5" s="698" t="s">
        <v>46</v>
      </c>
      <c r="H5" s="1263"/>
      <c r="I5" s="1238"/>
    </row>
    <row r="6" spans="1:9" s="782" customFormat="1" ht="12.75" customHeight="1" x14ac:dyDescent="0.25">
      <c r="A6" s="1199" t="s">
        <v>44</v>
      </c>
      <c r="B6" s="1200"/>
      <c r="C6" s="1239"/>
      <c r="D6" s="729">
        <f>SUM(D7:D144)-D91</f>
        <v>147342</v>
      </c>
      <c r="E6" s="780">
        <f t="shared" ref="E6:F6" si="0">SUM(E7:E144)-E91</f>
        <v>18204</v>
      </c>
      <c r="F6" s="780">
        <f t="shared" si="0"/>
        <v>4519</v>
      </c>
      <c r="G6" s="780">
        <f>SUM(G7:G144)-G91</f>
        <v>22723</v>
      </c>
      <c r="H6" s="780">
        <f>SUM(H7:H144)-H91</f>
        <v>170065</v>
      </c>
      <c r="I6" s="781">
        <f>SUM(I7:I144)-I91</f>
        <v>302940</v>
      </c>
    </row>
    <row r="7" spans="1:9" x14ac:dyDescent="0.25">
      <c r="A7" s="783">
        <v>1</v>
      </c>
      <c r="B7" s="702" t="s">
        <v>54</v>
      </c>
      <c r="C7" s="703" t="s">
        <v>55</v>
      </c>
      <c r="D7" s="784"/>
      <c r="E7" s="705"/>
      <c r="F7" s="705"/>
      <c r="G7" s="705"/>
      <c r="H7" s="700"/>
      <c r="I7" s="706">
        <v>3300</v>
      </c>
    </row>
    <row r="8" spans="1:9" x14ac:dyDescent="0.25">
      <c r="A8" s="783">
        <v>2</v>
      </c>
      <c r="B8" s="682" t="s">
        <v>56</v>
      </c>
      <c r="C8" s="703" t="s">
        <v>57</v>
      </c>
      <c r="D8" s="704">
        <v>1544</v>
      </c>
      <c r="E8" s="721">
        <v>158</v>
      </c>
      <c r="F8" s="721"/>
      <c r="G8" s="705">
        <f>E8+F8</f>
        <v>158</v>
      </c>
      <c r="H8" s="700">
        <f>D8+G8</f>
        <v>1702</v>
      </c>
      <c r="I8" s="706">
        <v>3300</v>
      </c>
    </row>
    <row r="9" spans="1:9" x14ac:dyDescent="0.25">
      <c r="A9" s="783">
        <v>3</v>
      </c>
      <c r="B9" s="775" t="s">
        <v>16</v>
      </c>
      <c r="C9" s="703" t="s">
        <v>17</v>
      </c>
      <c r="D9" s="704">
        <v>3547</v>
      </c>
      <c r="E9" s="721">
        <v>315</v>
      </c>
      <c r="F9" s="721">
        <v>153</v>
      </c>
      <c r="G9" s="705">
        <f t="shared" ref="G9:G69" si="1">E9+F9</f>
        <v>468</v>
      </c>
      <c r="H9" s="700">
        <f>D9+G9</f>
        <v>4015</v>
      </c>
      <c r="I9" s="706">
        <v>5280</v>
      </c>
    </row>
    <row r="10" spans="1:9" x14ac:dyDescent="0.25">
      <c r="A10" s="783">
        <v>4</v>
      </c>
      <c r="B10" s="702" t="s">
        <v>58</v>
      </c>
      <c r="C10" s="703" t="s">
        <v>59</v>
      </c>
      <c r="D10" s="704">
        <v>806</v>
      </c>
      <c r="E10" s="721"/>
      <c r="F10" s="721"/>
      <c r="G10" s="705"/>
      <c r="H10" s="700">
        <f>D10+G10</f>
        <v>806</v>
      </c>
      <c r="I10" s="706">
        <v>3300</v>
      </c>
    </row>
    <row r="11" spans="1:9" ht="15" customHeight="1" x14ac:dyDescent="0.25">
      <c r="A11" s="783">
        <v>5</v>
      </c>
      <c r="B11" s="702" t="s">
        <v>60</v>
      </c>
      <c r="C11" s="703" t="s">
        <v>61</v>
      </c>
      <c r="D11" s="704"/>
      <c r="E11" s="721"/>
      <c r="F11" s="721"/>
      <c r="G11" s="705"/>
      <c r="H11" s="700"/>
      <c r="I11" s="706">
        <v>3300</v>
      </c>
    </row>
    <row r="12" spans="1:9" x14ac:dyDescent="0.25">
      <c r="A12" s="783">
        <v>6</v>
      </c>
      <c r="B12" s="775" t="s">
        <v>18</v>
      </c>
      <c r="C12" s="703" t="s">
        <v>19</v>
      </c>
      <c r="D12" s="704">
        <v>7529</v>
      </c>
      <c r="E12" s="721">
        <v>275</v>
      </c>
      <c r="F12" s="721">
        <v>311</v>
      </c>
      <c r="G12" s="705">
        <f t="shared" si="1"/>
        <v>586</v>
      </c>
      <c r="H12" s="700">
        <f>D12+G12</f>
        <v>8115</v>
      </c>
      <c r="I12" s="706">
        <v>6930</v>
      </c>
    </row>
    <row r="13" spans="1:9" x14ac:dyDescent="0.25">
      <c r="A13" s="783">
        <v>7</v>
      </c>
      <c r="B13" s="702" t="s">
        <v>62</v>
      </c>
      <c r="C13" s="703" t="s">
        <v>63</v>
      </c>
      <c r="D13" s="704">
        <v>3253</v>
      </c>
      <c r="E13" s="721">
        <v>420</v>
      </c>
      <c r="F13" s="721"/>
      <c r="G13" s="705">
        <f t="shared" si="1"/>
        <v>420</v>
      </c>
      <c r="H13" s="700">
        <f>D13+G13</f>
        <v>3673</v>
      </c>
      <c r="I13" s="706">
        <v>3300</v>
      </c>
    </row>
    <row r="14" spans="1:9" x14ac:dyDescent="0.25">
      <c r="A14" s="783">
        <v>8</v>
      </c>
      <c r="B14" s="775" t="s">
        <v>64</v>
      </c>
      <c r="C14" s="703" t="s">
        <v>65</v>
      </c>
      <c r="D14" s="704"/>
      <c r="E14" s="721"/>
      <c r="F14" s="721"/>
      <c r="G14" s="705"/>
      <c r="H14" s="700"/>
      <c r="I14" s="706">
        <v>3300</v>
      </c>
    </row>
    <row r="15" spans="1:9" x14ac:dyDescent="0.25">
      <c r="A15" s="783">
        <v>9</v>
      </c>
      <c r="B15" s="775" t="s">
        <v>66</v>
      </c>
      <c r="C15" s="703" t="s">
        <v>67</v>
      </c>
      <c r="D15" s="704">
        <v>791</v>
      </c>
      <c r="E15" s="721">
        <v>99</v>
      </c>
      <c r="F15" s="721"/>
      <c r="G15" s="705">
        <f t="shared" si="1"/>
        <v>99</v>
      </c>
      <c r="H15" s="700">
        <f>D15+G15</f>
        <v>890</v>
      </c>
      <c r="I15" s="706">
        <v>1650</v>
      </c>
    </row>
    <row r="16" spans="1:9" x14ac:dyDescent="0.25">
      <c r="A16" s="783">
        <v>10</v>
      </c>
      <c r="B16" s="775" t="s">
        <v>68</v>
      </c>
      <c r="C16" s="703" t="s">
        <v>69</v>
      </c>
      <c r="D16" s="704"/>
      <c r="E16" s="721"/>
      <c r="F16" s="721"/>
      <c r="G16" s="705"/>
      <c r="H16" s="700"/>
      <c r="I16" s="706">
        <v>3300</v>
      </c>
    </row>
    <row r="17" spans="1:9" x14ac:dyDescent="0.25">
      <c r="A17" s="783">
        <v>11</v>
      </c>
      <c r="B17" s="775" t="s">
        <v>70</v>
      </c>
      <c r="C17" s="703" t="s">
        <v>71</v>
      </c>
      <c r="D17" s="704"/>
      <c r="E17" s="721"/>
      <c r="F17" s="721"/>
      <c r="G17" s="705"/>
      <c r="H17" s="700"/>
      <c r="I17" s="706">
        <v>3300</v>
      </c>
    </row>
    <row r="18" spans="1:9" x14ac:dyDescent="0.25">
      <c r="A18" s="783">
        <v>12</v>
      </c>
      <c r="B18" s="775" t="s">
        <v>72</v>
      </c>
      <c r="C18" s="703" t="s">
        <v>73</v>
      </c>
      <c r="D18" s="704">
        <v>1586</v>
      </c>
      <c r="E18" s="721"/>
      <c r="F18" s="721"/>
      <c r="G18" s="705"/>
      <c r="H18" s="700">
        <f>D18+G18</f>
        <v>1586</v>
      </c>
      <c r="I18" s="706">
        <v>3300</v>
      </c>
    </row>
    <row r="19" spans="1:9" x14ac:dyDescent="0.25">
      <c r="A19" s="783">
        <v>13</v>
      </c>
      <c r="B19" s="775" t="s">
        <v>74</v>
      </c>
      <c r="C19" s="703" t="s">
        <v>75</v>
      </c>
      <c r="D19" s="704"/>
      <c r="E19" s="721"/>
      <c r="F19" s="721"/>
      <c r="G19" s="705"/>
      <c r="H19" s="700"/>
      <c r="I19" s="706"/>
    </row>
    <row r="20" spans="1:9" x14ac:dyDescent="0.25">
      <c r="A20" s="783">
        <v>14</v>
      </c>
      <c r="B20" s="775" t="s">
        <v>76</v>
      </c>
      <c r="C20" s="703" t="s">
        <v>77</v>
      </c>
      <c r="D20" s="704"/>
      <c r="E20" s="721"/>
      <c r="F20" s="721"/>
      <c r="G20" s="705"/>
      <c r="H20" s="700"/>
      <c r="I20" s="706">
        <v>3300</v>
      </c>
    </row>
    <row r="21" spans="1:9" x14ac:dyDescent="0.25">
      <c r="A21" s="783">
        <v>15</v>
      </c>
      <c r="B21" s="775" t="s">
        <v>78</v>
      </c>
      <c r="C21" s="703" t="s">
        <v>79</v>
      </c>
      <c r="D21" s="704"/>
      <c r="E21" s="721"/>
      <c r="F21" s="721"/>
      <c r="G21" s="705"/>
      <c r="H21" s="700"/>
      <c r="I21" s="706">
        <v>3300</v>
      </c>
    </row>
    <row r="22" spans="1:9" x14ac:dyDescent="0.25">
      <c r="A22" s="783">
        <v>16</v>
      </c>
      <c r="B22" s="775" t="s">
        <v>80</v>
      </c>
      <c r="C22" s="707" t="s">
        <v>81</v>
      </c>
      <c r="D22" s="704">
        <v>1883</v>
      </c>
      <c r="E22" s="721">
        <v>265</v>
      </c>
      <c r="F22" s="721"/>
      <c r="G22" s="705">
        <f t="shared" si="1"/>
        <v>265</v>
      </c>
      <c r="H22" s="700">
        <f t="shared" ref="H22:H27" si="2">D22+G22</f>
        <v>2148</v>
      </c>
      <c r="I22" s="706">
        <v>3300</v>
      </c>
    </row>
    <row r="23" spans="1:9" x14ac:dyDescent="0.25">
      <c r="A23" s="783">
        <v>17</v>
      </c>
      <c r="B23" s="775" t="s">
        <v>20</v>
      </c>
      <c r="C23" s="707" t="s">
        <v>21</v>
      </c>
      <c r="D23" s="704">
        <v>5517</v>
      </c>
      <c r="E23" s="721">
        <v>505</v>
      </c>
      <c r="F23" s="721">
        <v>293</v>
      </c>
      <c r="G23" s="705">
        <f t="shared" si="1"/>
        <v>798</v>
      </c>
      <c r="H23" s="700">
        <f t="shared" si="2"/>
        <v>6315</v>
      </c>
      <c r="I23" s="706">
        <v>3630</v>
      </c>
    </row>
    <row r="24" spans="1:9" x14ac:dyDescent="0.25">
      <c r="A24" s="783">
        <v>18</v>
      </c>
      <c r="B24" s="702" t="s">
        <v>82</v>
      </c>
      <c r="C24" s="707" t="s">
        <v>83</v>
      </c>
      <c r="D24" s="704">
        <v>589</v>
      </c>
      <c r="E24" s="721">
        <v>95</v>
      </c>
      <c r="F24" s="721"/>
      <c r="G24" s="705">
        <f t="shared" si="1"/>
        <v>95</v>
      </c>
      <c r="H24" s="700">
        <f t="shared" si="2"/>
        <v>684</v>
      </c>
      <c r="I24" s="706">
        <v>1650</v>
      </c>
    </row>
    <row r="25" spans="1:9" x14ac:dyDescent="0.25">
      <c r="A25" s="783">
        <v>19</v>
      </c>
      <c r="B25" s="702" t="s">
        <v>84</v>
      </c>
      <c r="C25" s="707" t="s">
        <v>85</v>
      </c>
      <c r="D25" s="704">
        <v>1498</v>
      </c>
      <c r="E25" s="721">
        <v>192</v>
      </c>
      <c r="F25" s="721"/>
      <c r="G25" s="705">
        <f t="shared" si="1"/>
        <v>192</v>
      </c>
      <c r="H25" s="700">
        <f t="shared" si="2"/>
        <v>1690</v>
      </c>
      <c r="I25" s="706">
        <v>3300</v>
      </c>
    </row>
    <row r="26" spans="1:9" x14ac:dyDescent="0.25">
      <c r="A26" s="783">
        <v>20</v>
      </c>
      <c r="B26" s="702" t="s">
        <v>86</v>
      </c>
      <c r="C26" s="707" t="s">
        <v>87</v>
      </c>
      <c r="D26" s="704">
        <v>2496</v>
      </c>
      <c r="E26" s="721">
        <v>306</v>
      </c>
      <c r="F26" s="721"/>
      <c r="G26" s="705">
        <f t="shared" si="1"/>
        <v>306</v>
      </c>
      <c r="H26" s="700">
        <f t="shared" si="2"/>
        <v>2802</v>
      </c>
      <c r="I26" s="706">
        <v>3300</v>
      </c>
    </row>
    <row r="27" spans="1:9" x14ac:dyDescent="0.25">
      <c r="A27" s="783">
        <v>21</v>
      </c>
      <c r="B27" s="702" t="s">
        <v>22</v>
      </c>
      <c r="C27" s="703" t="s">
        <v>23</v>
      </c>
      <c r="D27" s="704">
        <v>2084</v>
      </c>
      <c r="E27" s="721">
        <v>276</v>
      </c>
      <c r="F27" s="721">
        <v>195</v>
      </c>
      <c r="G27" s="705">
        <f t="shared" si="1"/>
        <v>471</v>
      </c>
      <c r="H27" s="700">
        <f t="shared" si="2"/>
        <v>2555</v>
      </c>
      <c r="I27" s="706">
        <v>3630</v>
      </c>
    </row>
    <row r="28" spans="1:9" x14ac:dyDescent="0.25">
      <c r="A28" s="783">
        <v>22</v>
      </c>
      <c r="B28" s="775" t="s">
        <v>24</v>
      </c>
      <c r="C28" s="703" t="s">
        <v>25</v>
      </c>
      <c r="D28" s="704"/>
      <c r="E28" s="721"/>
      <c r="F28" s="721"/>
      <c r="G28" s="705"/>
      <c r="H28" s="700"/>
      <c r="I28" s="706"/>
    </row>
    <row r="29" spans="1:9" x14ac:dyDescent="0.25">
      <c r="A29" s="783">
        <v>23</v>
      </c>
      <c r="B29" s="775" t="s">
        <v>88</v>
      </c>
      <c r="C29" s="703" t="s">
        <v>89</v>
      </c>
      <c r="D29" s="704"/>
      <c r="E29" s="721"/>
      <c r="F29" s="721"/>
      <c r="G29" s="705"/>
      <c r="H29" s="700"/>
      <c r="I29" s="706"/>
    </row>
    <row r="30" spans="1:9" ht="25.5" x14ac:dyDescent="0.25">
      <c r="A30" s="783">
        <v>24</v>
      </c>
      <c r="B30" s="775" t="s">
        <v>90</v>
      </c>
      <c r="C30" s="703" t="s">
        <v>91</v>
      </c>
      <c r="D30" s="704"/>
      <c r="E30" s="721"/>
      <c r="F30" s="721"/>
      <c r="G30" s="705"/>
      <c r="H30" s="700"/>
      <c r="I30" s="706"/>
    </row>
    <row r="31" spans="1:9" x14ac:dyDescent="0.25">
      <c r="A31" s="783">
        <v>25</v>
      </c>
      <c r="B31" s="702" t="s">
        <v>92</v>
      </c>
      <c r="C31" s="703" t="s">
        <v>93</v>
      </c>
      <c r="D31" s="704">
        <v>12043</v>
      </c>
      <c r="E31" s="721">
        <v>804</v>
      </c>
      <c r="F31" s="721"/>
      <c r="G31" s="705">
        <f t="shared" si="1"/>
        <v>804</v>
      </c>
      <c r="H31" s="700">
        <f>D31+G31</f>
        <v>12847</v>
      </c>
      <c r="I31" s="706">
        <v>6600</v>
      </c>
    </row>
    <row r="32" spans="1:9" x14ac:dyDescent="0.25">
      <c r="A32" s="783">
        <v>26</v>
      </c>
      <c r="B32" s="775" t="s">
        <v>94</v>
      </c>
      <c r="C32" s="703" t="s">
        <v>95</v>
      </c>
      <c r="D32" s="704"/>
      <c r="E32" s="721"/>
      <c r="F32" s="721">
        <v>356</v>
      </c>
      <c r="G32" s="705">
        <f t="shared" si="1"/>
        <v>356</v>
      </c>
      <c r="H32" s="700">
        <f>D32+G32</f>
        <v>356</v>
      </c>
      <c r="I32" s="706">
        <v>660</v>
      </c>
    </row>
    <row r="33" spans="1:9" x14ac:dyDescent="0.25">
      <c r="A33" s="783">
        <v>27</v>
      </c>
      <c r="B33" s="682" t="s">
        <v>96</v>
      </c>
      <c r="C33" s="703" t="s">
        <v>97</v>
      </c>
      <c r="D33" s="704"/>
      <c r="E33" s="721"/>
      <c r="F33" s="721"/>
      <c r="G33" s="705"/>
      <c r="H33" s="700"/>
      <c r="I33" s="706"/>
    </row>
    <row r="34" spans="1:9" x14ac:dyDescent="0.25">
      <c r="A34" s="783">
        <v>28</v>
      </c>
      <c r="B34" s="682" t="s">
        <v>26</v>
      </c>
      <c r="C34" s="703" t="s">
        <v>27</v>
      </c>
      <c r="D34" s="704">
        <v>4156</v>
      </c>
      <c r="E34" s="721">
        <v>467</v>
      </c>
      <c r="F34" s="721">
        <v>284</v>
      </c>
      <c r="G34" s="705">
        <f t="shared" si="1"/>
        <v>751</v>
      </c>
      <c r="H34" s="700">
        <f>D34+G34</f>
        <v>4907</v>
      </c>
      <c r="I34" s="706">
        <v>3630</v>
      </c>
    </row>
    <row r="35" spans="1:9" x14ac:dyDescent="0.25">
      <c r="A35" s="783">
        <v>29</v>
      </c>
      <c r="B35" s="702" t="s">
        <v>98</v>
      </c>
      <c r="C35" s="703" t="s">
        <v>99</v>
      </c>
      <c r="D35" s="704">
        <v>5207</v>
      </c>
      <c r="E35" s="721">
        <v>680</v>
      </c>
      <c r="F35" s="721">
        <v>278</v>
      </c>
      <c r="G35" s="705">
        <f t="shared" si="1"/>
        <v>958</v>
      </c>
      <c r="H35" s="700">
        <f>D35+G35</f>
        <v>6165</v>
      </c>
      <c r="I35" s="706">
        <v>3300</v>
      </c>
    </row>
    <row r="36" spans="1:9" x14ac:dyDescent="0.25">
      <c r="A36" s="783">
        <v>30</v>
      </c>
      <c r="B36" s="682" t="s">
        <v>100</v>
      </c>
      <c r="C36" s="703" t="s">
        <v>101</v>
      </c>
      <c r="D36" s="704">
        <v>886</v>
      </c>
      <c r="E36" s="721">
        <v>145</v>
      </c>
      <c r="F36" s="721"/>
      <c r="G36" s="705">
        <f t="shared" si="1"/>
        <v>145</v>
      </c>
      <c r="H36" s="700">
        <f>D36+G36</f>
        <v>1031</v>
      </c>
      <c r="I36" s="706">
        <v>3300</v>
      </c>
    </row>
    <row r="37" spans="1:9" x14ac:dyDescent="0.25">
      <c r="A37" s="783">
        <v>31</v>
      </c>
      <c r="B37" s="775" t="s">
        <v>102</v>
      </c>
      <c r="C37" s="703" t="s">
        <v>103</v>
      </c>
      <c r="D37" s="704">
        <v>2992</v>
      </c>
      <c r="E37" s="721">
        <v>446</v>
      </c>
      <c r="F37" s="721"/>
      <c r="G37" s="705">
        <f t="shared" si="1"/>
        <v>446</v>
      </c>
      <c r="H37" s="700">
        <f>D37+G37</f>
        <v>3438</v>
      </c>
      <c r="I37" s="706">
        <v>4950</v>
      </c>
    </row>
    <row r="38" spans="1:9" x14ac:dyDescent="0.25">
      <c r="A38" s="783">
        <v>32</v>
      </c>
      <c r="B38" s="682" t="s">
        <v>104</v>
      </c>
      <c r="C38" s="703" t="s">
        <v>105</v>
      </c>
      <c r="D38" s="704"/>
      <c r="E38" s="721"/>
      <c r="F38" s="721"/>
      <c r="G38" s="705"/>
      <c r="H38" s="700"/>
      <c r="I38" s="706">
        <v>3300</v>
      </c>
    </row>
    <row r="39" spans="1:9" x14ac:dyDescent="0.25">
      <c r="A39" s="783">
        <v>33</v>
      </c>
      <c r="B39" s="702" t="s">
        <v>106</v>
      </c>
      <c r="C39" s="703" t="s">
        <v>107</v>
      </c>
      <c r="D39" s="704">
        <v>3554</v>
      </c>
      <c r="E39" s="721">
        <v>529</v>
      </c>
      <c r="F39" s="721"/>
      <c r="G39" s="705">
        <f t="shared" si="1"/>
        <v>529</v>
      </c>
      <c r="H39" s="700">
        <f>D39+G39</f>
        <v>4083</v>
      </c>
      <c r="I39" s="706">
        <v>3300</v>
      </c>
    </row>
    <row r="40" spans="1:9" x14ac:dyDescent="0.25">
      <c r="A40" s="783">
        <v>34</v>
      </c>
      <c r="B40" s="708" t="s">
        <v>108</v>
      </c>
      <c r="C40" s="709" t="s">
        <v>109</v>
      </c>
      <c r="D40" s="704"/>
      <c r="E40" s="721"/>
      <c r="F40" s="721"/>
      <c r="G40" s="705"/>
      <c r="H40" s="700"/>
      <c r="I40" s="706">
        <v>3300</v>
      </c>
    </row>
    <row r="41" spans="1:9" x14ac:dyDescent="0.25">
      <c r="A41" s="783">
        <v>35</v>
      </c>
      <c r="B41" s="702" t="s">
        <v>110</v>
      </c>
      <c r="C41" s="703" t="s">
        <v>111</v>
      </c>
      <c r="D41" s="704">
        <v>690</v>
      </c>
      <c r="E41" s="721">
        <v>84</v>
      </c>
      <c r="F41" s="721"/>
      <c r="G41" s="705">
        <f t="shared" si="1"/>
        <v>84</v>
      </c>
      <c r="H41" s="700">
        <f>D41+G41</f>
        <v>774</v>
      </c>
      <c r="I41" s="706">
        <v>3300</v>
      </c>
    </row>
    <row r="42" spans="1:9" x14ac:dyDescent="0.25">
      <c r="A42" s="783">
        <v>36</v>
      </c>
      <c r="B42" s="702" t="s">
        <v>112</v>
      </c>
      <c r="C42" s="703" t="s">
        <v>113</v>
      </c>
      <c r="D42" s="704"/>
      <c r="E42" s="721"/>
      <c r="F42" s="721"/>
      <c r="G42" s="705"/>
      <c r="H42" s="700"/>
      <c r="I42" s="706">
        <v>3300</v>
      </c>
    </row>
    <row r="43" spans="1:9" x14ac:dyDescent="0.25">
      <c r="A43" s="783">
        <v>37</v>
      </c>
      <c r="B43" s="775" t="s">
        <v>114</v>
      </c>
      <c r="C43" s="703" t="s">
        <v>115</v>
      </c>
      <c r="D43" s="704"/>
      <c r="E43" s="721"/>
      <c r="F43" s="721"/>
      <c r="G43" s="705"/>
      <c r="H43" s="700"/>
      <c r="I43" s="706">
        <v>3300</v>
      </c>
    </row>
    <row r="44" spans="1:9" x14ac:dyDescent="0.25">
      <c r="A44" s="783">
        <v>38</v>
      </c>
      <c r="B44" s="682" t="s">
        <v>116</v>
      </c>
      <c r="C44" s="703" t="s">
        <v>117</v>
      </c>
      <c r="D44" s="704"/>
      <c r="E44" s="721"/>
      <c r="F44" s="721"/>
      <c r="G44" s="705"/>
      <c r="H44" s="700"/>
      <c r="I44" s="706"/>
    </row>
    <row r="45" spans="1:9" x14ac:dyDescent="0.25">
      <c r="A45" s="783">
        <v>39</v>
      </c>
      <c r="B45" s="775" t="s">
        <v>28</v>
      </c>
      <c r="C45" s="703" t="s">
        <v>29</v>
      </c>
      <c r="D45" s="704">
        <v>3773</v>
      </c>
      <c r="E45" s="721">
        <v>619</v>
      </c>
      <c r="F45" s="721"/>
      <c r="G45" s="705">
        <f t="shared" si="1"/>
        <v>619</v>
      </c>
      <c r="H45" s="700">
        <f>D45+G45</f>
        <v>4392</v>
      </c>
      <c r="I45" s="706">
        <v>3630</v>
      </c>
    </row>
    <row r="46" spans="1:9" x14ac:dyDescent="0.25">
      <c r="A46" s="783">
        <v>40</v>
      </c>
      <c r="B46" s="702" t="s">
        <v>118</v>
      </c>
      <c r="C46" s="703" t="s">
        <v>119</v>
      </c>
      <c r="D46" s="704">
        <v>996</v>
      </c>
      <c r="E46" s="721">
        <v>270</v>
      </c>
      <c r="F46" s="721"/>
      <c r="G46" s="705">
        <f t="shared" si="1"/>
        <v>270</v>
      </c>
      <c r="H46" s="700">
        <f>D46+G46</f>
        <v>1266</v>
      </c>
      <c r="I46" s="706">
        <v>3300</v>
      </c>
    </row>
    <row r="47" spans="1:9" x14ac:dyDescent="0.25">
      <c r="A47" s="783">
        <v>41</v>
      </c>
      <c r="B47" s="702" t="s">
        <v>120</v>
      </c>
      <c r="C47" s="703" t="s">
        <v>121</v>
      </c>
      <c r="D47" s="704">
        <v>3948</v>
      </c>
      <c r="E47" s="721">
        <v>559</v>
      </c>
      <c r="F47" s="721">
        <v>274</v>
      </c>
      <c r="G47" s="705">
        <f t="shared" si="1"/>
        <v>833</v>
      </c>
      <c r="H47" s="700">
        <f>D47+G47</f>
        <v>4781</v>
      </c>
      <c r="I47" s="706">
        <v>6600</v>
      </c>
    </row>
    <row r="48" spans="1:9" x14ac:dyDescent="0.25">
      <c r="A48" s="783">
        <v>42</v>
      </c>
      <c r="B48" s="775" t="s">
        <v>122</v>
      </c>
      <c r="C48" s="703" t="s">
        <v>123</v>
      </c>
      <c r="D48" s="704"/>
      <c r="E48" s="721"/>
      <c r="F48" s="721"/>
      <c r="G48" s="705"/>
      <c r="H48" s="700"/>
      <c r="I48" s="706">
        <v>3300</v>
      </c>
    </row>
    <row r="49" spans="1:9" x14ac:dyDescent="0.25">
      <c r="A49" s="783">
        <v>43</v>
      </c>
      <c r="B49" s="682" t="s">
        <v>124</v>
      </c>
      <c r="C49" s="703" t="s">
        <v>125</v>
      </c>
      <c r="D49" s="704">
        <v>1000</v>
      </c>
      <c r="E49" s="721"/>
      <c r="F49" s="721"/>
      <c r="G49" s="705"/>
      <c r="H49" s="700">
        <f>D49+G49</f>
        <v>1000</v>
      </c>
      <c r="I49" s="706">
        <v>3300</v>
      </c>
    </row>
    <row r="50" spans="1:9" x14ac:dyDescent="0.25">
      <c r="A50" s="783">
        <v>44</v>
      </c>
      <c r="B50" s="775" t="s">
        <v>126</v>
      </c>
      <c r="C50" s="703" t="s">
        <v>127</v>
      </c>
      <c r="D50" s="704"/>
      <c r="E50" s="721"/>
      <c r="F50" s="721"/>
      <c r="G50" s="705"/>
      <c r="H50" s="700"/>
      <c r="I50" s="706">
        <v>3300</v>
      </c>
    </row>
    <row r="51" spans="1:9" x14ac:dyDescent="0.25">
      <c r="A51" s="783">
        <v>45</v>
      </c>
      <c r="B51" s="682" t="s">
        <v>128</v>
      </c>
      <c r="C51" s="703" t="s">
        <v>129</v>
      </c>
      <c r="D51" s="704">
        <v>1360</v>
      </c>
      <c r="E51" s="721">
        <v>394</v>
      </c>
      <c r="F51" s="721"/>
      <c r="G51" s="705">
        <f t="shared" si="1"/>
        <v>394</v>
      </c>
      <c r="H51" s="700">
        <f t="shared" ref="H51:H57" si="3">D51+G51</f>
        <v>1754</v>
      </c>
      <c r="I51" s="706">
        <v>3300</v>
      </c>
    </row>
    <row r="52" spans="1:9" x14ac:dyDescent="0.25">
      <c r="A52" s="783">
        <v>46</v>
      </c>
      <c r="B52" s="775" t="s">
        <v>130</v>
      </c>
      <c r="C52" s="703" t="s">
        <v>131</v>
      </c>
      <c r="D52" s="704">
        <v>499</v>
      </c>
      <c r="E52" s="721"/>
      <c r="F52" s="721"/>
      <c r="G52" s="705"/>
      <c r="H52" s="700">
        <f t="shared" si="3"/>
        <v>499</v>
      </c>
      <c r="I52" s="706">
        <v>3300</v>
      </c>
    </row>
    <row r="53" spans="1:9" x14ac:dyDescent="0.25">
      <c r="A53" s="783">
        <v>47</v>
      </c>
      <c r="B53" s="682" t="s">
        <v>132</v>
      </c>
      <c r="C53" s="703" t="s">
        <v>133</v>
      </c>
      <c r="D53" s="704">
        <v>929</v>
      </c>
      <c r="E53" s="721">
        <v>113</v>
      </c>
      <c r="F53" s="721"/>
      <c r="G53" s="705">
        <f t="shared" si="1"/>
        <v>113</v>
      </c>
      <c r="H53" s="700">
        <f t="shared" si="3"/>
        <v>1042</v>
      </c>
      <c r="I53" s="706">
        <v>3300</v>
      </c>
    </row>
    <row r="54" spans="1:9" x14ac:dyDescent="0.25">
      <c r="A54" s="783">
        <v>48</v>
      </c>
      <c r="B54" s="775" t="s">
        <v>134</v>
      </c>
      <c r="C54" s="703" t="s">
        <v>135</v>
      </c>
      <c r="D54" s="704">
        <v>1392</v>
      </c>
      <c r="E54" s="721"/>
      <c r="F54" s="721"/>
      <c r="G54" s="705"/>
      <c r="H54" s="700">
        <f t="shared" si="3"/>
        <v>1392</v>
      </c>
      <c r="I54" s="706">
        <v>3300</v>
      </c>
    </row>
    <row r="55" spans="1:9" x14ac:dyDescent="0.25">
      <c r="A55" s="783">
        <v>49</v>
      </c>
      <c r="B55" s="775" t="s">
        <v>136</v>
      </c>
      <c r="C55" s="703" t="s">
        <v>137</v>
      </c>
      <c r="D55" s="704">
        <v>4643</v>
      </c>
      <c r="E55" s="721">
        <v>467</v>
      </c>
      <c r="F55" s="721">
        <v>177</v>
      </c>
      <c r="G55" s="705">
        <f t="shared" si="1"/>
        <v>644</v>
      </c>
      <c r="H55" s="700">
        <f t="shared" si="3"/>
        <v>5287</v>
      </c>
      <c r="I55" s="706">
        <v>4950</v>
      </c>
    </row>
    <row r="56" spans="1:9" x14ac:dyDescent="0.25">
      <c r="A56" s="783">
        <v>50</v>
      </c>
      <c r="B56" s="775" t="s">
        <v>138</v>
      </c>
      <c r="C56" s="703" t="s">
        <v>139</v>
      </c>
      <c r="D56" s="704">
        <v>1016</v>
      </c>
      <c r="E56" s="721">
        <v>369</v>
      </c>
      <c r="F56" s="721"/>
      <c r="G56" s="705">
        <f t="shared" si="1"/>
        <v>369</v>
      </c>
      <c r="H56" s="700">
        <f>D56+G56</f>
        <v>1385</v>
      </c>
      <c r="I56" s="706">
        <v>3300</v>
      </c>
    </row>
    <row r="57" spans="1:9" x14ac:dyDescent="0.25">
      <c r="A57" s="783">
        <v>51</v>
      </c>
      <c r="B57" s="775" t="s">
        <v>140</v>
      </c>
      <c r="C57" s="703" t="s">
        <v>141</v>
      </c>
      <c r="D57" s="704">
        <v>779</v>
      </c>
      <c r="E57" s="721"/>
      <c r="F57" s="721"/>
      <c r="G57" s="705"/>
      <c r="H57" s="700">
        <f t="shared" si="3"/>
        <v>779</v>
      </c>
      <c r="I57" s="706">
        <v>3300</v>
      </c>
    </row>
    <row r="58" spans="1:9" x14ac:dyDescent="0.25">
      <c r="A58" s="783">
        <v>52</v>
      </c>
      <c r="B58" s="682" t="s">
        <v>142</v>
      </c>
      <c r="C58" s="703" t="s">
        <v>143</v>
      </c>
      <c r="D58" s="704"/>
      <c r="E58" s="721"/>
      <c r="F58" s="721"/>
      <c r="G58" s="705"/>
      <c r="H58" s="700"/>
      <c r="I58" s="706">
        <v>3300</v>
      </c>
    </row>
    <row r="59" spans="1:9" x14ac:dyDescent="0.25">
      <c r="A59" s="783">
        <v>53</v>
      </c>
      <c r="B59" s="775" t="s">
        <v>144</v>
      </c>
      <c r="C59" s="703" t="s">
        <v>145</v>
      </c>
      <c r="D59" s="704"/>
      <c r="E59" s="721"/>
      <c r="F59" s="721"/>
      <c r="G59" s="705"/>
      <c r="H59" s="700"/>
      <c r="I59" s="706"/>
    </row>
    <row r="60" spans="1:9" x14ac:dyDescent="0.25">
      <c r="A60" s="783">
        <v>54</v>
      </c>
      <c r="B60" s="775" t="s">
        <v>146</v>
      </c>
      <c r="C60" s="703" t="s">
        <v>147</v>
      </c>
      <c r="D60" s="704"/>
      <c r="E60" s="721"/>
      <c r="F60" s="721"/>
      <c r="G60" s="705"/>
      <c r="H60" s="700"/>
      <c r="I60" s="706"/>
    </row>
    <row r="61" spans="1:9" x14ac:dyDescent="0.25">
      <c r="A61" s="783">
        <v>55</v>
      </c>
      <c r="B61" s="775" t="s">
        <v>148</v>
      </c>
      <c r="C61" s="703" t="s">
        <v>149</v>
      </c>
      <c r="D61" s="704"/>
      <c r="E61" s="721"/>
      <c r="F61" s="721"/>
      <c r="G61" s="705"/>
      <c r="H61" s="700"/>
      <c r="I61" s="706"/>
    </row>
    <row r="62" spans="1:9" x14ac:dyDescent="0.25">
      <c r="A62" s="783">
        <v>56</v>
      </c>
      <c r="B62" s="682" t="s">
        <v>150</v>
      </c>
      <c r="C62" s="703" t="s">
        <v>151</v>
      </c>
      <c r="D62" s="704"/>
      <c r="E62" s="721"/>
      <c r="F62" s="721"/>
      <c r="G62" s="705"/>
      <c r="H62" s="700"/>
      <c r="I62" s="706"/>
    </row>
    <row r="63" spans="1:9" ht="15" customHeight="1" x14ac:dyDescent="0.25">
      <c r="A63" s="783">
        <v>57</v>
      </c>
      <c r="B63" s="702" t="s">
        <v>152</v>
      </c>
      <c r="C63" s="703" t="s">
        <v>153</v>
      </c>
      <c r="D63" s="704"/>
      <c r="E63" s="721"/>
      <c r="F63" s="721"/>
      <c r="G63" s="705"/>
      <c r="H63" s="700"/>
      <c r="I63" s="706"/>
    </row>
    <row r="64" spans="1:9" x14ac:dyDescent="0.25">
      <c r="A64" s="783">
        <v>58</v>
      </c>
      <c r="B64" s="682" t="s">
        <v>154</v>
      </c>
      <c r="C64" s="703" t="s">
        <v>155</v>
      </c>
      <c r="D64" s="704"/>
      <c r="E64" s="721"/>
      <c r="F64" s="721">
        <v>571</v>
      </c>
      <c r="G64" s="705">
        <f t="shared" si="1"/>
        <v>571</v>
      </c>
      <c r="H64" s="700">
        <f>D64+G64</f>
        <v>571</v>
      </c>
      <c r="I64" s="706"/>
    </row>
    <row r="65" spans="1:9" x14ac:dyDescent="0.25">
      <c r="A65" s="783">
        <v>59</v>
      </c>
      <c r="B65" s="775" t="s">
        <v>156</v>
      </c>
      <c r="C65" s="703" t="s">
        <v>157</v>
      </c>
      <c r="D65" s="704"/>
      <c r="E65" s="721"/>
      <c r="F65" s="721"/>
      <c r="G65" s="705"/>
      <c r="H65" s="700"/>
      <c r="I65" s="706"/>
    </row>
    <row r="66" spans="1:9" ht="25.5" x14ac:dyDescent="0.25">
      <c r="A66" s="783">
        <v>60</v>
      </c>
      <c r="B66" s="702" t="s">
        <v>158</v>
      </c>
      <c r="C66" s="703" t="s">
        <v>159</v>
      </c>
      <c r="D66" s="704"/>
      <c r="E66" s="721"/>
      <c r="F66" s="721"/>
      <c r="G66" s="705"/>
      <c r="H66" s="700"/>
      <c r="I66" s="706"/>
    </row>
    <row r="67" spans="1:9" ht="25.5" x14ac:dyDescent="0.25">
      <c r="A67" s="783">
        <v>61</v>
      </c>
      <c r="B67" s="702" t="s">
        <v>160</v>
      </c>
      <c r="C67" s="703" t="s">
        <v>161</v>
      </c>
      <c r="D67" s="704"/>
      <c r="E67" s="721"/>
      <c r="F67" s="721"/>
      <c r="G67" s="705"/>
      <c r="H67" s="700"/>
      <c r="I67" s="706"/>
    </row>
    <row r="68" spans="1:9" x14ac:dyDescent="0.25">
      <c r="A68" s="783">
        <v>62</v>
      </c>
      <c r="B68" s="682" t="s">
        <v>162</v>
      </c>
      <c r="C68" s="703" t="s">
        <v>163</v>
      </c>
      <c r="D68" s="704">
        <v>3563</v>
      </c>
      <c r="E68" s="721">
        <v>809</v>
      </c>
      <c r="F68" s="721"/>
      <c r="G68" s="705">
        <f t="shared" si="1"/>
        <v>809</v>
      </c>
      <c r="H68" s="700">
        <f>D68+G68</f>
        <v>4372</v>
      </c>
      <c r="I68" s="706"/>
    </row>
    <row r="69" spans="1:9" x14ac:dyDescent="0.25">
      <c r="A69" s="783">
        <v>63</v>
      </c>
      <c r="B69" s="682" t="s">
        <v>164</v>
      </c>
      <c r="C69" s="703" t="s">
        <v>165</v>
      </c>
      <c r="D69" s="704">
        <v>2130</v>
      </c>
      <c r="E69" s="721">
        <v>920</v>
      </c>
      <c r="F69" s="721"/>
      <c r="G69" s="705">
        <f t="shared" si="1"/>
        <v>920</v>
      </c>
      <c r="H69" s="700">
        <f>D69+G69</f>
        <v>3050</v>
      </c>
      <c r="I69" s="706"/>
    </row>
    <row r="70" spans="1:9" x14ac:dyDescent="0.25">
      <c r="A70" s="783">
        <v>64</v>
      </c>
      <c r="B70" s="682" t="s">
        <v>166</v>
      </c>
      <c r="C70" s="703" t="s">
        <v>167</v>
      </c>
      <c r="D70" s="704">
        <v>5016</v>
      </c>
      <c r="E70" s="721"/>
      <c r="F70" s="721"/>
      <c r="G70" s="705"/>
      <c r="H70" s="700">
        <f>D70+G70</f>
        <v>5016</v>
      </c>
      <c r="I70" s="706"/>
    </row>
    <row r="71" spans="1:9" ht="25.5" x14ac:dyDescent="0.25">
      <c r="A71" s="783">
        <v>65</v>
      </c>
      <c r="B71" s="682" t="s">
        <v>168</v>
      </c>
      <c r="C71" s="703" t="s">
        <v>169</v>
      </c>
      <c r="D71" s="704"/>
      <c r="E71" s="721"/>
      <c r="F71" s="721"/>
      <c r="G71" s="705"/>
      <c r="H71" s="700"/>
      <c r="I71" s="706"/>
    </row>
    <row r="72" spans="1:9" ht="25.5" x14ac:dyDescent="0.25">
      <c r="A72" s="783">
        <v>66</v>
      </c>
      <c r="B72" s="702" t="s">
        <v>170</v>
      </c>
      <c r="C72" s="703" t="s">
        <v>171</v>
      </c>
      <c r="D72" s="704"/>
      <c r="E72" s="721"/>
      <c r="F72" s="721"/>
      <c r="G72" s="705"/>
      <c r="H72" s="700"/>
      <c r="I72" s="706"/>
    </row>
    <row r="73" spans="1:9" ht="25.5" x14ac:dyDescent="0.25">
      <c r="A73" s="783">
        <v>67</v>
      </c>
      <c r="B73" s="682" t="s">
        <v>172</v>
      </c>
      <c r="C73" s="703" t="s">
        <v>173</v>
      </c>
      <c r="D73" s="704"/>
      <c r="E73" s="721"/>
      <c r="F73" s="721"/>
      <c r="G73" s="705"/>
      <c r="H73" s="700"/>
      <c r="I73" s="706"/>
    </row>
    <row r="74" spans="1:9" ht="25.5" x14ac:dyDescent="0.25">
      <c r="A74" s="783">
        <v>68</v>
      </c>
      <c r="B74" s="682" t="s">
        <v>174</v>
      </c>
      <c r="C74" s="703" t="s">
        <v>175</v>
      </c>
      <c r="D74" s="704"/>
      <c r="E74" s="721"/>
      <c r="F74" s="721"/>
      <c r="G74" s="705"/>
      <c r="H74" s="700"/>
      <c r="I74" s="706"/>
    </row>
    <row r="75" spans="1:9" ht="25.5" x14ac:dyDescent="0.25">
      <c r="A75" s="783">
        <v>69</v>
      </c>
      <c r="B75" s="702" t="s">
        <v>176</v>
      </c>
      <c r="C75" s="703" t="s">
        <v>177</v>
      </c>
      <c r="D75" s="704"/>
      <c r="E75" s="721"/>
      <c r="F75" s="721"/>
      <c r="G75" s="705"/>
      <c r="H75" s="700"/>
      <c r="I75" s="706"/>
    </row>
    <row r="76" spans="1:9" ht="25.5" x14ac:dyDescent="0.25">
      <c r="A76" s="783">
        <v>70</v>
      </c>
      <c r="B76" s="702" t="s">
        <v>178</v>
      </c>
      <c r="C76" s="703" t="s">
        <v>179</v>
      </c>
      <c r="D76" s="704"/>
      <c r="E76" s="721"/>
      <c r="F76" s="721"/>
      <c r="G76" s="705"/>
      <c r="H76" s="700"/>
      <c r="I76" s="706"/>
    </row>
    <row r="77" spans="1:9" ht="25.5" x14ac:dyDescent="0.25">
      <c r="A77" s="783">
        <v>71</v>
      </c>
      <c r="B77" s="702" t="s">
        <v>180</v>
      </c>
      <c r="C77" s="703" t="s">
        <v>181</v>
      </c>
      <c r="D77" s="704"/>
      <c r="E77" s="721"/>
      <c r="F77" s="721"/>
      <c r="G77" s="705"/>
      <c r="H77" s="700"/>
      <c r="I77" s="706"/>
    </row>
    <row r="78" spans="1:9" x14ac:dyDescent="0.25">
      <c r="A78" s="783">
        <v>72</v>
      </c>
      <c r="B78" s="775" t="s">
        <v>182</v>
      </c>
      <c r="C78" s="703" t="s">
        <v>183</v>
      </c>
      <c r="D78" s="704">
        <v>2562</v>
      </c>
      <c r="E78" s="721"/>
      <c r="F78" s="721"/>
      <c r="G78" s="705"/>
      <c r="H78" s="700">
        <f t="shared" ref="H78:H84" si="4">D78+G78</f>
        <v>2562</v>
      </c>
      <c r="I78" s="706">
        <v>4950</v>
      </c>
    </row>
    <row r="79" spans="1:9" x14ac:dyDescent="0.25">
      <c r="A79" s="783">
        <v>73</v>
      </c>
      <c r="B79" s="702" t="s">
        <v>184</v>
      </c>
      <c r="C79" s="703" t="s">
        <v>185</v>
      </c>
      <c r="D79" s="704">
        <v>6848</v>
      </c>
      <c r="E79" s="721">
        <v>1021</v>
      </c>
      <c r="F79" s="721"/>
      <c r="G79" s="705">
        <f t="shared" ref="G79:G134" si="5">E79+F79</f>
        <v>1021</v>
      </c>
      <c r="H79" s="700">
        <f t="shared" si="4"/>
        <v>7869</v>
      </c>
      <c r="I79" s="706">
        <v>9900</v>
      </c>
    </row>
    <row r="80" spans="1:9" x14ac:dyDescent="0.25">
      <c r="A80" s="783">
        <v>74</v>
      </c>
      <c r="B80" s="775" t="s">
        <v>186</v>
      </c>
      <c r="C80" s="703" t="s">
        <v>187</v>
      </c>
      <c r="D80" s="704">
        <v>3888</v>
      </c>
      <c r="E80" s="721">
        <v>481</v>
      </c>
      <c r="F80" s="721"/>
      <c r="G80" s="705">
        <f t="shared" si="5"/>
        <v>481</v>
      </c>
      <c r="H80" s="700">
        <f t="shared" si="4"/>
        <v>4369</v>
      </c>
      <c r="I80" s="706">
        <v>3300</v>
      </c>
    </row>
    <row r="81" spans="1:9" x14ac:dyDescent="0.25">
      <c r="A81" s="783">
        <v>75</v>
      </c>
      <c r="B81" s="702" t="s">
        <v>188</v>
      </c>
      <c r="C81" s="703" t="s">
        <v>468</v>
      </c>
      <c r="D81" s="704">
        <v>931</v>
      </c>
      <c r="E81" s="721"/>
      <c r="F81" s="721"/>
      <c r="G81" s="705"/>
      <c r="H81" s="700">
        <f t="shared" si="4"/>
        <v>931</v>
      </c>
      <c r="I81" s="706">
        <v>3300</v>
      </c>
    </row>
    <row r="82" spans="1:9" x14ac:dyDescent="0.25">
      <c r="A82" s="783">
        <v>76</v>
      </c>
      <c r="B82" s="702" t="s">
        <v>190</v>
      </c>
      <c r="C82" s="703" t="s">
        <v>191</v>
      </c>
      <c r="D82" s="704">
        <v>6458</v>
      </c>
      <c r="E82" s="721">
        <v>676</v>
      </c>
      <c r="F82" s="721"/>
      <c r="G82" s="705">
        <f t="shared" si="5"/>
        <v>676</v>
      </c>
      <c r="H82" s="700">
        <f t="shared" si="4"/>
        <v>7134</v>
      </c>
      <c r="I82" s="706">
        <v>4950</v>
      </c>
    </row>
    <row r="83" spans="1:9" x14ac:dyDescent="0.25">
      <c r="A83" s="783">
        <v>77</v>
      </c>
      <c r="B83" s="702" t="s">
        <v>192</v>
      </c>
      <c r="C83" s="703" t="s">
        <v>193</v>
      </c>
      <c r="D83" s="704"/>
      <c r="E83" s="721"/>
      <c r="F83" s="721">
        <v>695</v>
      </c>
      <c r="G83" s="705">
        <f t="shared" si="5"/>
        <v>695</v>
      </c>
      <c r="H83" s="700">
        <f t="shared" si="4"/>
        <v>695</v>
      </c>
      <c r="I83" s="706">
        <v>3960</v>
      </c>
    </row>
    <row r="84" spans="1:9" x14ac:dyDescent="0.25">
      <c r="A84" s="783">
        <v>78</v>
      </c>
      <c r="B84" s="702" t="s">
        <v>194</v>
      </c>
      <c r="C84" s="703" t="s">
        <v>195</v>
      </c>
      <c r="D84" s="704">
        <v>5211</v>
      </c>
      <c r="E84" s="721"/>
      <c r="F84" s="721"/>
      <c r="G84" s="705"/>
      <c r="H84" s="700">
        <f t="shared" si="4"/>
        <v>5211</v>
      </c>
      <c r="I84" s="706">
        <v>5280</v>
      </c>
    </row>
    <row r="85" spans="1:9" x14ac:dyDescent="0.25">
      <c r="A85" s="783">
        <v>79</v>
      </c>
      <c r="B85" s="702" t="s">
        <v>196</v>
      </c>
      <c r="C85" s="703" t="s">
        <v>197</v>
      </c>
      <c r="D85" s="704"/>
      <c r="E85" s="721"/>
      <c r="F85" s="721"/>
      <c r="G85" s="705"/>
      <c r="H85" s="700"/>
      <c r="I85" s="706"/>
    </row>
    <row r="86" spans="1:9" x14ac:dyDescent="0.25">
      <c r="A86" s="783">
        <v>80</v>
      </c>
      <c r="B86" s="682" t="s">
        <v>30</v>
      </c>
      <c r="C86" s="703" t="s">
        <v>198</v>
      </c>
      <c r="D86" s="704"/>
      <c r="E86" s="721"/>
      <c r="F86" s="721"/>
      <c r="G86" s="705"/>
      <c r="H86" s="700"/>
      <c r="I86" s="706"/>
    </row>
    <row r="87" spans="1:9" ht="25.5" x14ac:dyDescent="0.25">
      <c r="A87" s="1240">
        <v>81</v>
      </c>
      <c r="B87" s="1243" t="s">
        <v>199</v>
      </c>
      <c r="C87" s="710" t="s">
        <v>200</v>
      </c>
      <c r="D87" s="704"/>
      <c r="E87" s="721"/>
      <c r="F87" s="721"/>
      <c r="G87" s="705"/>
      <c r="H87" s="700"/>
      <c r="I87" s="706"/>
    </row>
    <row r="88" spans="1:9" ht="44.25" customHeight="1" x14ac:dyDescent="0.25">
      <c r="A88" s="1241"/>
      <c r="B88" s="1243"/>
      <c r="C88" s="703" t="s">
        <v>201</v>
      </c>
      <c r="D88" s="704"/>
      <c r="E88" s="721"/>
      <c r="F88" s="721"/>
      <c r="G88" s="705"/>
      <c r="H88" s="700"/>
      <c r="I88" s="706"/>
    </row>
    <row r="89" spans="1:9" ht="25.5" x14ac:dyDescent="0.25">
      <c r="A89" s="1241"/>
      <c r="B89" s="1243"/>
      <c r="C89" s="703" t="s">
        <v>202</v>
      </c>
      <c r="D89" s="704"/>
      <c r="E89" s="721"/>
      <c r="F89" s="721"/>
      <c r="G89" s="705"/>
      <c r="H89" s="700"/>
      <c r="I89" s="706"/>
    </row>
    <row r="90" spans="1:9" ht="40.5" customHeight="1" x14ac:dyDescent="0.25">
      <c r="A90" s="1242"/>
      <c r="B90" s="1243"/>
      <c r="C90" s="606" t="s">
        <v>203</v>
      </c>
      <c r="D90" s="704"/>
      <c r="E90" s="721"/>
      <c r="F90" s="721"/>
      <c r="G90" s="705"/>
      <c r="H90" s="700"/>
      <c r="I90" s="706"/>
    </row>
    <row r="91" spans="1:9" ht="25.5" x14ac:dyDescent="0.25">
      <c r="A91" s="783">
        <v>82</v>
      </c>
      <c r="B91" s="682" t="s">
        <v>204</v>
      </c>
      <c r="C91" s="703" t="s">
        <v>205</v>
      </c>
      <c r="D91" s="704"/>
      <c r="E91" s="721"/>
      <c r="F91" s="721"/>
      <c r="G91" s="705"/>
      <c r="H91" s="700"/>
      <c r="I91" s="706"/>
    </row>
    <row r="92" spans="1:9" x14ac:dyDescent="0.25">
      <c r="A92" s="783">
        <v>83</v>
      </c>
      <c r="B92" s="682" t="s">
        <v>206</v>
      </c>
      <c r="C92" s="703" t="s">
        <v>207</v>
      </c>
      <c r="D92" s="704"/>
      <c r="E92" s="721"/>
      <c r="F92" s="721"/>
      <c r="G92" s="705"/>
      <c r="H92" s="700"/>
      <c r="I92" s="706"/>
    </row>
    <row r="93" spans="1:9" x14ac:dyDescent="0.25">
      <c r="A93" s="783">
        <v>84</v>
      </c>
      <c r="B93" s="775" t="s">
        <v>208</v>
      </c>
      <c r="C93" s="703" t="s">
        <v>209</v>
      </c>
      <c r="D93" s="704"/>
      <c r="E93" s="721"/>
      <c r="F93" s="721"/>
      <c r="G93" s="705"/>
      <c r="H93" s="700"/>
      <c r="I93" s="706"/>
    </row>
    <row r="94" spans="1:9" x14ac:dyDescent="0.25">
      <c r="A94" s="783">
        <v>85</v>
      </c>
      <c r="B94" s="682" t="s">
        <v>210</v>
      </c>
      <c r="C94" s="703" t="s">
        <v>211</v>
      </c>
      <c r="D94" s="704"/>
      <c r="E94" s="721"/>
      <c r="F94" s="721"/>
      <c r="G94" s="705"/>
      <c r="H94" s="700"/>
      <c r="I94" s="706">
        <v>3300</v>
      </c>
    </row>
    <row r="95" spans="1:9" x14ac:dyDescent="0.25">
      <c r="A95" s="783">
        <v>86</v>
      </c>
      <c r="B95" s="775" t="s">
        <v>212</v>
      </c>
      <c r="C95" s="703" t="s">
        <v>213</v>
      </c>
      <c r="D95" s="704"/>
      <c r="E95" s="721"/>
      <c r="F95" s="721"/>
      <c r="G95" s="705"/>
      <c r="H95" s="700"/>
      <c r="I95" s="706">
        <v>3300</v>
      </c>
    </row>
    <row r="96" spans="1:9" x14ac:dyDescent="0.25">
      <c r="A96" s="783">
        <v>87</v>
      </c>
      <c r="B96" s="775" t="s">
        <v>214</v>
      </c>
      <c r="C96" s="703" t="s">
        <v>215</v>
      </c>
      <c r="D96" s="704">
        <v>1766</v>
      </c>
      <c r="E96" s="721">
        <v>214</v>
      </c>
      <c r="F96" s="721"/>
      <c r="G96" s="705">
        <f t="shared" si="5"/>
        <v>214</v>
      </c>
      <c r="H96" s="700">
        <f>D96+G96</f>
        <v>1980</v>
      </c>
      <c r="I96" s="706">
        <v>3300</v>
      </c>
    </row>
    <row r="97" spans="1:9" x14ac:dyDescent="0.25">
      <c r="A97" s="783">
        <v>88</v>
      </c>
      <c r="B97" s="682" t="s">
        <v>216</v>
      </c>
      <c r="C97" s="703" t="s">
        <v>217</v>
      </c>
      <c r="D97" s="704">
        <v>773</v>
      </c>
      <c r="E97" s="721">
        <v>121</v>
      </c>
      <c r="F97" s="721"/>
      <c r="G97" s="705">
        <f t="shared" si="5"/>
        <v>121</v>
      </c>
      <c r="H97" s="700">
        <f>D97+G97</f>
        <v>894</v>
      </c>
      <c r="I97" s="706">
        <v>1650</v>
      </c>
    </row>
    <row r="98" spans="1:9" x14ac:dyDescent="0.25">
      <c r="A98" s="783">
        <v>89</v>
      </c>
      <c r="B98" s="702" t="s">
        <v>218</v>
      </c>
      <c r="C98" s="703" t="s">
        <v>219</v>
      </c>
      <c r="D98" s="704">
        <v>2003</v>
      </c>
      <c r="E98" s="721">
        <v>286</v>
      </c>
      <c r="F98" s="721"/>
      <c r="G98" s="705">
        <f t="shared" si="5"/>
        <v>286</v>
      </c>
      <c r="H98" s="700">
        <f>D98+G98</f>
        <v>2289</v>
      </c>
      <c r="I98" s="706">
        <v>3300</v>
      </c>
    </row>
    <row r="99" spans="1:9" x14ac:dyDescent="0.25">
      <c r="A99" s="783">
        <v>90</v>
      </c>
      <c r="B99" s="702" t="s">
        <v>220</v>
      </c>
      <c r="C99" s="703" t="s">
        <v>221</v>
      </c>
      <c r="D99" s="704">
        <v>3510</v>
      </c>
      <c r="E99" s="721">
        <v>350</v>
      </c>
      <c r="F99" s="721"/>
      <c r="G99" s="705">
        <f t="shared" si="5"/>
        <v>350</v>
      </c>
      <c r="H99" s="700">
        <f>D99+G99</f>
        <v>3860</v>
      </c>
      <c r="I99" s="706">
        <v>3300</v>
      </c>
    </row>
    <row r="100" spans="1:9" x14ac:dyDescent="0.25">
      <c r="A100" s="783">
        <v>91</v>
      </c>
      <c r="B100" s="775" t="s">
        <v>222</v>
      </c>
      <c r="C100" s="703" t="s">
        <v>223</v>
      </c>
      <c r="D100" s="704"/>
      <c r="E100" s="721"/>
      <c r="F100" s="721"/>
      <c r="G100" s="705"/>
      <c r="H100" s="700"/>
      <c r="I100" s="706">
        <v>1650</v>
      </c>
    </row>
    <row r="101" spans="1:9" x14ac:dyDescent="0.25">
      <c r="A101" s="783">
        <v>92</v>
      </c>
      <c r="B101" s="702" t="s">
        <v>224</v>
      </c>
      <c r="C101" s="703" t="s">
        <v>225</v>
      </c>
      <c r="D101" s="704">
        <v>922</v>
      </c>
      <c r="E101" s="721"/>
      <c r="F101" s="721"/>
      <c r="G101" s="705"/>
      <c r="H101" s="700">
        <f>D101+G101</f>
        <v>922</v>
      </c>
      <c r="I101" s="706">
        <v>3300</v>
      </c>
    </row>
    <row r="102" spans="1:9" x14ac:dyDescent="0.25">
      <c r="A102" s="783">
        <v>93</v>
      </c>
      <c r="B102" s="702" t="s">
        <v>226</v>
      </c>
      <c r="C102" s="703" t="s">
        <v>227</v>
      </c>
      <c r="D102" s="704"/>
      <c r="E102" s="721"/>
      <c r="F102" s="721"/>
      <c r="G102" s="705"/>
      <c r="H102" s="700"/>
      <c r="I102" s="706">
        <v>3300</v>
      </c>
    </row>
    <row r="103" spans="1:9" x14ac:dyDescent="0.25">
      <c r="A103" s="783">
        <v>94</v>
      </c>
      <c r="B103" s="682" t="s">
        <v>32</v>
      </c>
      <c r="C103" s="703" t="s">
        <v>33</v>
      </c>
      <c r="D103" s="704">
        <v>3081</v>
      </c>
      <c r="E103" s="721">
        <v>372</v>
      </c>
      <c r="F103" s="721">
        <v>132</v>
      </c>
      <c r="G103" s="705">
        <f t="shared" si="5"/>
        <v>504</v>
      </c>
      <c r="H103" s="700">
        <f>D103+G103</f>
        <v>3585</v>
      </c>
      <c r="I103" s="706">
        <v>3630</v>
      </c>
    </row>
    <row r="104" spans="1:9" x14ac:dyDescent="0.25">
      <c r="A104" s="783">
        <v>95</v>
      </c>
      <c r="B104" s="775" t="s">
        <v>228</v>
      </c>
      <c r="C104" s="703" t="s">
        <v>229</v>
      </c>
      <c r="D104" s="704">
        <v>687</v>
      </c>
      <c r="E104" s="721"/>
      <c r="F104" s="721"/>
      <c r="G104" s="705"/>
      <c r="H104" s="700">
        <f>D104+G104</f>
        <v>687</v>
      </c>
      <c r="I104" s="706">
        <v>3300</v>
      </c>
    </row>
    <row r="105" spans="1:9" x14ac:dyDescent="0.25">
      <c r="A105" s="783">
        <v>96</v>
      </c>
      <c r="B105" s="702" t="s">
        <v>230</v>
      </c>
      <c r="C105" s="703" t="s">
        <v>231</v>
      </c>
      <c r="D105" s="704">
        <v>2534</v>
      </c>
      <c r="E105" s="721">
        <v>389</v>
      </c>
      <c r="F105" s="721"/>
      <c r="G105" s="705">
        <f t="shared" si="5"/>
        <v>389</v>
      </c>
      <c r="H105" s="700">
        <f>D105+G105</f>
        <v>2923</v>
      </c>
      <c r="I105" s="706">
        <v>3300</v>
      </c>
    </row>
    <row r="106" spans="1:9" x14ac:dyDescent="0.25">
      <c r="A106" s="783">
        <v>97</v>
      </c>
      <c r="B106" s="702" t="s">
        <v>232</v>
      </c>
      <c r="C106" s="703" t="s">
        <v>233</v>
      </c>
      <c r="D106" s="704"/>
      <c r="E106" s="721"/>
      <c r="F106" s="721"/>
      <c r="G106" s="705"/>
      <c r="H106" s="700"/>
      <c r="I106" s="706"/>
    </row>
    <row r="107" spans="1:9" x14ac:dyDescent="0.25">
      <c r="A107" s="783">
        <v>98</v>
      </c>
      <c r="B107" s="702" t="s">
        <v>234</v>
      </c>
      <c r="C107" s="703" t="s">
        <v>235</v>
      </c>
      <c r="D107" s="704"/>
      <c r="E107" s="721"/>
      <c r="F107" s="721"/>
      <c r="G107" s="705"/>
      <c r="H107" s="700"/>
      <c r="I107" s="706"/>
    </row>
    <row r="108" spans="1:9" x14ac:dyDescent="0.25">
      <c r="A108" s="783">
        <v>99</v>
      </c>
      <c r="B108" s="775" t="s">
        <v>236</v>
      </c>
      <c r="C108" s="703" t="s">
        <v>237</v>
      </c>
      <c r="D108" s="704"/>
      <c r="E108" s="721"/>
      <c r="F108" s="721"/>
      <c r="G108" s="705"/>
      <c r="H108" s="700"/>
      <c r="I108" s="706"/>
    </row>
    <row r="109" spans="1:9" x14ac:dyDescent="0.25">
      <c r="A109" s="783">
        <v>100</v>
      </c>
      <c r="B109" s="775" t="s">
        <v>238</v>
      </c>
      <c r="C109" s="703" t="s">
        <v>239</v>
      </c>
      <c r="D109" s="704"/>
      <c r="E109" s="721"/>
      <c r="F109" s="721"/>
      <c r="G109" s="705"/>
      <c r="H109" s="700"/>
      <c r="I109" s="706"/>
    </row>
    <row r="110" spans="1:9" ht="15.75" customHeight="1" x14ac:dyDescent="0.25">
      <c r="A110" s="783">
        <v>101</v>
      </c>
      <c r="B110" s="775" t="s">
        <v>240</v>
      </c>
      <c r="C110" s="703" t="s">
        <v>241</v>
      </c>
      <c r="D110" s="704"/>
      <c r="E110" s="721"/>
      <c r="F110" s="721"/>
      <c r="G110" s="705"/>
      <c r="H110" s="700"/>
      <c r="I110" s="706"/>
    </row>
    <row r="111" spans="1:9" x14ac:dyDescent="0.25">
      <c r="A111" s="783">
        <v>102</v>
      </c>
      <c r="B111" s="775" t="s">
        <v>242</v>
      </c>
      <c r="C111" s="703" t="s">
        <v>243</v>
      </c>
      <c r="D111" s="704"/>
      <c r="E111" s="721"/>
      <c r="F111" s="721"/>
      <c r="G111" s="705"/>
      <c r="H111" s="700"/>
      <c r="I111" s="706"/>
    </row>
    <row r="112" spans="1:9" x14ac:dyDescent="0.25">
      <c r="A112" s="783">
        <v>103</v>
      </c>
      <c r="B112" s="775" t="s">
        <v>244</v>
      </c>
      <c r="C112" s="703" t="s">
        <v>245</v>
      </c>
      <c r="D112" s="704"/>
      <c r="E112" s="721"/>
      <c r="F112" s="721"/>
      <c r="G112" s="705"/>
      <c r="H112" s="700"/>
      <c r="I112" s="706"/>
    </row>
    <row r="113" spans="1:9" x14ac:dyDescent="0.25">
      <c r="A113" s="783">
        <v>104</v>
      </c>
      <c r="B113" s="711" t="s">
        <v>246</v>
      </c>
      <c r="C113" s="709" t="s">
        <v>247</v>
      </c>
      <c r="D113" s="704"/>
      <c r="E113" s="721"/>
      <c r="F113" s="721"/>
      <c r="G113" s="705"/>
      <c r="H113" s="700"/>
      <c r="I113" s="706"/>
    </row>
    <row r="114" spans="1:9" x14ac:dyDescent="0.25">
      <c r="A114" s="783">
        <v>105</v>
      </c>
      <c r="B114" s="682" t="s">
        <v>248</v>
      </c>
      <c r="C114" s="703" t="s">
        <v>249</v>
      </c>
      <c r="D114" s="704"/>
      <c r="E114" s="721"/>
      <c r="F114" s="721"/>
      <c r="G114" s="705"/>
      <c r="H114" s="700"/>
      <c r="I114" s="706"/>
    </row>
    <row r="115" spans="1:9" x14ac:dyDescent="0.25">
      <c r="A115" s="783">
        <v>106</v>
      </c>
      <c r="B115" s="775" t="s">
        <v>250</v>
      </c>
      <c r="C115" s="703" t="s">
        <v>251</v>
      </c>
      <c r="D115" s="704"/>
      <c r="E115" s="721"/>
      <c r="F115" s="721"/>
      <c r="G115" s="705"/>
      <c r="H115" s="700"/>
      <c r="I115" s="706"/>
    </row>
    <row r="116" spans="1:9" ht="15" customHeight="1" x14ac:dyDescent="0.25">
      <c r="A116" s="783">
        <v>107</v>
      </c>
      <c r="B116" s="702" t="s">
        <v>252</v>
      </c>
      <c r="C116" s="712" t="s">
        <v>253</v>
      </c>
      <c r="D116" s="704"/>
      <c r="E116" s="721"/>
      <c r="F116" s="721"/>
      <c r="G116" s="705"/>
      <c r="H116" s="700"/>
      <c r="I116" s="706"/>
    </row>
    <row r="117" spans="1:9" x14ac:dyDescent="0.25">
      <c r="A117" s="783">
        <v>108</v>
      </c>
      <c r="B117" s="775" t="s">
        <v>254</v>
      </c>
      <c r="C117" s="703" t="s">
        <v>255</v>
      </c>
      <c r="D117" s="704"/>
      <c r="E117" s="721"/>
      <c r="F117" s="721"/>
      <c r="G117" s="705"/>
      <c r="H117" s="700"/>
      <c r="I117" s="706"/>
    </row>
    <row r="118" spans="1:9" x14ac:dyDescent="0.25">
      <c r="A118" s="783">
        <v>109</v>
      </c>
      <c r="B118" s="682" t="s">
        <v>256</v>
      </c>
      <c r="C118" s="703" t="s">
        <v>257</v>
      </c>
      <c r="D118" s="704"/>
      <c r="E118" s="721"/>
      <c r="F118" s="721"/>
      <c r="G118" s="705"/>
      <c r="H118" s="700"/>
      <c r="I118" s="706"/>
    </row>
    <row r="119" spans="1:9" x14ac:dyDescent="0.25">
      <c r="A119" s="783">
        <v>110</v>
      </c>
      <c r="B119" s="702" t="s">
        <v>258</v>
      </c>
      <c r="C119" s="703" t="s">
        <v>259</v>
      </c>
      <c r="D119" s="704"/>
      <c r="E119" s="721"/>
      <c r="F119" s="721"/>
      <c r="G119" s="705"/>
      <c r="H119" s="700"/>
      <c r="I119" s="706"/>
    </row>
    <row r="120" spans="1:9" x14ac:dyDescent="0.25">
      <c r="A120" s="783">
        <v>111</v>
      </c>
      <c r="B120" s="776" t="s">
        <v>560</v>
      </c>
      <c r="C120" s="677" t="s">
        <v>561</v>
      </c>
      <c r="D120" s="704"/>
      <c r="E120" s="721"/>
      <c r="F120" s="721"/>
      <c r="G120" s="705"/>
      <c r="H120" s="700"/>
      <c r="I120" s="706"/>
    </row>
    <row r="121" spans="1:9" x14ac:dyDescent="0.25">
      <c r="A121" s="783">
        <v>112</v>
      </c>
      <c r="B121" s="682" t="s">
        <v>260</v>
      </c>
      <c r="C121" s="703" t="s">
        <v>261</v>
      </c>
      <c r="D121" s="704"/>
      <c r="E121" s="721"/>
      <c r="F121" s="721"/>
      <c r="G121" s="705"/>
      <c r="H121" s="700"/>
      <c r="I121" s="706"/>
    </row>
    <row r="122" spans="1:9" x14ac:dyDescent="0.25">
      <c r="A122" s="783">
        <v>113</v>
      </c>
      <c r="B122" s="775" t="s">
        <v>262</v>
      </c>
      <c r="C122" s="703" t="s">
        <v>263</v>
      </c>
      <c r="D122" s="704"/>
      <c r="E122" s="721"/>
      <c r="F122" s="721"/>
      <c r="G122" s="705"/>
      <c r="H122" s="700"/>
      <c r="I122" s="706"/>
    </row>
    <row r="123" spans="1:9" ht="25.5" x14ac:dyDescent="0.25">
      <c r="A123" s="783">
        <v>114</v>
      </c>
      <c r="B123" s="775" t="s">
        <v>264</v>
      </c>
      <c r="C123" s="714" t="s">
        <v>265</v>
      </c>
      <c r="D123" s="704"/>
      <c r="E123" s="721"/>
      <c r="F123" s="721"/>
      <c r="G123" s="705"/>
      <c r="H123" s="700"/>
      <c r="I123" s="706"/>
    </row>
    <row r="124" spans="1:9" x14ac:dyDescent="0.25">
      <c r="A124" s="783">
        <v>115</v>
      </c>
      <c r="B124" s="775" t="s">
        <v>266</v>
      </c>
      <c r="C124" s="703" t="s">
        <v>267</v>
      </c>
      <c r="D124" s="704"/>
      <c r="E124" s="721"/>
      <c r="F124" s="721"/>
      <c r="G124" s="705"/>
      <c r="H124" s="700"/>
      <c r="I124" s="706"/>
    </row>
    <row r="125" spans="1:9" x14ac:dyDescent="0.25">
      <c r="A125" s="783">
        <v>116</v>
      </c>
      <c r="B125" s="775" t="s">
        <v>268</v>
      </c>
      <c r="C125" s="703" t="s">
        <v>269</v>
      </c>
      <c r="D125" s="704">
        <v>2833</v>
      </c>
      <c r="E125" s="721">
        <v>841</v>
      </c>
      <c r="F125" s="721"/>
      <c r="G125" s="705">
        <f t="shared" si="5"/>
        <v>841</v>
      </c>
      <c r="H125" s="700">
        <f>D125+G125</f>
        <v>3674</v>
      </c>
      <c r="I125" s="706">
        <v>13200</v>
      </c>
    </row>
    <row r="126" spans="1:9" x14ac:dyDescent="0.25">
      <c r="A126" s="783">
        <v>117</v>
      </c>
      <c r="B126" s="775" t="s">
        <v>270</v>
      </c>
      <c r="C126" s="703" t="s">
        <v>271</v>
      </c>
      <c r="D126" s="704"/>
      <c r="E126" s="721"/>
      <c r="F126" s="721"/>
      <c r="G126" s="705"/>
      <c r="H126" s="700"/>
      <c r="I126" s="706"/>
    </row>
    <row r="127" spans="1:9" x14ac:dyDescent="0.25">
      <c r="A127" s="783">
        <v>118</v>
      </c>
      <c r="B127" s="702" t="s">
        <v>272</v>
      </c>
      <c r="C127" s="703" t="s">
        <v>273</v>
      </c>
      <c r="D127" s="704"/>
      <c r="E127" s="721"/>
      <c r="F127" s="721"/>
      <c r="G127" s="705"/>
      <c r="H127" s="700"/>
      <c r="I127" s="706"/>
    </row>
    <row r="128" spans="1:9" x14ac:dyDescent="0.25">
      <c r="A128" s="783">
        <v>119</v>
      </c>
      <c r="B128" s="702" t="s">
        <v>274</v>
      </c>
      <c r="C128" s="703" t="s">
        <v>275</v>
      </c>
      <c r="D128" s="704"/>
      <c r="E128" s="721"/>
      <c r="F128" s="721"/>
      <c r="G128" s="705"/>
      <c r="H128" s="700"/>
      <c r="I128" s="706"/>
    </row>
    <row r="129" spans="1:9" x14ac:dyDescent="0.25">
      <c r="A129" s="783">
        <v>120</v>
      </c>
      <c r="B129" s="702" t="s">
        <v>276</v>
      </c>
      <c r="C129" s="703" t="s">
        <v>277</v>
      </c>
      <c r="D129" s="704"/>
      <c r="E129" s="721"/>
      <c r="F129" s="721"/>
      <c r="G129" s="705"/>
      <c r="H129" s="700"/>
      <c r="I129" s="706"/>
    </row>
    <row r="130" spans="1:9" x14ac:dyDescent="0.25">
      <c r="A130" s="783">
        <v>121</v>
      </c>
      <c r="B130" s="775" t="s">
        <v>278</v>
      </c>
      <c r="C130" s="703" t="s">
        <v>279</v>
      </c>
      <c r="D130" s="704"/>
      <c r="E130" s="721"/>
      <c r="F130" s="721"/>
      <c r="G130" s="705"/>
      <c r="H130" s="700"/>
      <c r="I130" s="706"/>
    </row>
    <row r="131" spans="1:9" x14ac:dyDescent="0.25">
      <c r="A131" s="783">
        <v>122</v>
      </c>
      <c r="B131" s="775" t="s">
        <v>280</v>
      </c>
      <c r="C131" s="703" t="s">
        <v>281</v>
      </c>
      <c r="D131" s="704"/>
      <c r="E131" s="721"/>
      <c r="F131" s="721"/>
      <c r="G131" s="705"/>
      <c r="H131" s="700"/>
      <c r="I131" s="706"/>
    </row>
    <row r="132" spans="1:9" x14ac:dyDescent="0.25">
      <c r="A132" s="783">
        <v>123</v>
      </c>
      <c r="B132" s="775" t="s">
        <v>282</v>
      </c>
      <c r="C132" s="703" t="s">
        <v>283</v>
      </c>
      <c r="D132" s="704">
        <v>2671</v>
      </c>
      <c r="E132" s="721"/>
      <c r="F132" s="721"/>
      <c r="G132" s="705"/>
      <c r="H132" s="700">
        <f>D132+G132</f>
        <v>2671</v>
      </c>
      <c r="I132" s="706">
        <v>23100</v>
      </c>
    </row>
    <row r="133" spans="1:9" x14ac:dyDescent="0.25">
      <c r="A133" s="783">
        <v>124</v>
      </c>
      <c r="B133" s="702" t="s">
        <v>284</v>
      </c>
      <c r="C133" s="703" t="s">
        <v>285</v>
      </c>
      <c r="D133" s="704">
        <v>2730</v>
      </c>
      <c r="E133" s="721"/>
      <c r="F133" s="721"/>
      <c r="G133" s="705"/>
      <c r="H133" s="700">
        <f>D133+G133</f>
        <v>2730</v>
      </c>
      <c r="I133" s="706"/>
    </row>
    <row r="134" spans="1:9" x14ac:dyDescent="0.25">
      <c r="A134" s="783">
        <v>125</v>
      </c>
      <c r="B134" s="682" t="s">
        <v>286</v>
      </c>
      <c r="C134" s="703" t="s">
        <v>287</v>
      </c>
      <c r="D134" s="704">
        <v>4239</v>
      </c>
      <c r="E134" s="721">
        <v>472</v>
      </c>
      <c r="F134" s="721"/>
      <c r="G134" s="705">
        <f t="shared" si="5"/>
        <v>472</v>
      </c>
      <c r="H134" s="700">
        <f>D134+G134</f>
        <v>4711</v>
      </c>
      <c r="I134" s="706"/>
    </row>
    <row r="135" spans="1:9" x14ac:dyDescent="0.25">
      <c r="A135" s="783">
        <v>126</v>
      </c>
      <c r="B135" s="775" t="s">
        <v>288</v>
      </c>
      <c r="C135" s="703" t="s">
        <v>289</v>
      </c>
      <c r="D135" s="704"/>
      <c r="E135" s="721"/>
      <c r="F135" s="721"/>
      <c r="G135" s="705"/>
      <c r="H135" s="700"/>
      <c r="I135" s="706">
        <v>9900</v>
      </c>
    </row>
    <row r="136" spans="1:9" x14ac:dyDescent="0.25">
      <c r="A136" s="783">
        <v>127</v>
      </c>
      <c r="B136" s="702" t="s">
        <v>290</v>
      </c>
      <c r="C136" s="703" t="s">
        <v>291</v>
      </c>
      <c r="D136" s="704"/>
      <c r="E136" s="721"/>
      <c r="F136" s="721"/>
      <c r="G136" s="705"/>
      <c r="H136" s="700"/>
      <c r="I136" s="706"/>
    </row>
    <row r="137" spans="1:9" x14ac:dyDescent="0.25">
      <c r="A137" s="783">
        <v>128</v>
      </c>
      <c r="B137" s="775" t="s">
        <v>292</v>
      </c>
      <c r="C137" s="703" t="s">
        <v>293</v>
      </c>
      <c r="D137" s="704"/>
      <c r="E137" s="721"/>
      <c r="F137" s="721"/>
      <c r="G137" s="705"/>
      <c r="H137" s="700"/>
      <c r="I137" s="706"/>
    </row>
    <row r="138" spans="1:9" x14ac:dyDescent="0.25">
      <c r="A138" s="783">
        <v>129</v>
      </c>
      <c r="B138" s="715" t="s">
        <v>294</v>
      </c>
      <c r="C138" s="716" t="s">
        <v>295</v>
      </c>
      <c r="D138" s="704"/>
      <c r="E138" s="721"/>
      <c r="F138" s="721"/>
      <c r="G138" s="705"/>
      <c r="H138" s="700"/>
      <c r="I138" s="706"/>
    </row>
    <row r="139" spans="1:9" x14ac:dyDescent="0.25">
      <c r="A139" s="783">
        <v>130</v>
      </c>
      <c r="B139" s="717" t="s">
        <v>296</v>
      </c>
      <c r="C139" s="716" t="s">
        <v>297</v>
      </c>
      <c r="D139" s="704"/>
      <c r="E139" s="721"/>
      <c r="F139" s="721"/>
      <c r="G139" s="705"/>
      <c r="H139" s="700"/>
      <c r="I139" s="706"/>
    </row>
    <row r="140" spans="1:9" x14ac:dyDescent="0.2">
      <c r="A140" s="783">
        <v>131</v>
      </c>
      <c r="B140" s="715" t="s">
        <v>298</v>
      </c>
      <c r="C140" s="646" t="s">
        <v>469</v>
      </c>
      <c r="D140" s="704"/>
      <c r="E140" s="721"/>
      <c r="F140" s="721"/>
      <c r="G140" s="705"/>
      <c r="H140" s="700"/>
      <c r="I140" s="706">
        <v>1980</v>
      </c>
    </row>
    <row r="141" spans="1:9" x14ac:dyDescent="0.25">
      <c r="A141" s="783">
        <v>132</v>
      </c>
      <c r="B141" s="718" t="s">
        <v>300</v>
      </c>
      <c r="C141" s="719" t="s">
        <v>301</v>
      </c>
      <c r="D141" s="704"/>
      <c r="E141" s="721"/>
      <c r="F141" s="721"/>
      <c r="G141" s="705"/>
      <c r="H141" s="700"/>
      <c r="I141" s="706"/>
    </row>
    <row r="142" spans="1:9" x14ac:dyDescent="0.25">
      <c r="A142" s="783">
        <v>133</v>
      </c>
      <c r="B142" s="720" t="s">
        <v>302</v>
      </c>
      <c r="C142" s="719" t="s">
        <v>303</v>
      </c>
      <c r="D142" s="704"/>
      <c r="E142" s="721">
        <v>2400</v>
      </c>
      <c r="F142" s="721">
        <v>800</v>
      </c>
      <c r="G142" s="705">
        <f t="shared" ref="G142" si="6">E142+F142</f>
        <v>3200</v>
      </c>
      <c r="H142" s="700">
        <f>D142+G142</f>
        <v>3200</v>
      </c>
      <c r="I142" s="706">
        <v>19800</v>
      </c>
    </row>
    <row r="143" spans="1:9" x14ac:dyDescent="0.25">
      <c r="A143" s="783">
        <v>134</v>
      </c>
      <c r="B143" s="720" t="s">
        <v>304</v>
      </c>
      <c r="C143" s="719" t="s">
        <v>305</v>
      </c>
      <c r="D143" s="721"/>
      <c r="E143" s="721"/>
      <c r="F143" s="721"/>
      <c r="G143" s="705"/>
      <c r="H143" s="700"/>
      <c r="I143" s="722"/>
    </row>
    <row r="144" spans="1:9" ht="13.5" thickBot="1" x14ac:dyDescent="0.3">
      <c r="A144" s="544">
        <v>135</v>
      </c>
      <c r="B144" s="723" t="s">
        <v>306</v>
      </c>
      <c r="C144" s="724" t="s">
        <v>307</v>
      </c>
      <c r="D144" s="725"/>
      <c r="E144" s="725"/>
      <c r="F144" s="725"/>
      <c r="G144" s="726"/>
      <c r="H144" s="727"/>
      <c r="I144" s="728"/>
    </row>
    <row r="145" spans="3:9" s="787" customFormat="1" x14ac:dyDescent="0.25">
      <c r="C145" s="785"/>
      <c r="D145" s="786"/>
      <c r="E145" s="786"/>
      <c r="F145" s="786"/>
      <c r="G145" s="786"/>
      <c r="H145" s="786"/>
      <c r="I145" s="786"/>
    </row>
    <row r="146" spans="3:9" s="786" customFormat="1" x14ac:dyDescent="0.25">
      <c r="C146" s="788"/>
    </row>
    <row r="147" spans="3:9" s="786" customFormat="1" x14ac:dyDescent="0.25">
      <c r="C147" s="788"/>
    </row>
    <row r="148" spans="3:9" s="786" customFormat="1" x14ac:dyDescent="0.25">
      <c r="C148" s="788"/>
      <c r="H148" s="789"/>
    </row>
  </sheetData>
  <mergeCells count="12">
    <mergeCell ref="I4:I5"/>
    <mergeCell ref="A6:C6"/>
    <mergeCell ref="A87:A90"/>
    <mergeCell ref="B87:B90"/>
    <mergeCell ref="A1:I1"/>
    <mergeCell ref="A3:A5"/>
    <mergeCell ref="B3:B5"/>
    <mergeCell ref="C3:C5"/>
    <mergeCell ref="D3:H3"/>
    <mergeCell ref="D4:D5"/>
    <mergeCell ref="E4:G4"/>
    <mergeCell ref="H4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53"/>
  <sheetViews>
    <sheetView zoomScale="90" zoomScaleNormal="90" workbookViewId="0">
      <pane xSplit="3" ySplit="7" topLeftCell="D125" activePane="bottomRight" state="frozen"/>
      <selection pane="topRight" activeCell="D1" sqref="D1"/>
      <selection pane="bottomLeft" activeCell="A8" sqref="A8"/>
      <selection pane="bottomRight" activeCell="O155" sqref="O155"/>
    </sheetView>
  </sheetViews>
  <sheetFormatPr defaultRowHeight="12.75" x14ac:dyDescent="0.25"/>
  <cols>
    <col min="1" max="1" width="5.85546875" style="693" customWidth="1"/>
    <col min="2" max="2" width="9.28515625" style="693" bestFit="1" customWidth="1"/>
    <col min="3" max="3" width="35.7109375" style="694" customWidth="1"/>
    <col min="4" max="4" width="17.28515625" style="695" customWidth="1"/>
    <col min="5" max="5" width="14.85546875" style="695" customWidth="1"/>
    <col min="6" max="6" width="12" style="695" customWidth="1"/>
    <col min="7" max="9" width="11.5703125" style="693" customWidth="1"/>
    <col min="10" max="10" width="11.42578125" style="695" customWidth="1"/>
    <col min="11" max="11" width="11.42578125" style="693" customWidth="1"/>
    <col min="12" max="16384" width="9.140625" style="693"/>
  </cols>
  <sheetData>
    <row r="1" spans="1:11" ht="39.75" customHeight="1" x14ac:dyDescent="0.25">
      <c r="A1" s="1208" t="s">
        <v>758</v>
      </c>
      <c r="B1" s="1271"/>
      <c r="C1" s="1271"/>
      <c r="D1" s="1271"/>
      <c r="E1" s="1271"/>
      <c r="F1" s="1271"/>
      <c r="G1" s="1272"/>
      <c r="H1" s="1272"/>
      <c r="I1" s="1272"/>
      <c r="J1" s="1272"/>
      <c r="K1" s="1272"/>
    </row>
    <row r="2" spans="1:11" ht="13.5" thickBot="1" x14ac:dyDescent="0.3"/>
    <row r="3" spans="1:11" s="790" customFormat="1" ht="11.25" customHeight="1" x14ac:dyDescent="0.25">
      <c r="A3" s="1246" t="s">
        <v>0</v>
      </c>
      <c r="B3" s="1249" t="s">
        <v>743</v>
      </c>
      <c r="C3" s="1268" t="s">
        <v>2</v>
      </c>
      <c r="D3" s="1255" t="s">
        <v>744</v>
      </c>
      <c r="E3" s="1290"/>
      <c r="F3" s="1273" t="s">
        <v>745</v>
      </c>
      <c r="G3" s="1274"/>
      <c r="H3" s="1275"/>
      <c r="I3" s="1276"/>
      <c r="J3" s="1280" t="s">
        <v>746</v>
      </c>
      <c r="K3" s="1281"/>
    </row>
    <row r="4" spans="1:11" s="790" customFormat="1" ht="23.25" customHeight="1" x14ac:dyDescent="0.25">
      <c r="A4" s="1247"/>
      <c r="B4" s="1250"/>
      <c r="C4" s="1269"/>
      <c r="D4" s="1084"/>
      <c r="E4" s="1291"/>
      <c r="F4" s="1277"/>
      <c r="G4" s="1278"/>
      <c r="H4" s="1261"/>
      <c r="I4" s="1279"/>
      <c r="J4" s="1282"/>
      <c r="K4" s="1279"/>
    </row>
    <row r="5" spans="1:11" s="790" customFormat="1" ht="21.75" customHeight="1" x14ac:dyDescent="0.25">
      <c r="A5" s="1247"/>
      <c r="B5" s="1250"/>
      <c r="C5" s="1269"/>
      <c r="D5" s="1292" t="s">
        <v>449</v>
      </c>
      <c r="E5" s="1294" t="s">
        <v>747</v>
      </c>
      <c r="F5" s="1283" t="s">
        <v>773</v>
      </c>
      <c r="G5" s="1282"/>
      <c r="H5" s="1284" t="s">
        <v>774</v>
      </c>
      <c r="I5" s="1285"/>
      <c r="J5" s="1286" t="s">
        <v>750</v>
      </c>
      <c r="K5" s="1288" t="s">
        <v>751</v>
      </c>
    </row>
    <row r="6" spans="1:11" s="790" customFormat="1" ht="38.25" customHeight="1" thickBot="1" x14ac:dyDescent="0.3">
      <c r="A6" s="1248"/>
      <c r="B6" s="1251"/>
      <c r="C6" s="1270"/>
      <c r="D6" s="1293"/>
      <c r="E6" s="1295"/>
      <c r="F6" s="791" t="s">
        <v>748</v>
      </c>
      <c r="G6" s="792" t="s">
        <v>749</v>
      </c>
      <c r="H6" s="793" t="s">
        <v>748</v>
      </c>
      <c r="I6" s="699" t="s">
        <v>749</v>
      </c>
      <c r="J6" s="1287"/>
      <c r="K6" s="1289"/>
    </row>
    <row r="7" spans="1:11" ht="12.75" customHeight="1" x14ac:dyDescent="0.25">
      <c r="A7" s="1264" t="s">
        <v>44</v>
      </c>
      <c r="B7" s="1265"/>
      <c r="C7" s="1266"/>
      <c r="D7" s="729">
        <f t="shared" ref="D7:K7" si="0">SUM(D8:D145)-D88</f>
        <v>428173</v>
      </c>
      <c r="E7" s="730">
        <f t="shared" si="0"/>
        <v>94934</v>
      </c>
      <c r="F7" s="731">
        <f t="shared" si="0"/>
        <v>17272</v>
      </c>
      <c r="G7" s="730">
        <f t="shared" si="0"/>
        <v>172718</v>
      </c>
      <c r="H7" s="780">
        <f t="shared" si="0"/>
        <v>525</v>
      </c>
      <c r="I7" s="732">
        <f t="shared" si="0"/>
        <v>24674</v>
      </c>
      <c r="J7" s="733">
        <f t="shared" si="0"/>
        <v>1525</v>
      </c>
      <c r="K7" s="701">
        <f t="shared" si="0"/>
        <v>18290</v>
      </c>
    </row>
    <row r="8" spans="1:11" x14ac:dyDescent="0.25">
      <c r="A8" s="783">
        <v>1</v>
      </c>
      <c r="B8" s="734" t="s">
        <v>54</v>
      </c>
      <c r="C8" s="748" t="s">
        <v>55</v>
      </c>
      <c r="D8" s="704">
        <v>1884</v>
      </c>
      <c r="E8" s="735">
        <v>464</v>
      </c>
      <c r="F8" s="704"/>
      <c r="G8" s="705"/>
      <c r="H8" s="705"/>
      <c r="I8" s="722"/>
      <c r="J8" s="736"/>
      <c r="K8" s="722"/>
    </row>
    <row r="9" spans="1:11" x14ac:dyDescent="0.25">
      <c r="A9" s="783">
        <v>2</v>
      </c>
      <c r="B9" s="737" t="s">
        <v>56</v>
      </c>
      <c r="C9" s="748" t="s">
        <v>57</v>
      </c>
      <c r="D9" s="704">
        <v>1928</v>
      </c>
      <c r="E9" s="722">
        <v>479</v>
      </c>
      <c r="F9" s="704"/>
      <c r="G9" s="705"/>
      <c r="H9" s="705"/>
      <c r="I9" s="722"/>
      <c r="J9" s="736"/>
      <c r="K9" s="722"/>
    </row>
    <row r="10" spans="1:11" x14ac:dyDescent="0.25">
      <c r="A10" s="783">
        <v>3</v>
      </c>
      <c r="B10" s="776" t="s">
        <v>16</v>
      </c>
      <c r="C10" s="748" t="s">
        <v>17</v>
      </c>
      <c r="D10" s="704">
        <v>6725</v>
      </c>
      <c r="E10" s="722">
        <v>2148</v>
      </c>
      <c r="F10" s="704">
        <v>575</v>
      </c>
      <c r="G10" s="705">
        <v>5746</v>
      </c>
      <c r="H10" s="705"/>
      <c r="I10" s="722"/>
      <c r="J10" s="736">
        <v>181</v>
      </c>
      <c r="K10" s="722">
        <v>2170</v>
      </c>
    </row>
    <row r="11" spans="1:11" x14ac:dyDescent="0.25">
      <c r="A11" s="783">
        <v>4</v>
      </c>
      <c r="B11" s="734" t="s">
        <v>58</v>
      </c>
      <c r="C11" s="748" t="s">
        <v>59</v>
      </c>
      <c r="D11" s="704">
        <v>2250</v>
      </c>
      <c r="E11" s="722">
        <v>647</v>
      </c>
      <c r="F11" s="704"/>
      <c r="G11" s="705"/>
      <c r="H11" s="705"/>
      <c r="I11" s="722"/>
      <c r="J11" s="736"/>
      <c r="K11" s="722"/>
    </row>
    <row r="12" spans="1:11" ht="12" customHeight="1" x14ac:dyDescent="0.25">
      <c r="A12" s="783">
        <v>5</v>
      </c>
      <c r="B12" s="734" t="s">
        <v>60</v>
      </c>
      <c r="C12" s="748" t="s">
        <v>61</v>
      </c>
      <c r="D12" s="704">
        <v>2243</v>
      </c>
      <c r="E12" s="722">
        <v>679</v>
      </c>
      <c r="F12" s="704"/>
      <c r="G12" s="705"/>
      <c r="H12" s="705"/>
      <c r="I12" s="722"/>
      <c r="J12" s="736"/>
      <c r="K12" s="722"/>
    </row>
    <row r="13" spans="1:11" x14ac:dyDescent="0.25">
      <c r="A13" s="783">
        <v>6</v>
      </c>
      <c r="B13" s="776" t="s">
        <v>18</v>
      </c>
      <c r="C13" s="748" t="s">
        <v>19</v>
      </c>
      <c r="D13" s="704">
        <v>20167</v>
      </c>
      <c r="E13" s="722">
        <v>1749</v>
      </c>
      <c r="F13" s="704">
        <v>1284</v>
      </c>
      <c r="G13" s="705">
        <v>12844</v>
      </c>
      <c r="H13" s="705"/>
      <c r="I13" s="722"/>
      <c r="J13" s="736">
        <v>129</v>
      </c>
      <c r="K13" s="722">
        <v>1550</v>
      </c>
    </row>
    <row r="14" spans="1:11" x14ac:dyDescent="0.25">
      <c r="A14" s="783">
        <v>7</v>
      </c>
      <c r="B14" s="734" t="s">
        <v>62</v>
      </c>
      <c r="C14" s="748" t="s">
        <v>63</v>
      </c>
      <c r="D14" s="704">
        <v>6425</v>
      </c>
      <c r="E14" s="722">
        <v>449</v>
      </c>
      <c r="F14" s="704"/>
      <c r="G14" s="705"/>
      <c r="H14" s="705"/>
      <c r="I14" s="722"/>
      <c r="J14" s="736"/>
      <c r="K14" s="722"/>
    </row>
    <row r="15" spans="1:11" x14ac:dyDescent="0.25">
      <c r="A15" s="783">
        <v>8</v>
      </c>
      <c r="B15" s="776" t="s">
        <v>64</v>
      </c>
      <c r="C15" s="748" t="s">
        <v>65</v>
      </c>
      <c r="D15" s="704">
        <v>2279</v>
      </c>
      <c r="E15" s="722">
        <v>422</v>
      </c>
      <c r="F15" s="704"/>
      <c r="G15" s="705"/>
      <c r="H15" s="705"/>
      <c r="I15" s="722"/>
      <c r="J15" s="736"/>
      <c r="K15" s="722"/>
    </row>
    <row r="16" spans="1:11" x14ac:dyDescent="0.25">
      <c r="A16" s="783">
        <v>9</v>
      </c>
      <c r="B16" s="776" t="s">
        <v>66</v>
      </c>
      <c r="C16" s="748" t="s">
        <v>67</v>
      </c>
      <c r="D16" s="704">
        <v>2494</v>
      </c>
      <c r="E16" s="722">
        <v>990</v>
      </c>
      <c r="F16" s="704">
        <v>203</v>
      </c>
      <c r="G16" s="705">
        <v>2028</v>
      </c>
      <c r="H16" s="705"/>
      <c r="I16" s="722"/>
      <c r="J16" s="736"/>
      <c r="K16" s="722"/>
    </row>
    <row r="17" spans="1:11" x14ac:dyDescent="0.25">
      <c r="A17" s="783">
        <v>10</v>
      </c>
      <c r="B17" s="776" t="s">
        <v>68</v>
      </c>
      <c r="C17" s="748" t="s">
        <v>69</v>
      </c>
      <c r="D17" s="704"/>
      <c r="E17" s="722"/>
      <c r="F17" s="704"/>
      <c r="G17" s="705"/>
      <c r="H17" s="705"/>
      <c r="I17" s="722"/>
      <c r="J17" s="736"/>
      <c r="K17" s="722"/>
    </row>
    <row r="18" spans="1:11" x14ac:dyDescent="0.25">
      <c r="A18" s="783">
        <v>11</v>
      </c>
      <c r="B18" s="776" t="s">
        <v>70</v>
      </c>
      <c r="C18" s="748" t="s">
        <v>71</v>
      </c>
      <c r="D18" s="704">
        <v>2230</v>
      </c>
      <c r="E18" s="722">
        <v>612</v>
      </c>
      <c r="F18" s="704"/>
      <c r="G18" s="705"/>
      <c r="H18" s="705"/>
      <c r="I18" s="722"/>
      <c r="J18" s="736"/>
      <c r="K18" s="722"/>
    </row>
    <row r="19" spans="1:11" x14ac:dyDescent="0.25">
      <c r="A19" s="783">
        <v>12</v>
      </c>
      <c r="B19" s="776" t="s">
        <v>72</v>
      </c>
      <c r="C19" s="748" t="s">
        <v>73</v>
      </c>
      <c r="D19" s="704">
        <v>4613</v>
      </c>
      <c r="E19" s="722">
        <v>830</v>
      </c>
      <c r="F19" s="704"/>
      <c r="G19" s="705"/>
      <c r="H19" s="705"/>
      <c r="I19" s="722"/>
      <c r="J19" s="736"/>
      <c r="K19" s="722"/>
    </row>
    <row r="20" spans="1:11" ht="12" customHeight="1" x14ac:dyDescent="0.25">
      <c r="A20" s="783">
        <v>13</v>
      </c>
      <c r="B20" s="776" t="s">
        <v>74</v>
      </c>
      <c r="C20" s="748" t="s">
        <v>75</v>
      </c>
      <c r="D20" s="704"/>
      <c r="E20" s="722"/>
      <c r="F20" s="704"/>
      <c r="G20" s="705"/>
      <c r="H20" s="705"/>
      <c r="I20" s="722"/>
      <c r="J20" s="736"/>
      <c r="K20" s="722"/>
    </row>
    <row r="21" spans="1:11" ht="12" customHeight="1" x14ac:dyDescent="0.25">
      <c r="A21" s="783">
        <v>14</v>
      </c>
      <c r="B21" s="776" t="s">
        <v>76</v>
      </c>
      <c r="C21" s="748" t="s">
        <v>77</v>
      </c>
      <c r="D21" s="704">
        <v>3164</v>
      </c>
      <c r="E21" s="722">
        <v>343</v>
      </c>
      <c r="F21" s="704"/>
      <c r="G21" s="705"/>
      <c r="H21" s="705"/>
      <c r="I21" s="722"/>
      <c r="J21" s="736"/>
      <c r="K21" s="722"/>
    </row>
    <row r="22" spans="1:11" x14ac:dyDescent="0.25">
      <c r="A22" s="783">
        <v>15</v>
      </c>
      <c r="B22" s="776" t="s">
        <v>78</v>
      </c>
      <c r="C22" s="748" t="s">
        <v>79</v>
      </c>
      <c r="D22" s="704">
        <v>4808</v>
      </c>
      <c r="E22" s="722">
        <v>815</v>
      </c>
      <c r="F22" s="704">
        <v>203</v>
      </c>
      <c r="G22" s="705">
        <v>2028</v>
      </c>
      <c r="H22" s="705"/>
      <c r="I22" s="722"/>
      <c r="J22" s="736"/>
      <c r="K22" s="722"/>
    </row>
    <row r="23" spans="1:11" x14ac:dyDescent="0.25">
      <c r="A23" s="783">
        <v>16</v>
      </c>
      <c r="B23" s="776" t="s">
        <v>80</v>
      </c>
      <c r="C23" s="748" t="s">
        <v>81</v>
      </c>
      <c r="D23" s="704">
        <v>5802</v>
      </c>
      <c r="E23" s="722">
        <v>609</v>
      </c>
      <c r="F23" s="704">
        <v>473</v>
      </c>
      <c r="G23" s="705">
        <v>4732</v>
      </c>
      <c r="H23" s="705"/>
      <c r="I23" s="722"/>
      <c r="J23" s="736"/>
      <c r="K23" s="722"/>
    </row>
    <row r="24" spans="1:11" x14ac:dyDescent="0.25">
      <c r="A24" s="783">
        <v>17</v>
      </c>
      <c r="B24" s="776" t="s">
        <v>20</v>
      </c>
      <c r="C24" s="748" t="s">
        <v>21</v>
      </c>
      <c r="D24" s="704">
        <v>10499</v>
      </c>
      <c r="E24" s="722">
        <v>5004</v>
      </c>
      <c r="F24" s="704">
        <v>676</v>
      </c>
      <c r="G24" s="705">
        <v>6760</v>
      </c>
      <c r="H24" s="705"/>
      <c r="I24" s="722"/>
      <c r="J24" s="736"/>
      <c r="K24" s="722"/>
    </row>
    <row r="25" spans="1:11" x14ac:dyDescent="0.25">
      <c r="A25" s="783">
        <v>18</v>
      </c>
      <c r="B25" s="734" t="s">
        <v>82</v>
      </c>
      <c r="C25" s="748" t="s">
        <v>83</v>
      </c>
      <c r="D25" s="704">
        <v>1870</v>
      </c>
      <c r="E25" s="722">
        <v>626</v>
      </c>
      <c r="F25" s="704"/>
      <c r="G25" s="705"/>
      <c r="H25" s="705"/>
      <c r="I25" s="722"/>
      <c r="J25" s="736"/>
      <c r="K25" s="722"/>
    </row>
    <row r="26" spans="1:11" x14ac:dyDescent="0.25">
      <c r="A26" s="783">
        <v>19</v>
      </c>
      <c r="B26" s="734" t="s">
        <v>84</v>
      </c>
      <c r="C26" s="748" t="s">
        <v>85</v>
      </c>
      <c r="D26" s="704">
        <v>1544</v>
      </c>
      <c r="E26" s="722">
        <v>425</v>
      </c>
      <c r="F26" s="704"/>
      <c r="G26" s="705"/>
      <c r="H26" s="705"/>
      <c r="I26" s="722"/>
      <c r="J26" s="736"/>
      <c r="K26" s="722"/>
    </row>
    <row r="27" spans="1:11" x14ac:dyDescent="0.25">
      <c r="A27" s="783">
        <v>20</v>
      </c>
      <c r="B27" s="734" t="s">
        <v>86</v>
      </c>
      <c r="C27" s="748" t="s">
        <v>87</v>
      </c>
      <c r="D27" s="704">
        <v>7478</v>
      </c>
      <c r="E27" s="722">
        <v>815</v>
      </c>
      <c r="F27" s="704">
        <v>338</v>
      </c>
      <c r="G27" s="705">
        <v>3380</v>
      </c>
      <c r="H27" s="705"/>
      <c r="I27" s="722"/>
      <c r="J27" s="736"/>
      <c r="K27" s="722"/>
    </row>
    <row r="28" spans="1:11" x14ac:dyDescent="0.25">
      <c r="A28" s="783">
        <v>21</v>
      </c>
      <c r="B28" s="734" t="s">
        <v>22</v>
      </c>
      <c r="C28" s="748" t="s">
        <v>23</v>
      </c>
      <c r="D28" s="704">
        <v>6168</v>
      </c>
      <c r="E28" s="722">
        <v>609</v>
      </c>
      <c r="F28" s="704">
        <v>270</v>
      </c>
      <c r="G28" s="705">
        <v>2704</v>
      </c>
      <c r="H28" s="705"/>
      <c r="I28" s="722"/>
      <c r="J28" s="736"/>
      <c r="K28" s="722"/>
    </row>
    <row r="29" spans="1:11" x14ac:dyDescent="0.25">
      <c r="A29" s="783">
        <v>22</v>
      </c>
      <c r="B29" s="776" t="s">
        <v>24</v>
      </c>
      <c r="C29" s="748" t="s">
        <v>25</v>
      </c>
      <c r="D29" s="704"/>
      <c r="E29" s="722"/>
      <c r="F29" s="704"/>
      <c r="G29" s="705"/>
      <c r="H29" s="705"/>
      <c r="I29" s="722"/>
      <c r="J29" s="736"/>
      <c r="K29" s="722"/>
    </row>
    <row r="30" spans="1:11" x14ac:dyDescent="0.25">
      <c r="A30" s="783">
        <v>23</v>
      </c>
      <c r="B30" s="776" t="s">
        <v>88</v>
      </c>
      <c r="C30" s="748" t="s">
        <v>89</v>
      </c>
      <c r="D30" s="704"/>
      <c r="E30" s="722"/>
      <c r="F30" s="704"/>
      <c r="G30" s="705"/>
      <c r="H30" s="705"/>
      <c r="I30" s="722"/>
      <c r="J30" s="736"/>
      <c r="K30" s="722"/>
    </row>
    <row r="31" spans="1:11" ht="25.5" x14ac:dyDescent="0.25">
      <c r="A31" s="783">
        <v>24</v>
      </c>
      <c r="B31" s="776" t="s">
        <v>90</v>
      </c>
      <c r="C31" s="748" t="s">
        <v>91</v>
      </c>
      <c r="D31" s="704"/>
      <c r="E31" s="722"/>
      <c r="F31" s="704"/>
      <c r="G31" s="705"/>
      <c r="H31" s="705"/>
      <c r="I31" s="722"/>
      <c r="J31" s="736"/>
      <c r="K31" s="722"/>
    </row>
    <row r="32" spans="1:11" x14ac:dyDescent="0.25">
      <c r="A32" s="783">
        <v>25</v>
      </c>
      <c r="B32" s="734" t="s">
        <v>92</v>
      </c>
      <c r="C32" s="748" t="s">
        <v>93</v>
      </c>
      <c r="D32" s="704">
        <v>5245</v>
      </c>
      <c r="E32" s="722">
        <v>957</v>
      </c>
      <c r="F32" s="704"/>
      <c r="G32" s="705"/>
      <c r="H32" s="705"/>
      <c r="I32" s="722"/>
      <c r="J32" s="736"/>
      <c r="K32" s="722"/>
    </row>
    <row r="33" spans="1:11" x14ac:dyDescent="0.25">
      <c r="A33" s="783">
        <v>26</v>
      </c>
      <c r="B33" s="776" t="s">
        <v>94</v>
      </c>
      <c r="C33" s="748" t="s">
        <v>95</v>
      </c>
      <c r="D33" s="704"/>
      <c r="E33" s="722"/>
      <c r="F33" s="704"/>
      <c r="G33" s="705"/>
      <c r="H33" s="705"/>
      <c r="I33" s="722"/>
      <c r="J33" s="736"/>
      <c r="K33" s="722"/>
    </row>
    <row r="34" spans="1:11" x14ac:dyDescent="0.25">
      <c r="A34" s="783">
        <v>27</v>
      </c>
      <c r="B34" s="737" t="s">
        <v>96</v>
      </c>
      <c r="C34" s="748" t="s">
        <v>97</v>
      </c>
      <c r="D34" s="704"/>
      <c r="E34" s="722"/>
      <c r="F34" s="704"/>
      <c r="G34" s="705"/>
      <c r="H34" s="705"/>
      <c r="I34" s="722"/>
      <c r="J34" s="736"/>
      <c r="K34" s="722"/>
    </row>
    <row r="35" spans="1:11" x14ac:dyDescent="0.25">
      <c r="A35" s="783">
        <v>28</v>
      </c>
      <c r="B35" s="737" t="s">
        <v>26</v>
      </c>
      <c r="C35" s="748" t="s">
        <v>27</v>
      </c>
      <c r="D35" s="704">
        <v>8907</v>
      </c>
      <c r="E35" s="722">
        <v>2750</v>
      </c>
      <c r="F35" s="704">
        <v>608</v>
      </c>
      <c r="G35" s="705">
        <v>6084</v>
      </c>
      <c r="H35" s="705"/>
      <c r="I35" s="722"/>
      <c r="J35" s="736"/>
      <c r="K35" s="722"/>
    </row>
    <row r="36" spans="1:11" x14ac:dyDescent="0.25">
      <c r="A36" s="783">
        <v>29</v>
      </c>
      <c r="B36" s="734" t="s">
        <v>98</v>
      </c>
      <c r="C36" s="748" t="s">
        <v>99</v>
      </c>
      <c r="D36" s="704">
        <v>15986</v>
      </c>
      <c r="E36" s="722">
        <v>2130</v>
      </c>
      <c r="F36" s="704">
        <v>710</v>
      </c>
      <c r="G36" s="705">
        <v>7098</v>
      </c>
      <c r="H36" s="705"/>
      <c r="I36" s="722"/>
      <c r="J36" s="736">
        <v>233</v>
      </c>
      <c r="K36" s="722">
        <v>2790</v>
      </c>
    </row>
    <row r="37" spans="1:11" x14ac:dyDescent="0.25">
      <c r="A37" s="783">
        <v>30</v>
      </c>
      <c r="B37" s="737" t="s">
        <v>100</v>
      </c>
      <c r="C37" s="748" t="s">
        <v>101</v>
      </c>
      <c r="D37" s="704">
        <v>2532</v>
      </c>
      <c r="E37" s="722">
        <v>685</v>
      </c>
      <c r="F37" s="704">
        <v>101</v>
      </c>
      <c r="G37" s="705">
        <v>1014</v>
      </c>
      <c r="H37" s="705"/>
      <c r="I37" s="722"/>
      <c r="J37" s="736"/>
      <c r="K37" s="722"/>
    </row>
    <row r="38" spans="1:11" x14ac:dyDescent="0.25">
      <c r="A38" s="783">
        <v>31</v>
      </c>
      <c r="B38" s="776" t="s">
        <v>102</v>
      </c>
      <c r="C38" s="748" t="s">
        <v>103</v>
      </c>
      <c r="D38" s="704">
        <v>9029</v>
      </c>
      <c r="E38" s="722">
        <v>1058</v>
      </c>
      <c r="F38" s="704">
        <v>406</v>
      </c>
      <c r="G38" s="705">
        <v>4056</v>
      </c>
      <c r="H38" s="705"/>
      <c r="I38" s="722"/>
      <c r="J38" s="736">
        <v>155</v>
      </c>
      <c r="K38" s="722">
        <v>1860</v>
      </c>
    </row>
    <row r="39" spans="1:11" x14ac:dyDescent="0.25">
      <c r="A39" s="783">
        <v>32</v>
      </c>
      <c r="B39" s="737" t="s">
        <v>104</v>
      </c>
      <c r="C39" s="748" t="s">
        <v>105</v>
      </c>
      <c r="D39" s="704">
        <v>3195</v>
      </c>
      <c r="E39" s="722">
        <v>1131</v>
      </c>
      <c r="F39" s="704">
        <v>135</v>
      </c>
      <c r="G39" s="705">
        <v>1352</v>
      </c>
      <c r="H39" s="705"/>
      <c r="I39" s="722"/>
      <c r="J39" s="736"/>
      <c r="K39" s="722"/>
    </row>
    <row r="40" spans="1:11" x14ac:dyDescent="0.25">
      <c r="A40" s="783">
        <v>33</v>
      </c>
      <c r="B40" s="734" t="s">
        <v>106</v>
      </c>
      <c r="C40" s="748" t="s">
        <v>107</v>
      </c>
      <c r="D40" s="704">
        <v>8717</v>
      </c>
      <c r="E40" s="722">
        <v>3120</v>
      </c>
      <c r="F40" s="704">
        <v>372</v>
      </c>
      <c r="G40" s="705">
        <v>3718</v>
      </c>
      <c r="H40" s="705"/>
      <c r="I40" s="722"/>
      <c r="J40" s="736"/>
      <c r="K40" s="722"/>
    </row>
    <row r="41" spans="1:11" x14ac:dyDescent="0.25">
      <c r="A41" s="783">
        <v>34</v>
      </c>
      <c r="B41" s="667" t="s">
        <v>108</v>
      </c>
      <c r="C41" s="533" t="s">
        <v>109</v>
      </c>
      <c r="D41" s="704">
        <v>2855</v>
      </c>
      <c r="E41" s="722">
        <v>768</v>
      </c>
      <c r="F41" s="704"/>
      <c r="G41" s="705"/>
      <c r="H41" s="705"/>
      <c r="I41" s="722"/>
      <c r="J41" s="736"/>
      <c r="K41" s="722"/>
    </row>
    <row r="42" spans="1:11" x14ac:dyDescent="0.25">
      <c r="A42" s="783">
        <v>35</v>
      </c>
      <c r="B42" s="734" t="s">
        <v>110</v>
      </c>
      <c r="C42" s="748" t="s">
        <v>111</v>
      </c>
      <c r="D42" s="704">
        <v>1769</v>
      </c>
      <c r="E42" s="722">
        <v>378</v>
      </c>
      <c r="F42" s="704"/>
      <c r="G42" s="705"/>
      <c r="H42" s="705"/>
      <c r="I42" s="722"/>
      <c r="J42" s="736"/>
      <c r="K42" s="722"/>
    </row>
    <row r="43" spans="1:11" x14ac:dyDescent="0.25">
      <c r="A43" s="783">
        <v>36</v>
      </c>
      <c r="B43" s="734" t="s">
        <v>112</v>
      </c>
      <c r="C43" s="748" t="s">
        <v>113</v>
      </c>
      <c r="D43" s="704">
        <v>3218</v>
      </c>
      <c r="E43" s="722">
        <v>768</v>
      </c>
      <c r="F43" s="704"/>
      <c r="G43" s="705"/>
      <c r="H43" s="705"/>
      <c r="I43" s="722"/>
      <c r="J43" s="736"/>
      <c r="K43" s="722"/>
    </row>
    <row r="44" spans="1:11" x14ac:dyDescent="0.25">
      <c r="A44" s="783">
        <v>37</v>
      </c>
      <c r="B44" s="776" t="s">
        <v>114</v>
      </c>
      <c r="C44" s="748" t="s">
        <v>115</v>
      </c>
      <c r="D44" s="704">
        <v>1660</v>
      </c>
      <c r="E44" s="722">
        <v>591</v>
      </c>
      <c r="F44" s="704"/>
      <c r="G44" s="705"/>
      <c r="H44" s="705"/>
      <c r="I44" s="722"/>
      <c r="J44" s="736"/>
      <c r="K44" s="722"/>
    </row>
    <row r="45" spans="1:11" x14ac:dyDescent="0.25">
      <c r="A45" s="783">
        <v>38</v>
      </c>
      <c r="B45" s="737" t="s">
        <v>116</v>
      </c>
      <c r="C45" s="748" t="s">
        <v>117</v>
      </c>
      <c r="D45" s="704"/>
      <c r="E45" s="722"/>
      <c r="F45" s="704"/>
      <c r="G45" s="705"/>
      <c r="H45" s="705"/>
      <c r="I45" s="722"/>
      <c r="J45" s="736"/>
      <c r="K45" s="722"/>
    </row>
    <row r="46" spans="1:11" x14ac:dyDescent="0.25">
      <c r="A46" s="783">
        <v>39</v>
      </c>
      <c r="B46" s="776" t="s">
        <v>28</v>
      </c>
      <c r="C46" s="748" t="s">
        <v>29</v>
      </c>
      <c r="D46" s="704">
        <v>12847</v>
      </c>
      <c r="E46" s="722">
        <v>3049</v>
      </c>
      <c r="F46" s="704">
        <v>575</v>
      </c>
      <c r="G46" s="705">
        <v>5746</v>
      </c>
      <c r="H46" s="705"/>
      <c r="I46" s="722"/>
      <c r="J46" s="736"/>
      <c r="K46" s="722"/>
    </row>
    <row r="47" spans="1:11" x14ac:dyDescent="0.25">
      <c r="A47" s="783">
        <v>40</v>
      </c>
      <c r="B47" s="734" t="s">
        <v>118</v>
      </c>
      <c r="C47" s="748" t="s">
        <v>119</v>
      </c>
      <c r="D47" s="704">
        <v>2691</v>
      </c>
      <c r="E47" s="722">
        <v>777</v>
      </c>
      <c r="F47" s="704"/>
      <c r="G47" s="705"/>
      <c r="H47" s="705"/>
      <c r="I47" s="722"/>
      <c r="J47" s="736"/>
      <c r="K47" s="722"/>
    </row>
    <row r="48" spans="1:11" x14ac:dyDescent="0.25">
      <c r="A48" s="783">
        <v>41</v>
      </c>
      <c r="B48" s="734" t="s">
        <v>120</v>
      </c>
      <c r="C48" s="748" t="s">
        <v>121</v>
      </c>
      <c r="D48" s="704">
        <v>10400</v>
      </c>
      <c r="E48" s="722">
        <v>3888</v>
      </c>
      <c r="F48" s="704">
        <v>642</v>
      </c>
      <c r="G48" s="705">
        <v>6422</v>
      </c>
      <c r="H48" s="705"/>
      <c r="I48" s="722"/>
      <c r="J48" s="736"/>
      <c r="K48" s="722"/>
    </row>
    <row r="49" spans="1:11" x14ac:dyDescent="0.25">
      <c r="A49" s="783">
        <v>42</v>
      </c>
      <c r="B49" s="776" t="s">
        <v>122</v>
      </c>
      <c r="C49" s="748" t="s">
        <v>123</v>
      </c>
      <c r="D49" s="704">
        <v>2256</v>
      </c>
      <c r="E49" s="722">
        <v>523</v>
      </c>
      <c r="F49" s="704"/>
      <c r="G49" s="705"/>
      <c r="H49" s="705"/>
      <c r="I49" s="722"/>
      <c r="J49" s="736"/>
      <c r="K49" s="722"/>
    </row>
    <row r="50" spans="1:11" x14ac:dyDescent="0.25">
      <c r="A50" s="783">
        <v>43</v>
      </c>
      <c r="B50" s="737" t="s">
        <v>124</v>
      </c>
      <c r="C50" s="748" t="s">
        <v>125</v>
      </c>
      <c r="D50" s="704">
        <v>2759</v>
      </c>
      <c r="E50" s="722">
        <v>1140</v>
      </c>
      <c r="F50" s="704">
        <v>135</v>
      </c>
      <c r="G50" s="705">
        <v>1352</v>
      </c>
      <c r="H50" s="705"/>
      <c r="I50" s="722"/>
      <c r="J50" s="736"/>
      <c r="K50" s="722"/>
    </row>
    <row r="51" spans="1:11" x14ac:dyDescent="0.25">
      <c r="A51" s="783">
        <v>44</v>
      </c>
      <c r="B51" s="776" t="s">
        <v>126</v>
      </c>
      <c r="C51" s="748" t="s">
        <v>127</v>
      </c>
      <c r="D51" s="704">
        <v>3310</v>
      </c>
      <c r="E51" s="722">
        <v>511</v>
      </c>
      <c r="F51" s="704"/>
      <c r="G51" s="705"/>
      <c r="H51" s="705"/>
      <c r="I51" s="722"/>
      <c r="J51" s="736"/>
      <c r="K51" s="722"/>
    </row>
    <row r="52" spans="1:11" x14ac:dyDescent="0.25">
      <c r="A52" s="783">
        <v>45</v>
      </c>
      <c r="B52" s="737" t="s">
        <v>128</v>
      </c>
      <c r="C52" s="748" t="s">
        <v>129</v>
      </c>
      <c r="D52" s="704">
        <v>3865</v>
      </c>
      <c r="E52" s="722">
        <v>2145</v>
      </c>
      <c r="F52" s="704">
        <v>338</v>
      </c>
      <c r="G52" s="705">
        <v>3380</v>
      </c>
      <c r="H52" s="705"/>
      <c r="I52" s="722"/>
      <c r="J52" s="736"/>
      <c r="K52" s="722"/>
    </row>
    <row r="53" spans="1:11" x14ac:dyDescent="0.25">
      <c r="A53" s="783">
        <v>46</v>
      </c>
      <c r="B53" s="776" t="s">
        <v>130</v>
      </c>
      <c r="C53" s="748" t="s">
        <v>131</v>
      </c>
      <c r="D53" s="704">
        <v>1538</v>
      </c>
      <c r="E53" s="722">
        <v>301</v>
      </c>
      <c r="F53" s="704"/>
      <c r="G53" s="705"/>
      <c r="H53" s="705"/>
      <c r="I53" s="722"/>
      <c r="J53" s="736"/>
      <c r="K53" s="722"/>
    </row>
    <row r="54" spans="1:11" x14ac:dyDescent="0.25">
      <c r="A54" s="783">
        <v>47</v>
      </c>
      <c r="B54" s="737" t="s">
        <v>132</v>
      </c>
      <c r="C54" s="748" t="s">
        <v>133</v>
      </c>
      <c r="D54" s="704">
        <v>2487</v>
      </c>
      <c r="E54" s="722">
        <v>461</v>
      </c>
      <c r="F54" s="704"/>
      <c r="G54" s="705"/>
      <c r="H54" s="705"/>
      <c r="I54" s="722"/>
      <c r="J54" s="736"/>
      <c r="K54" s="722"/>
    </row>
    <row r="55" spans="1:11" x14ac:dyDescent="0.25">
      <c r="A55" s="783">
        <v>48</v>
      </c>
      <c r="B55" s="776" t="s">
        <v>134</v>
      </c>
      <c r="C55" s="748" t="s">
        <v>135</v>
      </c>
      <c r="D55" s="704">
        <v>3841</v>
      </c>
      <c r="E55" s="722">
        <v>916</v>
      </c>
      <c r="F55" s="704"/>
      <c r="G55" s="705"/>
      <c r="H55" s="705"/>
      <c r="I55" s="722"/>
      <c r="J55" s="736"/>
      <c r="K55" s="722"/>
    </row>
    <row r="56" spans="1:11" x14ac:dyDescent="0.25">
      <c r="A56" s="783">
        <v>49</v>
      </c>
      <c r="B56" s="776" t="s">
        <v>136</v>
      </c>
      <c r="C56" s="748" t="s">
        <v>137</v>
      </c>
      <c r="D56" s="704">
        <v>14258</v>
      </c>
      <c r="E56" s="722">
        <v>6145</v>
      </c>
      <c r="F56" s="704">
        <v>845</v>
      </c>
      <c r="G56" s="705">
        <v>8450</v>
      </c>
      <c r="H56" s="705"/>
      <c r="I56" s="722"/>
      <c r="J56" s="736">
        <v>233</v>
      </c>
      <c r="K56" s="722">
        <v>2790</v>
      </c>
    </row>
    <row r="57" spans="1:11" x14ac:dyDescent="0.25">
      <c r="A57" s="783">
        <v>50</v>
      </c>
      <c r="B57" s="776" t="s">
        <v>138</v>
      </c>
      <c r="C57" s="748" t="s">
        <v>139</v>
      </c>
      <c r="D57" s="704">
        <v>3024</v>
      </c>
      <c r="E57" s="722">
        <v>567</v>
      </c>
      <c r="F57" s="704"/>
      <c r="G57" s="705"/>
      <c r="H57" s="705"/>
      <c r="I57" s="722"/>
      <c r="J57" s="736"/>
      <c r="K57" s="722"/>
    </row>
    <row r="58" spans="1:11" x14ac:dyDescent="0.25">
      <c r="A58" s="783">
        <v>51</v>
      </c>
      <c r="B58" s="776" t="s">
        <v>140</v>
      </c>
      <c r="C58" s="748" t="s">
        <v>141</v>
      </c>
      <c r="D58" s="704">
        <v>2029</v>
      </c>
      <c r="E58" s="722">
        <v>384</v>
      </c>
      <c r="F58" s="704"/>
      <c r="G58" s="705"/>
      <c r="H58" s="705"/>
      <c r="I58" s="722"/>
      <c r="J58" s="736"/>
      <c r="K58" s="722"/>
    </row>
    <row r="59" spans="1:11" x14ac:dyDescent="0.25">
      <c r="A59" s="783">
        <v>52</v>
      </c>
      <c r="B59" s="737" t="s">
        <v>142</v>
      </c>
      <c r="C59" s="748" t="s">
        <v>143</v>
      </c>
      <c r="D59" s="704">
        <v>2588</v>
      </c>
      <c r="E59" s="722">
        <v>685</v>
      </c>
      <c r="F59" s="704"/>
      <c r="G59" s="705"/>
      <c r="H59" s="705"/>
      <c r="I59" s="722"/>
      <c r="J59" s="736"/>
      <c r="K59" s="722"/>
    </row>
    <row r="60" spans="1:11" x14ac:dyDescent="0.25">
      <c r="A60" s="783">
        <v>53</v>
      </c>
      <c r="B60" s="776" t="s">
        <v>144</v>
      </c>
      <c r="C60" s="748" t="s">
        <v>145</v>
      </c>
      <c r="D60" s="704"/>
      <c r="E60" s="722"/>
      <c r="F60" s="704"/>
      <c r="G60" s="705"/>
      <c r="H60" s="705"/>
      <c r="I60" s="722"/>
      <c r="J60" s="736"/>
      <c r="K60" s="722"/>
    </row>
    <row r="61" spans="1:11" ht="13.5" customHeight="1" x14ac:dyDescent="0.25">
      <c r="A61" s="783">
        <v>54</v>
      </c>
      <c r="B61" s="776" t="s">
        <v>146</v>
      </c>
      <c r="C61" s="748" t="s">
        <v>147</v>
      </c>
      <c r="D61" s="704"/>
      <c r="E61" s="722"/>
      <c r="F61" s="704"/>
      <c r="G61" s="705"/>
      <c r="H61" s="705"/>
      <c r="I61" s="722"/>
      <c r="J61" s="736"/>
      <c r="K61" s="722"/>
    </row>
    <row r="62" spans="1:11" x14ac:dyDescent="0.25">
      <c r="A62" s="783">
        <v>55</v>
      </c>
      <c r="B62" s="776" t="s">
        <v>148</v>
      </c>
      <c r="C62" s="748" t="s">
        <v>149</v>
      </c>
      <c r="D62" s="704"/>
      <c r="E62" s="722"/>
      <c r="F62" s="704"/>
      <c r="G62" s="705"/>
      <c r="H62" s="705"/>
      <c r="I62" s="722"/>
      <c r="J62" s="736"/>
      <c r="K62" s="722"/>
    </row>
    <row r="63" spans="1:11" x14ac:dyDescent="0.25">
      <c r="A63" s="783">
        <v>56</v>
      </c>
      <c r="B63" s="737" t="s">
        <v>150</v>
      </c>
      <c r="C63" s="748" t="s">
        <v>151</v>
      </c>
      <c r="D63" s="704"/>
      <c r="E63" s="722"/>
      <c r="F63" s="704"/>
      <c r="G63" s="705"/>
      <c r="H63" s="705"/>
      <c r="I63" s="722"/>
      <c r="J63" s="736"/>
      <c r="K63" s="722"/>
    </row>
    <row r="64" spans="1:11" x14ac:dyDescent="0.25">
      <c r="A64" s="783">
        <v>57</v>
      </c>
      <c r="B64" s="734" t="s">
        <v>152</v>
      </c>
      <c r="C64" s="748" t="s">
        <v>153</v>
      </c>
      <c r="D64" s="704"/>
      <c r="E64" s="722"/>
      <c r="F64" s="704"/>
      <c r="G64" s="705"/>
      <c r="H64" s="705"/>
      <c r="I64" s="722"/>
      <c r="J64" s="736"/>
      <c r="K64" s="722"/>
    </row>
    <row r="65" spans="1:11" x14ac:dyDescent="0.25">
      <c r="A65" s="783">
        <v>58</v>
      </c>
      <c r="B65" s="737" t="s">
        <v>154</v>
      </c>
      <c r="C65" s="748" t="s">
        <v>155</v>
      </c>
      <c r="D65" s="704"/>
      <c r="E65" s="722"/>
      <c r="F65" s="704"/>
      <c r="G65" s="705"/>
      <c r="H65" s="705"/>
      <c r="I65" s="722"/>
      <c r="J65" s="736"/>
      <c r="K65" s="722"/>
    </row>
    <row r="66" spans="1:11" x14ac:dyDescent="0.25">
      <c r="A66" s="783">
        <v>59</v>
      </c>
      <c r="B66" s="776" t="s">
        <v>156</v>
      </c>
      <c r="C66" s="748" t="s">
        <v>157</v>
      </c>
      <c r="D66" s="704"/>
      <c r="E66" s="722"/>
      <c r="F66" s="704"/>
      <c r="G66" s="705"/>
      <c r="H66" s="705"/>
      <c r="I66" s="722"/>
      <c r="J66" s="736"/>
      <c r="K66" s="722"/>
    </row>
    <row r="67" spans="1:11" ht="26.25" customHeight="1" x14ac:dyDescent="0.25">
      <c r="A67" s="783">
        <v>60</v>
      </c>
      <c r="B67" s="734" t="s">
        <v>158</v>
      </c>
      <c r="C67" s="748" t="s">
        <v>159</v>
      </c>
      <c r="D67" s="704"/>
      <c r="E67" s="722"/>
      <c r="F67" s="704"/>
      <c r="G67" s="705"/>
      <c r="H67" s="705"/>
      <c r="I67" s="722"/>
      <c r="J67" s="736"/>
      <c r="K67" s="722"/>
    </row>
    <row r="68" spans="1:11" ht="26.25" customHeight="1" x14ac:dyDescent="0.25">
      <c r="A68" s="783">
        <v>61</v>
      </c>
      <c r="B68" s="734" t="s">
        <v>160</v>
      </c>
      <c r="C68" s="748" t="s">
        <v>161</v>
      </c>
      <c r="D68" s="704"/>
      <c r="E68" s="722"/>
      <c r="F68" s="704"/>
      <c r="G68" s="705"/>
      <c r="H68" s="705"/>
      <c r="I68" s="722"/>
      <c r="J68" s="736"/>
      <c r="K68" s="722"/>
    </row>
    <row r="69" spans="1:11" x14ac:dyDescent="0.25">
      <c r="A69" s="783">
        <v>62</v>
      </c>
      <c r="B69" s="737" t="s">
        <v>162</v>
      </c>
      <c r="C69" s="748" t="s">
        <v>163</v>
      </c>
      <c r="D69" s="704"/>
      <c r="E69" s="722"/>
      <c r="F69" s="704"/>
      <c r="G69" s="705"/>
      <c r="H69" s="705"/>
      <c r="I69" s="722"/>
      <c r="J69" s="736"/>
      <c r="K69" s="722"/>
    </row>
    <row r="70" spans="1:11" x14ac:dyDescent="0.25">
      <c r="A70" s="783">
        <v>63</v>
      </c>
      <c r="B70" s="737" t="s">
        <v>164</v>
      </c>
      <c r="C70" s="748" t="s">
        <v>165</v>
      </c>
      <c r="D70" s="704"/>
      <c r="E70" s="722"/>
      <c r="F70" s="704"/>
      <c r="G70" s="705"/>
      <c r="H70" s="705"/>
      <c r="I70" s="722"/>
      <c r="J70" s="736"/>
      <c r="K70" s="722"/>
    </row>
    <row r="71" spans="1:11" x14ac:dyDescent="0.25">
      <c r="A71" s="783">
        <v>64</v>
      </c>
      <c r="B71" s="737" t="s">
        <v>166</v>
      </c>
      <c r="C71" s="748" t="s">
        <v>167</v>
      </c>
      <c r="D71" s="704"/>
      <c r="E71" s="722"/>
      <c r="F71" s="704"/>
      <c r="G71" s="705"/>
      <c r="H71" s="705"/>
      <c r="I71" s="722"/>
      <c r="J71" s="736"/>
      <c r="K71" s="722"/>
    </row>
    <row r="72" spans="1:11" ht="25.5" x14ac:dyDescent="0.25">
      <c r="A72" s="783">
        <v>65</v>
      </c>
      <c r="B72" s="737" t="s">
        <v>168</v>
      </c>
      <c r="C72" s="748" t="s">
        <v>169</v>
      </c>
      <c r="D72" s="704"/>
      <c r="E72" s="722"/>
      <c r="F72" s="704"/>
      <c r="G72" s="705"/>
      <c r="H72" s="705"/>
      <c r="I72" s="722"/>
      <c r="J72" s="736"/>
      <c r="K72" s="722"/>
    </row>
    <row r="73" spans="1:11" ht="25.5" x14ac:dyDescent="0.25">
      <c r="A73" s="783">
        <v>66</v>
      </c>
      <c r="B73" s="734" t="s">
        <v>170</v>
      </c>
      <c r="C73" s="748" t="s">
        <v>171</v>
      </c>
      <c r="D73" s="704"/>
      <c r="E73" s="722"/>
      <c r="F73" s="704"/>
      <c r="G73" s="705"/>
      <c r="H73" s="705"/>
      <c r="I73" s="722"/>
      <c r="J73" s="736"/>
      <c r="K73" s="722"/>
    </row>
    <row r="74" spans="1:11" ht="25.5" x14ac:dyDescent="0.25">
      <c r="A74" s="783">
        <v>67</v>
      </c>
      <c r="B74" s="737" t="s">
        <v>172</v>
      </c>
      <c r="C74" s="748" t="s">
        <v>173</v>
      </c>
      <c r="D74" s="704"/>
      <c r="E74" s="722"/>
      <c r="F74" s="704"/>
      <c r="G74" s="705"/>
      <c r="H74" s="705"/>
      <c r="I74" s="722"/>
      <c r="J74" s="736"/>
      <c r="K74" s="722"/>
    </row>
    <row r="75" spans="1:11" ht="25.5" x14ac:dyDescent="0.25">
      <c r="A75" s="783">
        <v>68</v>
      </c>
      <c r="B75" s="737" t="s">
        <v>174</v>
      </c>
      <c r="C75" s="748" t="s">
        <v>175</v>
      </c>
      <c r="D75" s="704"/>
      <c r="E75" s="722"/>
      <c r="F75" s="704"/>
      <c r="G75" s="705"/>
      <c r="H75" s="705"/>
      <c r="I75" s="722"/>
      <c r="J75" s="736"/>
      <c r="K75" s="722"/>
    </row>
    <row r="76" spans="1:11" ht="25.5" x14ac:dyDescent="0.25">
      <c r="A76" s="783">
        <v>69</v>
      </c>
      <c r="B76" s="734" t="s">
        <v>176</v>
      </c>
      <c r="C76" s="748" t="s">
        <v>177</v>
      </c>
      <c r="D76" s="704"/>
      <c r="E76" s="722"/>
      <c r="F76" s="704"/>
      <c r="G76" s="705"/>
      <c r="H76" s="705"/>
      <c r="I76" s="722"/>
      <c r="J76" s="736"/>
      <c r="K76" s="722"/>
    </row>
    <row r="77" spans="1:11" ht="25.5" x14ac:dyDescent="0.25">
      <c r="A77" s="783">
        <v>70</v>
      </c>
      <c r="B77" s="734" t="s">
        <v>178</v>
      </c>
      <c r="C77" s="748" t="s">
        <v>179</v>
      </c>
      <c r="D77" s="704"/>
      <c r="E77" s="722"/>
      <c r="F77" s="704"/>
      <c r="G77" s="705"/>
      <c r="H77" s="705"/>
      <c r="I77" s="722"/>
      <c r="J77" s="736"/>
      <c r="K77" s="722"/>
    </row>
    <row r="78" spans="1:11" ht="25.5" x14ac:dyDescent="0.25">
      <c r="A78" s="783">
        <v>71</v>
      </c>
      <c r="B78" s="734" t="s">
        <v>180</v>
      </c>
      <c r="C78" s="748" t="s">
        <v>181</v>
      </c>
      <c r="D78" s="704"/>
      <c r="E78" s="722"/>
      <c r="F78" s="704"/>
      <c r="G78" s="705"/>
      <c r="H78" s="705"/>
      <c r="I78" s="722"/>
      <c r="J78" s="736"/>
      <c r="K78" s="722"/>
    </row>
    <row r="79" spans="1:11" ht="14.25" customHeight="1" x14ac:dyDescent="0.25">
      <c r="A79" s="783">
        <v>72</v>
      </c>
      <c r="B79" s="776" t="s">
        <v>182</v>
      </c>
      <c r="C79" s="748" t="s">
        <v>183</v>
      </c>
      <c r="D79" s="704"/>
      <c r="E79" s="722"/>
      <c r="F79" s="704"/>
      <c r="G79" s="705"/>
      <c r="H79" s="705"/>
      <c r="I79" s="722"/>
      <c r="J79" s="736"/>
      <c r="K79" s="722"/>
    </row>
    <row r="80" spans="1:11" x14ac:dyDescent="0.25">
      <c r="A80" s="783">
        <v>73</v>
      </c>
      <c r="B80" s="734" t="s">
        <v>184</v>
      </c>
      <c r="C80" s="748" t="s">
        <v>185</v>
      </c>
      <c r="D80" s="704"/>
      <c r="E80" s="722"/>
      <c r="F80" s="704"/>
      <c r="G80" s="705"/>
      <c r="H80" s="705"/>
      <c r="I80" s="722"/>
      <c r="J80" s="736"/>
      <c r="K80" s="722"/>
    </row>
    <row r="81" spans="1:11" x14ac:dyDescent="0.25">
      <c r="A81" s="783">
        <v>74</v>
      </c>
      <c r="B81" s="776" t="s">
        <v>186</v>
      </c>
      <c r="C81" s="748" t="s">
        <v>187</v>
      </c>
      <c r="D81" s="704"/>
      <c r="E81" s="722"/>
      <c r="F81" s="704"/>
      <c r="G81" s="705"/>
      <c r="H81" s="705"/>
      <c r="I81" s="722"/>
      <c r="J81" s="736"/>
      <c r="K81" s="722"/>
    </row>
    <row r="82" spans="1:11" x14ac:dyDescent="0.25">
      <c r="A82" s="783">
        <v>75</v>
      </c>
      <c r="B82" s="734" t="s">
        <v>188</v>
      </c>
      <c r="C82" s="748" t="s">
        <v>468</v>
      </c>
      <c r="D82" s="704"/>
      <c r="E82" s="722"/>
      <c r="F82" s="704"/>
      <c r="G82" s="705"/>
      <c r="H82" s="705"/>
      <c r="I82" s="722"/>
      <c r="J82" s="736"/>
      <c r="K82" s="722"/>
    </row>
    <row r="83" spans="1:11" x14ac:dyDescent="0.25">
      <c r="A83" s="783">
        <v>76</v>
      </c>
      <c r="B83" s="734" t="s">
        <v>190</v>
      </c>
      <c r="C83" s="748" t="s">
        <v>191</v>
      </c>
      <c r="D83" s="704"/>
      <c r="E83" s="722"/>
      <c r="F83" s="704"/>
      <c r="G83" s="705"/>
      <c r="H83" s="705"/>
      <c r="I83" s="722"/>
      <c r="J83" s="736"/>
      <c r="K83" s="722"/>
    </row>
    <row r="84" spans="1:11" x14ac:dyDescent="0.25">
      <c r="A84" s="783">
        <v>77</v>
      </c>
      <c r="B84" s="734" t="s">
        <v>192</v>
      </c>
      <c r="C84" s="748" t="s">
        <v>193</v>
      </c>
      <c r="D84" s="704"/>
      <c r="E84" s="722"/>
      <c r="F84" s="704"/>
      <c r="G84" s="705"/>
      <c r="H84" s="705"/>
      <c r="I84" s="722"/>
      <c r="J84" s="736"/>
      <c r="K84" s="722"/>
    </row>
    <row r="85" spans="1:11" x14ac:dyDescent="0.25">
      <c r="A85" s="783">
        <v>78</v>
      </c>
      <c r="B85" s="734" t="s">
        <v>194</v>
      </c>
      <c r="C85" s="748" t="s">
        <v>195</v>
      </c>
      <c r="D85" s="704"/>
      <c r="E85" s="722"/>
      <c r="F85" s="704"/>
      <c r="G85" s="705"/>
      <c r="H85" s="705"/>
      <c r="I85" s="722"/>
      <c r="J85" s="736"/>
      <c r="K85" s="722"/>
    </row>
    <row r="86" spans="1:11" x14ac:dyDescent="0.25">
      <c r="A86" s="783">
        <v>79</v>
      </c>
      <c r="B86" s="734" t="s">
        <v>196</v>
      </c>
      <c r="C86" s="748" t="s">
        <v>197</v>
      </c>
      <c r="D86" s="704"/>
      <c r="E86" s="722"/>
      <c r="F86" s="704"/>
      <c r="G86" s="705"/>
      <c r="H86" s="705"/>
      <c r="I86" s="722"/>
      <c r="J86" s="736"/>
      <c r="K86" s="722"/>
    </row>
    <row r="87" spans="1:11" x14ac:dyDescent="0.25">
      <c r="A87" s="783">
        <v>80</v>
      </c>
      <c r="B87" s="737" t="s">
        <v>30</v>
      </c>
      <c r="C87" s="748" t="s">
        <v>198</v>
      </c>
      <c r="D87" s="704"/>
      <c r="E87" s="722"/>
      <c r="F87" s="704"/>
      <c r="G87" s="705"/>
      <c r="H87" s="705"/>
      <c r="I87" s="722"/>
      <c r="J87" s="736"/>
      <c r="K87" s="722"/>
    </row>
    <row r="88" spans="1:11" ht="30.75" customHeight="1" x14ac:dyDescent="0.25">
      <c r="A88" s="1240">
        <v>81</v>
      </c>
      <c r="B88" s="1267" t="s">
        <v>199</v>
      </c>
      <c r="C88" s="751" t="s">
        <v>200</v>
      </c>
      <c r="D88" s="704"/>
      <c r="E88" s="722"/>
      <c r="F88" s="704"/>
      <c r="G88" s="705"/>
      <c r="H88" s="705"/>
      <c r="I88" s="722"/>
      <c r="J88" s="736"/>
      <c r="K88" s="722"/>
    </row>
    <row r="89" spans="1:11" ht="48.75" customHeight="1" x14ac:dyDescent="0.25">
      <c r="A89" s="1241"/>
      <c r="B89" s="1267"/>
      <c r="C89" s="748" t="s">
        <v>201</v>
      </c>
      <c r="D89" s="704"/>
      <c r="E89" s="722"/>
      <c r="F89" s="704"/>
      <c r="G89" s="705"/>
      <c r="H89" s="705"/>
      <c r="I89" s="722"/>
      <c r="J89" s="736"/>
      <c r="K89" s="722"/>
    </row>
    <row r="90" spans="1:11" ht="25.5" x14ac:dyDescent="0.25">
      <c r="A90" s="1241"/>
      <c r="B90" s="1267"/>
      <c r="C90" s="748" t="s">
        <v>202</v>
      </c>
      <c r="D90" s="704"/>
      <c r="E90" s="722"/>
      <c r="F90" s="704"/>
      <c r="G90" s="705"/>
      <c r="H90" s="705"/>
      <c r="I90" s="722"/>
      <c r="J90" s="736"/>
      <c r="K90" s="722"/>
    </row>
    <row r="91" spans="1:11" ht="45" customHeight="1" x14ac:dyDescent="0.25">
      <c r="A91" s="1242"/>
      <c r="B91" s="1267"/>
      <c r="C91" s="752" t="s">
        <v>203</v>
      </c>
      <c r="D91" s="704"/>
      <c r="E91" s="722"/>
      <c r="F91" s="704"/>
      <c r="G91" s="705"/>
      <c r="H91" s="705"/>
      <c r="I91" s="722"/>
      <c r="J91" s="736"/>
      <c r="K91" s="722"/>
    </row>
    <row r="92" spans="1:11" ht="25.5" x14ac:dyDescent="0.25">
      <c r="A92" s="783">
        <v>82</v>
      </c>
      <c r="B92" s="737" t="s">
        <v>204</v>
      </c>
      <c r="C92" s="748" t="s">
        <v>205</v>
      </c>
      <c r="D92" s="704"/>
      <c r="E92" s="722"/>
      <c r="F92" s="704"/>
      <c r="G92" s="705"/>
      <c r="H92" s="705"/>
      <c r="I92" s="722"/>
      <c r="J92" s="736"/>
      <c r="K92" s="722"/>
    </row>
    <row r="93" spans="1:11" x14ac:dyDescent="0.25">
      <c r="A93" s="783">
        <v>83</v>
      </c>
      <c r="B93" s="737" t="s">
        <v>206</v>
      </c>
      <c r="C93" s="748" t="s">
        <v>207</v>
      </c>
      <c r="D93" s="704"/>
      <c r="E93" s="722"/>
      <c r="F93" s="704"/>
      <c r="G93" s="705"/>
      <c r="H93" s="705"/>
      <c r="I93" s="722"/>
      <c r="J93" s="736"/>
      <c r="K93" s="722"/>
    </row>
    <row r="94" spans="1:11" x14ac:dyDescent="0.25">
      <c r="A94" s="783">
        <v>84</v>
      </c>
      <c r="B94" s="776" t="s">
        <v>208</v>
      </c>
      <c r="C94" s="748" t="s">
        <v>209</v>
      </c>
      <c r="D94" s="704"/>
      <c r="E94" s="722"/>
      <c r="F94" s="704"/>
      <c r="G94" s="705"/>
      <c r="H94" s="705"/>
      <c r="I94" s="722"/>
      <c r="J94" s="736"/>
      <c r="K94" s="722"/>
    </row>
    <row r="95" spans="1:11" x14ac:dyDescent="0.25">
      <c r="A95" s="783">
        <v>85</v>
      </c>
      <c r="B95" s="737" t="s">
        <v>210</v>
      </c>
      <c r="C95" s="748" t="s">
        <v>211</v>
      </c>
      <c r="D95" s="704">
        <v>1806</v>
      </c>
      <c r="E95" s="722">
        <v>594</v>
      </c>
      <c r="F95" s="704"/>
      <c r="G95" s="705"/>
      <c r="H95" s="705"/>
      <c r="I95" s="722"/>
      <c r="J95" s="736"/>
      <c r="K95" s="722"/>
    </row>
    <row r="96" spans="1:11" x14ac:dyDescent="0.25">
      <c r="A96" s="783">
        <v>86</v>
      </c>
      <c r="B96" s="776" t="s">
        <v>212</v>
      </c>
      <c r="C96" s="748" t="s">
        <v>213</v>
      </c>
      <c r="D96" s="704">
        <v>1881</v>
      </c>
      <c r="E96" s="722">
        <v>292</v>
      </c>
      <c r="F96" s="704"/>
      <c r="G96" s="705"/>
      <c r="H96" s="705"/>
      <c r="I96" s="722"/>
      <c r="J96" s="736"/>
      <c r="K96" s="722"/>
    </row>
    <row r="97" spans="1:11" x14ac:dyDescent="0.25">
      <c r="A97" s="783">
        <v>87</v>
      </c>
      <c r="B97" s="776" t="s">
        <v>214</v>
      </c>
      <c r="C97" s="748" t="s">
        <v>215</v>
      </c>
      <c r="D97" s="704">
        <v>5319</v>
      </c>
      <c r="E97" s="722">
        <v>1421</v>
      </c>
      <c r="F97" s="704"/>
      <c r="G97" s="705"/>
      <c r="H97" s="705"/>
      <c r="I97" s="722"/>
      <c r="J97" s="736"/>
      <c r="K97" s="722"/>
    </row>
    <row r="98" spans="1:11" x14ac:dyDescent="0.25">
      <c r="A98" s="783">
        <v>88</v>
      </c>
      <c r="B98" s="737" t="s">
        <v>216</v>
      </c>
      <c r="C98" s="748" t="s">
        <v>217</v>
      </c>
      <c r="D98" s="704">
        <v>2355</v>
      </c>
      <c r="E98" s="722">
        <v>573</v>
      </c>
      <c r="F98" s="704"/>
      <c r="G98" s="705"/>
      <c r="H98" s="705"/>
      <c r="I98" s="722"/>
      <c r="J98" s="736"/>
      <c r="K98" s="722"/>
    </row>
    <row r="99" spans="1:11" x14ac:dyDescent="0.25">
      <c r="A99" s="783">
        <v>89</v>
      </c>
      <c r="B99" s="734" t="s">
        <v>218</v>
      </c>
      <c r="C99" s="748" t="s">
        <v>219</v>
      </c>
      <c r="D99" s="704">
        <v>7908</v>
      </c>
      <c r="E99" s="722">
        <v>744</v>
      </c>
      <c r="F99" s="704"/>
      <c r="G99" s="705"/>
      <c r="H99" s="705"/>
      <c r="I99" s="722"/>
      <c r="J99" s="736"/>
      <c r="K99" s="722"/>
    </row>
    <row r="100" spans="1:11" x14ac:dyDescent="0.25">
      <c r="A100" s="783">
        <v>90</v>
      </c>
      <c r="B100" s="734" t="s">
        <v>220</v>
      </c>
      <c r="C100" s="748" t="s">
        <v>221</v>
      </c>
      <c r="D100" s="704">
        <v>5631</v>
      </c>
      <c r="E100" s="722">
        <v>910</v>
      </c>
      <c r="F100" s="704"/>
      <c r="G100" s="705"/>
      <c r="H100" s="705"/>
      <c r="I100" s="722"/>
      <c r="J100" s="736"/>
      <c r="K100" s="722"/>
    </row>
    <row r="101" spans="1:11" x14ac:dyDescent="0.25">
      <c r="A101" s="783">
        <v>91</v>
      </c>
      <c r="B101" s="776" t="s">
        <v>222</v>
      </c>
      <c r="C101" s="748" t="s">
        <v>223</v>
      </c>
      <c r="D101" s="704">
        <v>1769</v>
      </c>
      <c r="E101" s="722">
        <v>535</v>
      </c>
      <c r="F101" s="704">
        <v>135</v>
      </c>
      <c r="G101" s="705">
        <v>1352</v>
      </c>
      <c r="H101" s="705"/>
      <c r="I101" s="722"/>
      <c r="J101" s="736"/>
      <c r="K101" s="722"/>
    </row>
    <row r="102" spans="1:11" x14ac:dyDescent="0.25">
      <c r="A102" s="783">
        <v>92</v>
      </c>
      <c r="B102" s="734" t="s">
        <v>224</v>
      </c>
      <c r="C102" s="748" t="s">
        <v>225</v>
      </c>
      <c r="D102" s="704">
        <v>2875</v>
      </c>
      <c r="E102" s="722">
        <v>547</v>
      </c>
      <c r="F102" s="704"/>
      <c r="G102" s="705"/>
      <c r="H102" s="705"/>
      <c r="I102" s="722"/>
      <c r="J102" s="736"/>
      <c r="K102" s="722"/>
    </row>
    <row r="103" spans="1:11" x14ac:dyDescent="0.25">
      <c r="A103" s="783">
        <v>93</v>
      </c>
      <c r="B103" s="734" t="s">
        <v>226</v>
      </c>
      <c r="C103" s="748" t="s">
        <v>227</v>
      </c>
      <c r="D103" s="704">
        <v>2519</v>
      </c>
      <c r="E103" s="722">
        <v>676</v>
      </c>
      <c r="F103" s="704"/>
      <c r="G103" s="705"/>
      <c r="H103" s="705"/>
      <c r="I103" s="722"/>
      <c r="J103" s="736"/>
      <c r="K103" s="722"/>
    </row>
    <row r="104" spans="1:11" x14ac:dyDescent="0.25">
      <c r="A104" s="783">
        <v>94</v>
      </c>
      <c r="B104" s="737" t="s">
        <v>32</v>
      </c>
      <c r="C104" s="748" t="s">
        <v>33</v>
      </c>
      <c r="D104" s="704">
        <v>3365</v>
      </c>
      <c r="E104" s="722">
        <v>765</v>
      </c>
      <c r="F104" s="704">
        <v>406</v>
      </c>
      <c r="G104" s="705">
        <v>4056</v>
      </c>
      <c r="H104" s="705"/>
      <c r="I104" s="722"/>
      <c r="J104" s="736"/>
      <c r="K104" s="722"/>
    </row>
    <row r="105" spans="1:11" x14ac:dyDescent="0.25">
      <c r="A105" s="783">
        <v>95</v>
      </c>
      <c r="B105" s="776" t="s">
        <v>228</v>
      </c>
      <c r="C105" s="748" t="s">
        <v>229</v>
      </c>
      <c r="D105" s="704">
        <v>2167</v>
      </c>
      <c r="E105" s="722">
        <v>487</v>
      </c>
      <c r="F105" s="704"/>
      <c r="G105" s="705"/>
      <c r="H105" s="705"/>
      <c r="I105" s="722"/>
      <c r="J105" s="736"/>
      <c r="K105" s="722"/>
    </row>
    <row r="106" spans="1:11" x14ac:dyDescent="0.25">
      <c r="A106" s="783">
        <v>96</v>
      </c>
      <c r="B106" s="734" t="s">
        <v>230</v>
      </c>
      <c r="C106" s="748" t="s">
        <v>231</v>
      </c>
      <c r="D106" s="704">
        <v>5501</v>
      </c>
      <c r="E106" s="722">
        <v>1338</v>
      </c>
      <c r="F106" s="704">
        <v>372</v>
      </c>
      <c r="G106" s="705">
        <v>3718</v>
      </c>
      <c r="H106" s="705"/>
      <c r="I106" s="722"/>
      <c r="J106" s="736"/>
      <c r="K106" s="722"/>
    </row>
    <row r="107" spans="1:11" x14ac:dyDescent="0.25">
      <c r="A107" s="783">
        <v>97</v>
      </c>
      <c r="B107" s="734" t="s">
        <v>232</v>
      </c>
      <c r="C107" s="748" t="s">
        <v>233</v>
      </c>
      <c r="D107" s="704"/>
      <c r="E107" s="722"/>
      <c r="F107" s="704"/>
      <c r="G107" s="705"/>
      <c r="H107" s="705"/>
      <c r="I107" s="722"/>
      <c r="J107" s="736"/>
      <c r="K107" s="722"/>
    </row>
    <row r="108" spans="1:11" x14ac:dyDescent="0.25">
      <c r="A108" s="783">
        <v>98</v>
      </c>
      <c r="B108" s="734" t="s">
        <v>234</v>
      </c>
      <c r="C108" s="748" t="s">
        <v>235</v>
      </c>
      <c r="D108" s="704"/>
      <c r="E108" s="722"/>
      <c r="F108" s="704"/>
      <c r="G108" s="705"/>
      <c r="H108" s="705"/>
      <c r="I108" s="722"/>
      <c r="J108" s="736"/>
      <c r="K108" s="722"/>
    </row>
    <row r="109" spans="1:11" x14ac:dyDescent="0.25">
      <c r="A109" s="783">
        <v>99</v>
      </c>
      <c r="B109" s="776" t="s">
        <v>236</v>
      </c>
      <c r="C109" s="748" t="s">
        <v>237</v>
      </c>
      <c r="D109" s="704"/>
      <c r="E109" s="722"/>
      <c r="F109" s="704"/>
      <c r="G109" s="705"/>
      <c r="H109" s="705"/>
      <c r="I109" s="722"/>
      <c r="J109" s="736"/>
      <c r="K109" s="722"/>
    </row>
    <row r="110" spans="1:11" x14ac:dyDescent="0.25">
      <c r="A110" s="783">
        <v>100</v>
      </c>
      <c r="B110" s="776" t="s">
        <v>238</v>
      </c>
      <c r="C110" s="748" t="s">
        <v>239</v>
      </c>
      <c r="D110" s="704"/>
      <c r="E110" s="722"/>
      <c r="F110" s="704"/>
      <c r="G110" s="705"/>
      <c r="H110" s="705"/>
      <c r="I110" s="722"/>
      <c r="J110" s="736"/>
      <c r="K110" s="722"/>
    </row>
    <row r="111" spans="1:11" x14ac:dyDescent="0.25">
      <c r="A111" s="783">
        <v>101</v>
      </c>
      <c r="B111" s="776" t="s">
        <v>240</v>
      </c>
      <c r="C111" s="748" t="s">
        <v>241</v>
      </c>
      <c r="D111" s="704"/>
      <c r="E111" s="722"/>
      <c r="F111" s="704"/>
      <c r="G111" s="705"/>
      <c r="H111" s="705"/>
      <c r="I111" s="722"/>
      <c r="J111" s="736"/>
      <c r="K111" s="722"/>
    </row>
    <row r="112" spans="1:11" x14ac:dyDescent="0.25">
      <c r="A112" s="783">
        <v>102</v>
      </c>
      <c r="B112" s="776" t="s">
        <v>242</v>
      </c>
      <c r="C112" s="748" t="s">
        <v>243</v>
      </c>
      <c r="D112" s="704"/>
      <c r="E112" s="722"/>
      <c r="F112" s="704"/>
      <c r="G112" s="705"/>
      <c r="H112" s="705"/>
      <c r="I112" s="722"/>
      <c r="J112" s="736"/>
      <c r="K112" s="722"/>
    </row>
    <row r="113" spans="1:11" x14ac:dyDescent="0.25">
      <c r="A113" s="783">
        <v>103</v>
      </c>
      <c r="B113" s="776" t="s">
        <v>244</v>
      </c>
      <c r="C113" s="748" t="s">
        <v>245</v>
      </c>
      <c r="D113" s="704"/>
      <c r="E113" s="722"/>
      <c r="F113" s="704"/>
      <c r="G113" s="705"/>
      <c r="H113" s="705"/>
      <c r="I113" s="722"/>
      <c r="J113" s="736"/>
      <c r="K113" s="722"/>
    </row>
    <row r="114" spans="1:11" x14ac:dyDescent="0.25">
      <c r="A114" s="783">
        <v>104</v>
      </c>
      <c r="B114" s="672" t="s">
        <v>246</v>
      </c>
      <c r="C114" s="533" t="s">
        <v>247</v>
      </c>
      <c r="D114" s="704"/>
      <c r="E114" s="722"/>
      <c r="F114" s="704"/>
      <c r="G114" s="705"/>
      <c r="H114" s="705"/>
      <c r="I114" s="722"/>
      <c r="J114" s="736"/>
      <c r="K114" s="722"/>
    </row>
    <row r="115" spans="1:11" x14ac:dyDescent="0.25">
      <c r="A115" s="783">
        <v>105</v>
      </c>
      <c r="B115" s="737" t="s">
        <v>248</v>
      </c>
      <c r="C115" s="748" t="s">
        <v>249</v>
      </c>
      <c r="D115" s="704"/>
      <c r="E115" s="722"/>
      <c r="F115" s="704"/>
      <c r="G115" s="705"/>
      <c r="H115" s="705"/>
      <c r="I115" s="722"/>
      <c r="J115" s="736"/>
      <c r="K115" s="722"/>
    </row>
    <row r="116" spans="1:11" x14ac:dyDescent="0.25">
      <c r="A116" s="783">
        <v>106</v>
      </c>
      <c r="B116" s="776" t="s">
        <v>250</v>
      </c>
      <c r="C116" s="748" t="s">
        <v>251</v>
      </c>
      <c r="D116" s="704"/>
      <c r="E116" s="722"/>
      <c r="F116" s="704"/>
      <c r="G116" s="705"/>
      <c r="H116" s="705"/>
      <c r="I116" s="722"/>
      <c r="J116" s="736"/>
      <c r="K116" s="722"/>
    </row>
    <row r="117" spans="1:11" ht="12.75" customHeight="1" x14ac:dyDescent="0.25">
      <c r="A117" s="783">
        <v>107</v>
      </c>
      <c r="B117" s="734" t="s">
        <v>252</v>
      </c>
      <c r="C117" s="753" t="s">
        <v>253</v>
      </c>
      <c r="D117" s="704"/>
      <c r="E117" s="722"/>
      <c r="F117" s="704"/>
      <c r="G117" s="705"/>
      <c r="H117" s="705"/>
      <c r="I117" s="722"/>
      <c r="J117" s="736"/>
      <c r="K117" s="722"/>
    </row>
    <row r="118" spans="1:11" x14ac:dyDescent="0.25">
      <c r="A118" s="783">
        <v>108</v>
      </c>
      <c r="B118" s="776" t="s">
        <v>254</v>
      </c>
      <c r="C118" s="748" t="s">
        <v>255</v>
      </c>
      <c r="D118" s="704"/>
      <c r="E118" s="722"/>
      <c r="F118" s="704"/>
      <c r="G118" s="705"/>
      <c r="H118" s="705"/>
      <c r="I118" s="722"/>
      <c r="J118" s="736"/>
      <c r="K118" s="722"/>
    </row>
    <row r="119" spans="1:11" x14ac:dyDescent="0.25">
      <c r="A119" s="783">
        <v>109</v>
      </c>
      <c r="B119" s="737" t="s">
        <v>256</v>
      </c>
      <c r="C119" s="748" t="s">
        <v>257</v>
      </c>
      <c r="D119" s="704"/>
      <c r="E119" s="722"/>
      <c r="F119" s="704"/>
      <c r="G119" s="705"/>
      <c r="H119" s="705"/>
      <c r="I119" s="722"/>
      <c r="J119" s="736"/>
      <c r="K119" s="722"/>
    </row>
    <row r="120" spans="1:11" x14ac:dyDescent="0.25">
      <c r="A120" s="783">
        <v>110</v>
      </c>
      <c r="B120" s="734" t="s">
        <v>258</v>
      </c>
      <c r="C120" s="748" t="s">
        <v>259</v>
      </c>
      <c r="D120" s="704"/>
      <c r="E120" s="722"/>
      <c r="F120" s="704"/>
      <c r="G120" s="705"/>
      <c r="H120" s="705"/>
      <c r="I120" s="722"/>
      <c r="J120" s="736"/>
      <c r="K120" s="722"/>
    </row>
    <row r="121" spans="1:11" x14ac:dyDescent="0.25">
      <c r="A121" s="783">
        <v>111</v>
      </c>
      <c r="B121" s="776" t="s">
        <v>560</v>
      </c>
      <c r="C121" s="677" t="s">
        <v>561</v>
      </c>
      <c r="D121" s="704"/>
      <c r="E121" s="722"/>
      <c r="F121" s="704"/>
      <c r="G121" s="705"/>
      <c r="H121" s="705"/>
      <c r="I121" s="722"/>
      <c r="J121" s="736"/>
      <c r="K121" s="722"/>
    </row>
    <row r="122" spans="1:11" x14ac:dyDescent="0.25">
      <c r="A122" s="783">
        <v>112</v>
      </c>
      <c r="B122" s="737" t="s">
        <v>260</v>
      </c>
      <c r="C122" s="748" t="s">
        <v>261</v>
      </c>
      <c r="D122" s="704"/>
      <c r="E122" s="722"/>
      <c r="F122" s="704"/>
      <c r="G122" s="705"/>
      <c r="H122" s="705"/>
      <c r="I122" s="722"/>
      <c r="J122" s="736"/>
      <c r="K122" s="722"/>
    </row>
    <row r="123" spans="1:11" x14ac:dyDescent="0.25">
      <c r="A123" s="783">
        <v>113</v>
      </c>
      <c r="B123" s="776" t="s">
        <v>262</v>
      </c>
      <c r="C123" s="748" t="s">
        <v>263</v>
      </c>
      <c r="D123" s="704"/>
      <c r="E123" s="722"/>
      <c r="F123" s="704"/>
      <c r="G123" s="705"/>
      <c r="H123" s="705"/>
      <c r="I123" s="722"/>
      <c r="J123" s="736"/>
      <c r="K123" s="722"/>
    </row>
    <row r="124" spans="1:11" ht="14.25" customHeight="1" x14ac:dyDescent="0.25">
      <c r="A124" s="783">
        <v>114</v>
      </c>
      <c r="B124" s="776" t="s">
        <v>264</v>
      </c>
      <c r="C124" s="754" t="s">
        <v>265</v>
      </c>
      <c r="D124" s="704"/>
      <c r="E124" s="722"/>
      <c r="F124" s="704"/>
      <c r="G124" s="705"/>
      <c r="H124" s="705"/>
      <c r="I124" s="722"/>
      <c r="J124" s="736"/>
      <c r="K124" s="722"/>
    </row>
    <row r="125" spans="1:11" x14ac:dyDescent="0.25">
      <c r="A125" s="783">
        <v>115</v>
      </c>
      <c r="B125" s="776" t="s">
        <v>266</v>
      </c>
      <c r="C125" s="748" t="s">
        <v>267</v>
      </c>
      <c r="D125" s="704"/>
      <c r="E125" s="722"/>
      <c r="F125" s="704"/>
      <c r="G125" s="705"/>
      <c r="H125" s="705"/>
      <c r="I125" s="722"/>
      <c r="J125" s="736"/>
      <c r="K125" s="722"/>
    </row>
    <row r="126" spans="1:11" x14ac:dyDescent="0.25">
      <c r="A126" s="783">
        <v>116</v>
      </c>
      <c r="B126" s="776" t="s">
        <v>268</v>
      </c>
      <c r="C126" s="748" t="s">
        <v>269</v>
      </c>
      <c r="D126" s="704"/>
      <c r="E126" s="722"/>
      <c r="F126" s="704"/>
      <c r="G126" s="705"/>
      <c r="H126" s="705"/>
      <c r="I126" s="722"/>
      <c r="J126" s="736"/>
      <c r="K126" s="722"/>
    </row>
    <row r="127" spans="1:11" x14ac:dyDescent="0.25">
      <c r="A127" s="783">
        <v>117</v>
      </c>
      <c r="B127" s="776" t="s">
        <v>270</v>
      </c>
      <c r="C127" s="748" t="s">
        <v>271</v>
      </c>
      <c r="D127" s="704"/>
      <c r="E127" s="722"/>
      <c r="F127" s="704"/>
      <c r="G127" s="705"/>
      <c r="H127" s="705"/>
      <c r="I127" s="722"/>
      <c r="J127" s="736"/>
      <c r="K127" s="722"/>
    </row>
    <row r="128" spans="1:11" x14ac:dyDescent="0.25">
      <c r="A128" s="783">
        <v>118</v>
      </c>
      <c r="B128" s="734" t="s">
        <v>272</v>
      </c>
      <c r="C128" s="748" t="s">
        <v>273</v>
      </c>
      <c r="D128" s="704"/>
      <c r="E128" s="722"/>
      <c r="F128" s="704"/>
      <c r="G128" s="705"/>
      <c r="H128" s="705"/>
      <c r="I128" s="722"/>
      <c r="J128" s="736"/>
      <c r="K128" s="722"/>
    </row>
    <row r="129" spans="1:11" x14ac:dyDescent="0.25">
      <c r="A129" s="783">
        <v>119</v>
      </c>
      <c r="B129" s="734" t="s">
        <v>274</v>
      </c>
      <c r="C129" s="748" t="s">
        <v>275</v>
      </c>
      <c r="D129" s="704"/>
      <c r="E129" s="722"/>
      <c r="F129" s="704"/>
      <c r="G129" s="705"/>
      <c r="H129" s="705"/>
      <c r="I129" s="722"/>
      <c r="J129" s="736"/>
      <c r="K129" s="722"/>
    </row>
    <row r="130" spans="1:11" x14ac:dyDescent="0.25">
      <c r="A130" s="783">
        <v>120</v>
      </c>
      <c r="B130" s="734" t="s">
        <v>276</v>
      </c>
      <c r="C130" s="748" t="s">
        <v>277</v>
      </c>
      <c r="D130" s="704"/>
      <c r="E130" s="722"/>
      <c r="F130" s="704"/>
      <c r="G130" s="705"/>
      <c r="H130" s="705"/>
      <c r="I130" s="722"/>
      <c r="J130" s="736"/>
      <c r="K130" s="722"/>
    </row>
    <row r="131" spans="1:11" x14ac:dyDescent="0.25">
      <c r="A131" s="783">
        <v>121</v>
      </c>
      <c r="B131" s="776" t="s">
        <v>278</v>
      </c>
      <c r="C131" s="748" t="s">
        <v>279</v>
      </c>
      <c r="D131" s="704"/>
      <c r="E131" s="722"/>
      <c r="F131" s="704"/>
      <c r="G131" s="705"/>
      <c r="H131" s="705"/>
      <c r="I131" s="722"/>
      <c r="J131" s="736"/>
      <c r="K131" s="722"/>
    </row>
    <row r="132" spans="1:11" x14ac:dyDescent="0.25">
      <c r="A132" s="783">
        <v>122</v>
      </c>
      <c r="B132" s="776" t="s">
        <v>280</v>
      </c>
      <c r="C132" s="748" t="s">
        <v>281</v>
      </c>
      <c r="D132" s="704"/>
      <c r="E132" s="722"/>
      <c r="F132" s="704"/>
      <c r="G132" s="705"/>
      <c r="H132" s="705"/>
      <c r="I132" s="722"/>
      <c r="J132" s="736"/>
      <c r="K132" s="722"/>
    </row>
    <row r="133" spans="1:11" x14ac:dyDescent="0.25">
      <c r="A133" s="783">
        <v>123</v>
      </c>
      <c r="B133" s="776" t="s">
        <v>282</v>
      </c>
      <c r="C133" s="748" t="s">
        <v>283</v>
      </c>
      <c r="D133" s="704"/>
      <c r="E133" s="722"/>
      <c r="F133" s="704"/>
      <c r="G133" s="705"/>
      <c r="H133" s="705"/>
      <c r="I133" s="722"/>
      <c r="J133" s="736"/>
      <c r="K133" s="722"/>
    </row>
    <row r="134" spans="1:11" x14ac:dyDescent="0.25">
      <c r="A134" s="783">
        <v>124</v>
      </c>
      <c r="B134" s="734" t="s">
        <v>284</v>
      </c>
      <c r="C134" s="748" t="s">
        <v>285</v>
      </c>
      <c r="D134" s="704"/>
      <c r="E134" s="722"/>
      <c r="F134" s="704"/>
      <c r="G134" s="705"/>
      <c r="H134" s="705"/>
      <c r="I134" s="722"/>
      <c r="J134" s="736"/>
      <c r="K134" s="722"/>
    </row>
    <row r="135" spans="1:11" x14ac:dyDescent="0.25">
      <c r="A135" s="783">
        <v>125</v>
      </c>
      <c r="B135" s="737" t="s">
        <v>286</v>
      </c>
      <c r="C135" s="748" t="s">
        <v>287</v>
      </c>
      <c r="D135" s="704">
        <v>13190</v>
      </c>
      <c r="E135" s="722">
        <v>1022</v>
      </c>
      <c r="F135" s="704"/>
      <c r="G135" s="705"/>
      <c r="H135" s="705"/>
      <c r="I135" s="722"/>
      <c r="J135" s="736"/>
      <c r="K135" s="722"/>
    </row>
    <row r="136" spans="1:11" x14ac:dyDescent="0.25">
      <c r="A136" s="783">
        <v>126</v>
      </c>
      <c r="B136" s="776" t="s">
        <v>288</v>
      </c>
      <c r="C136" s="748" t="s">
        <v>289</v>
      </c>
      <c r="D136" s="704"/>
      <c r="E136" s="722"/>
      <c r="F136" s="704"/>
      <c r="G136" s="705"/>
      <c r="H136" s="705"/>
      <c r="I136" s="722"/>
      <c r="J136" s="736"/>
      <c r="K136" s="722"/>
    </row>
    <row r="137" spans="1:11" x14ac:dyDescent="0.25">
      <c r="A137" s="783">
        <v>127</v>
      </c>
      <c r="B137" s="734" t="s">
        <v>290</v>
      </c>
      <c r="C137" s="748" t="s">
        <v>291</v>
      </c>
      <c r="D137" s="704"/>
      <c r="E137" s="722"/>
      <c r="F137" s="704"/>
      <c r="G137" s="705"/>
      <c r="H137" s="705"/>
      <c r="I137" s="722"/>
      <c r="J137" s="736"/>
      <c r="K137" s="722"/>
    </row>
    <row r="138" spans="1:11" x14ac:dyDescent="0.25">
      <c r="A138" s="783">
        <v>128</v>
      </c>
      <c r="B138" s="776" t="s">
        <v>292</v>
      </c>
      <c r="C138" s="748" t="s">
        <v>293</v>
      </c>
      <c r="D138" s="704"/>
      <c r="E138" s="722"/>
      <c r="F138" s="704"/>
      <c r="G138" s="705"/>
      <c r="H138" s="705"/>
      <c r="I138" s="722"/>
      <c r="J138" s="736"/>
      <c r="K138" s="722"/>
    </row>
    <row r="139" spans="1:11" x14ac:dyDescent="0.25">
      <c r="A139" s="783">
        <v>129</v>
      </c>
      <c r="B139" s="739" t="s">
        <v>294</v>
      </c>
      <c r="C139" s="755" t="s">
        <v>295</v>
      </c>
      <c r="D139" s="704">
        <v>146310</v>
      </c>
      <c r="E139" s="722">
        <v>30487</v>
      </c>
      <c r="F139" s="794">
        <v>7470</v>
      </c>
      <c r="G139" s="735">
        <v>74698</v>
      </c>
      <c r="H139" s="705">
        <v>525</v>
      </c>
      <c r="I139" s="722">
        <v>24674</v>
      </c>
      <c r="J139" s="736">
        <v>594</v>
      </c>
      <c r="K139" s="722">
        <v>7130</v>
      </c>
    </row>
    <row r="140" spans="1:11" x14ac:dyDescent="0.25">
      <c r="A140" s="783">
        <v>130</v>
      </c>
      <c r="B140" s="740" t="s">
        <v>296</v>
      </c>
      <c r="C140" s="755" t="s">
        <v>297</v>
      </c>
      <c r="D140" s="704"/>
      <c r="E140" s="722"/>
      <c r="F140" s="704"/>
      <c r="G140" s="735"/>
      <c r="H140" s="705"/>
      <c r="I140" s="722"/>
      <c r="J140" s="736"/>
      <c r="K140" s="722"/>
    </row>
    <row r="141" spans="1:11" x14ac:dyDescent="0.25">
      <c r="A141" s="783">
        <v>131</v>
      </c>
      <c r="B141" s="739" t="s">
        <v>298</v>
      </c>
      <c r="C141" s="703" t="s">
        <v>469</v>
      </c>
      <c r="D141" s="704"/>
      <c r="E141" s="722"/>
      <c r="F141" s="704"/>
      <c r="G141" s="735"/>
      <c r="H141" s="705"/>
      <c r="I141" s="722"/>
      <c r="J141" s="736"/>
      <c r="K141" s="722"/>
    </row>
    <row r="142" spans="1:11" x14ac:dyDescent="0.25">
      <c r="A142" s="783">
        <v>132</v>
      </c>
      <c r="B142" s="684" t="s">
        <v>300</v>
      </c>
      <c r="C142" s="685" t="s">
        <v>301</v>
      </c>
      <c r="D142" s="704"/>
      <c r="E142" s="722"/>
      <c r="F142" s="704"/>
      <c r="G142" s="735"/>
      <c r="H142" s="705"/>
      <c r="I142" s="722"/>
      <c r="J142" s="736"/>
      <c r="K142" s="722"/>
    </row>
    <row r="143" spans="1:11" x14ac:dyDescent="0.25">
      <c r="A143" s="783">
        <v>133</v>
      </c>
      <c r="B143" s="610" t="s">
        <v>302</v>
      </c>
      <c r="C143" s="685" t="s">
        <v>303</v>
      </c>
      <c r="D143" s="704"/>
      <c r="E143" s="722"/>
      <c r="F143" s="704"/>
      <c r="G143" s="735"/>
      <c r="H143" s="705"/>
      <c r="I143" s="722"/>
      <c r="J143" s="736"/>
      <c r="K143" s="722"/>
    </row>
    <row r="144" spans="1:11" x14ac:dyDescent="0.25">
      <c r="A144" s="783">
        <v>134</v>
      </c>
      <c r="B144" s="610" t="s">
        <v>304</v>
      </c>
      <c r="C144" s="685" t="s">
        <v>305</v>
      </c>
      <c r="D144" s="704"/>
      <c r="E144" s="722"/>
      <c r="F144" s="704"/>
      <c r="G144" s="735"/>
      <c r="H144" s="705"/>
      <c r="I144" s="722"/>
      <c r="J144" s="736"/>
      <c r="K144" s="722"/>
    </row>
    <row r="145" spans="1:11" ht="13.5" thickBot="1" x14ac:dyDescent="0.3">
      <c r="A145" s="544">
        <v>135</v>
      </c>
      <c r="B145" s="687" t="s">
        <v>306</v>
      </c>
      <c r="C145" s="795" t="s">
        <v>307</v>
      </c>
      <c r="D145" s="742"/>
      <c r="E145" s="743"/>
      <c r="F145" s="742"/>
      <c r="G145" s="743"/>
      <c r="H145" s="726"/>
      <c r="I145" s="728"/>
      <c r="J145" s="744"/>
      <c r="K145" s="728"/>
    </row>
    <row r="146" spans="1:11" s="797" customFormat="1" x14ac:dyDescent="0.25">
      <c r="A146" s="796"/>
      <c r="C146" s="798"/>
    </row>
    <row r="147" spans="1:11" s="695" customFormat="1" x14ac:dyDescent="0.25">
      <c r="C147" s="799"/>
    </row>
    <row r="148" spans="1:11" s="695" customFormat="1" x14ac:dyDescent="0.25">
      <c r="C148" s="799"/>
    </row>
    <row r="149" spans="1:11" x14ac:dyDescent="0.25">
      <c r="G149" s="695"/>
      <c r="H149" s="695"/>
      <c r="I149" s="695"/>
      <c r="K149" s="695"/>
    </row>
    <row r="151" spans="1:11" x14ac:dyDescent="0.25">
      <c r="G151" s="695"/>
    </row>
    <row r="152" spans="1:11" x14ac:dyDescent="0.25">
      <c r="F152" s="800"/>
      <c r="G152" s="801"/>
    </row>
    <row r="153" spans="1:11" x14ac:dyDescent="0.25">
      <c r="G153" s="695"/>
    </row>
  </sheetData>
  <mergeCells count="16"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  <mergeCell ref="A7:C7"/>
    <mergeCell ref="A88:A91"/>
    <mergeCell ref="B88:B91"/>
    <mergeCell ref="A3:A6"/>
    <mergeCell ref="B3:B6"/>
    <mergeCell ref="C3: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145"/>
  <sheetViews>
    <sheetView workbookViewId="0">
      <pane xSplit="3" ySplit="7" topLeftCell="D122" activePane="bottomRight" state="frozen"/>
      <selection pane="topRight" activeCell="D1" sqref="D1"/>
      <selection pane="bottomLeft" activeCell="A8" sqref="A8"/>
      <selection pane="bottomRight" activeCell="A63" sqref="A63:XFD65"/>
    </sheetView>
  </sheetViews>
  <sheetFormatPr defaultRowHeight="15" x14ac:dyDescent="0.25"/>
  <cols>
    <col min="1" max="1" width="5.5703125" style="160" customWidth="1"/>
    <col min="2" max="2" width="9.140625" style="160"/>
    <col min="3" max="3" width="35.42578125" style="160" customWidth="1"/>
    <col min="4" max="4" width="16.7109375" style="160" customWidth="1"/>
    <col min="5" max="5" width="16.5703125" style="160" customWidth="1"/>
    <col min="6" max="6" width="14.42578125" style="160" customWidth="1"/>
    <col min="7" max="7" width="12.7109375" style="160" customWidth="1"/>
    <col min="8" max="8" width="11.28515625" style="160" customWidth="1"/>
    <col min="9" max="9" width="11.7109375" style="160" customWidth="1"/>
    <col min="10" max="16384" width="9.140625" style="160"/>
  </cols>
  <sheetData>
    <row r="1" spans="1:9" ht="25.5" customHeight="1" x14ac:dyDescent="0.25">
      <c r="A1" s="1208" t="s">
        <v>759</v>
      </c>
      <c r="B1" s="1244"/>
      <c r="C1" s="1244"/>
      <c r="D1" s="1244"/>
      <c r="E1" s="1244"/>
      <c r="F1" s="1244"/>
      <c r="G1" s="1299"/>
      <c r="H1" s="1299"/>
      <c r="I1" s="1299"/>
    </row>
    <row r="2" spans="1:9" ht="15.75" thickBot="1" x14ac:dyDescent="0.3">
      <c r="A2" s="646"/>
      <c r="B2" s="646"/>
      <c r="C2" s="646"/>
      <c r="D2" s="647"/>
      <c r="E2" s="647"/>
      <c r="F2" s="647"/>
      <c r="G2" s="646"/>
      <c r="H2" s="745"/>
      <c r="I2" s="646"/>
    </row>
    <row r="3" spans="1:9" x14ac:dyDescent="0.25">
      <c r="A3" s="1246" t="s">
        <v>0</v>
      </c>
      <c r="B3" s="1249" t="s">
        <v>743</v>
      </c>
      <c r="C3" s="1268" t="s">
        <v>2</v>
      </c>
      <c r="D3" s="1255" t="s">
        <v>744</v>
      </c>
      <c r="E3" s="1290"/>
      <c r="F3" s="1273" t="s">
        <v>745</v>
      </c>
      <c r="G3" s="1302"/>
      <c r="H3" s="1280" t="s">
        <v>746</v>
      </c>
      <c r="I3" s="1302"/>
    </row>
    <row r="4" spans="1:9" x14ac:dyDescent="0.25">
      <c r="A4" s="1247"/>
      <c r="B4" s="1250"/>
      <c r="C4" s="1269"/>
      <c r="D4" s="1300"/>
      <c r="E4" s="1301"/>
      <c r="F4" s="1300"/>
      <c r="G4" s="1303"/>
      <c r="H4" s="1304"/>
      <c r="I4" s="1303"/>
    </row>
    <row r="5" spans="1:9" x14ac:dyDescent="0.25">
      <c r="A5" s="1247"/>
      <c r="B5" s="1250"/>
      <c r="C5" s="1269"/>
      <c r="D5" s="1292" t="s">
        <v>449</v>
      </c>
      <c r="E5" s="1294" t="s">
        <v>747</v>
      </c>
      <c r="F5" s="1307" t="s">
        <v>748</v>
      </c>
      <c r="G5" s="1288" t="s">
        <v>749</v>
      </c>
      <c r="H5" s="1286" t="s">
        <v>750</v>
      </c>
      <c r="I5" s="1288" t="s">
        <v>751</v>
      </c>
    </row>
    <row r="6" spans="1:9" ht="29.25" customHeight="1" thickBot="1" x14ac:dyDescent="0.3">
      <c r="A6" s="1248"/>
      <c r="B6" s="1251"/>
      <c r="C6" s="1270"/>
      <c r="D6" s="1305"/>
      <c r="E6" s="1306"/>
      <c r="F6" s="1308"/>
      <c r="G6" s="1309"/>
      <c r="H6" s="1310"/>
      <c r="I6" s="1309"/>
    </row>
    <row r="7" spans="1:9" x14ac:dyDescent="0.25">
      <c r="A7" s="1264" t="s">
        <v>44</v>
      </c>
      <c r="B7" s="1265"/>
      <c r="C7" s="1266"/>
      <c r="D7" s="746">
        <f t="shared" ref="D7:I7" si="0">SUM(D8:D145)-D92</f>
        <v>50318</v>
      </c>
      <c r="E7" s="747">
        <f t="shared" si="0"/>
        <v>6273</v>
      </c>
      <c r="F7" s="746">
        <f t="shared" si="0"/>
        <v>5377</v>
      </c>
      <c r="G7" s="701">
        <f t="shared" si="0"/>
        <v>166020</v>
      </c>
      <c r="H7" s="733">
        <f t="shared" si="0"/>
        <v>4075</v>
      </c>
      <c r="I7" s="701">
        <f t="shared" si="0"/>
        <v>85560</v>
      </c>
    </row>
    <row r="8" spans="1:9" x14ac:dyDescent="0.25">
      <c r="A8" s="653">
        <v>1</v>
      </c>
      <c r="B8" s="734" t="s">
        <v>54</v>
      </c>
      <c r="C8" s="748" t="s">
        <v>55</v>
      </c>
      <c r="D8" s="674"/>
      <c r="E8" s="749"/>
      <c r="F8" s="663"/>
      <c r="G8" s="659"/>
      <c r="H8" s="736"/>
      <c r="I8" s="659"/>
    </row>
    <row r="9" spans="1:9" x14ac:dyDescent="0.25">
      <c r="A9" s="653">
        <v>2</v>
      </c>
      <c r="B9" s="737" t="s">
        <v>56</v>
      </c>
      <c r="C9" s="748" t="s">
        <v>57</v>
      </c>
      <c r="D9" s="674"/>
      <c r="E9" s="749"/>
      <c r="F9" s="663"/>
      <c r="G9" s="659"/>
      <c r="H9" s="736"/>
      <c r="I9" s="659"/>
    </row>
    <row r="10" spans="1:9" x14ac:dyDescent="0.25">
      <c r="A10" s="653">
        <v>3</v>
      </c>
      <c r="B10" s="713" t="s">
        <v>16</v>
      </c>
      <c r="C10" s="748" t="s">
        <v>17</v>
      </c>
      <c r="D10" s="674">
        <v>1460</v>
      </c>
      <c r="E10" s="749">
        <v>88</v>
      </c>
      <c r="F10" s="663"/>
      <c r="G10" s="659"/>
      <c r="H10" s="736">
        <v>221</v>
      </c>
      <c r="I10" s="659">
        <v>4650</v>
      </c>
    </row>
    <row r="11" spans="1:9" x14ac:dyDescent="0.25">
      <c r="A11" s="653">
        <v>4</v>
      </c>
      <c r="B11" s="734" t="s">
        <v>58</v>
      </c>
      <c r="C11" s="748" t="s">
        <v>59</v>
      </c>
      <c r="D11" s="674"/>
      <c r="E11" s="749"/>
      <c r="F11" s="663"/>
      <c r="G11" s="659"/>
      <c r="H11" s="736"/>
      <c r="I11" s="659"/>
    </row>
    <row r="12" spans="1:9" x14ac:dyDescent="0.25">
      <c r="A12" s="653">
        <v>5</v>
      </c>
      <c r="B12" s="734" t="s">
        <v>60</v>
      </c>
      <c r="C12" s="748" t="s">
        <v>61</v>
      </c>
      <c r="D12" s="674"/>
      <c r="E12" s="749"/>
      <c r="F12" s="663"/>
      <c r="G12" s="659"/>
      <c r="H12" s="736"/>
      <c r="I12" s="659"/>
    </row>
    <row r="13" spans="1:9" x14ac:dyDescent="0.25">
      <c r="A13" s="653">
        <v>6</v>
      </c>
      <c r="B13" s="713" t="s">
        <v>18</v>
      </c>
      <c r="C13" s="748" t="s">
        <v>19</v>
      </c>
      <c r="D13" s="674"/>
      <c r="E13" s="749"/>
      <c r="F13" s="663"/>
      <c r="G13" s="659"/>
      <c r="H13" s="736"/>
      <c r="I13" s="659"/>
    </row>
    <row r="14" spans="1:9" x14ac:dyDescent="0.25">
      <c r="A14" s="653">
        <v>7</v>
      </c>
      <c r="B14" s="734" t="s">
        <v>62</v>
      </c>
      <c r="C14" s="748" t="s">
        <v>63</v>
      </c>
      <c r="D14" s="674"/>
      <c r="E14" s="749"/>
      <c r="F14" s="663"/>
      <c r="G14" s="659"/>
      <c r="H14" s="736"/>
      <c r="I14" s="659"/>
    </row>
    <row r="15" spans="1:9" x14ac:dyDescent="0.25">
      <c r="A15" s="653">
        <v>8</v>
      </c>
      <c r="B15" s="713" t="s">
        <v>64</v>
      </c>
      <c r="C15" s="748" t="s">
        <v>65</v>
      </c>
      <c r="D15" s="674"/>
      <c r="E15" s="749"/>
      <c r="F15" s="663"/>
      <c r="G15" s="659"/>
      <c r="H15" s="736"/>
      <c r="I15" s="659"/>
    </row>
    <row r="16" spans="1:9" x14ac:dyDescent="0.25">
      <c r="A16" s="653">
        <v>9</v>
      </c>
      <c r="B16" s="713" t="s">
        <v>66</v>
      </c>
      <c r="C16" s="748" t="s">
        <v>67</v>
      </c>
      <c r="D16" s="674"/>
      <c r="E16" s="749"/>
      <c r="F16" s="663"/>
      <c r="G16" s="659"/>
      <c r="H16" s="736"/>
      <c r="I16" s="659"/>
    </row>
    <row r="17" spans="1:9" x14ac:dyDescent="0.25">
      <c r="A17" s="653">
        <v>10</v>
      </c>
      <c r="B17" s="713" t="s">
        <v>68</v>
      </c>
      <c r="C17" s="748" t="s">
        <v>69</v>
      </c>
      <c r="D17" s="674">
        <v>1460</v>
      </c>
      <c r="E17" s="749">
        <v>125</v>
      </c>
      <c r="F17" s="663">
        <v>330</v>
      </c>
      <c r="G17" s="659">
        <v>9900</v>
      </c>
      <c r="H17" s="736"/>
      <c r="I17" s="659"/>
    </row>
    <row r="18" spans="1:9" x14ac:dyDescent="0.25">
      <c r="A18" s="653">
        <v>11</v>
      </c>
      <c r="B18" s="713" t="s">
        <v>70</v>
      </c>
      <c r="C18" s="748" t="s">
        <v>71</v>
      </c>
      <c r="D18" s="674"/>
      <c r="E18" s="749"/>
      <c r="F18" s="663"/>
      <c r="G18" s="659"/>
      <c r="H18" s="736"/>
      <c r="I18" s="659"/>
    </row>
    <row r="19" spans="1:9" x14ac:dyDescent="0.25">
      <c r="A19" s="653">
        <v>12</v>
      </c>
      <c r="B19" s="713" t="s">
        <v>72</v>
      </c>
      <c r="C19" s="748" t="s">
        <v>73</v>
      </c>
      <c r="D19" s="674"/>
      <c r="E19" s="749"/>
      <c r="F19" s="663"/>
      <c r="G19" s="659"/>
      <c r="H19" s="736"/>
      <c r="I19" s="659"/>
    </row>
    <row r="20" spans="1:9" x14ac:dyDescent="0.25">
      <c r="A20" s="653">
        <v>13</v>
      </c>
      <c r="B20" s="713" t="s">
        <v>74</v>
      </c>
      <c r="C20" s="748" t="s">
        <v>75</v>
      </c>
      <c r="D20" s="674"/>
      <c r="E20" s="749"/>
      <c r="F20" s="663"/>
      <c r="G20" s="659"/>
      <c r="H20" s="736"/>
      <c r="I20" s="659"/>
    </row>
    <row r="21" spans="1:9" x14ac:dyDescent="0.25">
      <c r="A21" s="653">
        <v>14</v>
      </c>
      <c r="B21" s="713" t="s">
        <v>76</v>
      </c>
      <c r="C21" s="748" t="s">
        <v>77</v>
      </c>
      <c r="D21" s="674"/>
      <c r="E21" s="749"/>
      <c r="F21" s="663"/>
      <c r="G21" s="659"/>
      <c r="H21" s="736"/>
      <c r="I21" s="659"/>
    </row>
    <row r="22" spans="1:9" x14ac:dyDescent="0.25">
      <c r="A22" s="653">
        <v>15</v>
      </c>
      <c r="B22" s="713" t="s">
        <v>78</v>
      </c>
      <c r="C22" s="748" t="s">
        <v>79</v>
      </c>
      <c r="D22" s="674"/>
      <c r="E22" s="749"/>
      <c r="F22" s="663"/>
      <c r="G22" s="659"/>
      <c r="H22" s="736"/>
      <c r="I22" s="659"/>
    </row>
    <row r="23" spans="1:9" x14ac:dyDescent="0.25">
      <c r="A23" s="653">
        <v>16</v>
      </c>
      <c r="B23" s="713" t="s">
        <v>80</v>
      </c>
      <c r="C23" s="748" t="s">
        <v>81</v>
      </c>
      <c r="D23" s="674"/>
      <c r="E23" s="749"/>
      <c r="F23" s="663"/>
      <c r="G23" s="659"/>
      <c r="H23" s="736"/>
      <c r="I23" s="659"/>
    </row>
    <row r="24" spans="1:9" x14ac:dyDescent="0.25">
      <c r="A24" s="653">
        <v>17</v>
      </c>
      <c r="B24" s="713" t="s">
        <v>20</v>
      </c>
      <c r="C24" s="748" t="s">
        <v>21</v>
      </c>
      <c r="D24" s="674">
        <v>3735</v>
      </c>
      <c r="E24" s="749">
        <v>447</v>
      </c>
      <c r="F24" s="663"/>
      <c r="G24" s="659"/>
      <c r="H24" s="736"/>
      <c r="I24" s="659"/>
    </row>
    <row r="25" spans="1:9" x14ac:dyDescent="0.25">
      <c r="A25" s="653">
        <v>18</v>
      </c>
      <c r="B25" s="734" t="s">
        <v>82</v>
      </c>
      <c r="C25" s="748" t="s">
        <v>83</v>
      </c>
      <c r="D25" s="674"/>
      <c r="E25" s="749"/>
      <c r="F25" s="663"/>
      <c r="G25" s="659"/>
      <c r="H25" s="736"/>
      <c r="I25" s="659"/>
    </row>
    <row r="26" spans="1:9" x14ac:dyDescent="0.25">
      <c r="A26" s="653">
        <v>19</v>
      </c>
      <c r="B26" s="734" t="s">
        <v>84</v>
      </c>
      <c r="C26" s="748" t="s">
        <v>85</v>
      </c>
      <c r="D26" s="674"/>
      <c r="E26" s="749"/>
      <c r="F26" s="663"/>
      <c r="G26" s="659"/>
      <c r="H26" s="736"/>
      <c r="I26" s="659"/>
    </row>
    <row r="27" spans="1:9" x14ac:dyDescent="0.25">
      <c r="A27" s="653">
        <v>20</v>
      </c>
      <c r="B27" s="734" t="s">
        <v>86</v>
      </c>
      <c r="C27" s="748" t="s">
        <v>87</v>
      </c>
      <c r="D27" s="674">
        <v>1297</v>
      </c>
      <c r="E27" s="749">
        <v>125</v>
      </c>
      <c r="F27" s="663">
        <v>330</v>
      </c>
      <c r="G27" s="659">
        <v>9900</v>
      </c>
      <c r="H27" s="736"/>
      <c r="I27" s="659"/>
    </row>
    <row r="28" spans="1:9" x14ac:dyDescent="0.25">
      <c r="A28" s="653">
        <v>21</v>
      </c>
      <c r="B28" s="734" t="s">
        <v>22</v>
      </c>
      <c r="C28" s="748" t="s">
        <v>23</v>
      </c>
      <c r="D28" s="674">
        <v>1459</v>
      </c>
      <c r="E28" s="749">
        <v>88</v>
      </c>
      <c r="F28" s="663">
        <v>330</v>
      </c>
      <c r="G28" s="659">
        <v>9900</v>
      </c>
      <c r="H28" s="736"/>
      <c r="I28" s="659"/>
    </row>
    <row r="29" spans="1:9" x14ac:dyDescent="0.25">
      <c r="A29" s="666">
        <v>22</v>
      </c>
      <c r="B29" s="713" t="s">
        <v>24</v>
      </c>
      <c r="C29" s="748" t="s">
        <v>25</v>
      </c>
      <c r="D29" s="674"/>
      <c r="E29" s="749"/>
      <c r="F29" s="750"/>
      <c r="G29" s="659"/>
      <c r="H29" s="736"/>
      <c r="I29" s="659"/>
    </row>
    <row r="30" spans="1:9" x14ac:dyDescent="0.25">
      <c r="A30" s="653">
        <v>23</v>
      </c>
      <c r="B30" s="713" t="s">
        <v>88</v>
      </c>
      <c r="C30" s="748" t="s">
        <v>89</v>
      </c>
      <c r="D30" s="674"/>
      <c r="E30" s="749"/>
      <c r="F30" s="663"/>
      <c r="G30" s="659"/>
      <c r="H30" s="736"/>
      <c r="I30" s="659"/>
    </row>
    <row r="31" spans="1:9" ht="25.5" x14ac:dyDescent="0.25">
      <c r="A31" s="653">
        <v>24</v>
      </c>
      <c r="B31" s="713" t="s">
        <v>90</v>
      </c>
      <c r="C31" s="748" t="s">
        <v>91</v>
      </c>
      <c r="D31" s="674"/>
      <c r="E31" s="749"/>
      <c r="F31" s="663"/>
      <c r="G31" s="659"/>
      <c r="H31" s="736"/>
      <c r="I31" s="659"/>
    </row>
    <row r="32" spans="1:9" x14ac:dyDescent="0.25">
      <c r="A32" s="653">
        <v>25</v>
      </c>
      <c r="B32" s="734" t="s">
        <v>92</v>
      </c>
      <c r="C32" s="748" t="s">
        <v>93</v>
      </c>
      <c r="D32" s="674">
        <v>1459</v>
      </c>
      <c r="E32" s="749">
        <v>125</v>
      </c>
      <c r="F32" s="663">
        <v>495</v>
      </c>
      <c r="G32" s="659">
        <v>14850</v>
      </c>
      <c r="H32" s="736">
        <v>221</v>
      </c>
      <c r="I32" s="659">
        <v>4650</v>
      </c>
    </row>
    <row r="33" spans="1:9" x14ac:dyDescent="0.25">
      <c r="A33" s="653">
        <v>26</v>
      </c>
      <c r="B33" s="713" t="s">
        <v>94</v>
      </c>
      <c r="C33" s="748" t="s">
        <v>95</v>
      </c>
      <c r="D33" s="674"/>
      <c r="E33" s="749"/>
      <c r="F33" s="663"/>
      <c r="G33" s="659"/>
      <c r="H33" s="736"/>
      <c r="I33" s="659"/>
    </row>
    <row r="34" spans="1:9" x14ac:dyDescent="0.25">
      <c r="A34" s="653">
        <v>27</v>
      </c>
      <c r="B34" s="737" t="s">
        <v>96</v>
      </c>
      <c r="C34" s="748" t="s">
        <v>97</v>
      </c>
      <c r="D34" s="674"/>
      <c r="E34" s="749"/>
      <c r="F34" s="663"/>
      <c r="G34" s="659"/>
      <c r="H34" s="736"/>
      <c r="I34" s="659"/>
    </row>
    <row r="35" spans="1:9" x14ac:dyDescent="0.25">
      <c r="A35" s="619">
        <v>28</v>
      </c>
      <c r="B35" s="737" t="s">
        <v>26</v>
      </c>
      <c r="C35" s="748" t="s">
        <v>27</v>
      </c>
      <c r="D35" s="674">
        <v>1485</v>
      </c>
      <c r="E35" s="749">
        <v>125</v>
      </c>
      <c r="F35" s="663">
        <v>165</v>
      </c>
      <c r="G35" s="659">
        <v>4950</v>
      </c>
      <c r="H35" s="736">
        <v>221</v>
      </c>
      <c r="I35" s="659">
        <v>4650</v>
      </c>
    </row>
    <row r="36" spans="1:9" x14ac:dyDescent="0.25">
      <c r="A36" s="619">
        <v>29</v>
      </c>
      <c r="B36" s="734" t="s">
        <v>98</v>
      </c>
      <c r="C36" s="748" t="s">
        <v>99</v>
      </c>
      <c r="D36" s="674"/>
      <c r="E36" s="749"/>
      <c r="F36" s="663"/>
      <c r="G36" s="659"/>
      <c r="H36" s="736"/>
      <c r="I36" s="659"/>
    </row>
    <row r="37" spans="1:9" x14ac:dyDescent="0.25">
      <c r="A37" s="619">
        <v>30</v>
      </c>
      <c r="B37" s="737" t="s">
        <v>100</v>
      </c>
      <c r="C37" s="748" t="s">
        <v>101</v>
      </c>
      <c r="D37" s="674"/>
      <c r="E37" s="749"/>
      <c r="F37" s="663"/>
      <c r="G37" s="659"/>
      <c r="H37" s="736"/>
      <c r="I37" s="659"/>
    </row>
    <row r="38" spans="1:9" x14ac:dyDescent="0.25">
      <c r="A38" s="619">
        <v>31</v>
      </c>
      <c r="B38" s="713" t="s">
        <v>102</v>
      </c>
      <c r="C38" s="748" t="s">
        <v>103</v>
      </c>
      <c r="D38" s="674"/>
      <c r="E38" s="749"/>
      <c r="F38" s="663"/>
      <c r="G38" s="659"/>
      <c r="H38" s="736"/>
      <c r="I38" s="659"/>
    </row>
    <row r="39" spans="1:9" x14ac:dyDescent="0.25">
      <c r="A39" s="619">
        <v>32</v>
      </c>
      <c r="B39" s="737" t="s">
        <v>104</v>
      </c>
      <c r="C39" s="748" t="s">
        <v>105</v>
      </c>
      <c r="D39" s="674"/>
      <c r="E39" s="749"/>
      <c r="F39" s="663"/>
      <c r="G39" s="659"/>
      <c r="H39" s="736"/>
      <c r="I39" s="659"/>
    </row>
    <row r="40" spans="1:9" x14ac:dyDescent="0.25">
      <c r="A40" s="619">
        <v>33</v>
      </c>
      <c r="B40" s="734" t="s">
        <v>106</v>
      </c>
      <c r="C40" s="748" t="s">
        <v>107</v>
      </c>
      <c r="D40" s="674">
        <v>1460</v>
      </c>
      <c r="E40" s="749">
        <v>125</v>
      </c>
      <c r="F40" s="663">
        <v>363</v>
      </c>
      <c r="G40" s="659">
        <v>10890</v>
      </c>
      <c r="H40" s="736"/>
      <c r="I40" s="659"/>
    </row>
    <row r="41" spans="1:9" x14ac:dyDescent="0.25">
      <c r="A41" s="619">
        <v>34</v>
      </c>
      <c r="B41" s="667" t="s">
        <v>108</v>
      </c>
      <c r="C41" s="533" t="s">
        <v>109</v>
      </c>
      <c r="D41" s="674">
        <v>1459</v>
      </c>
      <c r="E41" s="749">
        <v>88</v>
      </c>
      <c r="F41" s="663"/>
      <c r="G41" s="659"/>
      <c r="H41" s="736">
        <v>148</v>
      </c>
      <c r="I41" s="659">
        <v>3100</v>
      </c>
    </row>
    <row r="42" spans="1:9" x14ac:dyDescent="0.25">
      <c r="A42" s="619">
        <v>35</v>
      </c>
      <c r="B42" s="734" t="s">
        <v>110</v>
      </c>
      <c r="C42" s="748" t="s">
        <v>111</v>
      </c>
      <c r="D42" s="674"/>
      <c r="E42" s="749"/>
      <c r="F42" s="663"/>
      <c r="G42" s="659"/>
      <c r="H42" s="736"/>
      <c r="I42" s="659"/>
    </row>
    <row r="43" spans="1:9" x14ac:dyDescent="0.25">
      <c r="A43" s="619">
        <v>36</v>
      </c>
      <c r="B43" s="734" t="s">
        <v>112</v>
      </c>
      <c r="C43" s="748" t="s">
        <v>113</v>
      </c>
      <c r="D43" s="674"/>
      <c r="E43" s="749"/>
      <c r="F43" s="663"/>
      <c r="G43" s="659"/>
      <c r="H43" s="736"/>
      <c r="I43" s="659"/>
    </row>
    <row r="44" spans="1:9" x14ac:dyDescent="0.25">
      <c r="A44" s="619">
        <v>37</v>
      </c>
      <c r="B44" s="713" t="s">
        <v>114</v>
      </c>
      <c r="C44" s="748" t="s">
        <v>115</v>
      </c>
      <c r="D44" s="674"/>
      <c r="E44" s="749"/>
      <c r="F44" s="663"/>
      <c r="G44" s="659"/>
      <c r="H44" s="736"/>
      <c r="I44" s="659"/>
    </row>
    <row r="45" spans="1:9" x14ac:dyDescent="0.25">
      <c r="A45" s="619">
        <v>38</v>
      </c>
      <c r="B45" s="737" t="s">
        <v>116</v>
      </c>
      <c r="C45" s="748" t="s">
        <v>117</v>
      </c>
      <c r="D45" s="674"/>
      <c r="E45" s="749"/>
      <c r="F45" s="663"/>
      <c r="G45" s="659"/>
      <c r="H45" s="736"/>
      <c r="I45" s="659"/>
    </row>
    <row r="46" spans="1:9" x14ac:dyDescent="0.25">
      <c r="A46" s="619">
        <v>39</v>
      </c>
      <c r="B46" s="713" t="s">
        <v>28</v>
      </c>
      <c r="C46" s="748" t="s">
        <v>29</v>
      </c>
      <c r="D46" s="674"/>
      <c r="E46" s="749"/>
      <c r="F46" s="663"/>
      <c r="G46" s="659"/>
      <c r="H46" s="736"/>
      <c r="I46" s="659"/>
    </row>
    <row r="47" spans="1:9" x14ac:dyDescent="0.25">
      <c r="A47" s="619">
        <v>40</v>
      </c>
      <c r="B47" s="734" t="s">
        <v>118</v>
      </c>
      <c r="C47" s="748" t="s">
        <v>119</v>
      </c>
      <c r="D47" s="674">
        <v>1279</v>
      </c>
      <c r="E47" s="749">
        <v>88</v>
      </c>
      <c r="F47" s="663"/>
      <c r="G47" s="659"/>
      <c r="H47" s="736">
        <v>148</v>
      </c>
      <c r="I47" s="659">
        <v>3100</v>
      </c>
    </row>
    <row r="48" spans="1:9" x14ac:dyDescent="0.25">
      <c r="A48" s="619">
        <v>41</v>
      </c>
      <c r="B48" s="734" t="s">
        <v>120</v>
      </c>
      <c r="C48" s="748" t="s">
        <v>121</v>
      </c>
      <c r="D48" s="674"/>
      <c r="E48" s="749"/>
      <c r="F48" s="663"/>
      <c r="G48" s="659"/>
      <c r="H48" s="736"/>
      <c r="I48" s="659"/>
    </row>
    <row r="49" spans="1:9" x14ac:dyDescent="0.25">
      <c r="A49" s="619">
        <v>42</v>
      </c>
      <c r="B49" s="713" t="s">
        <v>122</v>
      </c>
      <c r="C49" s="748" t="s">
        <v>123</v>
      </c>
      <c r="D49" s="674"/>
      <c r="E49" s="749"/>
      <c r="F49" s="663"/>
      <c r="G49" s="659"/>
      <c r="H49" s="736"/>
      <c r="I49" s="659"/>
    </row>
    <row r="50" spans="1:9" x14ac:dyDescent="0.25">
      <c r="A50" s="619">
        <v>43</v>
      </c>
      <c r="B50" s="737" t="s">
        <v>124</v>
      </c>
      <c r="C50" s="748" t="s">
        <v>125</v>
      </c>
      <c r="D50" s="674"/>
      <c r="E50" s="749"/>
      <c r="F50" s="750"/>
      <c r="G50" s="659"/>
      <c r="H50" s="736"/>
      <c r="I50" s="659"/>
    </row>
    <row r="51" spans="1:9" x14ac:dyDescent="0.25">
      <c r="A51" s="619">
        <v>87</v>
      </c>
      <c r="B51" s="713" t="s">
        <v>126</v>
      </c>
      <c r="C51" s="748" t="s">
        <v>127</v>
      </c>
      <c r="D51" s="674">
        <v>1460</v>
      </c>
      <c r="E51" s="749">
        <v>125</v>
      </c>
      <c r="F51" s="663">
        <v>363</v>
      </c>
      <c r="G51" s="659">
        <v>10890</v>
      </c>
      <c r="H51" s="736"/>
      <c r="I51" s="659"/>
    </row>
    <row r="52" spans="1:9" x14ac:dyDescent="0.25">
      <c r="A52" s="619">
        <v>44</v>
      </c>
      <c r="B52" s="737" t="s">
        <v>128</v>
      </c>
      <c r="C52" s="748" t="s">
        <v>129</v>
      </c>
      <c r="D52" s="674"/>
      <c r="E52" s="749"/>
      <c r="F52" s="663"/>
      <c r="G52" s="659"/>
      <c r="H52" s="736"/>
      <c r="I52" s="659"/>
    </row>
    <row r="53" spans="1:9" x14ac:dyDescent="0.25">
      <c r="A53" s="619">
        <v>45</v>
      </c>
      <c r="B53" s="713" t="s">
        <v>130</v>
      </c>
      <c r="C53" s="748" t="s">
        <v>131</v>
      </c>
      <c r="D53" s="674"/>
      <c r="E53" s="749"/>
      <c r="F53" s="663"/>
      <c r="G53" s="659"/>
      <c r="H53" s="736"/>
      <c r="I53" s="659"/>
    </row>
    <row r="54" spans="1:9" x14ac:dyDescent="0.25">
      <c r="A54" s="619">
        <v>46</v>
      </c>
      <c r="B54" s="737" t="s">
        <v>132</v>
      </c>
      <c r="C54" s="748" t="s">
        <v>133</v>
      </c>
      <c r="D54" s="674"/>
      <c r="E54" s="749"/>
      <c r="F54" s="663"/>
      <c r="G54" s="659"/>
      <c r="H54" s="736"/>
      <c r="I54" s="659"/>
    </row>
    <row r="55" spans="1:9" x14ac:dyDescent="0.25">
      <c r="A55" s="619">
        <v>47</v>
      </c>
      <c r="B55" s="713" t="s">
        <v>134</v>
      </c>
      <c r="C55" s="748" t="s">
        <v>135</v>
      </c>
      <c r="D55" s="674"/>
      <c r="E55" s="749"/>
      <c r="F55" s="663"/>
      <c r="G55" s="659"/>
      <c r="H55" s="736"/>
      <c r="I55" s="659"/>
    </row>
    <row r="56" spans="1:9" x14ac:dyDescent="0.25">
      <c r="A56" s="619">
        <v>48</v>
      </c>
      <c r="B56" s="713" t="s">
        <v>136</v>
      </c>
      <c r="C56" s="748" t="s">
        <v>137</v>
      </c>
      <c r="D56" s="674"/>
      <c r="E56" s="749"/>
      <c r="F56" s="663"/>
      <c r="G56" s="659"/>
      <c r="H56" s="736"/>
      <c r="I56" s="659"/>
    </row>
    <row r="57" spans="1:9" x14ac:dyDescent="0.25">
      <c r="A57" s="619">
        <v>49</v>
      </c>
      <c r="B57" s="713" t="s">
        <v>138</v>
      </c>
      <c r="C57" s="748" t="s">
        <v>139</v>
      </c>
      <c r="D57" s="674">
        <v>1459</v>
      </c>
      <c r="E57" s="749">
        <v>88</v>
      </c>
      <c r="F57" s="663"/>
      <c r="G57" s="659"/>
      <c r="H57" s="736">
        <v>148</v>
      </c>
      <c r="I57" s="659">
        <v>3100</v>
      </c>
    </row>
    <row r="58" spans="1:9" x14ac:dyDescent="0.25">
      <c r="A58" s="619">
        <v>95</v>
      </c>
      <c r="B58" s="713" t="s">
        <v>140</v>
      </c>
      <c r="C58" s="748" t="s">
        <v>141</v>
      </c>
      <c r="D58" s="674"/>
      <c r="E58" s="749"/>
      <c r="F58" s="663"/>
      <c r="G58" s="659"/>
      <c r="H58" s="736"/>
      <c r="I58" s="659"/>
    </row>
    <row r="59" spans="1:9" x14ac:dyDescent="0.25">
      <c r="A59" s="619">
        <v>50</v>
      </c>
      <c r="B59" s="737" t="s">
        <v>142</v>
      </c>
      <c r="C59" s="748" t="s">
        <v>143</v>
      </c>
      <c r="D59" s="674">
        <v>669</v>
      </c>
      <c r="E59" s="749">
        <v>0</v>
      </c>
      <c r="F59" s="663"/>
      <c r="G59" s="659"/>
      <c r="H59" s="736">
        <v>148</v>
      </c>
      <c r="I59" s="659">
        <v>3100</v>
      </c>
    </row>
    <row r="60" spans="1:9" x14ac:dyDescent="0.25">
      <c r="A60" s="619">
        <v>97</v>
      </c>
      <c r="B60" s="713" t="s">
        <v>144</v>
      </c>
      <c r="C60" s="748" t="s">
        <v>145</v>
      </c>
      <c r="D60" s="674"/>
      <c r="E60" s="749"/>
      <c r="F60" s="663"/>
      <c r="G60" s="659"/>
      <c r="H60" s="736"/>
      <c r="I60" s="659"/>
    </row>
    <row r="61" spans="1:9" x14ac:dyDescent="0.25">
      <c r="A61" s="619">
        <v>51</v>
      </c>
      <c r="B61" s="713" t="s">
        <v>146</v>
      </c>
      <c r="C61" s="748" t="s">
        <v>147</v>
      </c>
      <c r="D61" s="674"/>
      <c r="E61" s="749"/>
      <c r="F61" s="663"/>
      <c r="G61" s="659"/>
      <c r="H61" s="736"/>
      <c r="I61" s="659"/>
    </row>
    <row r="62" spans="1:9" x14ac:dyDescent="0.25">
      <c r="A62" s="619">
        <v>52</v>
      </c>
      <c r="B62" s="713" t="s">
        <v>148</v>
      </c>
      <c r="C62" s="748" t="s">
        <v>149</v>
      </c>
      <c r="D62" s="674"/>
      <c r="E62" s="749"/>
      <c r="F62" s="663"/>
      <c r="G62" s="659"/>
      <c r="H62" s="736"/>
      <c r="I62" s="659"/>
    </row>
    <row r="63" spans="1:9" ht="16.5" customHeight="1" x14ac:dyDescent="0.25">
      <c r="A63" s="619">
        <v>53</v>
      </c>
      <c r="B63" s="737" t="s">
        <v>150</v>
      </c>
      <c r="C63" s="748" t="s">
        <v>151</v>
      </c>
      <c r="D63" s="674"/>
      <c r="E63" s="749"/>
      <c r="F63" s="663"/>
      <c r="G63" s="659"/>
      <c r="H63" s="736"/>
      <c r="I63" s="659"/>
    </row>
    <row r="64" spans="1:9" ht="16.5" customHeight="1" x14ac:dyDescent="0.25">
      <c r="A64" s="619">
        <v>54</v>
      </c>
      <c r="B64" s="734" t="s">
        <v>152</v>
      </c>
      <c r="C64" s="748" t="s">
        <v>153</v>
      </c>
      <c r="D64" s="674"/>
      <c r="E64" s="749"/>
      <c r="F64" s="663"/>
      <c r="G64" s="659"/>
      <c r="H64" s="736"/>
      <c r="I64" s="659"/>
    </row>
    <row r="65" spans="1:9" ht="16.5" customHeight="1" x14ac:dyDescent="0.25">
      <c r="A65" s="619">
        <v>55</v>
      </c>
      <c r="B65" s="737" t="s">
        <v>154</v>
      </c>
      <c r="C65" s="748" t="s">
        <v>155</v>
      </c>
      <c r="D65" s="674"/>
      <c r="E65" s="749"/>
      <c r="F65" s="663"/>
      <c r="G65" s="659"/>
      <c r="H65" s="736"/>
      <c r="I65" s="659"/>
    </row>
    <row r="66" spans="1:9" x14ac:dyDescent="0.25">
      <c r="A66" s="619">
        <v>56</v>
      </c>
      <c r="B66" s="713" t="s">
        <v>156</v>
      </c>
      <c r="C66" s="748" t="s">
        <v>157</v>
      </c>
      <c r="D66" s="674"/>
      <c r="E66" s="749"/>
      <c r="F66" s="663"/>
      <c r="G66" s="659"/>
      <c r="H66" s="736"/>
      <c r="I66" s="659"/>
    </row>
    <row r="67" spans="1:9" ht="25.5" x14ac:dyDescent="0.25">
      <c r="A67" s="619">
        <v>57</v>
      </c>
      <c r="B67" s="734" t="s">
        <v>158</v>
      </c>
      <c r="C67" s="748" t="s">
        <v>159</v>
      </c>
      <c r="D67" s="674"/>
      <c r="E67" s="749"/>
      <c r="F67" s="663"/>
      <c r="G67" s="659"/>
      <c r="H67" s="736"/>
      <c r="I67" s="659"/>
    </row>
    <row r="68" spans="1:9" ht="25.5" x14ac:dyDescent="0.25">
      <c r="A68" s="619">
        <v>58</v>
      </c>
      <c r="B68" s="734" t="s">
        <v>160</v>
      </c>
      <c r="C68" s="748" t="s">
        <v>161</v>
      </c>
      <c r="D68" s="674"/>
      <c r="E68" s="749"/>
      <c r="F68" s="663"/>
      <c r="G68" s="659"/>
      <c r="H68" s="736"/>
      <c r="I68" s="659"/>
    </row>
    <row r="69" spans="1:9" x14ac:dyDescent="0.25">
      <c r="A69" s="619">
        <v>59</v>
      </c>
      <c r="B69" s="737" t="s">
        <v>162</v>
      </c>
      <c r="C69" s="748" t="s">
        <v>163</v>
      </c>
      <c r="D69" s="674"/>
      <c r="E69" s="749"/>
      <c r="F69" s="663"/>
      <c r="G69" s="659"/>
      <c r="H69" s="736"/>
      <c r="I69" s="659"/>
    </row>
    <row r="70" spans="1:9" x14ac:dyDescent="0.25">
      <c r="A70" s="619">
        <v>60</v>
      </c>
      <c r="B70" s="737" t="s">
        <v>164</v>
      </c>
      <c r="C70" s="748" t="s">
        <v>165</v>
      </c>
      <c r="D70" s="674"/>
      <c r="E70" s="749"/>
      <c r="F70" s="663"/>
      <c r="G70" s="659"/>
      <c r="H70" s="736"/>
      <c r="I70" s="659"/>
    </row>
    <row r="71" spans="1:9" x14ac:dyDescent="0.25">
      <c r="A71" s="619">
        <v>61</v>
      </c>
      <c r="B71" s="737" t="s">
        <v>166</v>
      </c>
      <c r="C71" s="748" t="s">
        <v>167</v>
      </c>
      <c r="D71" s="674"/>
      <c r="E71" s="749"/>
      <c r="F71" s="663"/>
      <c r="G71" s="659"/>
      <c r="H71" s="736"/>
      <c r="I71" s="659"/>
    </row>
    <row r="72" spans="1:9" ht="25.5" x14ac:dyDescent="0.25">
      <c r="A72" s="619">
        <v>62</v>
      </c>
      <c r="B72" s="737" t="s">
        <v>168</v>
      </c>
      <c r="C72" s="748" t="s">
        <v>169</v>
      </c>
      <c r="D72" s="674"/>
      <c r="E72" s="749"/>
      <c r="F72" s="663"/>
      <c r="G72" s="659"/>
      <c r="H72" s="736"/>
      <c r="I72" s="659"/>
    </row>
    <row r="73" spans="1:9" ht="25.5" x14ac:dyDescent="0.25">
      <c r="A73" s="619">
        <v>63</v>
      </c>
      <c r="B73" s="734" t="s">
        <v>170</v>
      </c>
      <c r="C73" s="748" t="s">
        <v>171</v>
      </c>
      <c r="D73" s="674"/>
      <c r="E73" s="749"/>
      <c r="F73" s="663"/>
      <c r="G73" s="659"/>
      <c r="H73" s="736"/>
      <c r="I73" s="659"/>
    </row>
    <row r="74" spans="1:9" ht="25.5" x14ac:dyDescent="0.25">
      <c r="A74" s="619">
        <v>64</v>
      </c>
      <c r="B74" s="737" t="s">
        <v>172</v>
      </c>
      <c r="C74" s="748" t="s">
        <v>173</v>
      </c>
      <c r="D74" s="674"/>
      <c r="E74" s="749"/>
      <c r="F74" s="663"/>
      <c r="G74" s="659"/>
      <c r="H74" s="736"/>
      <c r="I74" s="659"/>
    </row>
    <row r="75" spans="1:9" ht="25.5" x14ac:dyDescent="0.25">
      <c r="A75" s="619">
        <v>65</v>
      </c>
      <c r="B75" s="737" t="s">
        <v>174</v>
      </c>
      <c r="C75" s="748" t="s">
        <v>175</v>
      </c>
      <c r="D75" s="674"/>
      <c r="E75" s="749"/>
      <c r="F75" s="663"/>
      <c r="G75" s="659"/>
      <c r="H75" s="736"/>
      <c r="I75" s="659"/>
    </row>
    <row r="76" spans="1:9" ht="25.5" x14ac:dyDescent="0.25">
      <c r="A76" s="619">
        <v>66</v>
      </c>
      <c r="B76" s="734" t="s">
        <v>176</v>
      </c>
      <c r="C76" s="748" t="s">
        <v>177</v>
      </c>
      <c r="D76" s="674"/>
      <c r="E76" s="749"/>
      <c r="F76" s="663"/>
      <c r="G76" s="659"/>
      <c r="H76" s="736"/>
      <c r="I76" s="659"/>
    </row>
    <row r="77" spans="1:9" ht="25.5" x14ac:dyDescent="0.25">
      <c r="A77" s="619">
        <v>67</v>
      </c>
      <c r="B77" s="734" t="s">
        <v>178</v>
      </c>
      <c r="C77" s="748" t="s">
        <v>179</v>
      </c>
      <c r="D77" s="674"/>
      <c r="E77" s="749"/>
      <c r="F77" s="663"/>
      <c r="G77" s="659"/>
      <c r="H77" s="736"/>
      <c r="I77" s="659"/>
    </row>
    <row r="78" spans="1:9" ht="25.5" x14ac:dyDescent="0.25">
      <c r="A78" s="619">
        <v>68</v>
      </c>
      <c r="B78" s="734" t="s">
        <v>180</v>
      </c>
      <c r="C78" s="748" t="s">
        <v>181</v>
      </c>
      <c r="D78" s="674"/>
      <c r="E78" s="749"/>
      <c r="F78" s="663"/>
      <c r="G78" s="659"/>
      <c r="H78" s="736"/>
      <c r="I78" s="659"/>
    </row>
    <row r="79" spans="1:9" ht="15.75" customHeight="1" x14ac:dyDescent="0.25">
      <c r="A79" s="619">
        <v>69</v>
      </c>
      <c r="B79" s="713" t="s">
        <v>182</v>
      </c>
      <c r="C79" s="748" t="s">
        <v>183</v>
      </c>
      <c r="D79" s="674"/>
      <c r="E79" s="749"/>
      <c r="F79" s="663"/>
      <c r="G79" s="659"/>
      <c r="H79" s="736"/>
      <c r="I79" s="659"/>
    </row>
    <row r="80" spans="1:9" x14ac:dyDescent="0.25">
      <c r="A80" s="619">
        <v>70</v>
      </c>
      <c r="B80" s="734" t="s">
        <v>184</v>
      </c>
      <c r="C80" s="748" t="s">
        <v>185</v>
      </c>
      <c r="D80" s="674"/>
      <c r="E80" s="749"/>
      <c r="F80" s="663"/>
      <c r="G80" s="659"/>
      <c r="H80" s="736"/>
      <c r="I80" s="659"/>
    </row>
    <row r="81" spans="1:9" x14ac:dyDescent="0.25">
      <c r="A81" s="619">
        <v>71</v>
      </c>
      <c r="B81" s="713" t="s">
        <v>186</v>
      </c>
      <c r="C81" s="748" t="s">
        <v>187</v>
      </c>
      <c r="D81" s="674"/>
      <c r="E81" s="749"/>
      <c r="F81" s="663"/>
      <c r="G81" s="659"/>
      <c r="H81" s="736"/>
      <c r="I81" s="659"/>
    </row>
    <row r="82" spans="1:9" x14ac:dyDescent="0.25">
      <c r="A82" s="619">
        <v>72</v>
      </c>
      <c r="B82" s="734" t="s">
        <v>188</v>
      </c>
      <c r="C82" s="748" t="s">
        <v>468</v>
      </c>
      <c r="D82" s="674"/>
      <c r="E82" s="749"/>
      <c r="F82" s="663"/>
      <c r="G82" s="659"/>
      <c r="H82" s="736"/>
      <c r="I82" s="659"/>
    </row>
    <row r="83" spans="1:9" x14ac:dyDescent="0.25">
      <c r="A83" s="619">
        <v>73</v>
      </c>
      <c r="B83" s="734" t="s">
        <v>190</v>
      </c>
      <c r="C83" s="748" t="s">
        <v>191</v>
      </c>
      <c r="D83" s="674"/>
      <c r="E83" s="749"/>
      <c r="F83" s="663"/>
      <c r="G83" s="659"/>
      <c r="H83" s="736"/>
      <c r="I83" s="659"/>
    </row>
    <row r="84" spans="1:9" x14ac:dyDescent="0.25">
      <c r="A84" s="619">
        <v>74</v>
      </c>
      <c r="B84" s="734" t="s">
        <v>192</v>
      </c>
      <c r="C84" s="748" t="s">
        <v>193</v>
      </c>
      <c r="D84" s="674"/>
      <c r="E84" s="749"/>
      <c r="F84" s="663"/>
      <c r="G84" s="659"/>
      <c r="H84" s="736"/>
      <c r="I84" s="659"/>
    </row>
    <row r="85" spans="1:9" x14ac:dyDescent="0.25">
      <c r="A85" s="619">
        <v>75</v>
      </c>
      <c r="B85" s="734" t="s">
        <v>194</v>
      </c>
      <c r="C85" s="748" t="s">
        <v>195</v>
      </c>
      <c r="D85" s="674"/>
      <c r="E85" s="749"/>
      <c r="F85" s="663"/>
      <c r="G85" s="659"/>
      <c r="H85" s="736"/>
      <c r="I85" s="659"/>
    </row>
    <row r="86" spans="1:9" x14ac:dyDescent="0.25">
      <c r="A86" s="619">
        <v>76</v>
      </c>
      <c r="B86" s="734" t="s">
        <v>196</v>
      </c>
      <c r="C86" s="748" t="s">
        <v>197</v>
      </c>
      <c r="D86" s="674"/>
      <c r="E86" s="749"/>
      <c r="F86" s="663"/>
      <c r="G86" s="659"/>
      <c r="H86" s="736"/>
      <c r="I86" s="659"/>
    </row>
    <row r="87" spans="1:9" x14ac:dyDescent="0.25">
      <c r="A87" s="619">
        <v>77</v>
      </c>
      <c r="B87" s="737" t="s">
        <v>30</v>
      </c>
      <c r="C87" s="748" t="s">
        <v>198</v>
      </c>
      <c r="D87" s="674"/>
      <c r="E87" s="749"/>
      <c r="F87" s="663"/>
      <c r="G87" s="659"/>
      <c r="H87" s="736"/>
      <c r="I87" s="659"/>
    </row>
    <row r="88" spans="1:9" ht="25.5" x14ac:dyDescent="0.25">
      <c r="A88" s="1202">
        <v>78</v>
      </c>
      <c r="B88" s="1296" t="s">
        <v>199</v>
      </c>
      <c r="C88" s="751" t="s">
        <v>200</v>
      </c>
      <c r="D88" s="674"/>
      <c r="E88" s="749"/>
      <c r="F88" s="663"/>
      <c r="G88" s="659"/>
      <c r="H88" s="736"/>
      <c r="I88" s="659"/>
    </row>
    <row r="89" spans="1:9" ht="38.25" x14ac:dyDescent="0.25">
      <c r="A89" s="1203"/>
      <c r="B89" s="1297"/>
      <c r="C89" s="748" t="s">
        <v>201</v>
      </c>
      <c r="D89" s="674"/>
      <c r="E89" s="749"/>
      <c r="F89" s="663"/>
      <c r="G89" s="659"/>
      <c r="H89" s="736"/>
      <c r="I89" s="659"/>
    </row>
    <row r="90" spans="1:9" ht="25.5" x14ac:dyDescent="0.25">
      <c r="A90" s="1203"/>
      <c r="B90" s="1297"/>
      <c r="C90" s="748" t="s">
        <v>202</v>
      </c>
      <c r="D90" s="674"/>
      <c r="E90" s="749"/>
      <c r="F90" s="663"/>
      <c r="G90" s="659"/>
      <c r="H90" s="736"/>
      <c r="I90" s="659"/>
    </row>
    <row r="91" spans="1:9" ht="38.25" x14ac:dyDescent="0.25">
      <c r="A91" s="1204"/>
      <c r="B91" s="1298"/>
      <c r="C91" s="752" t="s">
        <v>203</v>
      </c>
      <c r="D91" s="674"/>
      <c r="E91" s="749"/>
      <c r="F91" s="663"/>
      <c r="G91" s="659"/>
      <c r="H91" s="736"/>
      <c r="I91" s="659"/>
    </row>
    <row r="92" spans="1:9" ht="25.5" x14ac:dyDescent="0.25">
      <c r="A92" s="671">
        <v>79</v>
      </c>
      <c r="B92" s="737" t="s">
        <v>204</v>
      </c>
      <c r="C92" s="748" t="s">
        <v>205</v>
      </c>
      <c r="D92" s="674"/>
      <c r="E92" s="749"/>
      <c r="F92" s="663"/>
      <c r="G92" s="659"/>
      <c r="H92" s="736"/>
      <c r="I92" s="659"/>
    </row>
    <row r="93" spans="1:9" x14ac:dyDescent="0.25">
      <c r="A93" s="619">
        <v>80</v>
      </c>
      <c r="B93" s="737" t="s">
        <v>206</v>
      </c>
      <c r="C93" s="748" t="s">
        <v>207</v>
      </c>
      <c r="D93" s="674"/>
      <c r="E93" s="749"/>
      <c r="F93" s="663"/>
      <c r="G93" s="659"/>
      <c r="H93" s="736"/>
      <c r="I93" s="659"/>
    </row>
    <row r="94" spans="1:9" x14ac:dyDescent="0.25">
      <c r="A94" s="619">
        <v>81</v>
      </c>
      <c r="B94" s="713" t="s">
        <v>208</v>
      </c>
      <c r="C94" s="748" t="s">
        <v>209</v>
      </c>
      <c r="D94" s="674"/>
      <c r="E94" s="749"/>
      <c r="F94" s="663"/>
      <c r="G94" s="659"/>
      <c r="H94" s="736"/>
      <c r="I94" s="659"/>
    </row>
    <row r="95" spans="1:9" x14ac:dyDescent="0.25">
      <c r="A95" s="619">
        <v>82</v>
      </c>
      <c r="B95" s="737" t="s">
        <v>210</v>
      </c>
      <c r="C95" s="748" t="s">
        <v>211</v>
      </c>
      <c r="D95" s="674">
        <v>669</v>
      </c>
      <c r="E95" s="749">
        <v>88</v>
      </c>
      <c r="F95" s="663">
        <v>275</v>
      </c>
      <c r="G95" s="659">
        <v>8250</v>
      </c>
      <c r="H95" s="736"/>
      <c r="I95" s="659"/>
    </row>
    <row r="96" spans="1:9" x14ac:dyDescent="0.25">
      <c r="A96" s="619">
        <v>83</v>
      </c>
      <c r="B96" s="713" t="s">
        <v>212</v>
      </c>
      <c r="C96" s="748" t="s">
        <v>213</v>
      </c>
      <c r="D96" s="674">
        <v>1459</v>
      </c>
      <c r="E96" s="749">
        <v>88</v>
      </c>
      <c r="F96" s="663"/>
      <c r="G96" s="659"/>
      <c r="H96" s="736"/>
      <c r="I96" s="659"/>
    </row>
    <row r="97" spans="1:9" x14ac:dyDescent="0.25">
      <c r="A97" s="619">
        <v>84</v>
      </c>
      <c r="B97" s="713" t="s">
        <v>214</v>
      </c>
      <c r="C97" s="748" t="s">
        <v>215</v>
      </c>
      <c r="D97" s="674"/>
      <c r="E97" s="749"/>
      <c r="F97" s="663"/>
      <c r="G97" s="659"/>
      <c r="H97" s="736"/>
      <c r="I97" s="659"/>
    </row>
    <row r="98" spans="1:9" x14ac:dyDescent="0.25">
      <c r="A98" s="619">
        <v>85</v>
      </c>
      <c r="B98" s="737" t="s">
        <v>216</v>
      </c>
      <c r="C98" s="748" t="s">
        <v>217</v>
      </c>
      <c r="D98" s="674"/>
      <c r="E98" s="749"/>
      <c r="F98" s="663"/>
      <c r="G98" s="659"/>
      <c r="H98" s="736"/>
      <c r="I98" s="659"/>
    </row>
    <row r="99" spans="1:9" x14ac:dyDescent="0.25">
      <c r="A99" s="619">
        <v>86</v>
      </c>
      <c r="B99" s="734" t="s">
        <v>218</v>
      </c>
      <c r="C99" s="748" t="s">
        <v>219</v>
      </c>
      <c r="D99" s="674"/>
      <c r="E99" s="749"/>
      <c r="F99" s="663"/>
      <c r="G99" s="659"/>
      <c r="H99" s="736"/>
      <c r="I99" s="659"/>
    </row>
    <row r="100" spans="1:9" x14ac:dyDescent="0.25">
      <c r="A100" s="619">
        <v>88</v>
      </c>
      <c r="B100" s="734" t="s">
        <v>220</v>
      </c>
      <c r="C100" s="748" t="s">
        <v>221</v>
      </c>
      <c r="D100" s="674">
        <v>669</v>
      </c>
      <c r="E100" s="749"/>
      <c r="F100" s="663"/>
      <c r="G100" s="659"/>
      <c r="H100" s="736"/>
      <c r="I100" s="659"/>
    </row>
    <row r="101" spans="1:9" x14ac:dyDescent="0.25">
      <c r="A101" s="619">
        <v>89</v>
      </c>
      <c r="B101" s="713" t="s">
        <v>222</v>
      </c>
      <c r="C101" s="748" t="s">
        <v>223</v>
      </c>
      <c r="D101" s="674">
        <v>1280</v>
      </c>
      <c r="E101" s="749">
        <v>110</v>
      </c>
      <c r="F101" s="663">
        <v>363</v>
      </c>
      <c r="G101" s="659">
        <v>10890</v>
      </c>
      <c r="H101" s="736"/>
      <c r="I101" s="659"/>
    </row>
    <row r="102" spans="1:9" x14ac:dyDescent="0.25">
      <c r="A102" s="619">
        <v>90</v>
      </c>
      <c r="B102" s="734" t="s">
        <v>224</v>
      </c>
      <c r="C102" s="748" t="s">
        <v>225</v>
      </c>
      <c r="D102" s="674"/>
      <c r="E102" s="749"/>
      <c r="F102" s="663"/>
      <c r="G102" s="659"/>
      <c r="H102" s="736"/>
      <c r="I102" s="659"/>
    </row>
    <row r="103" spans="1:9" x14ac:dyDescent="0.25">
      <c r="A103" s="619">
        <v>91</v>
      </c>
      <c r="B103" s="734" t="s">
        <v>226</v>
      </c>
      <c r="C103" s="748" t="s">
        <v>227</v>
      </c>
      <c r="D103" s="674"/>
      <c r="E103" s="749"/>
      <c r="F103" s="663"/>
      <c r="G103" s="659"/>
      <c r="H103" s="736"/>
      <c r="I103" s="659"/>
    </row>
    <row r="104" spans="1:9" x14ac:dyDescent="0.25">
      <c r="A104" s="619">
        <v>92</v>
      </c>
      <c r="B104" s="737" t="s">
        <v>32</v>
      </c>
      <c r="C104" s="748" t="s">
        <v>33</v>
      </c>
      <c r="D104" s="674"/>
      <c r="E104" s="749"/>
      <c r="F104" s="663"/>
      <c r="G104" s="659"/>
      <c r="H104" s="736"/>
      <c r="I104" s="659"/>
    </row>
    <row r="105" spans="1:9" x14ac:dyDescent="0.25">
      <c r="A105" s="619">
        <v>93</v>
      </c>
      <c r="B105" s="713" t="s">
        <v>228</v>
      </c>
      <c r="C105" s="748" t="s">
        <v>229</v>
      </c>
      <c r="D105" s="674"/>
      <c r="E105" s="749"/>
      <c r="F105" s="663"/>
      <c r="G105" s="659"/>
      <c r="H105" s="736"/>
      <c r="I105" s="659"/>
    </row>
    <row r="106" spans="1:9" x14ac:dyDescent="0.25">
      <c r="A106" s="619">
        <v>94</v>
      </c>
      <c r="B106" s="734" t="s">
        <v>230</v>
      </c>
      <c r="C106" s="748" t="s">
        <v>231</v>
      </c>
      <c r="D106" s="674"/>
      <c r="E106" s="749"/>
      <c r="F106" s="663"/>
      <c r="G106" s="659"/>
      <c r="H106" s="736"/>
      <c r="I106" s="659"/>
    </row>
    <row r="107" spans="1:9" x14ac:dyDescent="0.25">
      <c r="A107" s="619">
        <v>96</v>
      </c>
      <c r="B107" s="734" t="s">
        <v>232</v>
      </c>
      <c r="C107" s="748" t="s">
        <v>233</v>
      </c>
      <c r="D107" s="674"/>
      <c r="E107" s="749"/>
      <c r="F107" s="663"/>
      <c r="G107" s="659"/>
      <c r="H107" s="736"/>
      <c r="I107" s="659"/>
    </row>
    <row r="108" spans="1:9" x14ac:dyDescent="0.25">
      <c r="A108" s="619">
        <v>98</v>
      </c>
      <c r="B108" s="734" t="s">
        <v>234</v>
      </c>
      <c r="C108" s="748" t="s">
        <v>235</v>
      </c>
      <c r="D108" s="674"/>
      <c r="E108" s="749"/>
      <c r="F108" s="663"/>
      <c r="G108" s="659"/>
      <c r="H108" s="736"/>
      <c r="I108" s="659"/>
    </row>
    <row r="109" spans="1:9" x14ac:dyDescent="0.25">
      <c r="A109" s="619">
        <v>99</v>
      </c>
      <c r="B109" s="713" t="s">
        <v>236</v>
      </c>
      <c r="C109" s="748" t="s">
        <v>237</v>
      </c>
      <c r="D109" s="674"/>
      <c r="E109" s="749"/>
      <c r="F109" s="663"/>
      <c r="G109" s="659"/>
      <c r="H109" s="736"/>
      <c r="I109" s="659"/>
    </row>
    <row r="110" spans="1:9" x14ac:dyDescent="0.25">
      <c r="A110" s="619">
        <v>100</v>
      </c>
      <c r="B110" s="713" t="s">
        <v>238</v>
      </c>
      <c r="C110" s="748" t="s">
        <v>239</v>
      </c>
      <c r="D110" s="674"/>
      <c r="E110" s="749"/>
      <c r="F110" s="663"/>
      <c r="G110" s="659"/>
      <c r="H110" s="736"/>
      <c r="I110" s="659"/>
    </row>
    <row r="111" spans="1:9" ht="15" customHeight="1" x14ac:dyDescent="0.25">
      <c r="A111" s="619">
        <v>101</v>
      </c>
      <c r="B111" s="713" t="s">
        <v>240</v>
      </c>
      <c r="C111" s="748" t="s">
        <v>241</v>
      </c>
      <c r="D111" s="674"/>
      <c r="E111" s="749"/>
      <c r="F111" s="663"/>
      <c r="G111" s="659"/>
      <c r="H111" s="736"/>
      <c r="I111" s="659"/>
    </row>
    <row r="112" spans="1:9" x14ac:dyDescent="0.25">
      <c r="A112" s="619">
        <v>102</v>
      </c>
      <c r="B112" s="713" t="s">
        <v>242</v>
      </c>
      <c r="C112" s="748" t="s">
        <v>243</v>
      </c>
      <c r="D112" s="674"/>
      <c r="E112" s="749"/>
      <c r="F112" s="663"/>
      <c r="G112" s="659"/>
      <c r="H112" s="736"/>
      <c r="I112" s="659"/>
    </row>
    <row r="113" spans="1:9" x14ac:dyDescent="0.25">
      <c r="A113" s="619">
        <v>103</v>
      </c>
      <c r="B113" s="713" t="s">
        <v>244</v>
      </c>
      <c r="C113" s="748" t="s">
        <v>245</v>
      </c>
      <c r="D113" s="674"/>
      <c r="E113" s="749"/>
      <c r="F113" s="663"/>
      <c r="G113" s="659"/>
      <c r="H113" s="736"/>
      <c r="I113" s="659"/>
    </row>
    <row r="114" spans="1:9" x14ac:dyDescent="0.25">
      <c r="A114" s="619">
        <v>104</v>
      </c>
      <c r="B114" s="672" t="s">
        <v>246</v>
      </c>
      <c r="C114" s="533" t="s">
        <v>247</v>
      </c>
      <c r="D114" s="674"/>
      <c r="E114" s="749"/>
      <c r="F114" s="663"/>
      <c r="G114" s="659"/>
      <c r="H114" s="736"/>
      <c r="I114" s="659"/>
    </row>
    <row r="115" spans="1:9" x14ac:dyDescent="0.25">
      <c r="A115" s="619">
        <v>105</v>
      </c>
      <c r="B115" s="737" t="s">
        <v>248</v>
      </c>
      <c r="C115" s="748" t="s">
        <v>249</v>
      </c>
      <c r="D115" s="674"/>
      <c r="E115" s="749"/>
      <c r="F115" s="663"/>
      <c r="G115" s="659"/>
      <c r="H115" s="736"/>
      <c r="I115" s="659"/>
    </row>
    <row r="116" spans="1:9" x14ac:dyDescent="0.25">
      <c r="A116" s="619">
        <v>106</v>
      </c>
      <c r="B116" s="713" t="s">
        <v>250</v>
      </c>
      <c r="C116" s="748" t="s">
        <v>251</v>
      </c>
      <c r="D116" s="674"/>
      <c r="E116" s="749"/>
      <c r="F116" s="663"/>
      <c r="G116" s="659"/>
      <c r="H116" s="736"/>
      <c r="I116" s="659"/>
    </row>
    <row r="117" spans="1:9" x14ac:dyDescent="0.25">
      <c r="A117" s="619">
        <v>107</v>
      </c>
      <c r="B117" s="734" t="s">
        <v>252</v>
      </c>
      <c r="C117" s="753" t="s">
        <v>253</v>
      </c>
      <c r="D117" s="674"/>
      <c r="E117" s="749"/>
      <c r="F117" s="663"/>
      <c r="G117" s="659"/>
      <c r="H117" s="736"/>
      <c r="I117" s="659"/>
    </row>
    <row r="118" spans="1:9" x14ac:dyDescent="0.25">
      <c r="A118" s="619">
        <v>108</v>
      </c>
      <c r="B118" s="713" t="s">
        <v>254</v>
      </c>
      <c r="C118" s="748" t="s">
        <v>255</v>
      </c>
      <c r="D118" s="674"/>
      <c r="E118" s="749"/>
      <c r="F118" s="663"/>
      <c r="G118" s="659"/>
      <c r="H118" s="736"/>
      <c r="I118" s="659"/>
    </row>
    <row r="119" spans="1:9" x14ac:dyDescent="0.25">
      <c r="A119" s="619">
        <v>109</v>
      </c>
      <c r="B119" s="737" t="s">
        <v>256</v>
      </c>
      <c r="C119" s="748" t="s">
        <v>257</v>
      </c>
      <c r="D119" s="674"/>
      <c r="E119" s="749"/>
      <c r="F119" s="663"/>
      <c r="G119" s="659"/>
      <c r="H119" s="736"/>
      <c r="I119" s="659"/>
    </row>
    <row r="120" spans="1:9" x14ac:dyDescent="0.25">
      <c r="A120" s="619">
        <v>110</v>
      </c>
      <c r="B120" s="734" t="s">
        <v>258</v>
      </c>
      <c r="C120" s="748" t="s">
        <v>259</v>
      </c>
      <c r="D120" s="674"/>
      <c r="E120" s="749"/>
      <c r="F120" s="663"/>
      <c r="G120" s="659"/>
      <c r="H120" s="736"/>
      <c r="I120" s="659"/>
    </row>
    <row r="121" spans="1:9" x14ac:dyDescent="0.25">
      <c r="A121" s="619">
        <v>111</v>
      </c>
      <c r="B121" s="713" t="s">
        <v>560</v>
      </c>
      <c r="C121" s="677" t="s">
        <v>561</v>
      </c>
      <c r="D121" s="674"/>
      <c r="E121" s="749"/>
      <c r="F121" s="663"/>
      <c r="G121" s="659"/>
      <c r="H121" s="736"/>
      <c r="I121" s="659"/>
    </row>
    <row r="122" spans="1:9" x14ac:dyDescent="0.25">
      <c r="A122" s="619">
        <v>112</v>
      </c>
      <c r="B122" s="737" t="s">
        <v>260</v>
      </c>
      <c r="C122" s="748" t="s">
        <v>261</v>
      </c>
      <c r="D122" s="674"/>
      <c r="E122" s="749"/>
      <c r="F122" s="663"/>
      <c r="G122" s="659"/>
      <c r="H122" s="736"/>
      <c r="I122" s="659"/>
    </row>
    <row r="123" spans="1:9" x14ac:dyDescent="0.25">
      <c r="A123" s="619">
        <v>113</v>
      </c>
      <c r="B123" s="713" t="s">
        <v>262</v>
      </c>
      <c r="C123" s="748" t="s">
        <v>263</v>
      </c>
      <c r="D123" s="674"/>
      <c r="E123" s="749"/>
      <c r="F123" s="663"/>
      <c r="G123" s="659"/>
      <c r="H123" s="736"/>
      <c r="I123" s="659"/>
    </row>
    <row r="124" spans="1:9" ht="25.5" x14ac:dyDescent="0.25">
      <c r="A124" s="619">
        <v>114</v>
      </c>
      <c r="B124" s="713" t="s">
        <v>264</v>
      </c>
      <c r="C124" s="754" t="s">
        <v>265</v>
      </c>
      <c r="D124" s="674"/>
      <c r="E124" s="749"/>
      <c r="F124" s="663"/>
      <c r="G124" s="659"/>
      <c r="H124" s="736"/>
      <c r="I124" s="659"/>
    </row>
    <row r="125" spans="1:9" x14ac:dyDescent="0.25">
      <c r="A125" s="619">
        <v>115</v>
      </c>
      <c r="B125" s="713" t="s">
        <v>266</v>
      </c>
      <c r="C125" s="748" t="s">
        <v>267</v>
      </c>
      <c r="D125" s="674"/>
      <c r="E125" s="749"/>
      <c r="F125" s="663"/>
      <c r="G125" s="659"/>
      <c r="H125" s="736"/>
      <c r="I125" s="659"/>
    </row>
    <row r="126" spans="1:9" x14ac:dyDescent="0.25">
      <c r="A126" s="619">
        <v>116</v>
      </c>
      <c r="B126" s="713" t="s">
        <v>268</v>
      </c>
      <c r="C126" s="748" t="s">
        <v>269</v>
      </c>
      <c r="D126" s="674"/>
      <c r="E126" s="749"/>
      <c r="F126" s="663"/>
      <c r="G126" s="659"/>
      <c r="H126" s="736"/>
      <c r="I126" s="659"/>
    </row>
    <row r="127" spans="1:9" x14ac:dyDescent="0.25">
      <c r="A127" s="619">
        <v>117</v>
      </c>
      <c r="B127" s="713" t="s">
        <v>270</v>
      </c>
      <c r="C127" s="748" t="s">
        <v>271</v>
      </c>
      <c r="D127" s="674"/>
      <c r="E127" s="749"/>
      <c r="F127" s="663"/>
      <c r="G127" s="659"/>
      <c r="H127" s="736"/>
      <c r="I127" s="659"/>
    </row>
    <row r="128" spans="1:9" x14ac:dyDescent="0.25">
      <c r="A128" s="619">
        <v>118</v>
      </c>
      <c r="B128" s="734" t="s">
        <v>272</v>
      </c>
      <c r="C128" s="748" t="s">
        <v>273</v>
      </c>
      <c r="D128" s="674"/>
      <c r="E128" s="749"/>
      <c r="F128" s="663"/>
      <c r="G128" s="659"/>
      <c r="H128" s="736"/>
      <c r="I128" s="659"/>
    </row>
    <row r="129" spans="1:9" x14ac:dyDescent="0.25">
      <c r="A129" s="619">
        <v>119</v>
      </c>
      <c r="B129" s="734" t="s">
        <v>274</v>
      </c>
      <c r="C129" s="748" t="s">
        <v>275</v>
      </c>
      <c r="D129" s="674"/>
      <c r="E129" s="749"/>
      <c r="F129" s="663"/>
      <c r="G129" s="659"/>
      <c r="H129" s="736"/>
      <c r="I129" s="659"/>
    </row>
    <row r="130" spans="1:9" x14ac:dyDescent="0.25">
      <c r="A130" s="619">
        <v>120</v>
      </c>
      <c r="B130" s="734" t="s">
        <v>276</v>
      </c>
      <c r="C130" s="748" t="s">
        <v>277</v>
      </c>
      <c r="D130" s="674"/>
      <c r="E130" s="749"/>
      <c r="F130" s="663"/>
      <c r="G130" s="659"/>
      <c r="H130" s="736"/>
      <c r="I130" s="659"/>
    </row>
    <row r="131" spans="1:9" x14ac:dyDescent="0.25">
      <c r="A131" s="619">
        <v>121</v>
      </c>
      <c r="B131" s="713" t="s">
        <v>278</v>
      </c>
      <c r="C131" s="748" t="s">
        <v>279</v>
      </c>
      <c r="D131" s="674"/>
      <c r="E131" s="749"/>
      <c r="F131" s="663"/>
      <c r="G131" s="659"/>
      <c r="H131" s="736"/>
      <c r="I131" s="659"/>
    </row>
    <row r="132" spans="1:9" x14ac:dyDescent="0.25">
      <c r="A132" s="619">
        <v>122</v>
      </c>
      <c r="B132" s="713" t="s">
        <v>280</v>
      </c>
      <c r="C132" s="748" t="s">
        <v>281</v>
      </c>
      <c r="D132" s="674"/>
      <c r="E132" s="749"/>
      <c r="F132" s="663"/>
      <c r="G132" s="659"/>
      <c r="H132" s="736"/>
      <c r="I132" s="659"/>
    </row>
    <row r="133" spans="1:9" x14ac:dyDescent="0.25">
      <c r="A133" s="619">
        <v>123</v>
      </c>
      <c r="B133" s="713" t="s">
        <v>282</v>
      </c>
      <c r="C133" s="748" t="s">
        <v>283</v>
      </c>
      <c r="D133" s="674"/>
      <c r="E133" s="749"/>
      <c r="F133" s="663"/>
      <c r="G133" s="659"/>
      <c r="H133" s="736"/>
      <c r="I133" s="659"/>
    </row>
    <row r="134" spans="1:9" x14ac:dyDescent="0.25">
      <c r="A134" s="619">
        <v>124</v>
      </c>
      <c r="B134" s="734" t="s">
        <v>284</v>
      </c>
      <c r="C134" s="748" t="s">
        <v>285</v>
      </c>
      <c r="D134" s="674"/>
      <c r="E134" s="749"/>
      <c r="F134" s="663"/>
      <c r="G134" s="659"/>
      <c r="H134" s="736"/>
      <c r="I134" s="659"/>
    </row>
    <row r="135" spans="1:9" x14ac:dyDescent="0.25">
      <c r="A135" s="619">
        <v>125</v>
      </c>
      <c r="B135" s="737" t="s">
        <v>286</v>
      </c>
      <c r="C135" s="748" t="s">
        <v>287</v>
      </c>
      <c r="D135" s="674"/>
      <c r="E135" s="749"/>
      <c r="F135" s="663"/>
      <c r="G135" s="659"/>
      <c r="H135" s="736"/>
      <c r="I135" s="659"/>
    </row>
    <row r="136" spans="1:9" x14ac:dyDescent="0.25">
      <c r="A136" s="619">
        <v>126</v>
      </c>
      <c r="B136" s="713" t="s">
        <v>288</v>
      </c>
      <c r="C136" s="748" t="s">
        <v>289</v>
      </c>
      <c r="D136" s="674"/>
      <c r="E136" s="749"/>
      <c r="F136" s="663"/>
      <c r="G136" s="659"/>
      <c r="H136" s="736"/>
      <c r="I136" s="659"/>
    </row>
    <row r="137" spans="1:9" x14ac:dyDescent="0.25">
      <c r="A137" s="619">
        <v>127</v>
      </c>
      <c r="B137" s="734" t="s">
        <v>290</v>
      </c>
      <c r="C137" s="748" t="s">
        <v>291</v>
      </c>
      <c r="D137" s="674"/>
      <c r="E137" s="749"/>
      <c r="F137" s="663"/>
      <c r="G137" s="659"/>
      <c r="H137" s="736"/>
      <c r="I137" s="659"/>
    </row>
    <row r="138" spans="1:9" x14ac:dyDescent="0.25">
      <c r="A138" s="619">
        <v>128</v>
      </c>
      <c r="B138" s="713" t="s">
        <v>292</v>
      </c>
      <c r="C138" s="748" t="s">
        <v>293</v>
      </c>
      <c r="D138" s="674"/>
      <c r="E138" s="749"/>
      <c r="F138" s="663"/>
      <c r="G138" s="659"/>
      <c r="H138" s="736"/>
      <c r="I138" s="659"/>
    </row>
    <row r="139" spans="1:9" x14ac:dyDescent="0.25">
      <c r="A139" s="619">
        <v>129</v>
      </c>
      <c r="B139" s="739" t="s">
        <v>294</v>
      </c>
      <c r="C139" s="755" t="s">
        <v>295</v>
      </c>
      <c r="D139" s="674"/>
      <c r="E139" s="749"/>
      <c r="F139" s="663"/>
      <c r="G139" s="659"/>
      <c r="H139" s="736"/>
      <c r="I139" s="659"/>
    </row>
    <row r="140" spans="1:9" x14ac:dyDescent="0.25">
      <c r="A140" s="619">
        <v>130</v>
      </c>
      <c r="B140" s="740" t="s">
        <v>296</v>
      </c>
      <c r="C140" s="755" t="s">
        <v>297</v>
      </c>
      <c r="D140" s="756">
        <v>26100</v>
      </c>
      <c r="E140" s="659">
        <v>4350</v>
      </c>
      <c r="F140" s="736">
        <v>2363</v>
      </c>
      <c r="G140" s="659">
        <v>75600</v>
      </c>
      <c r="H140" s="736">
        <v>2820</v>
      </c>
      <c r="I140" s="659">
        <v>59210</v>
      </c>
    </row>
    <row r="141" spans="1:9" x14ac:dyDescent="0.25">
      <c r="A141" s="619">
        <v>131</v>
      </c>
      <c r="B141" s="757" t="s">
        <v>298</v>
      </c>
      <c r="C141" s="683" t="s">
        <v>469</v>
      </c>
      <c r="D141" s="663"/>
      <c r="E141" s="758"/>
      <c r="F141" s="674"/>
      <c r="G141" s="659"/>
      <c r="H141" s="736"/>
      <c r="I141" s="659"/>
    </row>
    <row r="142" spans="1:9" x14ac:dyDescent="0.25">
      <c r="A142" s="619">
        <v>132</v>
      </c>
      <c r="B142" s="684" t="s">
        <v>300</v>
      </c>
      <c r="C142" s="741" t="s">
        <v>301</v>
      </c>
      <c r="D142" s="663"/>
      <c r="E142" s="758"/>
      <c r="F142" s="674"/>
      <c r="G142" s="659"/>
      <c r="H142" s="736"/>
      <c r="I142" s="659"/>
    </row>
    <row r="143" spans="1:9" x14ac:dyDescent="0.25">
      <c r="A143" s="619">
        <v>133</v>
      </c>
      <c r="B143" s="610" t="s">
        <v>302</v>
      </c>
      <c r="C143" s="741" t="s">
        <v>303</v>
      </c>
      <c r="D143" s="663"/>
      <c r="E143" s="758"/>
      <c r="F143" s="674"/>
      <c r="G143" s="659"/>
      <c r="H143" s="736"/>
      <c r="I143" s="659"/>
    </row>
    <row r="144" spans="1:9" x14ac:dyDescent="0.25">
      <c r="A144" s="619">
        <v>134</v>
      </c>
      <c r="B144" s="610" t="s">
        <v>304</v>
      </c>
      <c r="C144" s="741" t="s">
        <v>305</v>
      </c>
      <c r="D144" s="663"/>
      <c r="E144" s="758"/>
      <c r="F144" s="674"/>
      <c r="G144" s="659"/>
      <c r="H144" s="736"/>
      <c r="I144" s="659"/>
    </row>
    <row r="145" spans="1:9" ht="15.75" thickBot="1" x14ac:dyDescent="0.3">
      <c r="A145" s="544">
        <v>135</v>
      </c>
      <c r="B145" s="687" t="s">
        <v>306</v>
      </c>
      <c r="C145" s="688" t="s">
        <v>307</v>
      </c>
      <c r="D145" s="689"/>
      <c r="E145" s="690"/>
      <c r="F145" s="759"/>
      <c r="G145" s="690"/>
      <c r="H145" s="744"/>
      <c r="I145" s="690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475" customWidth="1"/>
    <col min="2" max="4" width="22.28515625" style="461" customWidth="1"/>
    <col min="5" max="16384" width="9.140625" style="461"/>
  </cols>
  <sheetData>
    <row r="1" spans="1:4" ht="59.25" customHeight="1" x14ac:dyDescent="0.25">
      <c r="A1" s="862" t="s">
        <v>679</v>
      </c>
      <c r="B1" s="862"/>
      <c r="C1" s="862"/>
      <c r="D1" s="862"/>
    </row>
    <row r="2" spans="1:4" ht="18.75" customHeight="1" x14ac:dyDescent="0.25">
      <c r="A2" s="462"/>
      <c r="B2" s="462"/>
      <c r="C2" s="462"/>
    </row>
    <row r="3" spans="1:4" s="465" customFormat="1" ht="45" customHeight="1" x14ac:dyDescent="0.25">
      <c r="A3" s="463" t="s">
        <v>636</v>
      </c>
      <c r="B3" s="463" t="s">
        <v>637</v>
      </c>
      <c r="C3" s="464" t="s">
        <v>293</v>
      </c>
      <c r="D3" s="464" t="s">
        <v>15</v>
      </c>
    </row>
    <row r="4" spans="1:4" s="465" customFormat="1" ht="18.75" customHeight="1" x14ac:dyDescent="0.25">
      <c r="A4" s="466" t="s">
        <v>659</v>
      </c>
      <c r="B4" s="466"/>
      <c r="C4" s="467"/>
      <c r="D4" s="476"/>
    </row>
    <row r="5" spans="1:4" s="465" customFormat="1" ht="14.25" customHeight="1" x14ac:dyDescent="0.25">
      <c r="A5" s="466">
        <v>25</v>
      </c>
      <c r="B5" s="467"/>
      <c r="C5" s="467">
        <v>50</v>
      </c>
      <c r="D5" s="477">
        <f>B5+C5</f>
        <v>50</v>
      </c>
    </row>
    <row r="6" spans="1:4" s="465" customFormat="1" ht="14.25" customHeight="1" x14ac:dyDescent="0.25">
      <c r="A6" s="466">
        <v>26</v>
      </c>
      <c r="B6" s="467">
        <v>99</v>
      </c>
      <c r="C6" s="467">
        <v>60</v>
      </c>
      <c r="D6" s="477">
        <f>B6+C6</f>
        <v>159</v>
      </c>
    </row>
    <row r="7" spans="1:4" s="465" customFormat="1" ht="14.25" customHeight="1" x14ac:dyDescent="0.25">
      <c r="A7" s="466">
        <v>27</v>
      </c>
      <c r="B7" s="467">
        <v>10</v>
      </c>
      <c r="C7" s="468"/>
      <c r="D7" s="477">
        <f>B7+C7</f>
        <v>10</v>
      </c>
    </row>
    <row r="8" spans="1:4" s="465" customFormat="1" ht="18.75" customHeight="1" x14ac:dyDescent="0.25">
      <c r="A8" s="469" t="s">
        <v>44</v>
      </c>
      <c r="B8" s="470">
        <f>SUM(B5:B7)</f>
        <v>109</v>
      </c>
      <c r="C8" s="470">
        <f t="shared" ref="C8:D8" si="0">SUM(C5:C7)</f>
        <v>110</v>
      </c>
      <c r="D8" s="470">
        <f t="shared" si="0"/>
        <v>219</v>
      </c>
    </row>
    <row r="9" spans="1:4" s="472" customFormat="1" ht="15.75" x14ac:dyDescent="0.25">
      <c r="A9" s="471"/>
    </row>
    <row r="10" spans="1:4" s="474" customFormat="1" ht="15.75" x14ac:dyDescent="0.25">
      <c r="A10" s="473"/>
    </row>
    <row r="11" spans="1:4" s="474" customFormat="1" ht="15.75" x14ac:dyDescent="0.25">
      <c r="A11" s="473"/>
    </row>
    <row r="12" spans="1:4" s="474" customFormat="1" ht="15.75" x14ac:dyDescent="0.25">
      <c r="A12" s="473"/>
    </row>
    <row r="13" spans="1:4" s="474" customFormat="1" ht="15.75" x14ac:dyDescent="0.25">
      <c r="A13" s="473"/>
    </row>
    <row r="14" spans="1:4" s="474" customFormat="1" ht="15.75" x14ac:dyDescent="0.25">
      <c r="A14" s="473"/>
    </row>
    <row r="15" spans="1:4" s="474" customFormat="1" ht="15.75" x14ac:dyDescent="0.25">
      <c r="A15" s="473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45"/>
  <sheetViews>
    <sheetView zoomScale="90" zoomScaleNormal="90" workbookViewId="0">
      <pane xSplit="3" ySplit="7" topLeftCell="D119" activePane="bottomRight" state="frozen"/>
      <selection pane="topRight" activeCell="D1" sqref="D1"/>
      <selection pane="bottomLeft" activeCell="A8" sqref="A8"/>
      <selection pane="bottomRight" sqref="A1:K1"/>
    </sheetView>
  </sheetViews>
  <sheetFormatPr defaultRowHeight="15" x14ac:dyDescent="0.25"/>
  <cols>
    <col min="1" max="1" width="5.42578125" style="160" customWidth="1"/>
    <col min="2" max="2" width="9.140625" style="160"/>
    <col min="3" max="3" width="36.140625" style="160" customWidth="1"/>
    <col min="4" max="5" width="16.140625" style="160" customWidth="1"/>
    <col min="6" max="6" width="13.7109375" style="160" customWidth="1"/>
    <col min="7" max="7" width="15.42578125" style="160" customWidth="1"/>
    <col min="8" max="8" width="14.42578125" style="160" customWidth="1"/>
    <col min="9" max="9" width="14.28515625" style="160" customWidth="1"/>
    <col min="10" max="10" width="14.7109375" style="160" customWidth="1"/>
    <col min="11" max="11" width="14.42578125" style="160" customWidth="1"/>
    <col min="12" max="16384" width="9.140625" style="160"/>
  </cols>
  <sheetData>
    <row r="1" spans="1:11" ht="44.25" customHeight="1" x14ac:dyDescent="0.25">
      <c r="A1" s="1208" t="s">
        <v>760</v>
      </c>
      <c r="B1" s="1244"/>
      <c r="C1" s="1244"/>
      <c r="D1" s="1244"/>
      <c r="E1" s="1244"/>
      <c r="F1" s="1244"/>
      <c r="G1" s="1244"/>
      <c r="H1" s="1244"/>
      <c r="I1" s="1244"/>
      <c r="J1" s="1244"/>
      <c r="K1" s="1244"/>
    </row>
    <row r="2" spans="1:11" ht="15.75" thickBot="1" x14ac:dyDescent="0.3">
      <c r="A2" s="693"/>
      <c r="B2" s="693"/>
      <c r="C2" s="694"/>
      <c r="D2" s="695"/>
      <c r="E2" s="695"/>
      <c r="F2" s="696"/>
      <c r="G2" s="695"/>
      <c r="H2" s="760"/>
      <c r="I2" s="695"/>
      <c r="J2" s="760"/>
      <c r="K2" s="695"/>
    </row>
    <row r="3" spans="1:11" x14ac:dyDescent="0.25">
      <c r="A3" s="1246" t="s">
        <v>0</v>
      </c>
      <c r="B3" s="1249" t="s">
        <v>743</v>
      </c>
      <c r="C3" s="1252" t="s">
        <v>2</v>
      </c>
      <c r="D3" s="1273" t="s">
        <v>753</v>
      </c>
      <c r="E3" s="1318"/>
      <c r="F3" s="1318"/>
      <c r="G3" s="1290"/>
      <c r="H3" s="1273" t="s">
        <v>761</v>
      </c>
      <c r="I3" s="1302"/>
      <c r="J3" s="1273" t="s">
        <v>762</v>
      </c>
      <c r="K3" s="1302"/>
    </row>
    <row r="4" spans="1:11" x14ac:dyDescent="0.25">
      <c r="A4" s="1247"/>
      <c r="B4" s="1250"/>
      <c r="C4" s="1253"/>
      <c r="D4" s="1300"/>
      <c r="E4" s="1319"/>
      <c r="F4" s="1319"/>
      <c r="G4" s="1301"/>
      <c r="H4" s="1300"/>
      <c r="I4" s="1303"/>
      <c r="J4" s="1300"/>
      <c r="K4" s="1303"/>
    </row>
    <row r="5" spans="1:11" ht="23.25" customHeight="1" x14ac:dyDescent="0.25">
      <c r="A5" s="1247"/>
      <c r="B5" s="1250"/>
      <c r="C5" s="1253"/>
      <c r="D5" s="1320" t="s">
        <v>449</v>
      </c>
      <c r="E5" s="1321" t="s">
        <v>763</v>
      </c>
      <c r="F5" s="1323" t="s">
        <v>757</v>
      </c>
      <c r="G5" s="1313" t="s">
        <v>747</v>
      </c>
      <c r="H5" s="1307" t="s">
        <v>764</v>
      </c>
      <c r="I5" s="1315" t="s">
        <v>749</v>
      </c>
      <c r="J5" s="1316" t="s">
        <v>750</v>
      </c>
      <c r="K5" s="1317" t="s">
        <v>751</v>
      </c>
    </row>
    <row r="6" spans="1:11" ht="19.5" customHeight="1" thickBot="1" x14ac:dyDescent="0.3">
      <c r="A6" s="1248"/>
      <c r="B6" s="1251"/>
      <c r="C6" s="1254"/>
      <c r="D6" s="1308"/>
      <c r="E6" s="1322"/>
      <c r="F6" s="1322"/>
      <c r="G6" s="1314"/>
      <c r="H6" s="1308"/>
      <c r="I6" s="1309"/>
      <c r="J6" s="1308"/>
      <c r="K6" s="1309"/>
    </row>
    <row r="7" spans="1:11" x14ac:dyDescent="0.25">
      <c r="A7" s="1264" t="s">
        <v>44</v>
      </c>
      <c r="B7" s="1265"/>
      <c r="C7" s="1266"/>
      <c r="D7" s="746">
        <f t="shared" ref="D7:K7" si="0">SUM(D8:D145)-D92</f>
        <v>639440</v>
      </c>
      <c r="E7" s="700">
        <f t="shared" si="0"/>
        <v>99924</v>
      </c>
      <c r="F7" s="700">
        <f t="shared" si="0"/>
        <v>739364</v>
      </c>
      <c r="G7" s="761">
        <f t="shared" si="0"/>
        <v>188557</v>
      </c>
      <c r="H7" s="747">
        <f t="shared" si="0"/>
        <v>5660</v>
      </c>
      <c r="I7" s="762">
        <f t="shared" si="0"/>
        <v>525590</v>
      </c>
      <c r="J7" s="746">
        <f t="shared" si="0"/>
        <v>799</v>
      </c>
      <c r="K7" s="701">
        <f t="shared" si="0"/>
        <v>41540</v>
      </c>
    </row>
    <row r="8" spans="1:11" x14ac:dyDescent="0.25">
      <c r="A8" s="653">
        <v>1</v>
      </c>
      <c r="B8" s="734" t="s">
        <v>54</v>
      </c>
      <c r="C8" s="748" t="s">
        <v>55</v>
      </c>
      <c r="D8" s="704">
        <v>2850</v>
      </c>
      <c r="E8" s="705"/>
      <c r="F8" s="700">
        <f>D8+E8</f>
        <v>2850</v>
      </c>
      <c r="G8" s="722">
        <v>475</v>
      </c>
      <c r="H8" s="763"/>
      <c r="I8" s="735"/>
      <c r="J8" s="764"/>
      <c r="K8" s="722"/>
    </row>
    <row r="9" spans="1:11" x14ac:dyDescent="0.25">
      <c r="A9" s="653">
        <v>2</v>
      </c>
      <c r="B9" s="737" t="s">
        <v>56</v>
      </c>
      <c r="C9" s="748" t="s">
        <v>57</v>
      </c>
      <c r="D9" s="704">
        <v>5458</v>
      </c>
      <c r="E9" s="705"/>
      <c r="F9" s="700">
        <f t="shared" ref="F9:F59" si="1">D9+E9</f>
        <v>5458</v>
      </c>
      <c r="G9" s="722">
        <v>912</v>
      </c>
      <c r="H9" s="763"/>
      <c r="I9" s="735"/>
      <c r="J9" s="764"/>
      <c r="K9" s="722"/>
    </row>
    <row r="10" spans="1:11" x14ac:dyDescent="0.25">
      <c r="A10" s="653">
        <v>3</v>
      </c>
      <c r="B10" s="713" t="s">
        <v>16</v>
      </c>
      <c r="C10" s="748" t="s">
        <v>17</v>
      </c>
      <c r="D10" s="704"/>
      <c r="E10" s="705"/>
      <c r="F10" s="700"/>
      <c r="G10" s="722"/>
      <c r="H10" s="763"/>
      <c r="I10" s="735"/>
      <c r="J10" s="764"/>
      <c r="K10" s="722"/>
    </row>
    <row r="11" spans="1:11" x14ac:dyDescent="0.25">
      <c r="A11" s="653">
        <v>4</v>
      </c>
      <c r="B11" s="734" t="s">
        <v>58</v>
      </c>
      <c r="C11" s="748" t="s">
        <v>59</v>
      </c>
      <c r="D11" s="704">
        <v>2250</v>
      </c>
      <c r="E11" s="705"/>
      <c r="F11" s="700">
        <f t="shared" si="1"/>
        <v>2250</v>
      </c>
      <c r="G11" s="722">
        <v>375</v>
      </c>
      <c r="H11" s="763"/>
      <c r="I11" s="735"/>
      <c r="J11" s="764"/>
      <c r="K11" s="722"/>
    </row>
    <row r="12" spans="1:11" x14ac:dyDescent="0.25">
      <c r="A12" s="653">
        <v>5</v>
      </c>
      <c r="B12" s="734" t="s">
        <v>60</v>
      </c>
      <c r="C12" s="738" t="s">
        <v>61</v>
      </c>
      <c r="D12" s="704">
        <v>3000</v>
      </c>
      <c r="E12" s="705"/>
      <c r="F12" s="700">
        <f t="shared" si="1"/>
        <v>3000</v>
      </c>
      <c r="G12" s="705">
        <v>500</v>
      </c>
      <c r="H12" s="765"/>
      <c r="I12" s="735"/>
      <c r="J12" s="764"/>
      <c r="K12" s="722"/>
    </row>
    <row r="13" spans="1:11" x14ac:dyDescent="0.25">
      <c r="A13" s="653">
        <v>6</v>
      </c>
      <c r="B13" s="713" t="s">
        <v>18</v>
      </c>
      <c r="C13" s="738" t="s">
        <v>19</v>
      </c>
      <c r="D13" s="704">
        <v>1500</v>
      </c>
      <c r="E13" s="705"/>
      <c r="F13" s="700">
        <f t="shared" si="1"/>
        <v>1500</v>
      </c>
      <c r="G13" s="705">
        <v>250</v>
      </c>
      <c r="H13" s="765"/>
      <c r="I13" s="735"/>
      <c r="J13" s="764"/>
      <c r="K13" s="722"/>
    </row>
    <row r="14" spans="1:11" x14ac:dyDescent="0.25">
      <c r="A14" s="653">
        <v>7</v>
      </c>
      <c r="B14" s="734" t="s">
        <v>62</v>
      </c>
      <c r="C14" s="738" t="s">
        <v>63</v>
      </c>
      <c r="D14" s="704">
        <v>5625</v>
      </c>
      <c r="E14" s="705"/>
      <c r="F14" s="700">
        <f t="shared" si="1"/>
        <v>5625</v>
      </c>
      <c r="G14" s="705">
        <v>938</v>
      </c>
      <c r="H14" s="765"/>
      <c r="I14" s="735"/>
      <c r="J14" s="764"/>
      <c r="K14" s="722"/>
    </row>
    <row r="15" spans="1:11" x14ac:dyDescent="0.25">
      <c r="A15" s="653">
        <v>8</v>
      </c>
      <c r="B15" s="713" t="s">
        <v>64</v>
      </c>
      <c r="C15" s="738" t="s">
        <v>65</v>
      </c>
      <c r="D15" s="704">
        <v>3375</v>
      </c>
      <c r="E15" s="705"/>
      <c r="F15" s="700">
        <f t="shared" si="1"/>
        <v>3375</v>
      </c>
      <c r="G15" s="705">
        <v>562</v>
      </c>
      <c r="H15" s="765"/>
      <c r="I15" s="735"/>
      <c r="J15" s="764"/>
      <c r="K15" s="722"/>
    </row>
    <row r="16" spans="1:11" x14ac:dyDescent="0.25">
      <c r="A16" s="653">
        <v>9</v>
      </c>
      <c r="B16" s="713" t="s">
        <v>66</v>
      </c>
      <c r="C16" s="738" t="s">
        <v>67</v>
      </c>
      <c r="D16" s="704">
        <v>3750</v>
      </c>
      <c r="E16" s="705"/>
      <c r="F16" s="700">
        <f t="shared" si="1"/>
        <v>3750</v>
      </c>
      <c r="G16" s="705">
        <v>625</v>
      </c>
      <c r="H16" s="765"/>
      <c r="I16" s="735"/>
      <c r="J16" s="764"/>
      <c r="K16" s="722"/>
    </row>
    <row r="17" spans="1:11" x14ac:dyDescent="0.25">
      <c r="A17" s="653">
        <v>10</v>
      </c>
      <c r="B17" s="713" t="s">
        <v>68</v>
      </c>
      <c r="C17" s="738" t="s">
        <v>69</v>
      </c>
      <c r="D17" s="704">
        <v>2625</v>
      </c>
      <c r="E17" s="705"/>
      <c r="F17" s="700">
        <f t="shared" si="1"/>
        <v>2625</v>
      </c>
      <c r="G17" s="705">
        <v>438</v>
      </c>
      <c r="H17" s="765"/>
      <c r="I17" s="735"/>
      <c r="J17" s="764"/>
      <c r="K17" s="722"/>
    </row>
    <row r="18" spans="1:11" x14ac:dyDescent="0.25">
      <c r="A18" s="653">
        <v>11</v>
      </c>
      <c r="B18" s="713" t="s">
        <v>70</v>
      </c>
      <c r="C18" s="738" t="s">
        <v>71</v>
      </c>
      <c r="D18" s="704">
        <v>3418</v>
      </c>
      <c r="E18" s="705"/>
      <c r="F18" s="700">
        <f t="shared" si="1"/>
        <v>3418</v>
      </c>
      <c r="G18" s="705">
        <v>569</v>
      </c>
      <c r="H18" s="765"/>
      <c r="I18" s="735"/>
      <c r="J18" s="764"/>
      <c r="K18" s="722"/>
    </row>
    <row r="19" spans="1:11" x14ac:dyDescent="0.25">
      <c r="A19" s="653">
        <v>12</v>
      </c>
      <c r="B19" s="713" t="s">
        <v>72</v>
      </c>
      <c r="C19" s="738" t="s">
        <v>73</v>
      </c>
      <c r="D19" s="704">
        <v>6525</v>
      </c>
      <c r="E19" s="705"/>
      <c r="F19" s="700">
        <f t="shared" si="1"/>
        <v>6525</v>
      </c>
      <c r="G19" s="705">
        <v>1088</v>
      </c>
      <c r="H19" s="765"/>
      <c r="I19" s="735"/>
      <c r="J19" s="764"/>
      <c r="K19" s="722"/>
    </row>
    <row r="20" spans="1:11" x14ac:dyDescent="0.25">
      <c r="A20" s="653">
        <v>13</v>
      </c>
      <c r="B20" s="713" t="s">
        <v>74</v>
      </c>
      <c r="C20" s="738" t="s">
        <v>75</v>
      </c>
      <c r="D20" s="704"/>
      <c r="E20" s="705"/>
      <c r="F20" s="700"/>
      <c r="G20" s="705"/>
      <c r="H20" s="765"/>
      <c r="I20" s="735"/>
      <c r="J20" s="764"/>
      <c r="K20" s="722"/>
    </row>
    <row r="21" spans="1:11" x14ac:dyDescent="0.25">
      <c r="A21" s="653">
        <v>14</v>
      </c>
      <c r="B21" s="713" t="s">
        <v>76</v>
      </c>
      <c r="C21" s="738" t="s">
        <v>77</v>
      </c>
      <c r="D21" s="704">
        <v>4575</v>
      </c>
      <c r="E21" s="705"/>
      <c r="F21" s="700">
        <f t="shared" si="1"/>
        <v>4575</v>
      </c>
      <c r="G21" s="705">
        <v>762</v>
      </c>
      <c r="H21" s="765"/>
      <c r="I21" s="735"/>
      <c r="J21" s="764"/>
      <c r="K21" s="722"/>
    </row>
    <row r="22" spans="1:11" x14ac:dyDescent="0.25">
      <c r="A22" s="653">
        <v>15</v>
      </c>
      <c r="B22" s="713" t="s">
        <v>78</v>
      </c>
      <c r="C22" s="738" t="s">
        <v>79</v>
      </c>
      <c r="D22" s="704">
        <v>6000</v>
      </c>
      <c r="E22" s="705"/>
      <c r="F22" s="700">
        <f t="shared" si="1"/>
        <v>6000</v>
      </c>
      <c r="G22" s="705">
        <v>1000</v>
      </c>
      <c r="H22" s="765"/>
      <c r="I22" s="735"/>
      <c r="J22" s="764"/>
      <c r="K22" s="722"/>
    </row>
    <row r="23" spans="1:11" x14ac:dyDescent="0.25">
      <c r="A23" s="653">
        <v>16</v>
      </c>
      <c r="B23" s="713" t="s">
        <v>80</v>
      </c>
      <c r="C23" s="738" t="s">
        <v>81</v>
      </c>
      <c r="D23" s="704">
        <v>7500</v>
      </c>
      <c r="E23" s="705"/>
      <c r="F23" s="700">
        <f t="shared" si="1"/>
        <v>7500</v>
      </c>
      <c r="G23" s="705">
        <v>1250</v>
      </c>
      <c r="H23" s="765"/>
      <c r="I23" s="735"/>
      <c r="J23" s="764"/>
      <c r="K23" s="722"/>
    </row>
    <row r="24" spans="1:11" x14ac:dyDescent="0.25">
      <c r="A24" s="653">
        <v>17</v>
      </c>
      <c r="B24" s="713" t="s">
        <v>20</v>
      </c>
      <c r="C24" s="738" t="s">
        <v>21</v>
      </c>
      <c r="D24" s="704"/>
      <c r="E24" s="705"/>
      <c r="F24" s="700"/>
      <c r="G24" s="705"/>
      <c r="H24" s="765"/>
      <c r="I24" s="735"/>
      <c r="J24" s="764"/>
      <c r="K24" s="722"/>
    </row>
    <row r="25" spans="1:11" x14ac:dyDescent="0.25">
      <c r="A25" s="653">
        <v>18</v>
      </c>
      <c r="B25" s="734" t="s">
        <v>82</v>
      </c>
      <c r="C25" s="738" t="s">
        <v>83</v>
      </c>
      <c r="D25" s="704">
        <v>2250</v>
      </c>
      <c r="E25" s="705"/>
      <c r="F25" s="700">
        <f t="shared" si="1"/>
        <v>2250</v>
      </c>
      <c r="G25" s="705">
        <v>375</v>
      </c>
      <c r="H25" s="765"/>
      <c r="I25" s="735"/>
      <c r="J25" s="764"/>
      <c r="K25" s="722"/>
    </row>
    <row r="26" spans="1:11" x14ac:dyDescent="0.25">
      <c r="A26" s="653">
        <v>19</v>
      </c>
      <c r="B26" s="734" t="s">
        <v>84</v>
      </c>
      <c r="C26" s="738" t="s">
        <v>85</v>
      </c>
      <c r="D26" s="704">
        <v>2250</v>
      </c>
      <c r="E26" s="705"/>
      <c r="F26" s="700">
        <f t="shared" si="1"/>
        <v>2250</v>
      </c>
      <c r="G26" s="705">
        <v>375</v>
      </c>
      <c r="H26" s="765"/>
      <c r="I26" s="735"/>
      <c r="J26" s="764"/>
      <c r="K26" s="722"/>
    </row>
    <row r="27" spans="1:11" x14ac:dyDescent="0.25">
      <c r="A27" s="653">
        <v>20</v>
      </c>
      <c r="B27" s="734" t="s">
        <v>86</v>
      </c>
      <c r="C27" s="738" t="s">
        <v>87</v>
      </c>
      <c r="D27" s="704">
        <v>5250</v>
      </c>
      <c r="E27" s="705"/>
      <c r="F27" s="700">
        <f t="shared" si="1"/>
        <v>5250</v>
      </c>
      <c r="G27" s="705">
        <v>875</v>
      </c>
      <c r="H27" s="765"/>
      <c r="I27" s="735"/>
      <c r="J27" s="764"/>
      <c r="K27" s="722"/>
    </row>
    <row r="28" spans="1:11" x14ac:dyDescent="0.25">
      <c r="A28" s="653">
        <v>21</v>
      </c>
      <c r="B28" s="734" t="s">
        <v>22</v>
      </c>
      <c r="C28" s="738" t="s">
        <v>23</v>
      </c>
      <c r="D28" s="704"/>
      <c r="E28" s="705"/>
      <c r="F28" s="700"/>
      <c r="G28" s="705"/>
      <c r="H28" s="765"/>
      <c r="I28" s="735"/>
      <c r="J28" s="764"/>
      <c r="K28" s="722"/>
    </row>
    <row r="29" spans="1:11" x14ac:dyDescent="0.25">
      <c r="A29" s="653">
        <v>22</v>
      </c>
      <c r="B29" s="713" t="s">
        <v>24</v>
      </c>
      <c r="C29" s="738" t="s">
        <v>25</v>
      </c>
      <c r="D29" s="704"/>
      <c r="E29" s="705"/>
      <c r="F29" s="700"/>
      <c r="G29" s="705"/>
      <c r="H29" s="765"/>
      <c r="I29" s="735"/>
      <c r="J29" s="764"/>
      <c r="K29" s="722"/>
    </row>
    <row r="30" spans="1:11" x14ac:dyDescent="0.25">
      <c r="A30" s="653">
        <v>23</v>
      </c>
      <c r="B30" s="713" t="s">
        <v>88</v>
      </c>
      <c r="C30" s="738" t="s">
        <v>89</v>
      </c>
      <c r="D30" s="704"/>
      <c r="E30" s="705"/>
      <c r="F30" s="700"/>
      <c r="G30" s="705"/>
      <c r="H30" s="765"/>
      <c r="I30" s="735"/>
      <c r="J30" s="764"/>
      <c r="K30" s="722"/>
    </row>
    <row r="31" spans="1:11" ht="25.5" x14ac:dyDescent="0.25">
      <c r="A31" s="653">
        <v>24</v>
      </c>
      <c r="B31" s="713" t="s">
        <v>90</v>
      </c>
      <c r="C31" s="738" t="s">
        <v>91</v>
      </c>
      <c r="D31" s="704"/>
      <c r="E31" s="705"/>
      <c r="F31" s="700"/>
      <c r="G31" s="705"/>
      <c r="H31" s="765"/>
      <c r="I31" s="735"/>
      <c r="J31" s="764"/>
      <c r="K31" s="722"/>
    </row>
    <row r="32" spans="1:11" x14ac:dyDescent="0.25">
      <c r="A32" s="653">
        <v>25</v>
      </c>
      <c r="B32" s="734" t="s">
        <v>92</v>
      </c>
      <c r="C32" s="738" t="s">
        <v>93</v>
      </c>
      <c r="D32" s="704">
        <v>5625</v>
      </c>
      <c r="E32" s="705"/>
      <c r="F32" s="700">
        <f t="shared" si="1"/>
        <v>5625</v>
      </c>
      <c r="G32" s="705">
        <v>938</v>
      </c>
      <c r="H32" s="765"/>
      <c r="I32" s="735"/>
      <c r="J32" s="764"/>
      <c r="K32" s="722"/>
    </row>
    <row r="33" spans="1:11" x14ac:dyDescent="0.25">
      <c r="A33" s="653">
        <v>26</v>
      </c>
      <c r="B33" s="713" t="s">
        <v>94</v>
      </c>
      <c r="C33" s="738" t="s">
        <v>95</v>
      </c>
      <c r="D33" s="704"/>
      <c r="E33" s="705"/>
      <c r="F33" s="700"/>
      <c r="G33" s="705"/>
      <c r="H33" s="765"/>
      <c r="I33" s="735"/>
      <c r="J33" s="764"/>
      <c r="K33" s="722"/>
    </row>
    <row r="34" spans="1:11" x14ac:dyDescent="0.25">
      <c r="A34" s="653">
        <v>27</v>
      </c>
      <c r="B34" s="737" t="s">
        <v>96</v>
      </c>
      <c r="C34" s="738" t="s">
        <v>97</v>
      </c>
      <c r="D34" s="704"/>
      <c r="E34" s="705"/>
      <c r="F34" s="700"/>
      <c r="G34" s="705"/>
      <c r="H34" s="765"/>
      <c r="I34" s="735"/>
      <c r="J34" s="764"/>
      <c r="K34" s="722"/>
    </row>
    <row r="35" spans="1:11" x14ac:dyDescent="0.25">
      <c r="A35" s="619">
        <v>28</v>
      </c>
      <c r="B35" s="737" t="s">
        <v>26</v>
      </c>
      <c r="C35" s="738" t="s">
        <v>27</v>
      </c>
      <c r="D35" s="704"/>
      <c r="E35" s="705"/>
      <c r="F35" s="700"/>
      <c r="G35" s="705"/>
      <c r="H35" s="765"/>
      <c r="I35" s="735"/>
      <c r="J35" s="764"/>
      <c r="K35" s="722"/>
    </row>
    <row r="36" spans="1:11" x14ac:dyDescent="0.25">
      <c r="A36" s="619">
        <v>29</v>
      </c>
      <c r="B36" s="734" t="s">
        <v>98</v>
      </c>
      <c r="C36" s="738" t="s">
        <v>99</v>
      </c>
      <c r="D36" s="704"/>
      <c r="E36" s="705"/>
      <c r="F36" s="700"/>
      <c r="G36" s="705"/>
      <c r="H36" s="765"/>
      <c r="I36" s="735"/>
      <c r="J36" s="764"/>
      <c r="K36" s="722"/>
    </row>
    <row r="37" spans="1:11" x14ac:dyDescent="0.25">
      <c r="A37" s="619">
        <v>30</v>
      </c>
      <c r="B37" s="737" t="s">
        <v>100</v>
      </c>
      <c r="C37" s="738" t="s">
        <v>101</v>
      </c>
      <c r="D37" s="704">
        <v>3750</v>
      </c>
      <c r="E37" s="705"/>
      <c r="F37" s="700">
        <f t="shared" si="1"/>
        <v>3750</v>
      </c>
      <c r="G37" s="705">
        <v>625</v>
      </c>
      <c r="H37" s="765"/>
      <c r="I37" s="735"/>
      <c r="J37" s="764"/>
      <c r="K37" s="722"/>
    </row>
    <row r="38" spans="1:11" x14ac:dyDescent="0.25">
      <c r="A38" s="619">
        <v>31</v>
      </c>
      <c r="B38" s="713" t="s">
        <v>102</v>
      </c>
      <c r="C38" s="738" t="s">
        <v>103</v>
      </c>
      <c r="D38" s="704"/>
      <c r="E38" s="705"/>
      <c r="F38" s="700"/>
      <c r="G38" s="705"/>
      <c r="H38" s="765"/>
      <c r="I38" s="735"/>
      <c r="J38" s="764"/>
      <c r="K38" s="722"/>
    </row>
    <row r="39" spans="1:11" x14ac:dyDescent="0.25">
      <c r="A39" s="619">
        <v>32</v>
      </c>
      <c r="B39" s="737" t="s">
        <v>104</v>
      </c>
      <c r="C39" s="738" t="s">
        <v>105</v>
      </c>
      <c r="D39" s="704">
        <v>3750</v>
      </c>
      <c r="E39" s="705"/>
      <c r="F39" s="700">
        <f t="shared" si="1"/>
        <v>3750</v>
      </c>
      <c r="G39" s="705">
        <v>625</v>
      </c>
      <c r="H39" s="765"/>
      <c r="I39" s="735"/>
      <c r="J39" s="764"/>
      <c r="K39" s="722"/>
    </row>
    <row r="40" spans="1:11" x14ac:dyDescent="0.25">
      <c r="A40" s="619">
        <v>33</v>
      </c>
      <c r="B40" s="734" t="s">
        <v>106</v>
      </c>
      <c r="C40" s="738" t="s">
        <v>107</v>
      </c>
      <c r="D40" s="704">
        <v>11250</v>
      </c>
      <c r="E40" s="705"/>
      <c r="F40" s="700">
        <f t="shared" si="1"/>
        <v>11250</v>
      </c>
      <c r="G40" s="705">
        <v>1875</v>
      </c>
      <c r="H40" s="765"/>
      <c r="I40" s="735"/>
      <c r="J40" s="764"/>
      <c r="K40" s="722"/>
    </row>
    <row r="41" spans="1:11" x14ac:dyDescent="0.25">
      <c r="A41" s="619">
        <v>34</v>
      </c>
      <c r="B41" s="667" t="s">
        <v>108</v>
      </c>
      <c r="C41" s="611" t="s">
        <v>109</v>
      </c>
      <c r="D41" s="704">
        <v>3000</v>
      </c>
      <c r="E41" s="705"/>
      <c r="F41" s="700">
        <f t="shared" si="1"/>
        <v>3000</v>
      </c>
      <c r="G41" s="705">
        <v>500</v>
      </c>
      <c r="H41" s="765"/>
      <c r="I41" s="735"/>
      <c r="J41" s="764"/>
      <c r="K41" s="722"/>
    </row>
    <row r="42" spans="1:11" x14ac:dyDescent="0.25">
      <c r="A42" s="619">
        <v>35</v>
      </c>
      <c r="B42" s="734" t="s">
        <v>110</v>
      </c>
      <c r="C42" s="738" t="s">
        <v>111</v>
      </c>
      <c r="D42" s="704">
        <v>2700</v>
      </c>
      <c r="E42" s="705"/>
      <c r="F42" s="700">
        <f t="shared" si="1"/>
        <v>2700</v>
      </c>
      <c r="G42" s="705">
        <v>450</v>
      </c>
      <c r="H42" s="765"/>
      <c r="I42" s="735"/>
      <c r="J42" s="764"/>
      <c r="K42" s="722"/>
    </row>
    <row r="43" spans="1:11" x14ac:dyDescent="0.25">
      <c r="A43" s="619">
        <v>36</v>
      </c>
      <c r="B43" s="734" t="s">
        <v>112</v>
      </c>
      <c r="C43" s="738" t="s">
        <v>113</v>
      </c>
      <c r="D43" s="704">
        <v>5025</v>
      </c>
      <c r="E43" s="705"/>
      <c r="F43" s="700">
        <f t="shared" si="1"/>
        <v>5025</v>
      </c>
      <c r="G43" s="705">
        <v>838</v>
      </c>
      <c r="H43" s="765"/>
      <c r="I43" s="735"/>
      <c r="J43" s="764"/>
      <c r="K43" s="722"/>
    </row>
    <row r="44" spans="1:11" x14ac:dyDescent="0.25">
      <c r="A44" s="619">
        <v>37</v>
      </c>
      <c r="B44" s="713" t="s">
        <v>114</v>
      </c>
      <c r="C44" s="738" t="s">
        <v>115</v>
      </c>
      <c r="D44" s="704">
        <v>2819</v>
      </c>
      <c r="E44" s="705"/>
      <c r="F44" s="700">
        <f t="shared" si="1"/>
        <v>2819</v>
      </c>
      <c r="G44" s="705">
        <v>470</v>
      </c>
      <c r="H44" s="765"/>
      <c r="I44" s="735"/>
      <c r="J44" s="764"/>
      <c r="K44" s="722"/>
    </row>
    <row r="45" spans="1:11" x14ac:dyDescent="0.25">
      <c r="A45" s="619">
        <v>38</v>
      </c>
      <c r="B45" s="737" t="s">
        <v>116</v>
      </c>
      <c r="C45" s="738" t="s">
        <v>117</v>
      </c>
      <c r="D45" s="704"/>
      <c r="E45" s="705"/>
      <c r="F45" s="700"/>
      <c r="G45" s="705"/>
      <c r="H45" s="765"/>
      <c r="I45" s="735"/>
      <c r="J45" s="764"/>
      <c r="K45" s="722"/>
    </row>
    <row r="46" spans="1:11" x14ac:dyDescent="0.25">
      <c r="A46" s="619">
        <v>39</v>
      </c>
      <c r="B46" s="713" t="s">
        <v>28</v>
      </c>
      <c r="C46" s="738" t="s">
        <v>29</v>
      </c>
      <c r="D46" s="704"/>
      <c r="E46" s="705"/>
      <c r="F46" s="700"/>
      <c r="G46" s="705"/>
      <c r="H46" s="765"/>
      <c r="I46" s="735"/>
      <c r="J46" s="764"/>
      <c r="K46" s="722"/>
    </row>
    <row r="47" spans="1:11" x14ac:dyDescent="0.25">
      <c r="A47" s="619">
        <v>40</v>
      </c>
      <c r="B47" s="734" t="s">
        <v>118</v>
      </c>
      <c r="C47" s="738" t="s">
        <v>119</v>
      </c>
      <c r="D47" s="704">
        <v>3000</v>
      </c>
      <c r="E47" s="705"/>
      <c r="F47" s="700">
        <f t="shared" si="1"/>
        <v>3000</v>
      </c>
      <c r="G47" s="705">
        <v>500</v>
      </c>
      <c r="H47" s="765"/>
      <c r="I47" s="735"/>
      <c r="J47" s="764"/>
      <c r="K47" s="722"/>
    </row>
    <row r="48" spans="1:11" x14ac:dyDescent="0.25">
      <c r="A48" s="619">
        <v>41</v>
      </c>
      <c r="B48" s="734" t="s">
        <v>120</v>
      </c>
      <c r="C48" s="738" t="s">
        <v>121</v>
      </c>
      <c r="D48" s="704">
        <v>6000</v>
      </c>
      <c r="E48" s="705"/>
      <c r="F48" s="700">
        <f t="shared" si="1"/>
        <v>6000</v>
      </c>
      <c r="G48" s="705">
        <v>1000</v>
      </c>
      <c r="H48" s="765"/>
      <c r="I48" s="735"/>
      <c r="J48" s="764"/>
      <c r="K48" s="722"/>
    </row>
    <row r="49" spans="1:11" x14ac:dyDescent="0.25">
      <c r="A49" s="619">
        <v>42</v>
      </c>
      <c r="B49" s="713" t="s">
        <v>122</v>
      </c>
      <c r="C49" s="738" t="s">
        <v>123</v>
      </c>
      <c r="D49" s="704">
        <v>3375</v>
      </c>
      <c r="E49" s="705"/>
      <c r="F49" s="700">
        <f t="shared" si="1"/>
        <v>3375</v>
      </c>
      <c r="G49" s="705">
        <v>562</v>
      </c>
      <c r="H49" s="765"/>
      <c r="I49" s="735"/>
      <c r="J49" s="764"/>
      <c r="K49" s="722"/>
    </row>
    <row r="50" spans="1:11" x14ac:dyDescent="0.25">
      <c r="A50" s="619">
        <v>43</v>
      </c>
      <c r="B50" s="737" t="s">
        <v>124</v>
      </c>
      <c r="C50" s="738" t="s">
        <v>125</v>
      </c>
      <c r="D50" s="704">
        <v>3750</v>
      </c>
      <c r="E50" s="705"/>
      <c r="F50" s="700">
        <f t="shared" si="1"/>
        <v>3750</v>
      </c>
      <c r="G50" s="705">
        <v>625</v>
      </c>
      <c r="H50" s="765"/>
      <c r="I50" s="735"/>
      <c r="J50" s="764"/>
      <c r="K50" s="722"/>
    </row>
    <row r="51" spans="1:11" x14ac:dyDescent="0.25">
      <c r="A51" s="619">
        <v>87</v>
      </c>
      <c r="B51" s="713" t="s">
        <v>126</v>
      </c>
      <c r="C51" s="738" t="s">
        <v>127</v>
      </c>
      <c r="D51" s="704">
        <v>3750</v>
      </c>
      <c r="E51" s="705"/>
      <c r="F51" s="700">
        <f t="shared" si="1"/>
        <v>3750</v>
      </c>
      <c r="G51" s="705">
        <v>625</v>
      </c>
      <c r="H51" s="765"/>
      <c r="I51" s="735"/>
      <c r="J51" s="764"/>
      <c r="K51" s="722"/>
    </row>
    <row r="52" spans="1:11" x14ac:dyDescent="0.25">
      <c r="A52" s="619">
        <v>44</v>
      </c>
      <c r="B52" s="737" t="s">
        <v>128</v>
      </c>
      <c r="C52" s="738" t="s">
        <v>129</v>
      </c>
      <c r="D52" s="704">
        <v>5625</v>
      </c>
      <c r="E52" s="705"/>
      <c r="F52" s="700">
        <f t="shared" si="1"/>
        <v>5625</v>
      </c>
      <c r="G52" s="705">
        <v>938</v>
      </c>
      <c r="H52" s="765"/>
      <c r="I52" s="735"/>
      <c r="J52" s="764"/>
      <c r="K52" s="722"/>
    </row>
    <row r="53" spans="1:11" x14ac:dyDescent="0.25">
      <c r="A53" s="619">
        <v>45</v>
      </c>
      <c r="B53" s="713" t="s">
        <v>130</v>
      </c>
      <c r="C53" s="738" t="s">
        <v>131</v>
      </c>
      <c r="D53" s="704">
        <v>2250</v>
      </c>
      <c r="E53" s="705"/>
      <c r="F53" s="700">
        <f t="shared" si="1"/>
        <v>2250</v>
      </c>
      <c r="G53" s="705">
        <v>375</v>
      </c>
      <c r="H53" s="765"/>
      <c r="I53" s="735"/>
      <c r="J53" s="764"/>
      <c r="K53" s="722"/>
    </row>
    <row r="54" spans="1:11" x14ac:dyDescent="0.25">
      <c r="A54" s="619">
        <v>46</v>
      </c>
      <c r="B54" s="737" t="s">
        <v>132</v>
      </c>
      <c r="C54" s="738" t="s">
        <v>133</v>
      </c>
      <c r="D54" s="704">
        <v>3750</v>
      </c>
      <c r="E54" s="705"/>
      <c r="F54" s="700">
        <f t="shared" si="1"/>
        <v>3750</v>
      </c>
      <c r="G54" s="705">
        <v>625</v>
      </c>
      <c r="H54" s="765"/>
      <c r="I54" s="735"/>
      <c r="J54" s="764"/>
      <c r="K54" s="722"/>
    </row>
    <row r="55" spans="1:11" x14ac:dyDescent="0.25">
      <c r="A55" s="619">
        <v>47</v>
      </c>
      <c r="B55" s="713" t="s">
        <v>134</v>
      </c>
      <c r="C55" s="738" t="s">
        <v>135</v>
      </c>
      <c r="D55" s="704">
        <v>5850</v>
      </c>
      <c r="E55" s="705"/>
      <c r="F55" s="700">
        <f t="shared" si="1"/>
        <v>5850</v>
      </c>
      <c r="G55" s="705">
        <v>975</v>
      </c>
      <c r="H55" s="765"/>
      <c r="I55" s="735"/>
      <c r="J55" s="764"/>
      <c r="K55" s="722"/>
    </row>
    <row r="56" spans="1:11" x14ac:dyDescent="0.25">
      <c r="A56" s="619">
        <v>48</v>
      </c>
      <c r="B56" s="713" t="s">
        <v>136</v>
      </c>
      <c r="C56" s="738" t="s">
        <v>137</v>
      </c>
      <c r="D56" s="704">
        <v>11250</v>
      </c>
      <c r="E56" s="705"/>
      <c r="F56" s="700">
        <f t="shared" si="1"/>
        <v>11250</v>
      </c>
      <c r="G56" s="705">
        <v>1875</v>
      </c>
      <c r="H56" s="765"/>
      <c r="I56" s="735"/>
      <c r="J56" s="764"/>
      <c r="K56" s="722"/>
    </row>
    <row r="57" spans="1:11" x14ac:dyDescent="0.25">
      <c r="A57" s="619">
        <v>49</v>
      </c>
      <c r="B57" s="713" t="s">
        <v>138</v>
      </c>
      <c r="C57" s="738" t="s">
        <v>139</v>
      </c>
      <c r="D57" s="704">
        <v>4200</v>
      </c>
      <c r="E57" s="705"/>
      <c r="F57" s="700">
        <f t="shared" si="1"/>
        <v>4200</v>
      </c>
      <c r="G57" s="705">
        <v>700</v>
      </c>
      <c r="H57" s="765"/>
      <c r="I57" s="735"/>
      <c r="J57" s="764"/>
      <c r="K57" s="722"/>
    </row>
    <row r="58" spans="1:11" x14ac:dyDescent="0.25">
      <c r="A58" s="619">
        <v>95</v>
      </c>
      <c r="B58" s="713" t="s">
        <v>140</v>
      </c>
      <c r="C58" s="738" t="s">
        <v>141</v>
      </c>
      <c r="D58" s="704">
        <v>3075</v>
      </c>
      <c r="E58" s="705"/>
      <c r="F58" s="700">
        <f t="shared" si="1"/>
        <v>3075</v>
      </c>
      <c r="G58" s="705">
        <v>512</v>
      </c>
      <c r="H58" s="765"/>
      <c r="I58" s="735"/>
      <c r="J58" s="764"/>
      <c r="K58" s="722"/>
    </row>
    <row r="59" spans="1:11" x14ac:dyDescent="0.25">
      <c r="A59" s="619">
        <v>50</v>
      </c>
      <c r="B59" s="737" t="s">
        <v>142</v>
      </c>
      <c r="C59" s="738" t="s">
        <v>143</v>
      </c>
      <c r="D59" s="704">
        <v>3225</v>
      </c>
      <c r="E59" s="705"/>
      <c r="F59" s="700">
        <f t="shared" si="1"/>
        <v>3225</v>
      </c>
      <c r="G59" s="705">
        <v>538</v>
      </c>
      <c r="H59" s="765"/>
      <c r="I59" s="735"/>
      <c r="J59" s="764"/>
      <c r="K59" s="722"/>
    </row>
    <row r="60" spans="1:11" x14ac:dyDescent="0.25">
      <c r="A60" s="619">
        <v>97</v>
      </c>
      <c r="B60" s="713" t="s">
        <v>144</v>
      </c>
      <c r="C60" s="738" t="s">
        <v>145</v>
      </c>
      <c r="D60" s="704"/>
      <c r="E60" s="705"/>
      <c r="F60" s="700"/>
      <c r="G60" s="705"/>
      <c r="H60" s="765"/>
      <c r="I60" s="735"/>
      <c r="J60" s="764"/>
      <c r="K60" s="722"/>
    </row>
    <row r="61" spans="1:11" x14ac:dyDescent="0.25">
      <c r="A61" s="619">
        <v>51</v>
      </c>
      <c r="B61" s="713" t="s">
        <v>146</v>
      </c>
      <c r="C61" s="738" t="s">
        <v>147</v>
      </c>
      <c r="D61" s="704"/>
      <c r="E61" s="705"/>
      <c r="F61" s="700"/>
      <c r="G61" s="705"/>
      <c r="H61" s="765"/>
      <c r="I61" s="735"/>
      <c r="J61" s="764"/>
      <c r="K61" s="722"/>
    </row>
    <row r="62" spans="1:11" x14ac:dyDescent="0.25">
      <c r="A62" s="619">
        <v>52</v>
      </c>
      <c r="B62" s="713" t="s">
        <v>148</v>
      </c>
      <c r="C62" s="738" t="s">
        <v>149</v>
      </c>
      <c r="D62" s="704"/>
      <c r="E62" s="705"/>
      <c r="F62" s="700"/>
      <c r="G62" s="705"/>
      <c r="H62" s="765"/>
      <c r="I62" s="735"/>
      <c r="J62" s="764"/>
      <c r="K62" s="722"/>
    </row>
    <row r="63" spans="1:11" x14ac:dyDescent="0.25">
      <c r="A63" s="619">
        <v>53</v>
      </c>
      <c r="B63" s="737" t="s">
        <v>150</v>
      </c>
      <c r="C63" s="738" t="s">
        <v>151</v>
      </c>
      <c r="D63" s="704"/>
      <c r="E63" s="705"/>
      <c r="F63" s="700"/>
      <c r="G63" s="705"/>
      <c r="H63" s="765"/>
      <c r="I63" s="735"/>
      <c r="J63" s="764"/>
      <c r="K63" s="722"/>
    </row>
    <row r="64" spans="1:11" x14ac:dyDescent="0.25">
      <c r="A64" s="619">
        <v>54</v>
      </c>
      <c r="B64" s="734" t="s">
        <v>152</v>
      </c>
      <c r="C64" s="738" t="s">
        <v>153</v>
      </c>
      <c r="D64" s="704"/>
      <c r="E64" s="705"/>
      <c r="F64" s="700"/>
      <c r="G64" s="705"/>
      <c r="H64" s="765"/>
      <c r="I64" s="735"/>
      <c r="J64" s="764"/>
      <c r="K64" s="722"/>
    </row>
    <row r="65" spans="1:11" x14ac:dyDescent="0.25">
      <c r="A65" s="619">
        <v>55</v>
      </c>
      <c r="B65" s="737" t="s">
        <v>154</v>
      </c>
      <c r="C65" s="738" t="s">
        <v>155</v>
      </c>
      <c r="D65" s="704"/>
      <c r="E65" s="705"/>
      <c r="F65" s="700"/>
      <c r="G65" s="705"/>
      <c r="H65" s="765"/>
      <c r="I65" s="735"/>
      <c r="J65" s="764"/>
      <c r="K65" s="722"/>
    </row>
    <row r="66" spans="1:11" x14ac:dyDescent="0.25">
      <c r="A66" s="619">
        <v>56</v>
      </c>
      <c r="B66" s="713" t="s">
        <v>156</v>
      </c>
      <c r="C66" s="738" t="s">
        <v>157</v>
      </c>
      <c r="D66" s="704"/>
      <c r="E66" s="705"/>
      <c r="F66" s="700"/>
      <c r="G66" s="705"/>
      <c r="H66" s="765"/>
      <c r="I66" s="735"/>
      <c r="J66" s="764"/>
      <c r="K66" s="722"/>
    </row>
    <row r="67" spans="1:11" ht="25.5" x14ac:dyDescent="0.25">
      <c r="A67" s="619">
        <v>57</v>
      </c>
      <c r="B67" s="734" t="s">
        <v>158</v>
      </c>
      <c r="C67" s="738" t="s">
        <v>159</v>
      </c>
      <c r="D67" s="704"/>
      <c r="E67" s="705"/>
      <c r="F67" s="700"/>
      <c r="G67" s="705"/>
      <c r="H67" s="765"/>
      <c r="I67" s="735"/>
      <c r="J67" s="764"/>
      <c r="K67" s="722"/>
    </row>
    <row r="68" spans="1:11" ht="25.5" x14ac:dyDescent="0.25">
      <c r="A68" s="619">
        <v>58</v>
      </c>
      <c r="B68" s="734" t="s">
        <v>160</v>
      </c>
      <c r="C68" s="738" t="s">
        <v>161</v>
      </c>
      <c r="D68" s="704"/>
      <c r="E68" s="705"/>
      <c r="F68" s="700"/>
      <c r="G68" s="705"/>
      <c r="H68" s="765"/>
      <c r="I68" s="735"/>
      <c r="J68" s="764"/>
      <c r="K68" s="722"/>
    </row>
    <row r="69" spans="1:11" x14ac:dyDescent="0.25">
      <c r="A69" s="619">
        <v>59</v>
      </c>
      <c r="B69" s="737" t="s">
        <v>162</v>
      </c>
      <c r="C69" s="738" t="s">
        <v>163</v>
      </c>
      <c r="D69" s="704"/>
      <c r="E69" s="705"/>
      <c r="F69" s="700"/>
      <c r="G69" s="705"/>
      <c r="H69" s="765"/>
      <c r="I69" s="735"/>
      <c r="J69" s="764"/>
      <c r="K69" s="722"/>
    </row>
    <row r="70" spans="1:11" x14ac:dyDescent="0.25">
      <c r="A70" s="619">
        <v>60</v>
      </c>
      <c r="B70" s="737" t="s">
        <v>164</v>
      </c>
      <c r="C70" s="738" t="s">
        <v>165</v>
      </c>
      <c r="D70" s="704"/>
      <c r="E70" s="705"/>
      <c r="F70" s="700"/>
      <c r="G70" s="705"/>
      <c r="H70" s="765"/>
      <c r="I70" s="735"/>
      <c r="J70" s="764"/>
      <c r="K70" s="722"/>
    </row>
    <row r="71" spans="1:11" x14ac:dyDescent="0.25">
      <c r="A71" s="619">
        <v>61</v>
      </c>
      <c r="B71" s="737" t="s">
        <v>166</v>
      </c>
      <c r="C71" s="738" t="s">
        <v>167</v>
      </c>
      <c r="D71" s="704"/>
      <c r="E71" s="705"/>
      <c r="F71" s="700"/>
      <c r="G71" s="705"/>
      <c r="H71" s="765"/>
      <c r="I71" s="735"/>
      <c r="J71" s="764"/>
      <c r="K71" s="722"/>
    </row>
    <row r="72" spans="1:11" ht="25.5" x14ac:dyDescent="0.25">
      <c r="A72" s="619">
        <v>62</v>
      </c>
      <c r="B72" s="737" t="s">
        <v>168</v>
      </c>
      <c r="C72" s="738" t="s">
        <v>169</v>
      </c>
      <c r="D72" s="704"/>
      <c r="E72" s="705"/>
      <c r="F72" s="700"/>
      <c r="G72" s="705"/>
      <c r="H72" s="765"/>
      <c r="I72" s="735"/>
      <c r="J72" s="764"/>
      <c r="K72" s="722"/>
    </row>
    <row r="73" spans="1:11" ht="25.5" x14ac:dyDescent="0.25">
      <c r="A73" s="619">
        <v>63</v>
      </c>
      <c r="B73" s="734" t="s">
        <v>170</v>
      </c>
      <c r="C73" s="738" t="s">
        <v>171</v>
      </c>
      <c r="D73" s="704"/>
      <c r="E73" s="705"/>
      <c r="F73" s="700"/>
      <c r="G73" s="705"/>
      <c r="H73" s="765"/>
      <c r="I73" s="735"/>
      <c r="J73" s="764"/>
      <c r="K73" s="722"/>
    </row>
    <row r="74" spans="1:11" ht="25.5" x14ac:dyDescent="0.25">
      <c r="A74" s="619">
        <v>64</v>
      </c>
      <c r="B74" s="737" t="s">
        <v>172</v>
      </c>
      <c r="C74" s="738" t="s">
        <v>173</v>
      </c>
      <c r="D74" s="704"/>
      <c r="E74" s="705"/>
      <c r="F74" s="700"/>
      <c r="G74" s="705"/>
      <c r="H74" s="765"/>
      <c r="I74" s="735"/>
      <c r="J74" s="764"/>
      <c r="K74" s="722"/>
    </row>
    <row r="75" spans="1:11" ht="25.5" x14ac:dyDescent="0.25">
      <c r="A75" s="619">
        <v>65</v>
      </c>
      <c r="B75" s="737" t="s">
        <v>174</v>
      </c>
      <c r="C75" s="738" t="s">
        <v>175</v>
      </c>
      <c r="D75" s="704"/>
      <c r="E75" s="705"/>
      <c r="F75" s="700"/>
      <c r="G75" s="705"/>
      <c r="H75" s="765"/>
      <c r="I75" s="735"/>
      <c r="J75" s="764"/>
      <c r="K75" s="722"/>
    </row>
    <row r="76" spans="1:11" ht="25.5" x14ac:dyDescent="0.25">
      <c r="A76" s="619">
        <v>66</v>
      </c>
      <c r="B76" s="734" t="s">
        <v>176</v>
      </c>
      <c r="C76" s="738" t="s">
        <v>177</v>
      </c>
      <c r="D76" s="704"/>
      <c r="E76" s="705"/>
      <c r="F76" s="700"/>
      <c r="G76" s="705"/>
      <c r="H76" s="765"/>
      <c r="I76" s="735"/>
      <c r="J76" s="764"/>
      <c r="K76" s="722"/>
    </row>
    <row r="77" spans="1:11" ht="25.5" x14ac:dyDescent="0.25">
      <c r="A77" s="619">
        <v>67</v>
      </c>
      <c r="B77" s="734" t="s">
        <v>178</v>
      </c>
      <c r="C77" s="738" t="s">
        <v>179</v>
      </c>
      <c r="D77" s="704"/>
      <c r="E77" s="705"/>
      <c r="F77" s="700"/>
      <c r="G77" s="705"/>
      <c r="H77" s="765"/>
      <c r="I77" s="735"/>
      <c r="J77" s="764"/>
      <c r="K77" s="722"/>
    </row>
    <row r="78" spans="1:11" ht="25.5" x14ac:dyDescent="0.25">
      <c r="A78" s="619">
        <v>68</v>
      </c>
      <c r="B78" s="734" t="s">
        <v>180</v>
      </c>
      <c r="C78" s="738" t="s">
        <v>181</v>
      </c>
      <c r="D78" s="704"/>
      <c r="E78" s="705"/>
      <c r="F78" s="700"/>
      <c r="G78" s="705"/>
      <c r="H78" s="765"/>
      <c r="I78" s="735"/>
      <c r="J78" s="764"/>
      <c r="K78" s="722"/>
    </row>
    <row r="79" spans="1:11" x14ac:dyDescent="0.25">
      <c r="A79" s="619">
        <v>69</v>
      </c>
      <c r="B79" s="713" t="s">
        <v>182</v>
      </c>
      <c r="C79" s="738" t="s">
        <v>183</v>
      </c>
      <c r="D79" s="704"/>
      <c r="E79" s="705"/>
      <c r="F79" s="700"/>
      <c r="G79" s="705"/>
      <c r="H79" s="765"/>
      <c r="I79" s="735"/>
      <c r="J79" s="764"/>
      <c r="K79" s="722"/>
    </row>
    <row r="80" spans="1:11" x14ac:dyDescent="0.25">
      <c r="A80" s="619">
        <v>70</v>
      </c>
      <c r="B80" s="734" t="s">
        <v>184</v>
      </c>
      <c r="C80" s="738" t="s">
        <v>185</v>
      </c>
      <c r="D80" s="704"/>
      <c r="E80" s="705"/>
      <c r="F80" s="700"/>
      <c r="G80" s="705"/>
      <c r="H80" s="765"/>
      <c r="I80" s="735"/>
      <c r="J80" s="764"/>
      <c r="K80" s="722"/>
    </row>
    <row r="81" spans="1:11" x14ac:dyDescent="0.25">
      <c r="A81" s="619">
        <v>71</v>
      </c>
      <c r="B81" s="713" t="s">
        <v>186</v>
      </c>
      <c r="C81" s="738" t="s">
        <v>187</v>
      </c>
      <c r="D81" s="704"/>
      <c r="E81" s="705"/>
      <c r="F81" s="700"/>
      <c r="G81" s="705"/>
      <c r="H81" s="765"/>
      <c r="I81" s="735"/>
      <c r="J81" s="764"/>
      <c r="K81" s="722"/>
    </row>
    <row r="82" spans="1:11" x14ac:dyDescent="0.25">
      <c r="A82" s="619">
        <v>72</v>
      </c>
      <c r="B82" s="734" t="s">
        <v>188</v>
      </c>
      <c r="C82" s="738" t="s">
        <v>468</v>
      </c>
      <c r="D82" s="704"/>
      <c r="E82" s="705"/>
      <c r="F82" s="700"/>
      <c r="G82" s="705"/>
      <c r="H82" s="765"/>
      <c r="I82" s="735"/>
      <c r="J82" s="764"/>
      <c r="K82" s="722"/>
    </row>
    <row r="83" spans="1:11" x14ac:dyDescent="0.25">
      <c r="A83" s="619">
        <v>73</v>
      </c>
      <c r="B83" s="734" t="s">
        <v>190</v>
      </c>
      <c r="C83" s="738" t="s">
        <v>191</v>
      </c>
      <c r="D83" s="704"/>
      <c r="E83" s="705"/>
      <c r="F83" s="700"/>
      <c r="G83" s="705"/>
      <c r="H83" s="765"/>
      <c r="I83" s="735"/>
      <c r="J83" s="764"/>
      <c r="K83" s="722"/>
    </row>
    <row r="84" spans="1:11" x14ac:dyDescent="0.25">
      <c r="A84" s="619">
        <v>74</v>
      </c>
      <c r="B84" s="734" t="s">
        <v>192</v>
      </c>
      <c r="C84" s="738" t="s">
        <v>193</v>
      </c>
      <c r="D84" s="704"/>
      <c r="E84" s="705"/>
      <c r="F84" s="700"/>
      <c r="G84" s="705"/>
      <c r="H84" s="765"/>
      <c r="I84" s="735"/>
      <c r="J84" s="764"/>
      <c r="K84" s="722"/>
    </row>
    <row r="85" spans="1:11" x14ac:dyDescent="0.25">
      <c r="A85" s="619">
        <v>75</v>
      </c>
      <c r="B85" s="734" t="s">
        <v>194</v>
      </c>
      <c r="C85" s="738" t="s">
        <v>195</v>
      </c>
      <c r="D85" s="704"/>
      <c r="E85" s="705"/>
      <c r="F85" s="700"/>
      <c r="G85" s="705"/>
      <c r="H85" s="765"/>
      <c r="I85" s="735"/>
      <c r="J85" s="764"/>
      <c r="K85" s="722"/>
    </row>
    <row r="86" spans="1:11" x14ac:dyDescent="0.25">
      <c r="A86" s="619">
        <v>76</v>
      </c>
      <c r="B86" s="734" t="s">
        <v>196</v>
      </c>
      <c r="C86" s="738" t="s">
        <v>197</v>
      </c>
      <c r="D86" s="704"/>
      <c r="E86" s="705"/>
      <c r="F86" s="700"/>
      <c r="G86" s="705"/>
      <c r="H86" s="765"/>
      <c r="I86" s="735"/>
      <c r="J86" s="764"/>
      <c r="K86" s="722"/>
    </row>
    <row r="87" spans="1:11" x14ac:dyDescent="0.25">
      <c r="A87" s="619">
        <v>77</v>
      </c>
      <c r="B87" s="737" t="s">
        <v>30</v>
      </c>
      <c r="C87" s="738" t="s">
        <v>198</v>
      </c>
      <c r="D87" s="704"/>
      <c r="E87" s="705"/>
      <c r="F87" s="700"/>
      <c r="G87" s="705"/>
      <c r="H87" s="765"/>
      <c r="I87" s="735"/>
      <c r="J87" s="764"/>
      <c r="K87" s="722"/>
    </row>
    <row r="88" spans="1:11" ht="25.5" x14ac:dyDescent="0.25">
      <c r="A88" s="1202">
        <v>78</v>
      </c>
      <c r="B88" s="1296" t="s">
        <v>199</v>
      </c>
      <c r="C88" s="766" t="s">
        <v>200</v>
      </c>
      <c r="D88" s="704"/>
      <c r="E88" s="705"/>
      <c r="F88" s="700"/>
      <c r="G88" s="705"/>
      <c r="H88" s="765"/>
      <c r="I88" s="735"/>
      <c r="J88" s="764"/>
      <c r="K88" s="722"/>
    </row>
    <row r="89" spans="1:11" ht="38.25" x14ac:dyDescent="0.25">
      <c r="A89" s="1311"/>
      <c r="B89" s="1297"/>
      <c r="C89" s="738" t="s">
        <v>201</v>
      </c>
      <c r="D89" s="704"/>
      <c r="E89" s="705"/>
      <c r="F89" s="700"/>
      <c r="G89" s="705"/>
      <c r="H89" s="765"/>
      <c r="I89" s="735"/>
      <c r="J89" s="764"/>
      <c r="K89" s="722"/>
    </row>
    <row r="90" spans="1:11" ht="25.5" x14ac:dyDescent="0.25">
      <c r="A90" s="1311"/>
      <c r="B90" s="1297"/>
      <c r="C90" s="738" t="s">
        <v>202</v>
      </c>
      <c r="D90" s="704"/>
      <c r="E90" s="705"/>
      <c r="F90" s="700"/>
      <c r="G90" s="705"/>
      <c r="H90" s="765"/>
      <c r="I90" s="735"/>
      <c r="J90" s="764"/>
      <c r="K90" s="722"/>
    </row>
    <row r="91" spans="1:11" ht="38.25" x14ac:dyDescent="0.25">
      <c r="A91" s="1312"/>
      <c r="B91" s="1298"/>
      <c r="C91" s="670" t="s">
        <v>203</v>
      </c>
      <c r="D91" s="704"/>
      <c r="E91" s="705"/>
      <c r="F91" s="700"/>
      <c r="G91" s="705"/>
      <c r="H91" s="765"/>
      <c r="I91" s="735"/>
      <c r="J91" s="764"/>
      <c r="K91" s="722"/>
    </row>
    <row r="92" spans="1:11" ht="25.5" x14ac:dyDescent="0.25">
      <c r="A92" s="671">
        <v>79</v>
      </c>
      <c r="B92" s="737" t="s">
        <v>204</v>
      </c>
      <c r="C92" s="738" t="s">
        <v>205</v>
      </c>
      <c r="D92" s="704"/>
      <c r="E92" s="705"/>
      <c r="F92" s="700"/>
      <c r="G92" s="705"/>
      <c r="H92" s="765"/>
      <c r="I92" s="735"/>
      <c r="J92" s="764"/>
      <c r="K92" s="722"/>
    </row>
    <row r="93" spans="1:11" x14ac:dyDescent="0.25">
      <c r="A93" s="619">
        <v>80</v>
      </c>
      <c r="B93" s="737" t="s">
        <v>206</v>
      </c>
      <c r="C93" s="738" t="s">
        <v>207</v>
      </c>
      <c r="D93" s="704"/>
      <c r="E93" s="705"/>
      <c r="F93" s="700"/>
      <c r="G93" s="705"/>
      <c r="H93" s="765"/>
      <c r="I93" s="735"/>
      <c r="J93" s="764"/>
      <c r="K93" s="722"/>
    </row>
    <row r="94" spans="1:11" x14ac:dyDescent="0.25">
      <c r="A94" s="619">
        <v>81</v>
      </c>
      <c r="B94" s="713" t="s">
        <v>208</v>
      </c>
      <c r="C94" s="738" t="s">
        <v>209</v>
      </c>
      <c r="D94" s="704"/>
      <c r="E94" s="705"/>
      <c r="F94" s="700"/>
      <c r="G94" s="705"/>
      <c r="H94" s="765"/>
      <c r="I94" s="735"/>
      <c r="J94" s="764"/>
      <c r="K94" s="722"/>
    </row>
    <row r="95" spans="1:11" x14ac:dyDescent="0.25">
      <c r="A95" s="619">
        <v>82</v>
      </c>
      <c r="B95" s="737" t="s">
        <v>210</v>
      </c>
      <c r="C95" s="738" t="s">
        <v>211</v>
      </c>
      <c r="D95" s="704">
        <v>2475</v>
      </c>
      <c r="E95" s="705"/>
      <c r="F95" s="700">
        <f t="shared" ref="F95:F135" si="2">D95+E95</f>
        <v>2475</v>
      </c>
      <c r="G95" s="705">
        <v>413</v>
      </c>
      <c r="H95" s="765"/>
      <c r="I95" s="735"/>
      <c r="J95" s="764"/>
      <c r="K95" s="722"/>
    </row>
    <row r="96" spans="1:11" x14ac:dyDescent="0.25">
      <c r="A96" s="619">
        <v>83</v>
      </c>
      <c r="B96" s="713" t="s">
        <v>212</v>
      </c>
      <c r="C96" s="738" t="s">
        <v>213</v>
      </c>
      <c r="D96" s="704">
        <v>3375</v>
      </c>
      <c r="E96" s="705"/>
      <c r="F96" s="700">
        <f t="shared" si="2"/>
        <v>3375</v>
      </c>
      <c r="G96" s="705">
        <v>562</v>
      </c>
      <c r="H96" s="765"/>
      <c r="I96" s="735"/>
      <c r="J96" s="764"/>
      <c r="K96" s="722"/>
    </row>
    <row r="97" spans="1:11" x14ac:dyDescent="0.25">
      <c r="A97" s="619">
        <v>84</v>
      </c>
      <c r="B97" s="713" t="s">
        <v>214</v>
      </c>
      <c r="C97" s="738" t="s">
        <v>215</v>
      </c>
      <c r="D97" s="704">
        <v>6450</v>
      </c>
      <c r="E97" s="705"/>
      <c r="F97" s="700">
        <f t="shared" si="2"/>
        <v>6450</v>
      </c>
      <c r="G97" s="705">
        <v>1075</v>
      </c>
      <c r="H97" s="765"/>
      <c r="I97" s="735"/>
      <c r="J97" s="764"/>
      <c r="K97" s="722"/>
    </row>
    <row r="98" spans="1:11" x14ac:dyDescent="0.25">
      <c r="A98" s="619">
        <v>85</v>
      </c>
      <c r="B98" s="737" t="s">
        <v>216</v>
      </c>
      <c r="C98" s="738" t="s">
        <v>217</v>
      </c>
      <c r="D98" s="704">
        <v>3375</v>
      </c>
      <c r="E98" s="705"/>
      <c r="F98" s="700">
        <f t="shared" si="2"/>
        <v>3375</v>
      </c>
      <c r="G98" s="705">
        <v>562</v>
      </c>
      <c r="H98" s="765"/>
      <c r="I98" s="735"/>
      <c r="J98" s="764"/>
      <c r="K98" s="722"/>
    </row>
    <row r="99" spans="1:11" x14ac:dyDescent="0.25">
      <c r="A99" s="619">
        <v>86</v>
      </c>
      <c r="B99" s="734" t="s">
        <v>218</v>
      </c>
      <c r="C99" s="738" t="s">
        <v>219</v>
      </c>
      <c r="D99" s="704">
        <v>6125</v>
      </c>
      <c r="E99" s="705"/>
      <c r="F99" s="700">
        <f t="shared" si="2"/>
        <v>6125</v>
      </c>
      <c r="G99" s="705">
        <v>1028</v>
      </c>
      <c r="H99" s="765"/>
      <c r="I99" s="735"/>
      <c r="J99" s="764"/>
      <c r="K99" s="722"/>
    </row>
    <row r="100" spans="1:11" x14ac:dyDescent="0.25">
      <c r="A100" s="619">
        <v>88</v>
      </c>
      <c r="B100" s="734" t="s">
        <v>220</v>
      </c>
      <c r="C100" s="738" t="s">
        <v>221</v>
      </c>
      <c r="D100" s="704">
        <v>4125</v>
      </c>
      <c r="E100" s="705"/>
      <c r="F100" s="700">
        <f t="shared" si="2"/>
        <v>4125</v>
      </c>
      <c r="G100" s="705">
        <v>687</v>
      </c>
      <c r="H100" s="765"/>
      <c r="I100" s="735"/>
      <c r="J100" s="764"/>
      <c r="K100" s="722"/>
    </row>
    <row r="101" spans="1:11" x14ac:dyDescent="0.25">
      <c r="A101" s="619">
        <v>89</v>
      </c>
      <c r="B101" s="713" t="s">
        <v>222</v>
      </c>
      <c r="C101" s="738" t="s">
        <v>223</v>
      </c>
      <c r="D101" s="704">
        <v>2250</v>
      </c>
      <c r="E101" s="705"/>
      <c r="F101" s="700">
        <f t="shared" si="2"/>
        <v>2250</v>
      </c>
      <c r="G101" s="705">
        <v>375</v>
      </c>
      <c r="H101" s="765"/>
      <c r="I101" s="735"/>
      <c r="J101" s="764"/>
      <c r="K101" s="722"/>
    </row>
    <row r="102" spans="1:11" x14ac:dyDescent="0.25">
      <c r="A102" s="619">
        <v>90</v>
      </c>
      <c r="B102" s="734" t="s">
        <v>224</v>
      </c>
      <c r="C102" s="738" t="s">
        <v>225</v>
      </c>
      <c r="D102" s="704">
        <v>3000</v>
      </c>
      <c r="E102" s="705"/>
      <c r="F102" s="700">
        <f t="shared" si="2"/>
        <v>3000</v>
      </c>
      <c r="G102" s="705">
        <v>500</v>
      </c>
      <c r="H102" s="765"/>
      <c r="I102" s="735"/>
      <c r="J102" s="764"/>
      <c r="K102" s="722"/>
    </row>
    <row r="103" spans="1:11" x14ac:dyDescent="0.25">
      <c r="A103" s="619">
        <v>91</v>
      </c>
      <c r="B103" s="734" t="s">
        <v>226</v>
      </c>
      <c r="C103" s="738" t="s">
        <v>227</v>
      </c>
      <c r="D103" s="704">
        <v>3000</v>
      </c>
      <c r="E103" s="705"/>
      <c r="F103" s="700">
        <f t="shared" si="2"/>
        <v>3000</v>
      </c>
      <c r="G103" s="705">
        <v>500</v>
      </c>
      <c r="H103" s="765"/>
      <c r="I103" s="735"/>
      <c r="J103" s="764"/>
      <c r="K103" s="722"/>
    </row>
    <row r="104" spans="1:11" x14ac:dyDescent="0.25">
      <c r="A104" s="619">
        <v>92</v>
      </c>
      <c r="B104" s="737" t="s">
        <v>32</v>
      </c>
      <c r="C104" s="738" t="s">
        <v>33</v>
      </c>
      <c r="D104" s="704">
        <v>3750</v>
      </c>
      <c r="E104" s="705"/>
      <c r="F104" s="700">
        <f t="shared" si="2"/>
        <v>3750</v>
      </c>
      <c r="G104" s="705">
        <v>625</v>
      </c>
      <c r="H104" s="765"/>
      <c r="I104" s="735"/>
      <c r="J104" s="764"/>
      <c r="K104" s="722"/>
    </row>
    <row r="105" spans="1:11" x14ac:dyDescent="0.25">
      <c r="A105" s="619">
        <v>93</v>
      </c>
      <c r="B105" s="713" t="s">
        <v>228</v>
      </c>
      <c r="C105" s="738" t="s">
        <v>229</v>
      </c>
      <c r="D105" s="704">
        <v>2850</v>
      </c>
      <c r="E105" s="705"/>
      <c r="F105" s="700">
        <f t="shared" si="2"/>
        <v>2850</v>
      </c>
      <c r="G105" s="705">
        <v>475</v>
      </c>
      <c r="H105" s="765"/>
      <c r="I105" s="735"/>
      <c r="J105" s="764"/>
      <c r="K105" s="722"/>
    </row>
    <row r="106" spans="1:11" x14ac:dyDescent="0.25">
      <c r="A106" s="619">
        <v>94</v>
      </c>
      <c r="B106" s="734" t="s">
        <v>230</v>
      </c>
      <c r="C106" s="738" t="s">
        <v>231</v>
      </c>
      <c r="D106" s="704">
        <v>6750</v>
      </c>
      <c r="E106" s="705"/>
      <c r="F106" s="700">
        <f t="shared" si="2"/>
        <v>6750</v>
      </c>
      <c r="G106" s="705">
        <v>1125</v>
      </c>
      <c r="H106" s="765"/>
      <c r="I106" s="735"/>
      <c r="J106" s="764"/>
      <c r="K106" s="722"/>
    </row>
    <row r="107" spans="1:11" x14ac:dyDescent="0.25">
      <c r="A107" s="619">
        <v>96</v>
      </c>
      <c r="B107" s="734" t="s">
        <v>232</v>
      </c>
      <c r="C107" s="738" t="s">
        <v>233</v>
      </c>
      <c r="D107" s="704"/>
      <c r="E107" s="705"/>
      <c r="F107" s="700"/>
      <c r="G107" s="705"/>
      <c r="H107" s="765"/>
      <c r="I107" s="735"/>
      <c r="J107" s="764"/>
      <c r="K107" s="722"/>
    </row>
    <row r="108" spans="1:11" x14ac:dyDescent="0.25">
      <c r="A108" s="619">
        <v>98</v>
      </c>
      <c r="B108" s="734" t="s">
        <v>234</v>
      </c>
      <c r="C108" s="738" t="s">
        <v>235</v>
      </c>
      <c r="D108" s="704"/>
      <c r="E108" s="705"/>
      <c r="F108" s="700"/>
      <c r="G108" s="705"/>
      <c r="H108" s="765"/>
      <c r="I108" s="735"/>
      <c r="J108" s="764"/>
      <c r="K108" s="722"/>
    </row>
    <row r="109" spans="1:11" x14ac:dyDescent="0.25">
      <c r="A109" s="619">
        <v>99</v>
      </c>
      <c r="B109" s="713" t="s">
        <v>236</v>
      </c>
      <c r="C109" s="738" t="s">
        <v>237</v>
      </c>
      <c r="D109" s="704"/>
      <c r="E109" s="705"/>
      <c r="F109" s="700"/>
      <c r="G109" s="705"/>
      <c r="H109" s="765"/>
      <c r="I109" s="735"/>
      <c r="J109" s="764"/>
      <c r="K109" s="722"/>
    </row>
    <row r="110" spans="1:11" x14ac:dyDescent="0.25">
      <c r="A110" s="619">
        <v>100</v>
      </c>
      <c r="B110" s="713" t="s">
        <v>238</v>
      </c>
      <c r="C110" s="738" t="s">
        <v>239</v>
      </c>
      <c r="D110" s="704"/>
      <c r="E110" s="705"/>
      <c r="F110" s="700"/>
      <c r="G110" s="705"/>
      <c r="H110" s="765"/>
      <c r="I110" s="735"/>
      <c r="J110" s="764"/>
      <c r="K110" s="722"/>
    </row>
    <row r="111" spans="1:11" x14ac:dyDescent="0.25">
      <c r="A111" s="619">
        <v>101</v>
      </c>
      <c r="B111" s="713" t="s">
        <v>240</v>
      </c>
      <c r="C111" s="738" t="s">
        <v>241</v>
      </c>
      <c r="D111" s="704"/>
      <c r="E111" s="705"/>
      <c r="F111" s="700"/>
      <c r="G111" s="705"/>
      <c r="H111" s="765"/>
      <c r="I111" s="735"/>
      <c r="J111" s="764"/>
      <c r="K111" s="722"/>
    </row>
    <row r="112" spans="1:11" x14ac:dyDescent="0.25">
      <c r="A112" s="619">
        <v>102</v>
      </c>
      <c r="B112" s="713" t="s">
        <v>242</v>
      </c>
      <c r="C112" s="738" t="s">
        <v>243</v>
      </c>
      <c r="D112" s="704"/>
      <c r="E112" s="705"/>
      <c r="F112" s="700"/>
      <c r="G112" s="705"/>
      <c r="H112" s="765"/>
      <c r="I112" s="735"/>
      <c r="J112" s="764"/>
      <c r="K112" s="722"/>
    </row>
    <row r="113" spans="1:11" x14ac:dyDescent="0.25">
      <c r="A113" s="619">
        <v>103</v>
      </c>
      <c r="B113" s="713" t="s">
        <v>244</v>
      </c>
      <c r="C113" s="738" t="s">
        <v>245</v>
      </c>
      <c r="D113" s="704"/>
      <c r="E113" s="705"/>
      <c r="F113" s="700"/>
      <c r="G113" s="705"/>
      <c r="H113" s="765"/>
      <c r="I113" s="735"/>
      <c r="J113" s="764"/>
      <c r="K113" s="722"/>
    </row>
    <row r="114" spans="1:11" x14ac:dyDescent="0.25">
      <c r="A114" s="619">
        <v>104</v>
      </c>
      <c r="B114" s="672" t="s">
        <v>246</v>
      </c>
      <c r="C114" s="611" t="s">
        <v>247</v>
      </c>
      <c r="D114" s="704"/>
      <c r="E114" s="705"/>
      <c r="F114" s="700"/>
      <c r="G114" s="705"/>
      <c r="H114" s="765"/>
      <c r="I114" s="735"/>
      <c r="J114" s="764"/>
      <c r="K114" s="722"/>
    </row>
    <row r="115" spans="1:11" x14ac:dyDescent="0.25">
      <c r="A115" s="619">
        <v>105</v>
      </c>
      <c r="B115" s="737" t="s">
        <v>248</v>
      </c>
      <c r="C115" s="738" t="s">
        <v>249</v>
      </c>
      <c r="D115" s="704"/>
      <c r="E115" s="705"/>
      <c r="F115" s="700"/>
      <c r="G115" s="705"/>
      <c r="H115" s="765"/>
      <c r="I115" s="735"/>
      <c r="J115" s="764"/>
      <c r="K115" s="722"/>
    </row>
    <row r="116" spans="1:11" x14ac:dyDescent="0.25">
      <c r="A116" s="619">
        <v>106</v>
      </c>
      <c r="B116" s="713" t="s">
        <v>250</v>
      </c>
      <c r="C116" s="738" t="s">
        <v>251</v>
      </c>
      <c r="D116" s="704"/>
      <c r="E116" s="705"/>
      <c r="F116" s="700"/>
      <c r="G116" s="705"/>
      <c r="H116" s="765"/>
      <c r="I116" s="735"/>
      <c r="J116" s="764"/>
      <c r="K116" s="722"/>
    </row>
    <row r="117" spans="1:11" x14ac:dyDescent="0.25">
      <c r="A117" s="619">
        <v>107</v>
      </c>
      <c r="B117" s="734" t="s">
        <v>252</v>
      </c>
      <c r="C117" s="767" t="s">
        <v>253</v>
      </c>
      <c r="D117" s="704"/>
      <c r="E117" s="705"/>
      <c r="F117" s="700"/>
      <c r="G117" s="705"/>
      <c r="H117" s="765"/>
      <c r="I117" s="735"/>
      <c r="J117" s="764"/>
      <c r="K117" s="722"/>
    </row>
    <row r="118" spans="1:11" x14ac:dyDescent="0.25">
      <c r="A118" s="619">
        <v>108</v>
      </c>
      <c r="B118" s="713" t="s">
        <v>254</v>
      </c>
      <c r="C118" s="738" t="s">
        <v>255</v>
      </c>
      <c r="D118" s="704"/>
      <c r="E118" s="705"/>
      <c r="F118" s="700"/>
      <c r="G118" s="705"/>
      <c r="H118" s="765"/>
      <c r="I118" s="735"/>
      <c r="J118" s="764"/>
      <c r="K118" s="722"/>
    </row>
    <row r="119" spans="1:11" x14ac:dyDescent="0.25">
      <c r="A119" s="619">
        <v>109</v>
      </c>
      <c r="B119" s="737" t="s">
        <v>256</v>
      </c>
      <c r="C119" s="738" t="s">
        <v>257</v>
      </c>
      <c r="D119" s="704"/>
      <c r="E119" s="705"/>
      <c r="F119" s="700"/>
      <c r="G119" s="705"/>
      <c r="H119" s="765"/>
      <c r="I119" s="735"/>
      <c r="J119" s="764"/>
      <c r="K119" s="722"/>
    </row>
    <row r="120" spans="1:11" x14ac:dyDescent="0.25">
      <c r="A120" s="619">
        <v>110</v>
      </c>
      <c r="B120" s="734" t="s">
        <v>258</v>
      </c>
      <c r="C120" s="738" t="s">
        <v>259</v>
      </c>
      <c r="D120" s="704"/>
      <c r="E120" s="705"/>
      <c r="F120" s="700"/>
      <c r="G120" s="705"/>
      <c r="H120" s="765"/>
      <c r="I120" s="735"/>
      <c r="J120" s="764"/>
      <c r="K120" s="722"/>
    </row>
    <row r="121" spans="1:11" x14ac:dyDescent="0.25">
      <c r="A121" s="619">
        <v>111</v>
      </c>
      <c r="B121" s="713" t="s">
        <v>560</v>
      </c>
      <c r="C121" s="677" t="s">
        <v>561</v>
      </c>
      <c r="D121" s="704"/>
      <c r="E121" s="705"/>
      <c r="F121" s="700"/>
      <c r="G121" s="705"/>
      <c r="H121" s="765"/>
      <c r="I121" s="735"/>
      <c r="J121" s="764"/>
      <c r="K121" s="722"/>
    </row>
    <row r="122" spans="1:11" x14ac:dyDescent="0.25">
      <c r="A122" s="619">
        <v>112</v>
      </c>
      <c r="B122" s="737" t="s">
        <v>260</v>
      </c>
      <c r="C122" s="738" t="s">
        <v>261</v>
      </c>
      <c r="D122" s="704"/>
      <c r="E122" s="705"/>
      <c r="F122" s="700"/>
      <c r="G122" s="705"/>
      <c r="H122" s="765"/>
      <c r="I122" s="735"/>
      <c r="J122" s="764"/>
      <c r="K122" s="722"/>
    </row>
    <row r="123" spans="1:11" x14ac:dyDescent="0.25">
      <c r="A123" s="619">
        <v>113</v>
      </c>
      <c r="B123" s="713" t="s">
        <v>262</v>
      </c>
      <c r="C123" s="738" t="s">
        <v>263</v>
      </c>
      <c r="D123" s="704"/>
      <c r="E123" s="705"/>
      <c r="F123" s="700"/>
      <c r="G123" s="705"/>
      <c r="H123" s="765"/>
      <c r="I123" s="735"/>
      <c r="J123" s="764"/>
      <c r="K123" s="722"/>
    </row>
    <row r="124" spans="1:11" ht="25.5" x14ac:dyDescent="0.25">
      <c r="A124" s="619">
        <v>114</v>
      </c>
      <c r="B124" s="713" t="s">
        <v>264</v>
      </c>
      <c r="C124" s="768" t="s">
        <v>265</v>
      </c>
      <c r="D124" s="704"/>
      <c r="E124" s="705"/>
      <c r="F124" s="700"/>
      <c r="G124" s="705"/>
      <c r="H124" s="765"/>
      <c r="I124" s="735"/>
      <c r="J124" s="764"/>
      <c r="K124" s="722"/>
    </row>
    <row r="125" spans="1:11" x14ac:dyDescent="0.25">
      <c r="A125" s="619">
        <v>115</v>
      </c>
      <c r="B125" s="713" t="s">
        <v>266</v>
      </c>
      <c r="C125" s="738" t="s">
        <v>267</v>
      </c>
      <c r="D125" s="704"/>
      <c r="E125" s="705"/>
      <c r="F125" s="700"/>
      <c r="G125" s="705"/>
      <c r="H125" s="765"/>
      <c r="I125" s="735"/>
      <c r="J125" s="764"/>
      <c r="K125" s="722"/>
    </row>
    <row r="126" spans="1:11" x14ac:dyDescent="0.25">
      <c r="A126" s="619">
        <v>116</v>
      </c>
      <c r="B126" s="713" t="s">
        <v>268</v>
      </c>
      <c r="C126" s="738" t="s">
        <v>269</v>
      </c>
      <c r="D126" s="704"/>
      <c r="E126" s="705"/>
      <c r="F126" s="700"/>
      <c r="G126" s="705"/>
      <c r="H126" s="765"/>
      <c r="I126" s="735"/>
      <c r="J126" s="764"/>
      <c r="K126" s="722"/>
    </row>
    <row r="127" spans="1:11" x14ac:dyDescent="0.25">
      <c r="A127" s="619">
        <v>117</v>
      </c>
      <c r="B127" s="713" t="s">
        <v>270</v>
      </c>
      <c r="C127" s="738" t="s">
        <v>271</v>
      </c>
      <c r="D127" s="704"/>
      <c r="E127" s="705"/>
      <c r="F127" s="700"/>
      <c r="G127" s="705"/>
      <c r="H127" s="765"/>
      <c r="I127" s="735"/>
      <c r="J127" s="764"/>
      <c r="K127" s="722"/>
    </row>
    <row r="128" spans="1:11" x14ac:dyDescent="0.25">
      <c r="A128" s="619">
        <v>118</v>
      </c>
      <c r="B128" s="734" t="s">
        <v>272</v>
      </c>
      <c r="C128" s="738" t="s">
        <v>273</v>
      </c>
      <c r="D128" s="704"/>
      <c r="E128" s="705"/>
      <c r="F128" s="700"/>
      <c r="G128" s="705"/>
      <c r="H128" s="765"/>
      <c r="I128" s="735"/>
      <c r="J128" s="764"/>
      <c r="K128" s="722"/>
    </row>
    <row r="129" spans="1:11" x14ac:dyDescent="0.25">
      <c r="A129" s="619">
        <v>119</v>
      </c>
      <c r="B129" s="734" t="s">
        <v>274</v>
      </c>
      <c r="C129" s="738" t="s">
        <v>275</v>
      </c>
      <c r="D129" s="704"/>
      <c r="E129" s="705"/>
      <c r="F129" s="700"/>
      <c r="G129" s="705"/>
      <c r="H129" s="765"/>
      <c r="I129" s="735"/>
      <c r="J129" s="764"/>
      <c r="K129" s="722"/>
    </row>
    <row r="130" spans="1:11" x14ac:dyDescent="0.25">
      <c r="A130" s="619">
        <v>120</v>
      </c>
      <c r="B130" s="734" t="s">
        <v>276</v>
      </c>
      <c r="C130" s="738" t="s">
        <v>277</v>
      </c>
      <c r="D130" s="704"/>
      <c r="E130" s="705"/>
      <c r="F130" s="700"/>
      <c r="G130" s="705"/>
      <c r="H130" s="765"/>
      <c r="I130" s="735"/>
      <c r="J130" s="764"/>
      <c r="K130" s="722"/>
    </row>
    <row r="131" spans="1:11" x14ac:dyDescent="0.25">
      <c r="A131" s="619">
        <v>121</v>
      </c>
      <c r="B131" s="713" t="s">
        <v>278</v>
      </c>
      <c r="C131" s="738" t="s">
        <v>279</v>
      </c>
      <c r="D131" s="704"/>
      <c r="E131" s="705"/>
      <c r="F131" s="700"/>
      <c r="G131" s="705"/>
      <c r="H131" s="765"/>
      <c r="I131" s="735"/>
      <c r="J131" s="764"/>
      <c r="K131" s="722"/>
    </row>
    <row r="132" spans="1:11" x14ac:dyDescent="0.25">
      <c r="A132" s="619">
        <v>122</v>
      </c>
      <c r="B132" s="713" t="s">
        <v>280</v>
      </c>
      <c r="C132" s="738" t="s">
        <v>281</v>
      </c>
      <c r="D132" s="704"/>
      <c r="E132" s="705"/>
      <c r="F132" s="700"/>
      <c r="G132" s="705"/>
      <c r="H132" s="765"/>
      <c r="I132" s="735"/>
      <c r="J132" s="764"/>
      <c r="K132" s="722"/>
    </row>
    <row r="133" spans="1:11" x14ac:dyDescent="0.25">
      <c r="A133" s="619">
        <v>123</v>
      </c>
      <c r="B133" s="713" t="s">
        <v>282</v>
      </c>
      <c r="C133" s="738" t="s">
        <v>283</v>
      </c>
      <c r="D133" s="704"/>
      <c r="E133" s="705"/>
      <c r="F133" s="700"/>
      <c r="G133" s="705"/>
      <c r="H133" s="765"/>
      <c r="I133" s="735"/>
      <c r="J133" s="764"/>
      <c r="K133" s="722"/>
    </row>
    <row r="134" spans="1:11" x14ac:dyDescent="0.25">
      <c r="A134" s="619">
        <v>124</v>
      </c>
      <c r="B134" s="734" t="s">
        <v>284</v>
      </c>
      <c r="C134" s="738" t="s">
        <v>285</v>
      </c>
      <c r="D134" s="704"/>
      <c r="E134" s="705"/>
      <c r="F134" s="700"/>
      <c r="G134" s="705"/>
      <c r="H134" s="765"/>
      <c r="I134" s="735"/>
      <c r="J134" s="764"/>
      <c r="K134" s="722"/>
    </row>
    <row r="135" spans="1:11" x14ac:dyDescent="0.25">
      <c r="A135" s="619">
        <v>125</v>
      </c>
      <c r="B135" s="737" t="s">
        <v>286</v>
      </c>
      <c r="C135" s="738" t="s">
        <v>287</v>
      </c>
      <c r="D135" s="704">
        <v>4080</v>
      </c>
      <c r="E135" s="705"/>
      <c r="F135" s="700">
        <f t="shared" si="2"/>
        <v>4080</v>
      </c>
      <c r="G135" s="705">
        <v>684</v>
      </c>
      <c r="H135" s="765"/>
      <c r="I135" s="735"/>
      <c r="J135" s="764"/>
      <c r="K135" s="722"/>
    </row>
    <row r="136" spans="1:11" x14ac:dyDescent="0.25">
      <c r="A136" s="619">
        <v>126</v>
      </c>
      <c r="B136" s="713" t="s">
        <v>288</v>
      </c>
      <c r="C136" s="738" t="s">
        <v>289</v>
      </c>
      <c r="D136" s="704"/>
      <c r="E136" s="705"/>
      <c r="F136" s="700"/>
      <c r="G136" s="705"/>
      <c r="H136" s="765"/>
      <c r="I136" s="735"/>
      <c r="J136" s="764"/>
      <c r="K136" s="722"/>
    </row>
    <row r="137" spans="1:11" x14ac:dyDescent="0.25">
      <c r="A137" s="619">
        <v>127</v>
      </c>
      <c r="B137" s="734" t="s">
        <v>290</v>
      </c>
      <c r="C137" s="738" t="s">
        <v>291</v>
      </c>
      <c r="D137" s="704"/>
      <c r="E137" s="705"/>
      <c r="F137" s="700"/>
      <c r="G137" s="705"/>
      <c r="H137" s="765"/>
      <c r="I137" s="735"/>
      <c r="J137" s="764"/>
      <c r="K137" s="722"/>
    </row>
    <row r="138" spans="1:11" x14ac:dyDescent="0.25">
      <c r="A138" s="619">
        <v>128</v>
      </c>
      <c r="B138" s="713" t="s">
        <v>292</v>
      </c>
      <c r="C138" s="738" t="s">
        <v>293</v>
      </c>
      <c r="D138" s="704"/>
      <c r="E138" s="705"/>
      <c r="F138" s="700"/>
      <c r="G138" s="705"/>
      <c r="H138" s="765"/>
      <c r="I138" s="735"/>
      <c r="J138" s="764"/>
      <c r="K138" s="722"/>
    </row>
    <row r="139" spans="1:11" x14ac:dyDescent="0.25">
      <c r="A139" s="619">
        <v>129</v>
      </c>
      <c r="B139" s="739" t="s">
        <v>294</v>
      </c>
      <c r="C139" s="680" t="s">
        <v>295</v>
      </c>
      <c r="D139" s="704"/>
      <c r="E139" s="705"/>
      <c r="F139" s="700"/>
      <c r="G139" s="722"/>
      <c r="H139" s="763"/>
      <c r="I139" s="735"/>
      <c r="J139" s="764"/>
      <c r="K139" s="722"/>
    </row>
    <row r="140" spans="1:11" x14ac:dyDescent="0.25">
      <c r="A140" s="619">
        <v>130</v>
      </c>
      <c r="B140" s="740" t="s">
        <v>296</v>
      </c>
      <c r="C140" s="680" t="s">
        <v>297</v>
      </c>
      <c r="D140" s="704"/>
      <c r="E140" s="705"/>
      <c r="F140" s="700"/>
      <c r="G140" s="722"/>
      <c r="H140" s="763"/>
      <c r="I140" s="735"/>
      <c r="J140" s="764"/>
      <c r="K140" s="722"/>
    </row>
    <row r="141" spans="1:11" x14ac:dyDescent="0.25">
      <c r="A141" s="619">
        <v>131</v>
      </c>
      <c r="B141" s="757" t="s">
        <v>298</v>
      </c>
      <c r="C141" s="769" t="s">
        <v>469</v>
      </c>
      <c r="D141" s="704">
        <v>422615</v>
      </c>
      <c r="E141" s="705">
        <v>99924</v>
      </c>
      <c r="F141" s="700">
        <f t="shared" ref="F141" si="3">D141+E141</f>
        <v>522539</v>
      </c>
      <c r="G141" s="722">
        <v>152406</v>
      </c>
      <c r="H141" s="721">
        <v>5660</v>
      </c>
      <c r="I141" s="735">
        <v>525590</v>
      </c>
      <c r="J141" s="704">
        <v>799</v>
      </c>
      <c r="K141" s="722">
        <v>41540</v>
      </c>
    </row>
    <row r="142" spans="1:11" x14ac:dyDescent="0.25">
      <c r="A142" s="619">
        <v>132</v>
      </c>
      <c r="B142" s="684" t="s">
        <v>300</v>
      </c>
      <c r="C142" s="741" t="s">
        <v>301</v>
      </c>
      <c r="D142" s="704"/>
      <c r="E142" s="705"/>
      <c r="F142" s="700"/>
      <c r="G142" s="722"/>
      <c r="H142" s="763"/>
      <c r="I142" s="735"/>
      <c r="J142" s="764"/>
      <c r="K142" s="722"/>
    </row>
    <row r="143" spans="1:11" x14ac:dyDescent="0.25">
      <c r="A143" s="619">
        <v>133</v>
      </c>
      <c r="B143" s="610" t="s">
        <v>302</v>
      </c>
      <c r="C143" s="741" t="s">
        <v>303</v>
      </c>
      <c r="D143" s="704"/>
      <c r="E143" s="705"/>
      <c r="F143" s="700"/>
      <c r="G143" s="722"/>
      <c r="H143" s="763"/>
      <c r="I143" s="735"/>
      <c r="J143" s="764"/>
      <c r="K143" s="722"/>
    </row>
    <row r="144" spans="1:11" x14ac:dyDescent="0.25">
      <c r="A144" s="619">
        <v>134</v>
      </c>
      <c r="B144" s="610" t="s">
        <v>304</v>
      </c>
      <c r="C144" s="741" t="s">
        <v>305</v>
      </c>
      <c r="D144" s="704"/>
      <c r="E144" s="705"/>
      <c r="F144" s="700"/>
      <c r="G144" s="722"/>
      <c r="H144" s="763"/>
      <c r="I144" s="735"/>
      <c r="J144" s="764"/>
      <c r="K144" s="722"/>
    </row>
    <row r="145" spans="1:11" ht="15.75" thickBot="1" x14ac:dyDescent="0.3">
      <c r="A145" s="544">
        <v>135</v>
      </c>
      <c r="B145" s="545" t="s">
        <v>306</v>
      </c>
      <c r="C145" s="546" t="s">
        <v>307</v>
      </c>
      <c r="D145" s="742"/>
      <c r="E145" s="726"/>
      <c r="F145" s="727"/>
      <c r="G145" s="728"/>
      <c r="H145" s="770"/>
      <c r="I145" s="728"/>
      <c r="J145" s="771"/>
      <c r="K145" s="728"/>
    </row>
  </sheetData>
  <mergeCells count="18"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  <mergeCell ref="A88:A91"/>
    <mergeCell ref="B88:B91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5"/>
  <sheetViews>
    <sheetView tabSelected="1" zoomScaleNormal="100" workbookViewId="0">
      <pane xSplit="3" ySplit="4" topLeftCell="D94" activePane="bottomRight" state="frozen"/>
      <selection pane="topRight" activeCell="D1" sqref="D1"/>
      <selection pane="bottomLeft" activeCell="A6" sqref="A6"/>
      <selection pane="bottomRight" activeCell="D118" sqref="D118:L119"/>
    </sheetView>
  </sheetViews>
  <sheetFormatPr defaultRowHeight="12" x14ac:dyDescent="0.25"/>
  <cols>
    <col min="1" max="1" width="4" style="836" customWidth="1"/>
    <col min="2" max="2" width="9.28515625" style="836" customWidth="1"/>
    <col min="3" max="3" width="31" style="837" customWidth="1"/>
    <col min="4" max="4" width="13.140625" style="836" customWidth="1"/>
    <col min="5" max="5" width="12.42578125" style="836" customWidth="1"/>
    <col min="6" max="6" width="10.140625" style="836" customWidth="1"/>
    <col min="7" max="7" width="9.28515625" style="836" customWidth="1"/>
    <col min="8" max="8" width="11.28515625" style="836" customWidth="1"/>
    <col min="9" max="9" width="12.85546875" style="836" customWidth="1"/>
    <col min="10" max="10" width="12.140625" style="836" customWidth="1"/>
    <col min="11" max="11" width="10.7109375" style="836" customWidth="1"/>
    <col min="12" max="12" width="12" style="836" customWidth="1"/>
    <col min="13" max="16384" width="9.140625" style="807"/>
  </cols>
  <sheetData>
    <row r="1" spans="1:13" s="453" customFormat="1" ht="20.25" customHeight="1" x14ac:dyDescent="0.25">
      <c r="A1" s="864" t="s">
        <v>674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  <c r="L1" s="864"/>
    </row>
    <row r="2" spans="1:13" s="808" customFormat="1" ht="13.5" customHeight="1" x14ac:dyDescent="0.25">
      <c r="A2" s="804"/>
      <c r="B2" s="804"/>
      <c r="C2" s="804"/>
      <c r="D2" s="805"/>
      <c r="E2" s="804"/>
      <c r="F2" s="804"/>
      <c r="G2" s="804"/>
      <c r="H2" s="806"/>
      <c r="I2" s="806"/>
      <c r="J2" s="806"/>
      <c r="K2" s="806"/>
      <c r="L2" s="806"/>
      <c r="M2" s="807"/>
    </row>
    <row r="3" spans="1:13" s="808" customFormat="1" ht="13.5" customHeight="1" x14ac:dyDescent="0.25">
      <c r="A3" s="865" t="s">
        <v>0</v>
      </c>
      <c r="B3" s="865" t="s">
        <v>1</v>
      </c>
      <c r="C3" s="865" t="s">
        <v>2</v>
      </c>
      <c r="D3" s="865" t="s">
        <v>779</v>
      </c>
      <c r="E3" s="865" t="s">
        <v>780</v>
      </c>
      <c r="F3" s="867" t="s">
        <v>456</v>
      </c>
      <c r="G3" s="867"/>
      <c r="H3" s="867"/>
      <c r="I3" s="867"/>
      <c r="J3" s="867"/>
      <c r="K3" s="868" t="s">
        <v>675</v>
      </c>
      <c r="L3" s="868" t="s">
        <v>676</v>
      </c>
      <c r="M3" s="807"/>
    </row>
    <row r="4" spans="1:13" s="811" customFormat="1" ht="70.5" customHeight="1" x14ac:dyDescent="0.25">
      <c r="A4" s="866"/>
      <c r="B4" s="866"/>
      <c r="C4" s="866"/>
      <c r="D4" s="866"/>
      <c r="E4" s="866"/>
      <c r="F4" s="809" t="s">
        <v>677</v>
      </c>
      <c r="G4" s="809" t="s">
        <v>678</v>
      </c>
      <c r="H4" s="809" t="s">
        <v>781</v>
      </c>
      <c r="I4" s="809" t="s">
        <v>777</v>
      </c>
      <c r="J4" s="809" t="s">
        <v>778</v>
      </c>
      <c r="K4" s="869"/>
      <c r="L4" s="869"/>
      <c r="M4" s="810"/>
    </row>
    <row r="5" spans="1:13" s="808" customFormat="1" ht="12" customHeight="1" x14ac:dyDescent="0.25">
      <c r="A5" s="803">
        <v>1</v>
      </c>
      <c r="B5" s="454" t="s">
        <v>54</v>
      </c>
      <c r="C5" s="812" t="s">
        <v>55</v>
      </c>
      <c r="D5" s="813">
        <f>E5+K5+L5</f>
        <v>758</v>
      </c>
      <c r="E5" s="813">
        <v>758</v>
      </c>
      <c r="F5" s="803"/>
      <c r="G5" s="803"/>
      <c r="H5" s="803"/>
      <c r="I5" s="803"/>
      <c r="J5" s="803"/>
      <c r="K5" s="803"/>
      <c r="L5" s="803"/>
      <c r="M5" s="807"/>
    </row>
    <row r="6" spans="1:13" s="808" customFormat="1" x14ac:dyDescent="0.25">
      <c r="A6" s="803">
        <v>2</v>
      </c>
      <c r="B6" s="454" t="s">
        <v>56</v>
      </c>
      <c r="C6" s="814" t="s">
        <v>57</v>
      </c>
      <c r="D6" s="813">
        <f>E6+K6+L6</f>
        <v>763</v>
      </c>
      <c r="E6" s="813">
        <v>763</v>
      </c>
      <c r="F6" s="803"/>
      <c r="G6" s="803"/>
      <c r="H6" s="803"/>
      <c r="I6" s="803"/>
      <c r="J6" s="803"/>
      <c r="K6" s="803"/>
      <c r="L6" s="803"/>
      <c r="M6" s="807"/>
    </row>
    <row r="7" spans="1:13" s="808" customFormat="1" x14ac:dyDescent="0.25">
      <c r="A7" s="803">
        <v>3</v>
      </c>
      <c r="B7" s="815" t="s">
        <v>16</v>
      </c>
      <c r="C7" s="816" t="s">
        <v>17</v>
      </c>
      <c r="D7" s="813">
        <f>E7+K7+L7</f>
        <v>2651</v>
      </c>
      <c r="E7" s="813">
        <v>2481</v>
      </c>
      <c r="F7" s="803"/>
      <c r="G7" s="803"/>
      <c r="H7" s="803"/>
      <c r="I7" s="803"/>
      <c r="J7" s="803">
        <v>25</v>
      </c>
      <c r="K7" s="803"/>
      <c r="L7" s="803">
        <v>170</v>
      </c>
      <c r="M7" s="807"/>
    </row>
    <row r="8" spans="1:13" s="808" customFormat="1" ht="11.25" customHeight="1" x14ac:dyDescent="0.25">
      <c r="A8" s="803">
        <v>4</v>
      </c>
      <c r="B8" s="454" t="s">
        <v>58</v>
      </c>
      <c r="C8" s="814" t="s">
        <v>59</v>
      </c>
      <c r="D8" s="813">
        <f>E8+K8+L8</f>
        <v>798</v>
      </c>
      <c r="E8" s="813">
        <v>798</v>
      </c>
      <c r="F8" s="803"/>
      <c r="G8" s="803"/>
      <c r="H8" s="803"/>
      <c r="I8" s="803"/>
      <c r="J8" s="803"/>
      <c r="K8" s="803"/>
      <c r="L8" s="803"/>
      <c r="M8" s="807"/>
    </row>
    <row r="9" spans="1:13" s="808" customFormat="1" ht="12.75" customHeight="1" x14ac:dyDescent="0.25">
      <c r="A9" s="803">
        <v>5</v>
      </c>
      <c r="B9" s="454" t="s">
        <v>60</v>
      </c>
      <c r="C9" s="814" t="s">
        <v>61</v>
      </c>
      <c r="D9" s="813">
        <f>E9+K9+L9</f>
        <v>909</v>
      </c>
      <c r="E9" s="813">
        <v>909</v>
      </c>
      <c r="F9" s="803"/>
      <c r="G9" s="803"/>
      <c r="H9" s="803"/>
      <c r="I9" s="803"/>
      <c r="J9" s="803"/>
      <c r="K9" s="803"/>
      <c r="L9" s="803"/>
      <c r="M9" s="807"/>
    </row>
    <row r="10" spans="1:13" s="808" customFormat="1" x14ac:dyDescent="0.25">
      <c r="A10" s="803">
        <v>6</v>
      </c>
      <c r="B10" s="815" t="s">
        <v>18</v>
      </c>
      <c r="C10" s="816" t="s">
        <v>19</v>
      </c>
      <c r="D10" s="813">
        <f>E10+K10+L10</f>
        <v>7459</v>
      </c>
      <c r="E10" s="813">
        <v>7167</v>
      </c>
      <c r="F10" s="803"/>
      <c r="G10" s="803"/>
      <c r="H10" s="803"/>
      <c r="I10" s="803"/>
      <c r="J10" s="803">
        <v>60</v>
      </c>
      <c r="K10" s="803"/>
      <c r="L10" s="803">
        <v>292</v>
      </c>
      <c r="M10" s="807"/>
    </row>
    <row r="11" spans="1:13" s="808" customFormat="1" x14ac:dyDescent="0.25">
      <c r="A11" s="803">
        <v>7</v>
      </c>
      <c r="B11" s="817" t="s">
        <v>62</v>
      </c>
      <c r="C11" s="818" t="s">
        <v>63</v>
      </c>
      <c r="D11" s="813">
        <f>E11+K11+L11</f>
        <v>2693</v>
      </c>
      <c r="E11" s="813">
        <v>2393</v>
      </c>
      <c r="F11" s="803"/>
      <c r="G11" s="803"/>
      <c r="H11" s="803"/>
      <c r="I11" s="803"/>
      <c r="J11" s="803"/>
      <c r="K11" s="803"/>
      <c r="L11" s="803">
        <v>300</v>
      </c>
      <c r="M11" s="807"/>
    </row>
    <row r="12" spans="1:13" s="808" customFormat="1" x14ac:dyDescent="0.25">
      <c r="A12" s="803">
        <v>8</v>
      </c>
      <c r="B12" s="815" t="s">
        <v>64</v>
      </c>
      <c r="C12" s="816" t="s">
        <v>65</v>
      </c>
      <c r="D12" s="813">
        <f>E12+K12+L12</f>
        <v>958</v>
      </c>
      <c r="E12" s="813">
        <v>958</v>
      </c>
      <c r="F12" s="803"/>
      <c r="G12" s="803"/>
      <c r="H12" s="803"/>
      <c r="I12" s="803"/>
      <c r="J12" s="803"/>
      <c r="K12" s="803"/>
      <c r="L12" s="803"/>
      <c r="M12" s="807"/>
    </row>
    <row r="13" spans="1:13" s="808" customFormat="1" x14ac:dyDescent="0.25">
      <c r="A13" s="803">
        <v>9</v>
      </c>
      <c r="B13" s="815" t="s">
        <v>66</v>
      </c>
      <c r="C13" s="816" t="s">
        <v>67</v>
      </c>
      <c r="D13" s="813">
        <f>E13+K13+L13</f>
        <v>847</v>
      </c>
      <c r="E13" s="813">
        <v>847</v>
      </c>
      <c r="F13" s="803"/>
      <c r="G13" s="803"/>
      <c r="H13" s="803"/>
      <c r="I13" s="803"/>
      <c r="J13" s="803"/>
      <c r="K13" s="803"/>
      <c r="L13" s="803"/>
      <c r="M13" s="807"/>
    </row>
    <row r="14" spans="1:13" s="808" customFormat="1" x14ac:dyDescent="0.25">
      <c r="A14" s="803">
        <v>10</v>
      </c>
      <c r="B14" s="815" t="s">
        <v>68</v>
      </c>
      <c r="C14" s="816" t="s">
        <v>69</v>
      </c>
      <c r="D14" s="813">
        <f>E14+K14+L14</f>
        <v>1157</v>
      </c>
      <c r="E14" s="813">
        <v>1157</v>
      </c>
      <c r="F14" s="803"/>
      <c r="G14" s="803"/>
      <c r="H14" s="803"/>
      <c r="I14" s="803"/>
      <c r="J14" s="803"/>
      <c r="K14" s="803"/>
      <c r="L14" s="803"/>
      <c r="M14" s="807"/>
    </row>
    <row r="15" spans="1:13" s="808" customFormat="1" x14ac:dyDescent="0.25">
      <c r="A15" s="803">
        <v>11</v>
      </c>
      <c r="B15" s="815" t="s">
        <v>70</v>
      </c>
      <c r="C15" s="816" t="s">
        <v>71</v>
      </c>
      <c r="D15" s="813">
        <f>E15+K15+L15</f>
        <v>864</v>
      </c>
      <c r="E15" s="813">
        <v>864</v>
      </c>
      <c r="F15" s="803"/>
      <c r="G15" s="803"/>
      <c r="H15" s="803"/>
      <c r="I15" s="803"/>
      <c r="J15" s="803"/>
      <c r="K15" s="803"/>
      <c r="L15" s="803"/>
      <c r="M15" s="807"/>
    </row>
    <row r="16" spans="1:13" s="808" customFormat="1" x14ac:dyDescent="0.25">
      <c r="A16" s="803">
        <v>12</v>
      </c>
      <c r="B16" s="815" t="s">
        <v>72</v>
      </c>
      <c r="C16" s="816" t="s">
        <v>73</v>
      </c>
      <c r="D16" s="813">
        <f>E16+K16+L16</f>
        <v>1781</v>
      </c>
      <c r="E16" s="813">
        <v>1781</v>
      </c>
      <c r="F16" s="803"/>
      <c r="G16" s="803"/>
      <c r="H16" s="803"/>
      <c r="I16" s="803"/>
      <c r="J16" s="803"/>
      <c r="K16" s="803"/>
      <c r="L16" s="803"/>
      <c r="M16" s="807"/>
    </row>
    <row r="17" spans="1:13" s="808" customFormat="1" x14ac:dyDescent="0.25">
      <c r="A17" s="803">
        <v>13</v>
      </c>
      <c r="B17" s="815" t="s">
        <v>76</v>
      </c>
      <c r="C17" s="816" t="s">
        <v>77</v>
      </c>
      <c r="D17" s="813">
        <f>E17+K17+L17</f>
        <v>1142</v>
      </c>
      <c r="E17" s="813">
        <v>1142</v>
      </c>
      <c r="F17" s="803"/>
      <c r="G17" s="803"/>
      <c r="H17" s="803"/>
      <c r="I17" s="803"/>
      <c r="J17" s="803"/>
      <c r="K17" s="803"/>
      <c r="L17" s="803"/>
      <c r="M17" s="807"/>
    </row>
    <row r="18" spans="1:13" s="808" customFormat="1" x14ac:dyDescent="0.25">
      <c r="A18" s="803">
        <v>14</v>
      </c>
      <c r="B18" s="815" t="s">
        <v>78</v>
      </c>
      <c r="C18" s="816" t="s">
        <v>79</v>
      </c>
      <c r="D18" s="813">
        <f>E18+K18+L18</f>
        <v>1742</v>
      </c>
      <c r="E18" s="813">
        <v>1742</v>
      </c>
      <c r="F18" s="803"/>
      <c r="G18" s="803"/>
      <c r="H18" s="803"/>
      <c r="I18" s="803"/>
      <c r="J18" s="803"/>
      <c r="K18" s="803"/>
      <c r="L18" s="803"/>
      <c r="M18" s="807"/>
    </row>
    <row r="19" spans="1:13" s="808" customFormat="1" x14ac:dyDescent="0.25">
      <c r="A19" s="803">
        <v>15</v>
      </c>
      <c r="B19" s="815" t="s">
        <v>80</v>
      </c>
      <c r="C19" s="816" t="s">
        <v>81</v>
      </c>
      <c r="D19" s="813">
        <f>E19+K19+L19</f>
        <v>2301</v>
      </c>
      <c r="E19" s="813">
        <v>2301</v>
      </c>
      <c r="F19" s="803"/>
      <c r="G19" s="803"/>
      <c r="H19" s="803"/>
      <c r="I19" s="803"/>
      <c r="J19" s="803"/>
      <c r="K19" s="803"/>
      <c r="L19" s="803"/>
      <c r="M19" s="807"/>
    </row>
    <row r="20" spans="1:13" s="808" customFormat="1" x14ac:dyDescent="0.25">
      <c r="A20" s="803">
        <v>16</v>
      </c>
      <c r="B20" s="815" t="s">
        <v>20</v>
      </c>
      <c r="C20" s="816" t="s">
        <v>21</v>
      </c>
      <c r="D20" s="813">
        <f>E20+K20+L20</f>
        <v>5666</v>
      </c>
      <c r="E20" s="813">
        <v>5209</v>
      </c>
      <c r="F20" s="803"/>
      <c r="G20" s="803"/>
      <c r="H20" s="803"/>
      <c r="I20" s="803"/>
      <c r="J20" s="803">
        <v>30</v>
      </c>
      <c r="K20" s="803"/>
      <c r="L20" s="803">
        <v>457</v>
      </c>
      <c r="M20" s="807"/>
    </row>
    <row r="21" spans="1:13" s="808" customFormat="1" x14ac:dyDescent="0.25">
      <c r="A21" s="803">
        <v>17</v>
      </c>
      <c r="B21" s="454" t="s">
        <v>82</v>
      </c>
      <c r="C21" s="814" t="s">
        <v>83</v>
      </c>
      <c r="D21" s="813">
        <f>E21+K21+L21</f>
        <v>722</v>
      </c>
      <c r="E21" s="813">
        <v>722</v>
      </c>
      <c r="F21" s="803"/>
      <c r="G21" s="803"/>
      <c r="H21" s="803"/>
      <c r="I21" s="803"/>
      <c r="J21" s="803"/>
      <c r="K21" s="803"/>
      <c r="L21" s="803"/>
      <c r="M21" s="807"/>
    </row>
    <row r="22" spans="1:13" s="808" customFormat="1" x14ac:dyDescent="0.25">
      <c r="A22" s="803">
        <v>18</v>
      </c>
      <c r="B22" s="454" t="s">
        <v>84</v>
      </c>
      <c r="C22" s="814" t="s">
        <v>85</v>
      </c>
      <c r="D22" s="813">
        <f>E22+K22+L22</f>
        <v>554</v>
      </c>
      <c r="E22" s="813">
        <v>554</v>
      </c>
      <c r="F22" s="803"/>
      <c r="G22" s="803"/>
      <c r="H22" s="803"/>
      <c r="I22" s="803"/>
      <c r="J22" s="803"/>
      <c r="K22" s="803"/>
      <c r="L22" s="803"/>
      <c r="M22" s="807"/>
    </row>
    <row r="23" spans="1:13" s="808" customFormat="1" x14ac:dyDescent="0.25">
      <c r="A23" s="803">
        <v>19</v>
      </c>
      <c r="B23" s="454" t="s">
        <v>86</v>
      </c>
      <c r="C23" s="814" t="s">
        <v>87</v>
      </c>
      <c r="D23" s="813">
        <f>E23+K23+L23</f>
        <v>3161</v>
      </c>
      <c r="E23" s="813">
        <v>3161</v>
      </c>
      <c r="F23" s="803"/>
      <c r="G23" s="803"/>
      <c r="H23" s="803"/>
      <c r="I23" s="803"/>
      <c r="J23" s="803"/>
      <c r="K23" s="803"/>
      <c r="L23" s="803"/>
      <c r="M23" s="807"/>
    </row>
    <row r="24" spans="1:13" s="808" customFormat="1" x14ac:dyDescent="0.25">
      <c r="A24" s="803">
        <v>20</v>
      </c>
      <c r="B24" s="454" t="s">
        <v>22</v>
      </c>
      <c r="C24" s="814" t="s">
        <v>23</v>
      </c>
      <c r="D24" s="813">
        <f>E24+K24+L24</f>
        <v>3159</v>
      </c>
      <c r="E24" s="813">
        <v>3159</v>
      </c>
      <c r="F24" s="803"/>
      <c r="G24" s="803"/>
      <c r="H24" s="803"/>
      <c r="I24" s="803"/>
      <c r="J24" s="803">
        <v>25</v>
      </c>
      <c r="K24" s="803"/>
      <c r="L24" s="803"/>
      <c r="M24" s="807"/>
    </row>
    <row r="25" spans="1:13" s="808" customFormat="1" x14ac:dyDescent="0.25">
      <c r="A25" s="803">
        <v>21</v>
      </c>
      <c r="B25" s="815" t="s">
        <v>24</v>
      </c>
      <c r="C25" s="816" t="s">
        <v>25</v>
      </c>
      <c r="D25" s="813">
        <f>E25+K25+L25</f>
        <v>582</v>
      </c>
      <c r="E25" s="813">
        <v>582</v>
      </c>
      <c r="F25" s="803"/>
      <c r="G25" s="803"/>
      <c r="H25" s="803"/>
      <c r="I25" s="803"/>
      <c r="J25" s="803"/>
      <c r="K25" s="803"/>
      <c r="L25" s="803"/>
      <c r="M25" s="807"/>
    </row>
    <row r="26" spans="1:13" s="808" customFormat="1" ht="24" x14ac:dyDescent="0.25">
      <c r="A26" s="803">
        <v>22</v>
      </c>
      <c r="B26" s="815" t="s">
        <v>90</v>
      </c>
      <c r="C26" s="816" t="s">
        <v>91</v>
      </c>
      <c r="D26" s="813">
        <f>E26+K26+L26</f>
        <v>530</v>
      </c>
      <c r="E26" s="813">
        <v>0</v>
      </c>
      <c r="F26" s="803"/>
      <c r="G26" s="803"/>
      <c r="H26" s="803"/>
      <c r="I26" s="803"/>
      <c r="J26" s="803"/>
      <c r="K26" s="803"/>
      <c r="L26" s="803">
        <v>530</v>
      </c>
      <c r="M26" s="807"/>
    </row>
    <row r="27" spans="1:13" s="808" customFormat="1" x14ac:dyDescent="0.25">
      <c r="A27" s="803">
        <v>23</v>
      </c>
      <c r="B27" s="454" t="s">
        <v>92</v>
      </c>
      <c r="C27" s="818" t="s">
        <v>93</v>
      </c>
      <c r="D27" s="813">
        <f>E27+K27+L27</f>
        <v>11983</v>
      </c>
      <c r="E27" s="813">
        <v>11983</v>
      </c>
      <c r="F27" s="803"/>
      <c r="G27" s="803"/>
      <c r="H27" s="803"/>
      <c r="I27" s="803"/>
      <c r="J27" s="803"/>
      <c r="K27" s="803"/>
      <c r="L27" s="803"/>
      <c r="M27" s="807"/>
    </row>
    <row r="28" spans="1:13" s="808" customFormat="1" ht="13.5" customHeight="1" x14ac:dyDescent="0.25">
      <c r="A28" s="803">
        <v>24</v>
      </c>
      <c r="B28" s="815" t="s">
        <v>94</v>
      </c>
      <c r="C28" s="816" t="s">
        <v>95</v>
      </c>
      <c r="D28" s="813">
        <f>E28+K28+L28</f>
        <v>2106</v>
      </c>
      <c r="E28" s="813">
        <v>2106</v>
      </c>
      <c r="F28" s="803"/>
      <c r="G28" s="803"/>
      <c r="H28" s="803"/>
      <c r="I28" s="803"/>
      <c r="J28" s="803">
        <v>134</v>
      </c>
      <c r="K28" s="803"/>
      <c r="L28" s="803"/>
      <c r="M28" s="807"/>
    </row>
    <row r="29" spans="1:13" s="808" customFormat="1" x14ac:dyDescent="0.25">
      <c r="A29" s="803">
        <v>25</v>
      </c>
      <c r="B29" s="815" t="s">
        <v>26</v>
      </c>
      <c r="C29" s="816" t="s">
        <v>27</v>
      </c>
      <c r="D29" s="813">
        <f>E29+K29+L29</f>
        <v>3431</v>
      </c>
      <c r="E29" s="813">
        <v>3431</v>
      </c>
      <c r="F29" s="803"/>
      <c r="G29" s="803"/>
      <c r="H29" s="803"/>
      <c r="I29" s="803"/>
      <c r="J29" s="803">
        <v>20</v>
      </c>
      <c r="K29" s="803"/>
      <c r="L29" s="803"/>
      <c r="M29" s="807"/>
    </row>
    <row r="30" spans="1:13" s="808" customFormat="1" x14ac:dyDescent="0.25">
      <c r="A30" s="803">
        <v>26</v>
      </c>
      <c r="B30" s="454" t="s">
        <v>98</v>
      </c>
      <c r="C30" s="814" t="s">
        <v>99</v>
      </c>
      <c r="D30" s="813">
        <f>E30+K30+L30</f>
        <v>5760</v>
      </c>
      <c r="E30" s="813">
        <v>5760</v>
      </c>
      <c r="F30" s="803"/>
      <c r="G30" s="803"/>
      <c r="H30" s="803"/>
      <c r="I30" s="803"/>
      <c r="J30" s="803">
        <v>30</v>
      </c>
      <c r="K30" s="803"/>
      <c r="L30" s="803"/>
      <c r="M30" s="807"/>
    </row>
    <row r="31" spans="1:13" s="808" customFormat="1" x14ac:dyDescent="0.25">
      <c r="A31" s="803">
        <v>27</v>
      </c>
      <c r="B31" s="817" t="s">
        <v>100</v>
      </c>
      <c r="C31" s="818" t="s">
        <v>101</v>
      </c>
      <c r="D31" s="813">
        <f>E31+K31+L31</f>
        <v>986</v>
      </c>
      <c r="E31" s="813">
        <v>986</v>
      </c>
      <c r="F31" s="803"/>
      <c r="G31" s="803"/>
      <c r="H31" s="803"/>
      <c r="I31" s="803"/>
      <c r="J31" s="803"/>
      <c r="K31" s="803"/>
      <c r="L31" s="803"/>
      <c r="M31" s="807"/>
    </row>
    <row r="32" spans="1:13" s="808" customFormat="1" x14ac:dyDescent="0.25">
      <c r="A32" s="803">
        <v>28</v>
      </c>
      <c r="B32" s="454" t="s">
        <v>102</v>
      </c>
      <c r="C32" s="814" t="s">
        <v>103</v>
      </c>
      <c r="D32" s="813">
        <f>E32+K32+L32</f>
        <v>4129</v>
      </c>
      <c r="E32" s="813">
        <v>3569</v>
      </c>
      <c r="F32" s="803"/>
      <c r="G32" s="803"/>
      <c r="H32" s="803"/>
      <c r="I32" s="803"/>
      <c r="J32" s="803">
        <v>30</v>
      </c>
      <c r="K32" s="803"/>
      <c r="L32" s="803">
        <v>560</v>
      </c>
      <c r="M32" s="807"/>
    </row>
    <row r="33" spans="1:13" s="808" customFormat="1" x14ac:dyDescent="0.25">
      <c r="A33" s="803">
        <v>29</v>
      </c>
      <c r="B33" s="454" t="s">
        <v>104</v>
      </c>
      <c r="C33" s="814" t="s">
        <v>105</v>
      </c>
      <c r="D33" s="813">
        <f>E33+K33+L33</f>
        <v>1310</v>
      </c>
      <c r="E33" s="813">
        <v>1310</v>
      </c>
      <c r="F33" s="803"/>
      <c r="G33" s="803"/>
      <c r="H33" s="803"/>
      <c r="I33" s="803"/>
      <c r="J33" s="803"/>
      <c r="K33" s="803"/>
      <c r="L33" s="803"/>
      <c r="M33" s="807"/>
    </row>
    <row r="34" spans="1:13" s="808" customFormat="1" x14ac:dyDescent="0.25">
      <c r="A34" s="803">
        <v>30</v>
      </c>
      <c r="B34" s="815" t="s">
        <v>106</v>
      </c>
      <c r="C34" s="816" t="s">
        <v>107</v>
      </c>
      <c r="D34" s="813">
        <f>E34+K34+L34</f>
        <v>3700</v>
      </c>
      <c r="E34" s="813">
        <v>3700</v>
      </c>
      <c r="F34" s="803"/>
      <c r="G34" s="803"/>
      <c r="H34" s="803"/>
      <c r="I34" s="803"/>
      <c r="J34" s="803">
        <v>15</v>
      </c>
      <c r="K34" s="803"/>
      <c r="L34" s="803"/>
      <c r="M34" s="807"/>
    </row>
    <row r="35" spans="1:13" s="808" customFormat="1" x14ac:dyDescent="0.25">
      <c r="A35" s="803">
        <v>31</v>
      </c>
      <c r="B35" s="454" t="s">
        <v>108</v>
      </c>
      <c r="C35" s="814" t="s">
        <v>109</v>
      </c>
      <c r="D35" s="813">
        <f>E35+K35+L35</f>
        <v>1160</v>
      </c>
      <c r="E35" s="813">
        <v>1160</v>
      </c>
      <c r="F35" s="803"/>
      <c r="G35" s="803"/>
      <c r="H35" s="803"/>
      <c r="I35" s="803"/>
      <c r="J35" s="803"/>
      <c r="K35" s="803"/>
      <c r="L35" s="803"/>
      <c r="M35" s="807"/>
    </row>
    <row r="36" spans="1:13" s="808" customFormat="1" x14ac:dyDescent="0.25">
      <c r="A36" s="803">
        <v>32</v>
      </c>
      <c r="B36" s="454" t="s">
        <v>110</v>
      </c>
      <c r="C36" s="814" t="s">
        <v>111</v>
      </c>
      <c r="D36" s="813">
        <f>E36+K36+L36</f>
        <v>713</v>
      </c>
      <c r="E36" s="813">
        <v>713</v>
      </c>
      <c r="F36" s="803"/>
      <c r="G36" s="803"/>
      <c r="H36" s="803"/>
      <c r="I36" s="803"/>
      <c r="J36" s="803"/>
      <c r="K36" s="803"/>
      <c r="L36" s="803"/>
      <c r="M36" s="807"/>
    </row>
    <row r="37" spans="1:13" s="808" customFormat="1" x14ac:dyDescent="0.25">
      <c r="A37" s="803">
        <v>33</v>
      </c>
      <c r="B37" s="819" t="s">
        <v>112</v>
      </c>
      <c r="C37" s="820" t="s">
        <v>113</v>
      </c>
      <c r="D37" s="813">
        <f>E37+K37+L37</f>
        <v>1268</v>
      </c>
      <c r="E37" s="813">
        <v>1268</v>
      </c>
      <c r="F37" s="803"/>
      <c r="G37" s="803"/>
      <c r="H37" s="803"/>
      <c r="I37" s="803"/>
      <c r="J37" s="803"/>
      <c r="K37" s="803"/>
      <c r="L37" s="803"/>
      <c r="M37" s="807"/>
    </row>
    <row r="38" spans="1:13" s="808" customFormat="1" x14ac:dyDescent="0.25">
      <c r="A38" s="803">
        <v>34</v>
      </c>
      <c r="B38" s="454" t="s">
        <v>114</v>
      </c>
      <c r="C38" s="814" t="s">
        <v>115</v>
      </c>
      <c r="D38" s="813">
        <f>E38+K38+L38</f>
        <v>557</v>
      </c>
      <c r="E38" s="813">
        <v>557</v>
      </c>
      <c r="F38" s="803"/>
      <c r="G38" s="803"/>
      <c r="H38" s="803"/>
      <c r="I38" s="803"/>
      <c r="J38" s="803"/>
      <c r="K38" s="803"/>
      <c r="L38" s="803"/>
      <c r="M38" s="807"/>
    </row>
    <row r="39" spans="1:13" s="808" customFormat="1" x14ac:dyDescent="0.25">
      <c r="A39" s="803">
        <v>35</v>
      </c>
      <c r="B39" s="817" t="s">
        <v>116</v>
      </c>
      <c r="C39" s="818" t="s">
        <v>117</v>
      </c>
      <c r="D39" s="813">
        <f>E39+K39+L39</f>
        <v>807</v>
      </c>
      <c r="E39" s="813">
        <v>807</v>
      </c>
      <c r="F39" s="803"/>
      <c r="G39" s="803"/>
      <c r="H39" s="803"/>
      <c r="I39" s="803">
        <v>127</v>
      </c>
      <c r="J39" s="803"/>
      <c r="K39" s="803"/>
      <c r="L39" s="803"/>
      <c r="M39" s="807"/>
    </row>
    <row r="40" spans="1:13" s="808" customFormat="1" x14ac:dyDescent="0.25">
      <c r="A40" s="803">
        <v>36</v>
      </c>
      <c r="B40" s="815" t="s">
        <v>28</v>
      </c>
      <c r="C40" s="816" t="s">
        <v>29</v>
      </c>
      <c r="D40" s="813">
        <f>E40+K40+L40</f>
        <v>5072</v>
      </c>
      <c r="E40" s="813">
        <v>4772</v>
      </c>
      <c r="F40" s="803"/>
      <c r="G40" s="803"/>
      <c r="H40" s="803"/>
      <c r="I40" s="803"/>
      <c r="J40" s="803">
        <v>80</v>
      </c>
      <c r="K40" s="803"/>
      <c r="L40" s="803">
        <v>300</v>
      </c>
      <c r="M40" s="807"/>
    </row>
    <row r="41" spans="1:13" s="808" customFormat="1" x14ac:dyDescent="0.25">
      <c r="A41" s="803">
        <v>37</v>
      </c>
      <c r="B41" s="454" t="s">
        <v>118</v>
      </c>
      <c r="C41" s="814" t="s">
        <v>119</v>
      </c>
      <c r="D41" s="813">
        <f>E41+K41+L41</f>
        <v>1028</v>
      </c>
      <c r="E41" s="813">
        <v>1028</v>
      </c>
      <c r="F41" s="803"/>
      <c r="G41" s="803"/>
      <c r="H41" s="803"/>
      <c r="I41" s="803"/>
      <c r="J41" s="803"/>
      <c r="K41" s="803"/>
      <c r="L41" s="803"/>
      <c r="M41" s="807"/>
    </row>
    <row r="42" spans="1:13" s="808" customFormat="1" x14ac:dyDescent="0.25">
      <c r="A42" s="803">
        <v>38</v>
      </c>
      <c r="B42" s="815" t="s">
        <v>120</v>
      </c>
      <c r="C42" s="816" t="s">
        <v>121</v>
      </c>
      <c r="D42" s="813">
        <f>E42+K42+L42</f>
        <v>3914</v>
      </c>
      <c r="E42" s="813">
        <v>3914</v>
      </c>
      <c r="F42" s="803"/>
      <c r="G42" s="803"/>
      <c r="H42" s="803"/>
      <c r="I42" s="803"/>
      <c r="J42" s="803"/>
      <c r="K42" s="803"/>
      <c r="L42" s="803"/>
      <c r="M42" s="807"/>
    </row>
    <row r="43" spans="1:13" s="808" customFormat="1" x14ac:dyDescent="0.25">
      <c r="A43" s="803">
        <v>39</v>
      </c>
      <c r="B43" s="454" t="s">
        <v>122</v>
      </c>
      <c r="C43" s="814" t="s">
        <v>123</v>
      </c>
      <c r="D43" s="813">
        <f>E43+K43+L43</f>
        <v>780</v>
      </c>
      <c r="E43" s="813">
        <v>780</v>
      </c>
      <c r="F43" s="803"/>
      <c r="G43" s="803"/>
      <c r="H43" s="803"/>
      <c r="I43" s="803"/>
      <c r="J43" s="803"/>
      <c r="K43" s="803"/>
      <c r="L43" s="803"/>
      <c r="M43" s="807"/>
    </row>
    <row r="44" spans="1:13" s="808" customFormat="1" ht="10.5" customHeight="1" x14ac:dyDescent="0.25">
      <c r="A44" s="803">
        <v>40</v>
      </c>
      <c r="B44" s="454" t="s">
        <v>126</v>
      </c>
      <c r="C44" s="814" t="s">
        <v>127</v>
      </c>
      <c r="D44" s="813">
        <f>E44+K44+L44</f>
        <v>1261</v>
      </c>
      <c r="E44" s="813">
        <v>1261</v>
      </c>
      <c r="F44" s="803"/>
      <c r="G44" s="803"/>
      <c r="H44" s="803"/>
      <c r="I44" s="803"/>
      <c r="J44" s="803"/>
      <c r="K44" s="803"/>
      <c r="L44" s="803"/>
      <c r="M44" s="807"/>
    </row>
    <row r="45" spans="1:13" s="808" customFormat="1" x14ac:dyDescent="0.25">
      <c r="A45" s="803">
        <v>41</v>
      </c>
      <c r="B45" s="821" t="s">
        <v>128</v>
      </c>
      <c r="C45" s="822" t="s">
        <v>129</v>
      </c>
      <c r="D45" s="813">
        <f>E45+K45+L45</f>
        <v>1512</v>
      </c>
      <c r="E45" s="813">
        <v>1512</v>
      </c>
      <c r="F45" s="803"/>
      <c r="G45" s="803"/>
      <c r="H45" s="803"/>
      <c r="I45" s="803"/>
      <c r="J45" s="803"/>
      <c r="K45" s="803"/>
      <c r="L45" s="803"/>
      <c r="M45" s="807"/>
    </row>
    <row r="46" spans="1:13" s="808" customFormat="1" x14ac:dyDescent="0.25">
      <c r="A46" s="803">
        <v>42</v>
      </c>
      <c r="B46" s="815" t="s">
        <v>130</v>
      </c>
      <c r="C46" s="816" t="s">
        <v>131</v>
      </c>
      <c r="D46" s="813">
        <f>E46+K46+L46</f>
        <v>503</v>
      </c>
      <c r="E46" s="813">
        <v>503</v>
      </c>
      <c r="F46" s="803"/>
      <c r="G46" s="803"/>
      <c r="H46" s="803"/>
      <c r="I46" s="803"/>
      <c r="J46" s="803"/>
      <c r="K46" s="803"/>
      <c r="L46" s="803"/>
      <c r="M46" s="807"/>
    </row>
    <row r="47" spans="1:13" s="808" customFormat="1" x14ac:dyDescent="0.25">
      <c r="A47" s="803">
        <v>43</v>
      </c>
      <c r="B47" s="454" t="s">
        <v>132</v>
      </c>
      <c r="C47" s="814" t="s">
        <v>133</v>
      </c>
      <c r="D47" s="813">
        <f>E47+K47+L47</f>
        <v>974</v>
      </c>
      <c r="E47" s="813">
        <v>974</v>
      </c>
      <c r="F47" s="803"/>
      <c r="G47" s="803"/>
      <c r="H47" s="803"/>
      <c r="I47" s="803"/>
      <c r="J47" s="803"/>
      <c r="K47" s="803"/>
      <c r="L47" s="803"/>
      <c r="M47" s="807"/>
    </row>
    <row r="48" spans="1:13" s="808" customFormat="1" ht="10.5" customHeight="1" x14ac:dyDescent="0.25">
      <c r="A48" s="803">
        <v>44</v>
      </c>
      <c r="B48" s="815" t="s">
        <v>134</v>
      </c>
      <c r="C48" s="816" t="s">
        <v>135</v>
      </c>
      <c r="D48" s="813">
        <f>E48+K48+L48</f>
        <v>1526</v>
      </c>
      <c r="E48" s="813">
        <v>1526</v>
      </c>
      <c r="F48" s="803"/>
      <c r="G48" s="803"/>
      <c r="H48" s="803"/>
      <c r="I48" s="803"/>
      <c r="J48" s="803"/>
      <c r="K48" s="803"/>
      <c r="L48" s="803"/>
      <c r="M48" s="807"/>
    </row>
    <row r="49" spans="1:13" s="808" customFormat="1" x14ac:dyDescent="0.25">
      <c r="A49" s="803">
        <v>45</v>
      </c>
      <c r="B49" s="454" t="s">
        <v>136</v>
      </c>
      <c r="C49" s="814" t="s">
        <v>137</v>
      </c>
      <c r="D49" s="813">
        <f>E49+K49+L49</f>
        <v>5737</v>
      </c>
      <c r="E49" s="813">
        <v>5737</v>
      </c>
      <c r="F49" s="803"/>
      <c r="G49" s="803"/>
      <c r="H49" s="803"/>
      <c r="I49" s="803"/>
      <c r="J49" s="803">
        <v>61</v>
      </c>
      <c r="K49" s="803"/>
      <c r="L49" s="803"/>
      <c r="M49" s="807"/>
    </row>
    <row r="50" spans="1:13" s="808" customFormat="1" x14ac:dyDescent="0.25">
      <c r="A50" s="803">
        <v>46</v>
      </c>
      <c r="B50" s="815" t="s">
        <v>138</v>
      </c>
      <c r="C50" s="816" t="s">
        <v>139</v>
      </c>
      <c r="D50" s="813">
        <f>E50+K50+L50</f>
        <v>1096</v>
      </c>
      <c r="E50" s="813">
        <v>1096</v>
      </c>
      <c r="F50" s="803"/>
      <c r="G50" s="803"/>
      <c r="H50" s="803"/>
      <c r="I50" s="803"/>
      <c r="J50" s="803"/>
      <c r="K50" s="803"/>
      <c r="L50" s="803"/>
      <c r="M50" s="807"/>
    </row>
    <row r="51" spans="1:13" s="808" customFormat="1" x14ac:dyDescent="0.25">
      <c r="A51" s="803">
        <v>47</v>
      </c>
      <c r="B51" s="815" t="s">
        <v>140</v>
      </c>
      <c r="C51" s="816" t="s">
        <v>141</v>
      </c>
      <c r="D51" s="813">
        <f>E51+K51+L51</f>
        <v>799</v>
      </c>
      <c r="E51" s="813">
        <v>799</v>
      </c>
      <c r="F51" s="803"/>
      <c r="G51" s="803"/>
      <c r="H51" s="803"/>
      <c r="I51" s="803"/>
      <c r="J51" s="803"/>
      <c r="K51" s="803"/>
      <c r="L51" s="803"/>
      <c r="M51" s="807"/>
    </row>
    <row r="52" spans="1:13" s="808" customFormat="1" x14ac:dyDescent="0.25">
      <c r="A52" s="803">
        <v>48</v>
      </c>
      <c r="B52" s="454" t="s">
        <v>142</v>
      </c>
      <c r="C52" s="818" t="s">
        <v>143</v>
      </c>
      <c r="D52" s="813">
        <f>E52+K52+L52</f>
        <v>880</v>
      </c>
      <c r="E52" s="813">
        <v>880</v>
      </c>
      <c r="F52" s="803"/>
      <c r="G52" s="803"/>
      <c r="H52" s="803"/>
      <c r="I52" s="803"/>
      <c r="J52" s="803"/>
      <c r="K52" s="803"/>
      <c r="L52" s="803"/>
      <c r="M52" s="807"/>
    </row>
    <row r="53" spans="1:13" s="808" customFormat="1" x14ac:dyDescent="0.25">
      <c r="A53" s="803">
        <v>49</v>
      </c>
      <c r="B53" s="455" t="s">
        <v>146</v>
      </c>
      <c r="C53" s="816" t="s">
        <v>147</v>
      </c>
      <c r="D53" s="813">
        <f>E53+K53+L53</f>
        <v>280</v>
      </c>
      <c r="E53" s="813">
        <v>0</v>
      </c>
      <c r="F53" s="803"/>
      <c r="G53" s="803"/>
      <c r="H53" s="803"/>
      <c r="I53" s="803"/>
      <c r="J53" s="803"/>
      <c r="K53" s="803"/>
      <c r="L53" s="803">
        <v>280</v>
      </c>
      <c r="M53" s="807"/>
    </row>
    <row r="54" spans="1:13" s="808" customFormat="1" ht="12" customHeight="1" x14ac:dyDescent="0.25">
      <c r="A54" s="803">
        <v>50</v>
      </c>
      <c r="B54" s="815" t="s">
        <v>148</v>
      </c>
      <c r="C54" s="816" t="s">
        <v>149</v>
      </c>
      <c r="D54" s="813">
        <f>E54+K54+L54</f>
        <v>1843</v>
      </c>
      <c r="E54" s="813">
        <v>1843</v>
      </c>
      <c r="F54" s="803"/>
      <c r="G54" s="803"/>
      <c r="H54" s="803"/>
      <c r="I54" s="803"/>
      <c r="J54" s="803"/>
      <c r="K54" s="803"/>
      <c r="L54" s="803"/>
      <c r="M54" s="807"/>
    </row>
    <row r="55" spans="1:13" s="808" customFormat="1" ht="12.75" customHeight="1" x14ac:dyDescent="0.25">
      <c r="A55" s="803">
        <v>51</v>
      </c>
      <c r="B55" s="815" t="s">
        <v>150</v>
      </c>
      <c r="C55" s="816" t="s">
        <v>151</v>
      </c>
      <c r="D55" s="813">
        <f>E55+K55+L55</f>
        <v>1416</v>
      </c>
      <c r="E55" s="813">
        <v>1416</v>
      </c>
      <c r="F55" s="803"/>
      <c r="G55" s="803"/>
      <c r="H55" s="803"/>
      <c r="I55" s="803"/>
      <c r="J55" s="803"/>
      <c r="K55" s="803"/>
      <c r="L55" s="803"/>
      <c r="M55" s="807"/>
    </row>
    <row r="56" spans="1:13" s="808" customFormat="1" ht="11.25" customHeight="1" x14ac:dyDescent="0.25">
      <c r="A56" s="803">
        <v>52</v>
      </c>
      <c r="B56" s="815" t="s">
        <v>152</v>
      </c>
      <c r="C56" s="816" t="s">
        <v>572</v>
      </c>
      <c r="D56" s="813">
        <f>E56+K56+L56</f>
        <v>1999</v>
      </c>
      <c r="E56" s="813">
        <v>1999</v>
      </c>
      <c r="F56" s="803"/>
      <c r="G56" s="803"/>
      <c r="H56" s="803"/>
      <c r="I56" s="803"/>
      <c r="J56" s="803"/>
      <c r="K56" s="803"/>
      <c r="L56" s="803"/>
      <c r="M56" s="807"/>
    </row>
    <row r="57" spans="1:13" s="808" customFormat="1" ht="11.25" customHeight="1" x14ac:dyDescent="0.25">
      <c r="A57" s="803">
        <v>53</v>
      </c>
      <c r="B57" s="454" t="s">
        <v>154</v>
      </c>
      <c r="C57" s="816" t="s">
        <v>155</v>
      </c>
      <c r="D57" s="813">
        <f>E57+K57+L57</f>
        <v>2714</v>
      </c>
      <c r="E57" s="813">
        <v>2714</v>
      </c>
      <c r="F57" s="803"/>
      <c r="G57" s="803"/>
      <c r="H57" s="803"/>
      <c r="I57" s="803"/>
      <c r="J57" s="803"/>
      <c r="K57" s="803"/>
      <c r="L57" s="803"/>
      <c r="M57" s="807"/>
    </row>
    <row r="58" spans="1:13" s="808" customFormat="1" ht="11.25" customHeight="1" x14ac:dyDescent="0.25">
      <c r="A58" s="803">
        <v>54</v>
      </c>
      <c r="B58" s="817" t="s">
        <v>156</v>
      </c>
      <c r="C58" s="816" t="s">
        <v>157</v>
      </c>
      <c r="D58" s="813">
        <f>E58+K58+L58</f>
        <v>1581</v>
      </c>
      <c r="E58" s="813">
        <v>1581</v>
      </c>
      <c r="F58" s="803"/>
      <c r="G58" s="803"/>
      <c r="H58" s="803"/>
      <c r="I58" s="803"/>
      <c r="J58" s="803"/>
      <c r="K58" s="803"/>
      <c r="L58" s="803"/>
      <c r="M58" s="807"/>
    </row>
    <row r="59" spans="1:13" s="808" customFormat="1" ht="11.25" customHeight="1" x14ac:dyDescent="0.25">
      <c r="A59" s="803">
        <v>55</v>
      </c>
      <c r="B59" s="454" t="s">
        <v>162</v>
      </c>
      <c r="C59" s="816" t="s">
        <v>163</v>
      </c>
      <c r="D59" s="813">
        <f>E59+K59+L59</f>
        <v>3684</v>
      </c>
      <c r="E59" s="813">
        <v>3684</v>
      </c>
      <c r="F59" s="803"/>
      <c r="G59" s="803"/>
      <c r="H59" s="803"/>
      <c r="I59" s="803"/>
      <c r="J59" s="803"/>
      <c r="K59" s="803"/>
      <c r="L59" s="803"/>
      <c r="M59" s="807"/>
    </row>
    <row r="60" spans="1:13" s="808" customFormat="1" ht="11.25" customHeight="1" x14ac:dyDescent="0.25">
      <c r="A60" s="803">
        <v>56</v>
      </c>
      <c r="B60" s="454" t="s">
        <v>164</v>
      </c>
      <c r="C60" s="816" t="s">
        <v>165</v>
      </c>
      <c r="D60" s="813">
        <f>E60+K60+L60</f>
        <v>2262</v>
      </c>
      <c r="E60" s="813">
        <v>1902</v>
      </c>
      <c r="F60" s="803"/>
      <c r="G60" s="803"/>
      <c r="H60" s="803"/>
      <c r="I60" s="803"/>
      <c r="J60" s="803"/>
      <c r="K60" s="803"/>
      <c r="L60" s="803">
        <v>360</v>
      </c>
      <c r="M60" s="807"/>
    </row>
    <row r="61" spans="1:13" s="808" customFormat="1" x14ac:dyDescent="0.25">
      <c r="A61" s="803">
        <v>57</v>
      </c>
      <c r="B61" s="454" t="s">
        <v>166</v>
      </c>
      <c r="C61" s="816" t="s">
        <v>167</v>
      </c>
      <c r="D61" s="813">
        <f>E61+K61+L61</f>
        <v>4827</v>
      </c>
      <c r="E61" s="813">
        <v>4827</v>
      </c>
      <c r="F61" s="803"/>
      <c r="G61" s="803"/>
      <c r="H61" s="803"/>
      <c r="I61" s="803"/>
      <c r="J61" s="803"/>
      <c r="K61" s="803"/>
      <c r="L61" s="803"/>
      <c r="M61" s="807"/>
    </row>
    <row r="62" spans="1:13" s="808" customFormat="1" x14ac:dyDescent="0.25">
      <c r="A62" s="803">
        <v>58</v>
      </c>
      <c r="B62" s="454" t="s">
        <v>182</v>
      </c>
      <c r="C62" s="816" t="s">
        <v>183</v>
      </c>
      <c r="D62" s="813">
        <f>E62+K62+L62</f>
        <v>4072</v>
      </c>
      <c r="E62" s="813">
        <v>4072</v>
      </c>
      <c r="F62" s="803"/>
      <c r="G62" s="803"/>
      <c r="H62" s="803"/>
      <c r="I62" s="803"/>
      <c r="J62" s="803"/>
      <c r="K62" s="803"/>
      <c r="L62" s="803"/>
      <c r="M62" s="807"/>
    </row>
    <row r="63" spans="1:13" s="808" customFormat="1" x14ac:dyDescent="0.25">
      <c r="A63" s="803">
        <v>59</v>
      </c>
      <c r="B63" s="815" t="s">
        <v>184</v>
      </c>
      <c r="C63" s="816" t="s">
        <v>185</v>
      </c>
      <c r="D63" s="813">
        <f>E63+K63+L63</f>
        <v>7269</v>
      </c>
      <c r="E63" s="813">
        <v>6817</v>
      </c>
      <c r="F63" s="803"/>
      <c r="G63" s="803"/>
      <c r="H63" s="803"/>
      <c r="I63" s="803"/>
      <c r="J63" s="803"/>
      <c r="K63" s="803"/>
      <c r="L63" s="803">
        <v>452</v>
      </c>
      <c r="M63" s="807"/>
    </row>
    <row r="64" spans="1:13" s="808" customFormat="1" x14ac:dyDescent="0.25">
      <c r="A64" s="803">
        <v>60</v>
      </c>
      <c r="B64" s="815" t="s">
        <v>186</v>
      </c>
      <c r="C64" s="816" t="s">
        <v>187</v>
      </c>
      <c r="D64" s="813">
        <f>E64+K64+L64</f>
        <v>7007</v>
      </c>
      <c r="E64" s="813">
        <v>6760</v>
      </c>
      <c r="F64" s="803"/>
      <c r="G64" s="803"/>
      <c r="H64" s="803"/>
      <c r="I64" s="803"/>
      <c r="J64" s="803"/>
      <c r="K64" s="803"/>
      <c r="L64" s="803">
        <v>247</v>
      </c>
      <c r="M64" s="807"/>
    </row>
    <row r="65" spans="1:13" s="808" customFormat="1" x14ac:dyDescent="0.25">
      <c r="A65" s="803">
        <v>61</v>
      </c>
      <c r="B65" s="823" t="s">
        <v>188</v>
      </c>
      <c r="C65" s="822" t="s">
        <v>468</v>
      </c>
      <c r="D65" s="813">
        <f>E65+K65+L65</f>
        <v>2544</v>
      </c>
      <c r="E65" s="813">
        <v>2544</v>
      </c>
      <c r="F65" s="803"/>
      <c r="G65" s="803"/>
      <c r="H65" s="803"/>
      <c r="I65" s="803"/>
      <c r="J65" s="803"/>
      <c r="K65" s="803"/>
      <c r="L65" s="803"/>
      <c r="M65" s="807"/>
    </row>
    <row r="66" spans="1:13" s="808" customFormat="1" x14ac:dyDescent="0.25">
      <c r="A66" s="803">
        <v>62</v>
      </c>
      <c r="B66" s="454" t="s">
        <v>190</v>
      </c>
      <c r="C66" s="816" t="s">
        <v>191</v>
      </c>
      <c r="D66" s="813">
        <f>E66+K66+L66</f>
        <v>7573</v>
      </c>
      <c r="E66" s="813">
        <v>7040</v>
      </c>
      <c r="F66" s="803">
        <v>606</v>
      </c>
      <c r="G66" s="803"/>
      <c r="H66" s="803"/>
      <c r="I66" s="803"/>
      <c r="J66" s="803"/>
      <c r="K66" s="803"/>
      <c r="L66" s="803">
        <v>533</v>
      </c>
      <c r="M66" s="807"/>
    </row>
    <row r="67" spans="1:13" s="808" customFormat="1" x14ac:dyDescent="0.25">
      <c r="A67" s="803">
        <v>63</v>
      </c>
      <c r="B67" s="454" t="s">
        <v>192</v>
      </c>
      <c r="C67" s="816" t="s">
        <v>193</v>
      </c>
      <c r="D67" s="813">
        <f>E67+K67+L67</f>
        <v>2163</v>
      </c>
      <c r="E67" s="813">
        <v>1935</v>
      </c>
      <c r="F67" s="803"/>
      <c r="G67" s="803"/>
      <c r="H67" s="803"/>
      <c r="I67" s="803"/>
      <c r="J67" s="803">
        <v>460</v>
      </c>
      <c r="K67" s="803"/>
      <c r="L67" s="803">
        <v>228</v>
      </c>
      <c r="M67" s="807"/>
    </row>
    <row r="68" spans="1:13" s="808" customFormat="1" x14ac:dyDescent="0.25">
      <c r="A68" s="803">
        <v>64</v>
      </c>
      <c r="B68" s="454" t="s">
        <v>194</v>
      </c>
      <c r="C68" s="816" t="s">
        <v>195</v>
      </c>
      <c r="D68" s="813">
        <f>E68+K68+L68</f>
        <v>4739</v>
      </c>
      <c r="E68" s="813">
        <v>4739</v>
      </c>
      <c r="F68" s="803"/>
      <c r="G68" s="803"/>
      <c r="H68" s="803"/>
      <c r="I68" s="803"/>
      <c r="J68" s="803"/>
      <c r="K68" s="803"/>
      <c r="L68" s="803"/>
      <c r="M68" s="807"/>
    </row>
    <row r="69" spans="1:13" s="808" customFormat="1" x14ac:dyDescent="0.25">
      <c r="A69" s="803">
        <v>65</v>
      </c>
      <c r="B69" s="454" t="s">
        <v>196</v>
      </c>
      <c r="C69" s="816" t="s">
        <v>197</v>
      </c>
      <c r="D69" s="813">
        <f>E69+K69+L69</f>
        <v>820</v>
      </c>
      <c r="E69" s="813">
        <v>820</v>
      </c>
      <c r="F69" s="803"/>
      <c r="G69" s="803"/>
      <c r="H69" s="803"/>
      <c r="I69" s="803"/>
      <c r="J69" s="803"/>
      <c r="K69" s="803"/>
      <c r="L69" s="803"/>
      <c r="M69" s="807"/>
    </row>
    <row r="70" spans="1:13" s="808" customFormat="1" ht="36" x14ac:dyDescent="0.25">
      <c r="A70" s="803">
        <v>66</v>
      </c>
      <c r="B70" s="824" t="s">
        <v>199</v>
      </c>
      <c r="C70" s="59" t="s">
        <v>203</v>
      </c>
      <c r="D70" s="813">
        <f>E70+K70+L70</f>
        <v>2913</v>
      </c>
      <c r="E70" s="813">
        <v>2913</v>
      </c>
      <c r="F70" s="803"/>
      <c r="G70" s="803"/>
      <c r="H70" s="803"/>
      <c r="I70" s="803"/>
      <c r="J70" s="803"/>
      <c r="K70" s="803"/>
      <c r="L70" s="803"/>
      <c r="M70" s="807"/>
    </row>
    <row r="71" spans="1:13" s="808" customFormat="1" x14ac:dyDescent="0.25">
      <c r="A71" s="803">
        <v>67</v>
      </c>
      <c r="B71" s="454" t="s">
        <v>206</v>
      </c>
      <c r="C71" s="816" t="s">
        <v>207</v>
      </c>
      <c r="D71" s="813">
        <f>E71+K71+L71</f>
        <v>193</v>
      </c>
      <c r="E71" s="813">
        <v>193</v>
      </c>
      <c r="F71" s="803"/>
      <c r="G71" s="803"/>
      <c r="H71" s="803"/>
      <c r="I71" s="803"/>
      <c r="J71" s="803"/>
      <c r="K71" s="803"/>
      <c r="L71" s="803"/>
      <c r="M71" s="807"/>
    </row>
    <row r="72" spans="1:13" s="808" customFormat="1" x14ac:dyDescent="0.25">
      <c r="A72" s="803">
        <v>68</v>
      </c>
      <c r="B72" s="815" t="s">
        <v>208</v>
      </c>
      <c r="C72" s="816" t="s">
        <v>209</v>
      </c>
      <c r="D72" s="813">
        <f>E72+K72+L72</f>
        <v>1745</v>
      </c>
      <c r="E72" s="813">
        <v>1329</v>
      </c>
      <c r="F72" s="803"/>
      <c r="G72" s="803"/>
      <c r="H72" s="803"/>
      <c r="I72" s="803"/>
      <c r="J72" s="803"/>
      <c r="K72" s="803"/>
      <c r="L72" s="803">
        <v>416</v>
      </c>
      <c r="M72" s="807"/>
    </row>
    <row r="73" spans="1:13" s="808" customFormat="1" x14ac:dyDescent="0.25">
      <c r="A73" s="803">
        <v>69</v>
      </c>
      <c r="B73" s="817" t="s">
        <v>210</v>
      </c>
      <c r="C73" s="818" t="s">
        <v>211</v>
      </c>
      <c r="D73" s="813">
        <f>E73+K73+L73</f>
        <v>681</v>
      </c>
      <c r="E73" s="813">
        <v>681</v>
      </c>
      <c r="F73" s="803"/>
      <c r="G73" s="803"/>
      <c r="H73" s="803"/>
      <c r="I73" s="803"/>
      <c r="J73" s="803"/>
      <c r="K73" s="803"/>
      <c r="L73" s="803"/>
      <c r="M73" s="807"/>
    </row>
    <row r="74" spans="1:13" s="808" customFormat="1" x14ac:dyDescent="0.25">
      <c r="A74" s="803">
        <v>70</v>
      </c>
      <c r="B74" s="454" t="s">
        <v>212</v>
      </c>
      <c r="C74" s="816" t="s">
        <v>213</v>
      </c>
      <c r="D74" s="813">
        <f>E74+K74+L74</f>
        <v>721</v>
      </c>
      <c r="E74" s="813">
        <v>721</v>
      </c>
      <c r="F74" s="803"/>
      <c r="G74" s="803"/>
      <c r="H74" s="803"/>
      <c r="I74" s="803"/>
      <c r="J74" s="803"/>
      <c r="K74" s="803"/>
      <c r="L74" s="803"/>
      <c r="M74" s="807"/>
    </row>
    <row r="75" spans="1:13" s="808" customFormat="1" x14ac:dyDescent="0.25">
      <c r="A75" s="803">
        <v>71</v>
      </c>
      <c r="B75" s="454" t="s">
        <v>214</v>
      </c>
      <c r="C75" s="816" t="s">
        <v>215</v>
      </c>
      <c r="D75" s="813">
        <f>E75+K75+L75</f>
        <v>2059</v>
      </c>
      <c r="E75" s="813">
        <v>2059</v>
      </c>
      <c r="F75" s="803"/>
      <c r="G75" s="803"/>
      <c r="H75" s="803"/>
      <c r="I75" s="803"/>
      <c r="J75" s="803"/>
      <c r="K75" s="803"/>
      <c r="L75" s="803"/>
      <c r="M75" s="807"/>
    </row>
    <row r="76" spans="1:13" s="808" customFormat="1" ht="13.5" customHeight="1" x14ac:dyDescent="0.25">
      <c r="A76" s="803">
        <v>72</v>
      </c>
      <c r="B76" s="817" t="s">
        <v>216</v>
      </c>
      <c r="C76" s="818" t="s">
        <v>217</v>
      </c>
      <c r="D76" s="813">
        <f>E76+K76+L76</f>
        <v>842</v>
      </c>
      <c r="E76" s="813">
        <v>842</v>
      </c>
      <c r="F76" s="803"/>
      <c r="G76" s="803"/>
      <c r="H76" s="803"/>
      <c r="I76" s="803"/>
      <c r="J76" s="803"/>
      <c r="K76" s="803"/>
      <c r="L76" s="803"/>
      <c r="M76" s="807"/>
    </row>
    <row r="77" spans="1:13" s="808" customFormat="1" ht="14.25" customHeight="1" x14ac:dyDescent="0.25">
      <c r="A77" s="803">
        <v>73</v>
      </c>
      <c r="B77" s="454" t="s">
        <v>124</v>
      </c>
      <c r="C77" s="816" t="s">
        <v>125</v>
      </c>
      <c r="D77" s="813">
        <f>E77+K77+L77</f>
        <v>1051</v>
      </c>
      <c r="E77" s="813">
        <v>1051</v>
      </c>
      <c r="F77" s="803"/>
      <c r="G77" s="803"/>
      <c r="H77" s="803"/>
      <c r="I77" s="803"/>
      <c r="J77" s="803"/>
      <c r="K77" s="803"/>
      <c r="L77" s="803"/>
      <c r="M77" s="807"/>
    </row>
    <row r="78" spans="1:13" s="808" customFormat="1" x14ac:dyDescent="0.25">
      <c r="A78" s="803">
        <v>74</v>
      </c>
      <c r="B78" s="817" t="s">
        <v>218</v>
      </c>
      <c r="C78" s="818" t="s">
        <v>219</v>
      </c>
      <c r="D78" s="813">
        <f>E78+K78+L78</f>
        <v>2694</v>
      </c>
      <c r="E78" s="813">
        <v>2694</v>
      </c>
      <c r="F78" s="803"/>
      <c r="G78" s="803"/>
      <c r="H78" s="803"/>
      <c r="I78" s="803"/>
      <c r="J78" s="803"/>
      <c r="K78" s="803"/>
      <c r="L78" s="803"/>
      <c r="M78" s="807"/>
    </row>
    <row r="79" spans="1:13" s="808" customFormat="1" x14ac:dyDescent="0.25">
      <c r="A79" s="803">
        <v>75</v>
      </c>
      <c r="B79" s="454" t="s">
        <v>220</v>
      </c>
      <c r="C79" s="816" t="s">
        <v>221</v>
      </c>
      <c r="D79" s="813">
        <f>E79+K79+L79</f>
        <v>1922</v>
      </c>
      <c r="E79" s="813">
        <v>1922</v>
      </c>
      <c r="F79" s="803"/>
      <c r="G79" s="803"/>
      <c r="H79" s="803"/>
      <c r="I79" s="803"/>
      <c r="J79" s="803"/>
      <c r="K79" s="803"/>
      <c r="L79" s="803"/>
      <c r="M79" s="807"/>
    </row>
    <row r="80" spans="1:13" s="808" customFormat="1" ht="12" customHeight="1" x14ac:dyDescent="0.25">
      <c r="A80" s="803">
        <v>76</v>
      </c>
      <c r="B80" s="815" t="s">
        <v>222</v>
      </c>
      <c r="C80" s="816" t="s">
        <v>223</v>
      </c>
      <c r="D80" s="813">
        <f>E80+K80+L80</f>
        <v>653</v>
      </c>
      <c r="E80" s="813">
        <v>653</v>
      </c>
      <c r="F80" s="803"/>
      <c r="G80" s="803"/>
      <c r="H80" s="803"/>
      <c r="I80" s="803"/>
      <c r="J80" s="803"/>
      <c r="K80" s="803"/>
      <c r="L80" s="803"/>
      <c r="M80" s="807"/>
    </row>
    <row r="81" spans="1:13" s="808" customFormat="1" x14ac:dyDescent="0.25">
      <c r="A81" s="803">
        <v>77</v>
      </c>
      <c r="B81" s="454" t="s">
        <v>224</v>
      </c>
      <c r="C81" s="814" t="s">
        <v>225</v>
      </c>
      <c r="D81" s="813">
        <f>E81+K81+L81</f>
        <v>1029</v>
      </c>
      <c r="E81" s="813">
        <v>1029</v>
      </c>
      <c r="F81" s="803"/>
      <c r="G81" s="803"/>
      <c r="H81" s="803"/>
      <c r="I81" s="803"/>
      <c r="J81" s="803"/>
      <c r="K81" s="803"/>
      <c r="L81" s="803"/>
      <c r="M81" s="807"/>
    </row>
    <row r="82" spans="1:13" s="808" customFormat="1" x14ac:dyDescent="0.25">
      <c r="A82" s="803">
        <v>78</v>
      </c>
      <c r="B82" s="454" t="s">
        <v>226</v>
      </c>
      <c r="C82" s="818" t="s">
        <v>227</v>
      </c>
      <c r="D82" s="813">
        <f>E82+K82+L82</f>
        <v>979</v>
      </c>
      <c r="E82" s="813">
        <v>979</v>
      </c>
      <c r="F82" s="803"/>
      <c r="G82" s="803"/>
      <c r="H82" s="803"/>
      <c r="I82" s="803"/>
      <c r="J82" s="803"/>
      <c r="K82" s="803"/>
      <c r="L82" s="803"/>
      <c r="M82" s="807"/>
    </row>
    <row r="83" spans="1:13" s="808" customFormat="1" x14ac:dyDescent="0.25">
      <c r="A83" s="803">
        <v>79</v>
      </c>
      <c r="B83" s="815" t="s">
        <v>32</v>
      </c>
      <c r="C83" s="816" t="s">
        <v>33</v>
      </c>
      <c r="D83" s="813">
        <f>E83+K83+L83</f>
        <v>1539</v>
      </c>
      <c r="E83" s="813">
        <v>1239</v>
      </c>
      <c r="F83" s="803"/>
      <c r="G83" s="803"/>
      <c r="H83" s="803"/>
      <c r="I83" s="803"/>
      <c r="J83" s="803">
        <v>30</v>
      </c>
      <c r="K83" s="803"/>
      <c r="L83" s="803">
        <v>300</v>
      </c>
      <c r="M83" s="807"/>
    </row>
    <row r="84" spans="1:13" s="808" customFormat="1" x14ac:dyDescent="0.25">
      <c r="A84" s="803">
        <v>80</v>
      </c>
      <c r="B84" s="454" t="s">
        <v>228</v>
      </c>
      <c r="C84" s="825" t="s">
        <v>229</v>
      </c>
      <c r="D84" s="813">
        <f>E84+K84+L84</f>
        <v>754</v>
      </c>
      <c r="E84" s="813">
        <v>754</v>
      </c>
      <c r="F84" s="803"/>
      <c r="G84" s="803"/>
      <c r="H84" s="803"/>
      <c r="I84" s="803"/>
      <c r="J84" s="803"/>
      <c r="K84" s="803"/>
      <c r="L84" s="803"/>
      <c r="M84" s="807"/>
    </row>
    <row r="85" spans="1:13" s="808" customFormat="1" x14ac:dyDescent="0.25">
      <c r="A85" s="803">
        <v>81</v>
      </c>
      <c r="B85" s="815" t="s">
        <v>230</v>
      </c>
      <c r="C85" s="816" t="s">
        <v>231</v>
      </c>
      <c r="D85" s="813">
        <f>E85+K85+L85</f>
        <v>1959</v>
      </c>
      <c r="E85" s="813">
        <v>1959</v>
      </c>
      <c r="F85" s="803"/>
      <c r="G85" s="803"/>
      <c r="H85" s="803"/>
      <c r="I85" s="803"/>
      <c r="J85" s="803"/>
      <c r="K85" s="803"/>
      <c r="L85" s="803"/>
      <c r="M85" s="807"/>
    </row>
    <row r="86" spans="1:13" s="808" customFormat="1" x14ac:dyDescent="0.25">
      <c r="A86" s="803">
        <v>82</v>
      </c>
      <c r="B86" s="815">
        <v>20251</v>
      </c>
      <c r="C86" s="816" t="s">
        <v>782</v>
      </c>
      <c r="D86" s="813">
        <f>E86+K86+L86</f>
        <v>50</v>
      </c>
      <c r="E86" s="813">
        <v>50</v>
      </c>
      <c r="F86" s="803"/>
      <c r="G86" s="803"/>
      <c r="H86" s="803"/>
      <c r="I86" s="803">
        <v>50</v>
      </c>
      <c r="J86" s="803"/>
      <c r="K86" s="803"/>
      <c r="L86" s="803"/>
      <c r="M86" s="807"/>
    </row>
    <row r="87" spans="1:13" s="808" customFormat="1" x14ac:dyDescent="0.25">
      <c r="A87" s="803">
        <v>83</v>
      </c>
      <c r="B87" s="454" t="s">
        <v>234</v>
      </c>
      <c r="C87" s="814" t="s">
        <v>235</v>
      </c>
      <c r="D87" s="813">
        <f>E87+K87+L87</f>
        <v>900</v>
      </c>
      <c r="E87" s="813">
        <v>900</v>
      </c>
      <c r="F87" s="803"/>
      <c r="G87" s="803">
        <v>900</v>
      </c>
      <c r="H87" s="803"/>
      <c r="I87" s="803"/>
      <c r="J87" s="803"/>
      <c r="K87" s="803"/>
      <c r="L87" s="803"/>
      <c r="M87" s="807"/>
    </row>
    <row r="88" spans="1:13" s="808" customFormat="1" x14ac:dyDescent="0.25">
      <c r="A88" s="803">
        <v>84</v>
      </c>
      <c r="B88" s="817" t="s">
        <v>238</v>
      </c>
      <c r="C88" s="818" t="s">
        <v>239</v>
      </c>
      <c r="D88" s="813">
        <f>E88+K88+L88</f>
        <v>5</v>
      </c>
      <c r="E88" s="813">
        <v>5</v>
      </c>
      <c r="F88" s="803"/>
      <c r="G88" s="803"/>
      <c r="H88" s="803"/>
      <c r="I88" s="803"/>
      <c r="J88" s="803"/>
      <c r="K88" s="803"/>
      <c r="L88" s="803"/>
      <c r="M88" s="807"/>
    </row>
    <row r="89" spans="1:13" s="808" customFormat="1" ht="24" customHeight="1" x14ac:dyDescent="0.25">
      <c r="A89" s="803">
        <v>85</v>
      </c>
      <c r="B89" s="454" t="s">
        <v>240</v>
      </c>
      <c r="C89" s="814" t="s">
        <v>241</v>
      </c>
      <c r="D89" s="813">
        <f>E89+K89+L89</f>
        <v>5</v>
      </c>
      <c r="E89" s="813">
        <v>5</v>
      </c>
      <c r="F89" s="803"/>
      <c r="G89" s="803"/>
      <c r="H89" s="803"/>
      <c r="I89" s="803"/>
      <c r="J89" s="803"/>
      <c r="K89" s="803"/>
      <c r="L89" s="803"/>
      <c r="M89" s="807"/>
    </row>
    <row r="90" spans="1:13" s="808" customFormat="1" x14ac:dyDescent="0.25">
      <c r="A90" s="803">
        <v>86</v>
      </c>
      <c r="B90" s="815" t="s">
        <v>244</v>
      </c>
      <c r="C90" s="816" t="s">
        <v>245</v>
      </c>
      <c r="D90" s="813">
        <f>E90+K90+L90</f>
        <v>600</v>
      </c>
      <c r="E90" s="813">
        <v>600</v>
      </c>
      <c r="F90" s="803"/>
      <c r="G90" s="803"/>
      <c r="H90" s="803"/>
      <c r="I90" s="803">
        <v>600</v>
      </c>
      <c r="J90" s="803"/>
      <c r="K90" s="803"/>
      <c r="L90" s="803"/>
      <c r="M90" s="807"/>
    </row>
    <row r="91" spans="1:13" s="808" customFormat="1" x14ac:dyDescent="0.25">
      <c r="A91" s="803">
        <v>87</v>
      </c>
      <c r="B91" s="454" t="s">
        <v>248</v>
      </c>
      <c r="C91" s="814" t="s">
        <v>249</v>
      </c>
      <c r="D91" s="813">
        <f>E91+K91+L91</f>
        <v>356</v>
      </c>
      <c r="E91" s="813">
        <v>356</v>
      </c>
      <c r="F91" s="803">
        <v>56</v>
      </c>
      <c r="G91" s="803">
        <v>300</v>
      </c>
      <c r="H91" s="803"/>
      <c r="I91" s="803"/>
      <c r="J91" s="803"/>
      <c r="K91" s="803"/>
      <c r="L91" s="803"/>
      <c r="M91" s="807"/>
    </row>
    <row r="92" spans="1:13" s="808" customFormat="1" x14ac:dyDescent="0.25">
      <c r="A92" s="803">
        <v>88</v>
      </c>
      <c r="B92" s="454" t="s">
        <v>252</v>
      </c>
      <c r="C92" s="814" t="s">
        <v>253</v>
      </c>
      <c r="D92" s="813">
        <f>E92+K92+L92</f>
        <v>150</v>
      </c>
      <c r="E92" s="813">
        <v>150</v>
      </c>
      <c r="F92" s="803"/>
      <c r="G92" s="803">
        <v>150</v>
      </c>
      <c r="H92" s="803"/>
      <c r="I92" s="803"/>
      <c r="J92" s="803"/>
      <c r="K92" s="803"/>
      <c r="L92" s="803"/>
      <c r="M92" s="807"/>
    </row>
    <row r="93" spans="1:13" s="808" customFormat="1" ht="15.75" customHeight="1" x14ac:dyDescent="0.25">
      <c r="A93" s="803">
        <v>89</v>
      </c>
      <c r="B93" s="815" t="s">
        <v>254</v>
      </c>
      <c r="C93" s="456" t="s">
        <v>255</v>
      </c>
      <c r="D93" s="813">
        <f>E93+K93+L93</f>
        <v>5</v>
      </c>
      <c r="E93" s="813">
        <v>5</v>
      </c>
      <c r="F93" s="803"/>
      <c r="G93" s="803"/>
      <c r="H93" s="803"/>
      <c r="I93" s="803"/>
      <c r="J93" s="803"/>
      <c r="K93" s="803"/>
      <c r="L93" s="803"/>
      <c r="M93" s="807"/>
    </row>
    <row r="94" spans="1:13" s="808" customFormat="1" x14ac:dyDescent="0.25">
      <c r="A94" s="803">
        <v>90</v>
      </c>
      <c r="B94" s="815" t="s">
        <v>256</v>
      </c>
      <c r="C94" s="816" t="s">
        <v>257</v>
      </c>
      <c r="D94" s="813">
        <f>E94+K94+L94</f>
        <v>5</v>
      </c>
      <c r="E94" s="813">
        <v>5</v>
      </c>
      <c r="F94" s="803"/>
      <c r="G94" s="803"/>
      <c r="H94" s="803"/>
      <c r="I94" s="803"/>
      <c r="J94" s="803"/>
      <c r="K94" s="803"/>
      <c r="L94" s="803"/>
      <c r="M94" s="807"/>
    </row>
    <row r="95" spans="1:13" s="808" customFormat="1" x14ac:dyDescent="0.25">
      <c r="A95" s="803">
        <v>91</v>
      </c>
      <c r="B95" s="826" t="s">
        <v>260</v>
      </c>
      <c r="C95" s="456" t="s">
        <v>261</v>
      </c>
      <c r="D95" s="813">
        <f>E95+K95+L95</f>
        <v>442</v>
      </c>
      <c r="E95" s="813">
        <v>442</v>
      </c>
      <c r="F95" s="803"/>
      <c r="G95" s="803">
        <v>442</v>
      </c>
      <c r="H95" s="803"/>
      <c r="I95" s="803"/>
      <c r="J95" s="803"/>
      <c r="K95" s="803"/>
      <c r="L95" s="803"/>
      <c r="M95" s="807"/>
    </row>
    <row r="96" spans="1:13" s="808" customFormat="1" ht="25.5" customHeight="1" x14ac:dyDescent="0.25">
      <c r="A96" s="803">
        <v>92</v>
      </c>
      <c r="B96" s="815" t="s">
        <v>264</v>
      </c>
      <c r="C96" s="816" t="s">
        <v>265</v>
      </c>
      <c r="D96" s="813">
        <f>E96+K96+L96</f>
        <v>4</v>
      </c>
      <c r="E96" s="813">
        <v>4</v>
      </c>
      <c r="F96" s="803"/>
      <c r="G96" s="803"/>
      <c r="H96" s="803"/>
      <c r="I96" s="803"/>
      <c r="J96" s="803"/>
      <c r="K96" s="803"/>
      <c r="L96" s="803"/>
      <c r="M96" s="807"/>
    </row>
    <row r="97" spans="1:13" s="808" customFormat="1" ht="14.25" customHeight="1" x14ac:dyDescent="0.25">
      <c r="A97" s="803">
        <v>93</v>
      </c>
      <c r="B97" s="454" t="s">
        <v>266</v>
      </c>
      <c r="C97" s="816" t="s">
        <v>267</v>
      </c>
      <c r="D97" s="813">
        <f>E97+K97+L97</f>
        <v>2350</v>
      </c>
      <c r="E97" s="813">
        <v>2350</v>
      </c>
      <c r="F97" s="803">
        <v>350</v>
      </c>
      <c r="G97" s="803"/>
      <c r="H97" s="803"/>
      <c r="I97" s="803">
        <v>20</v>
      </c>
      <c r="J97" s="803"/>
      <c r="K97" s="803"/>
      <c r="L97" s="803"/>
      <c r="M97" s="807"/>
    </row>
    <row r="98" spans="1:13" s="808" customFormat="1" x14ac:dyDescent="0.25">
      <c r="A98" s="803">
        <v>94</v>
      </c>
      <c r="B98" s="815" t="s">
        <v>268</v>
      </c>
      <c r="C98" s="816" t="s">
        <v>269</v>
      </c>
      <c r="D98" s="813">
        <f>E98+K98+L98</f>
        <v>51397</v>
      </c>
      <c r="E98" s="813">
        <v>51288</v>
      </c>
      <c r="F98" s="803">
        <v>51288</v>
      </c>
      <c r="G98" s="803"/>
      <c r="H98" s="803"/>
      <c r="I98" s="803"/>
      <c r="J98" s="803"/>
      <c r="K98" s="803">
        <v>109</v>
      </c>
      <c r="L98" s="803"/>
      <c r="M98" s="807"/>
    </row>
    <row r="99" spans="1:13" s="808" customFormat="1" ht="13.5" customHeight="1" x14ac:dyDescent="0.25">
      <c r="A99" s="803">
        <v>95</v>
      </c>
      <c r="B99" s="815" t="s">
        <v>270</v>
      </c>
      <c r="C99" s="816" t="s">
        <v>271</v>
      </c>
      <c r="D99" s="813">
        <f>E99+K99+L99</f>
        <v>930</v>
      </c>
      <c r="E99" s="813">
        <v>930</v>
      </c>
      <c r="F99" s="803"/>
      <c r="G99" s="803"/>
      <c r="H99" s="803"/>
      <c r="I99" s="803"/>
      <c r="J99" s="803"/>
      <c r="K99" s="803"/>
      <c r="L99" s="803"/>
      <c r="M99" s="807"/>
    </row>
    <row r="100" spans="1:13" s="808" customFormat="1" x14ac:dyDescent="0.25">
      <c r="A100" s="803">
        <v>96</v>
      </c>
      <c r="B100" s="454" t="s">
        <v>272</v>
      </c>
      <c r="C100" s="816" t="s">
        <v>273</v>
      </c>
      <c r="D100" s="813">
        <f>E100+K100+L100</f>
        <v>4619</v>
      </c>
      <c r="E100" s="813">
        <v>4119</v>
      </c>
      <c r="F100" s="803">
        <v>323</v>
      </c>
      <c r="G100" s="803"/>
      <c r="H100" s="803"/>
      <c r="I100" s="803"/>
      <c r="J100" s="803">
        <v>200</v>
      </c>
      <c r="K100" s="803"/>
      <c r="L100" s="803">
        <v>500</v>
      </c>
      <c r="M100" s="807"/>
    </row>
    <row r="101" spans="1:13" s="808" customFormat="1" x14ac:dyDescent="0.25">
      <c r="A101" s="803">
        <v>97</v>
      </c>
      <c r="B101" s="815" t="s">
        <v>274</v>
      </c>
      <c r="C101" s="816" t="s">
        <v>275</v>
      </c>
      <c r="D101" s="813">
        <f>E101+K101+L101</f>
        <v>2167</v>
      </c>
      <c r="E101" s="813">
        <v>2167</v>
      </c>
      <c r="F101" s="803"/>
      <c r="G101" s="803"/>
      <c r="H101" s="803"/>
      <c r="I101" s="803"/>
      <c r="J101" s="803"/>
      <c r="K101" s="803"/>
      <c r="L101" s="803"/>
      <c r="M101" s="807"/>
    </row>
    <row r="102" spans="1:13" s="808" customFormat="1" ht="12.75" customHeight="1" x14ac:dyDescent="0.25">
      <c r="A102" s="803">
        <v>98</v>
      </c>
      <c r="B102" s="454" t="s">
        <v>276</v>
      </c>
      <c r="C102" s="814" t="s">
        <v>277</v>
      </c>
      <c r="D102" s="813">
        <f>E102+K102+L102</f>
        <v>3043</v>
      </c>
      <c r="E102" s="813">
        <v>3043</v>
      </c>
      <c r="F102" s="803"/>
      <c r="G102" s="803"/>
      <c r="H102" s="803"/>
      <c r="I102" s="803"/>
      <c r="J102" s="803">
        <v>300</v>
      </c>
      <c r="K102" s="803"/>
      <c r="L102" s="803"/>
      <c r="M102" s="807"/>
    </row>
    <row r="103" spans="1:13" s="808" customFormat="1" x14ac:dyDescent="0.25">
      <c r="A103" s="803">
        <v>99</v>
      </c>
      <c r="B103" s="454" t="s">
        <v>278</v>
      </c>
      <c r="C103" s="814" t="s">
        <v>279</v>
      </c>
      <c r="D103" s="813">
        <f>E103+K103+L103</f>
        <v>2679</v>
      </c>
      <c r="E103" s="813">
        <v>2679</v>
      </c>
      <c r="F103" s="803"/>
      <c r="G103" s="803">
        <v>1050</v>
      </c>
      <c r="H103" s="803"/>
      <c r="I103" s="803"/>
      <c r="J103" s="803"/>
      <c r="K103" s="803"/>
      <c r="L103" s="803"/>
      <c r="M103" s="807"/>
    </row>
    <row r="104" spans="1:13" s="808" customFormat="1" x14ac:dyDescent="0.25">
      <c r="A104" s="803">
        <v>100</v>
      </c>
      <c r="B104" s="815" t="s">
        <v>280</v>
      </c>
      <c r="C104" s="816" t="s">
        <v>281</v>
      </c>
      <c r="D104" s="813">
        <f>E104+K104+L104</f>
        <v>2672</v>
      </c>
      <c r="E104" s="813">
        <v>0</v>
      </c>
      <c r="F104" s="803"/>
      <c r="G104" s="803"/>
      <c r="H104" s="803"/>
      <c r="I104" s="803"/>
      <c r="J104" s="803"/>
      <c r="K104" s="803"/>
      <c r="L104" s="803">
        <v>2672</v>
      </c>
      <c r="M104" s="807"/>
    </row>
    <row r="105" spans="1:13" s="808" customFormat="1" x14ac:dyDescent="0.25">
      <c r="A105" s="803">
        <v>101</v>
      </c>
      <c r="B105" s="815" t="s">
        <v>282</v>
      </c>
      <c r="C105" s="816" t="s">
        <v>283</v>
      </c>
      <c r="D105" s="813">
        <f>E105+K105+L105</f>
        <v>2602</v>
      </c>
      <c r="E105" s="813">
        <v>852</v>
      </c>
      <c r="F105" s="803"/>
      <c r="G105" s="803"/>
      <c r="H105" s="803"/>
      <c r="I105" s="803"/>
      <c r="J105" s="803"/>
      <c r="K105" s="803"/>
      <c r="L105" s="803">
        <v>1750</v>
      </c>
      <c r="M105" s="807"/>
    </row>
    <row r="106" spans="1:13" s="808" customFormat="1" ht="13.5" customHeight="1" x14ac:dyDescent="0.25">
      <c r="A106" s="803">
        <v>102</v>
      </c>
      <c r="B106" s="815" t="s">
        <v>284</v>
      </c>
      <c r="C106" s="816" t="s">
        <v>285</v>
      </c>
      <c r="D106" s="813">
        <f>E106+K106+L106</f>
        <v>2350</v>
      </c>
      <c r="E106" s="813">
        <v>2350</v>
      </c>
      <c r="F106" s="803"/>
      <c r="G106" s="827"/>
      <c r="H106" s="828"/>
      <c r="I106" s="828"/>
      <c r="J106" s="803"/>
      <c r="K106" s="803"/>
      <c r="L106" s="803"/>
      <c r="M106" s="807"/>
    </row>
    <row r="107" spans="1:13" s="808" customFormat="1" x14ac:dyDescent="0.25">
      <c r="A107" s="803">
        <v>103</v>
      </c>
      <c r="B107" s="815" t="s">
        <v>286</v>
      </c>
      <c r="C107" s="816" t="s">
        <v>287</v>
      </c>
      <c r="D107" s="813">
        <f>E107+K107+L107</f>
        <v>4536</v>
      </c>
      <c r="E107" s="813">
        <v>4092</v>
      </c>
      <c r="F107" s="803"/>
      <c r="G107" s="803"/>
      <c r="H107" s="803"/>
      <c r="I107" s="803"/>
      <c r="J107" s="803"/>
      <c r="K107" s="803"/>
      <c r="L107" s="803">
        <v>444</v>
      </c>
      <c r="M107" s="807"/>
    </row>
    <row r="108" spans="1:13" s="808" customFormat="1" x14ac:dyDescent="0.25">
      <c r="A108" s="803">
        <v>104</v>
      </c>
      <c r="B108" s="815" t="s">
        <v>288</v>
      </c>
      <c r="C108" s="816" t="s">
        <v>289</v>
      </c>
      <c r="D108" s="813">
        <f>E108+K108+L108</f>
        <v>4860</v>
      </c>
      <c r="E108" s="813">
        <v>4860</v>
      </c>
      <c r="F108" s="803"/>
      <c r="G108" s="803"/>
      <c r="H108" s="803">
        <v>4860</v>
      </c>
      <c r="I108" s="803"/>
      <c r="J108" s="803"/>
      <c r="K108" s="803"/>
      <c r="L108" s="803"/>
      <c r="M108" s="807"/>
    </row>
    <row r="109" spans="1:13" s="808" customFormat="1" ht="13.5" customHeight="1" x14ac:dyDescent="0.25">
      <c r="A109" s="803">
        <v>105</v>
      </c>
      <c r="B109" s="815" t="s">
        <v>292</v>
      </c>
      <c r="C109" s="816" t="s">
        <v>293</v>
      </c>
      <c r="D109" s="813">
        <f>E109+K109+L109</f>
        <v>2110</v>
      </c>
      <c r="E109" s="813">
        <v>2000</v>
      </c>
      <c r="F109" s="803">
        <v>2000</v>
      </c>
      <c r="G109" s="803"/>
      <c r="H109" s="803"/>
      <c r="I109" s="803"/>
      <c r="J109" s="803"/>
      <c r="K109" s="803">
        <v>110</v>
      </c>
      <c r="L109" s="803"/>
      <c r="M109" s="807"/>
    </row>
    <row r="110" spans="1:13" s="808" customFormat="1" ht="13.5" customHeight="1" x14ac:dyDescent="0.25">
      <c r="A110" s="803">
        <v>106</v>
      </c>
      <c r="B110" s="829" t="s">
        <v>304</v>
      </c>
      <c r="C110" s="830" t="s">
        <v>305</v>
      </c>
      <c r="D110" s="813">
        <f>E110+K110+L110</f>
        <v>81</v>
      </c>
      <c r="E110" s="813">
        <v>81</v>
      </c>
      <c r="F110" s="803"/>
      <c r="G110" s="803"/>
      <c r="H110" s="803">
        <v>81</v>
      </c>
      <c r="I110" s="803"/>
      <c r="J110" s="803"/>
      <c r="K110" s="803"/>
      <c r="L110" s="803"/>
      <c r="M110" s="807"/>
    </row>
    <row r="111" spans="1:13" s="808" customFormat="1" ht="13.5" customHeight="1" x14ac:dyDescent="0.25">
      <c r="A111" s="803">
        <v>107</v>
      </c>
      <c r="B111" s="829" t="s">
        <v>306</v>
      </c>
      <c r="C111" s="831" t="s">
        <v>307</v>
      </c>
      <c r="D111" s="813">
        <f>E111+K111+L111</f>
        <v>4</v>
      </c>
      <c r="E111" s="813">
        <v>4</v>
      </c>
      <c r="F111" s="803"/>
      <c r="G111" s="803"/>
      <c r="H111" s="803"/>
      <c r="I111" s="803"/>
      <c r="J111" s="803"/>
      <c r="K111" s="803"/>
      <c r="L111" s="803"/>
      <c r="M111" s="807"/>
    </row>
    <row r="112" spans="1:13" s="458" customFormat="1" ht="12.75" x14ac:dyDescent="0.25">
      <c r="A112" s="803"/>
      <c r="B112" s="457"/>
      <c r="C112" s="832" t="s">
        <v>15</v>
      </c>
      <c r="D112" s="802">
        <f t="shared" ref="D112:L112" si="0">SUM(D5:D111)</f>
        <v>271638</v>
      </c>
      <c r="E112" s="802">
        <f t="shared" si="0"/>
        <v>260628</v>
      </c>
      <c r="F112" s="802">
        <f t="shared" si="0"/>
        <v>54623</v>
      </c>
      <c r="G112" s="802">
        <f t="shared" si="0"/>
        <v>2842</v>
      </c>
      <c r="H112" s="802">
        <f t="shared" si="0"/>
        <v>4941</v>
      </c>
      <c r="I112" s="802">
        <f t="shared" si="0"/>
        <v>797</v>
      </c>
      <c r="J112" s="802">
        <f t="shared" si="0"/>
        <v>1500</v>
      </c>
      <c r="K112" s="802">
        <f t="shared" si="0"/>
        <v>219</v>
      </c>
      <c r="L112" s="802">
        <f t="shared" si="0"/>
        <v>10791</v>
      </c>
    </row>
    <row r="113" spans="1:12" s="458" customFormat="1" ht="24" x14ac:dyDescent="0.25">
      <c r="A113" s="459"/>
      <c r="B113" s="457"/>
      <c r="C113" s="460" t="s">
        <v>14</v>
      </c>
      <c r="D113" s="833">
        <v>5157</v>
      </c>
      <c r="E113" s="833">
        <v>5157</v>
      </c>
      <c r="F113" s="802">
        <v>351</v>
      </c>
      <c r="G113" s="802"/>
      <c r="H113" s="802"/>
      <c r="I113" s="802"/>
      <c r="J113" s="802"/>
      <c r="K113" s="802"/>
      <c r="L113" s="802"/>
    </row>
    <row r="114" spans="1:12" s="458" customFormat="1" ht="12.75" x14ac:dyDescent="0.25">
      <c r="A114" s="834"/>
      <c r="B114" s="835"/>
      <c r="C114" s="460" t="s">
        <v>772</v>
      </c>
      <c r="D114" s="833">
        <v>5</v>
      </c>
      <c r="E114" s="833">
        <v>5</v>
      </c>
      <c r="F114" s="802"/>
      <c r="G114" s="802"/>
      <c r="H114" s="802"/>
      <c r="I114" s="802"/>
      <c r="J114" s="802"/>
      <c r="K114" s="802"/>
      <c r="L114" s="802"/>
    </row>
    <row r="115" spans="1:12" s="458" customFormat="1" x14ac:dyDescent="0.25">
      <c r="A115" s="863" t="s">
        <v>44</v>
      </c>
      <c r="B115" s="863"/>
      <c r="C115" s="863"/>
      <c r="D115" s="802">
        <f>SUM(D112:D114)</f>
        <v>276800</v>
      </c>
      <c r="E115" s="802">
        <f>SUM(E112:E114)</f>
        <v>265790</v>
      </c>
      <c r="F115" s="802">
        <f t="shared" ref="F115:L115" si="1">SUM(F112:F113)</f>
        <v>54974</v>
      </c>
      <c r="G115" s="802">
        <f t="shared" si="1"/>
        <v>2842</v>
      </c>
      <c r="H115" s="802">
        <f t="shared" si="1"/>
        <v>4941</v>
      </c>
      <c r="I115" s="802">
        <f t="shared" si="1"/>
        <v>797</v>
      </c>
      <c r="J115" s="802">
        <f t="shared" si="1"/>
        <v>1500</v>
      </c>
      <c r="K115" s="802">
        <f t="shared" si="1"/>
        <v>219</v>
      </c>
      <c r="L115" s="802">
        <f t="shared" si="1"/>
        <v>10791</v>
      </c>
    </row>
  </sheetData>
  <mergeCells count="10">
    <mergeCell ref="A115:C115"/>
    <mergeCell ref="A1:L1"/>
    <mergeCell ref="A3:A4"/>
    <mergeCell ref="B3:B4"/>
    <mergeCell ref="C3:C4"/>
    <mergeCell ref="D3:D4"/>
    <mergeCell ref="E3:E4"/>
    <mergeCell ref="F3:J3"/>
    <mergeCell ref="K3:K4"/>
    <mergeCell ref="L3:L4"/>
  </mergeCells>
  <hyperlinks>
    <hyperlink ref="C110" location="'ГБУЗ РЦПБ со СПИДом и ИЗ'!A1" display="'ГБУЗ РЦПБ со СПИДом и ИЗ'!A1" xr:uid="{00000000-0004-0000-0300-000000000000}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K27" sqref="K2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5" customWidth="1"/>
    <col min="6" max="6" width="11.7109375" style="15" customWidth="1"/>
    <col min="7" max="7" width="12.42578125" style="15" customWidth="1"/>
    <col min="8" max="8" width="10.140625" style="33" customWidth="1"/>
    <col min="9" max="9" width="11.28515625" style="33" customWidth="1"/>
    <col min="10" max="10" width="10.140625" style="32" customWidth="1"/>
    <col min="11" max="11" width="10.85546875" style="5" customWidth="1"/>
    <col min="12" max="12" width="11.28515625" style="5" customWidth="1"/>
    <col min="13" max="16384" width="9.140625" style="5"/>
  </cols>
  <sheetData>
    <row r="1" spans="1:12" x14ac:dyDescent="0.25">
      <c r="E1" s="4"/>
      <c r="F1" s="4"/>
      <c r="G1" s="4"/>
      <c r="H1" s="4"/>
      <c r="I1" s="4"/>
      <c r="J1" s="4"/>
    </row>
    <row r="2" spans="1:12" ht="15.75" customHeight="1" x14ac:dyDescent="0.25">
      <c r="C2" s="871" t="s">
        <v>34</v>
      </c>
      <c r="D2" s="871"/>
      <c r="E2" s="871"/>
      <c r="F2" s="871"/>
      <c r="G2" s="871"/>
      <c r="H2" s="871"/>
      <c r="I2" s="871"/>
      <c r="J2" s="871"/>
    </row>
    <row r="3" spans="1:12" x14ac:dyDescent="0.25">
      <c r="C3" s="6"/>
      <c r="D3" s="6"/>
      <c r="E3" s="7"/>
      <c r="F3" s="7"/>
      <c r="G3" s="7"/>
      <c r="H3" s="8"/>
      <c r="I3" s="8"/>
      <c r="J3" s="9"/>
    </row>
    <row r="4" spans="1:12" s="10" customFormat="1" ht="15.75" customHeight="1" x14ac:dyDescent="0.25">
      <c r="A4" s="872" t="s">
        <v>0</v>
      </c>
      <c r="B4" s="872" t="s">
        <v>1</v>
      </c>
      <c r="C4" s="873" t="s">
        <v>2</v>
      </c>
      <c r="D4" s="872" t="s">
        <v>3</v>
      </c>
      <c r="E4" s="874" t="s">
        <v>4</v>
      </c>
      <c r="F4" s="874"/>
      <c r="G4" s="874"/>
      <c r="H4" s="874"/>
      <c r="I4" s="874"/>
      <c r="J4" s="874"/>
      <c r="K4" s="874"/>
    </row>
    <row r="5" spans="1:12" ht="11.25" customHeight="1" x14ac:dyDescent="0.25">
      <c r="A5" s="872"/>
      <c r="B5" s="872"/>
      <c r="C5" s="873"/>
      <c r="D5" s="872"/>
      <c r="E5" s="874"/>
      <c r="F5" s="874"/>
      <c r="G5" s="874"/>
      <c r="H5" s="874"/>
      <c r="I5" s="874"/>
      <c r="J5" s="874"/>
      <c r="K5" s="874"/>
    </row>
    <row r="6" spans="1:12" ht="11.25" customHeight="1" x14ac:dyDescent="0.25">
      <c r="A6" s="872"/>
      <c r="B6" s="872"/>
      <c r="C6" s="873"/>
      <c r="D6" s="872"/>
      <c r="E6" s="875" t="s">
        <v>5</v>
      </c>
      <c r="F6" s="877" t="s">
        <v>6</v>
      </c>
      <c r="G6" s="877"/>
      <c r="H6" s="877"/>
      <c r="I6" s="877"/>
      <c r="J6" s="878"/>
      <c r="K6" s="879" t="s">
        <v>7</v>
      </c>
    </row>
    <row r="7" spans="1:12" ht="90.75" customHeight="1" x14ac:dyDescent="0.25">
      <c r="A7" s="872"/>
      <c r="B7" s="872"/>
      <c r="C7" s="873"/>
      <c r="D7" s="872"/>
      <c r="E7" s="876"/>
      <c r="F7" s="11" t="s">
        <v>8</v>
      </c>
      <c r="G7" s="12" t="s">
        <v>9</v>
      </c>
      <c r="H7" s="11" t="s">
        <v>10</v>
      </c>
      <c r="I7" s="12" t="s">
        <v>11</v>
      </c>
      <c r="J7" s="12" t="s">
        <v>12</v>
      </c>
      <c r="K7" s="876"/>
    </row>
    <row r="8" spans="1:12" s="10" customFormat="1" ht="12" customHeight="1" x14ac:dyDescent="0.25">
      <c r="A8" s="870" t="s">
        <v>13</v>
      </c>
      <c r="B8" s="870"/>
      <c r="C8" s="870"/>
      <c r="D8" s="13"/>
      <c r="E8" s="14">
        <f t="shared" ref="E8:K8" si="0">E9+E10</f>
        <v>1001203</v>
      </c>
      <c r="F8" s="14">
        <f t="shared" si="0"/>
        <v>923130</v>
      </c>
      <c r="G8" s="14">
        <f t="shared" si="0"/>
        <v>711</v>
      </c>
      <c r="H8" s="14">
        <f t="shared" si="0"/>
        <v>56939</v>
      </c>
      <c r="I8" s="14">
        <f t="shared" si="0"/>
        <v>15</v>
      </c>
      <c r="J8" s="14">
        <f t="shared" si="0"/>
        <v>21134</v>
      </c>
      <c r="K8" s="14">
        <f t="shared" si="0"/>
        <v>50062</v>
      </c>
      <c r="L8" s="15"/>
    </row>
    <row r="9" spans="1:12" s="20" customFormat="1" ht="11.25" customHeight="1" x14ac:dyDescent="0.25">
      <c r="A9" s="16"/>
      <c r="B9" s="16"/>
      <c r="C9" s="17" t="s">
        <v>14</v>
      </c>
      <c r="D9" s="18"/>
      <c r="E9" s="11">
        <f>F9+H9+J9</f>
        <v>21158</v>
      </c>
      <c r="F9" s="11">
        <v>21158</v>
      </c>
      <c r="G9" s="11"/>
      <c r="H9" s="11"/>
      <c r="I9" s="11"/>
      <c r="J9" s="11"/>
      <c r="K9" s="19">
        <v>1058</v>
      </c>
      <c r="L9" s="15"/>
    </row>
    <row r="10" spans="1:12" s="10" customFormat="1" x14ac:dyDescent="0.25">
      <c r="A10" s="870" t="s">
        <v>15</v>
      </c>
      <c r="B10" s="870"/>
      <c r="C10" s="870"/>
      <c r="D10" s="14"/>
      <c r="E10" s="14">
        <f t="shared" ref="E10:K10" si="1">SUM(E11:E19)</f>
        <v>980045</v>
      </c>
      <c r="F10" s="14">
        <f t="shared" si="1"/>
        <v>901972</v>
      </c>
      <c r="G10" s="14">
        <f t="shared" si="1"/>
        <v>711</v>
      </c>
      <c r="H10" s="14">
        <f t="shared" si="1"/>
        <v>56939</v>
      </c>
      <c r="I10" s="14">
        <f t="shared" si="1"/>
        <v>15</v>
      </c>
      <c r="J10" s="14">
        <f t="shared" si="1"/>
        <v>21134</v>
      </c>
      <c r="K10" s="14">
        <f t="shared" si="1"/>
        <v>49004</v>
      </c>
      <c r="L10" s="15"/>
    </row>
    <row r="11" spans="1:12" s="27" customFormat="1" x14ac:dyDescent="0.25">
      <c r="A11" s="21">
        <v>1</v>
      </c>
      <c r="B11" s="22" t="s">
        <v>16</v>
      </c>
      <c r="C11" s="23" t="s">
        <v>17</v>
      </c>
      <c r="D11" s="24">
        <v>0.85</v>
      </c>
      <c r="E11" s="11">
        <f t="shared" ref="E11:E19" si="2">F11+H11+J11</f>
        <v>36832</v>
      </c>
      <c r="F11" s="25">
        <v>36832</v>
      </c>
      <c r="G11" s="25">
        <v>70</v>
      </c>
      <c r="H11" s="11">
        <v>0</v>
      </c>
      <c r="I11" s="11">
        <v>0</v>
      </c>
      <c r="J11" s="11"/>
      <c r="K11" s="26">
        <v>1842</v>
      </c>
      <c r="L11" s="15"/>
    </row>
    <row r="12" spans="1:12" s="27" customFormat="1" x14ac:dyDescent="0.25">
      <c r="A12" s="21">
        <v>2</v>
      </c>
      <c r="B12" s="22" t="s">
        <v>18</v>
      </c>
      <c r="C12" s="23" t="s">
        <v>19</v>
      </c>
      <c r="D12" s="24">
        <v>0.85</v>
      </c>
      <c r="E12" s="11">
        <f t="shared" si="2"/>
        <v>79878</v>
      </c>
      <c r="F12" s="25">
        <v>78078</v>
      </c>
      <c r="G12" s="25">
        <v>74</v>
      </c>
      <c r="H12" s="25">
        <v>1800</v>
      </c>
      <c r="I12" s="25">
        <v>2</v>
      </c>
      <c r="J12" s="11"/>
      <c r="K12" s="26">
        <v>3994</v>
      </c>
      <c r="L12" s="15"/>
    </row>
    <row r="13" spans="1:12" s="27" customFormat="1" x14ac:dyDescent="0.25">
      <c r="A13" s="21">
        <v>3</v>
      </c>
      <c r="B13" s="22" t="s">
        <v>20</v>
      </c>
      <c r="C13" s="23" t="s">
        <v>21</v>
      </c>
      <c r="D13" s="24">
        <v>0.85</v>
      </c>
      <c r="E13" s="11">
        <f t="shared" si="2"/>
        <v>54051</v>
      </c>
      <c r="F13" s="25">
        <v>54051</v>
      </c>
      <c r="G13" s="25">
        <v>80</v>
      </c>
      <c r="H13" s="11">
        <v>0</v>
      </c>
      <c r="I13" s="11">
        <v>0</v>
      </c>
      <c r="J13" s="11"/>
      <c r="K13" s="26">
        <v>2703</v>
      </c>
      <c r="L13" s="15"/>
    </row>
    <row r="14" spans="1:12" s="27" customFormat="1" x14ac:dyDescent="0.25">
      <c r="A14" s="21">
        <v>4</v>
      </c>
      <c r="B14" s="28" t="s">
        <v>22</v>
      </c>
      <c r="C14" s="29" t="s">
        <v>23</v>
      </c>
      <c r="D14" s="24">
        <v>0.85</v>
      </c>
      <c r="E14" s="11">
        <f t="shared" si="2"/>
        <v>36601</v>
      </c>
      <c r="F14" s="11">
        <v>36601</v>
      </c>
      <c r="G14" s="11">
        <v>52</v>
      </c>
      <c r="H14" s="11">
        <v>0</v>
      </c>
      <c r="I14" s="11">
        <v>0</v>
      </c>
      <c r="J14" s="11"/>
      <c r="K14" s="26">
        <v>1830</v>
      </c>
      <c r="L14" s="15"/>
    </row>
    <row r="15" spans="1:12" s="27" customFormat="1" x14ac:dyDescent="0.25">
      <c r="A15" s="21">
        <v>5</v>
      </c>
      <c r="B15" s="22" t="s">
        <v>24</v>
      </c>
      <c r="C15" s="23" t="s">
        <v>25</v>
      </c>
      <c r="D15" s="24">
        <v>0.85</v>
      </c>
      <c r="E15" s="11">
        <f t="shared" si="2"/>
        <v>3376</v>
      </c>
      <c r="F15" s="25">
        <v>1861</v>
      </c>
      <c r="G15" s="25">
        <v>0</v>
      </c>
      <c r="H15" s="25">
        <v>1515</v>
      </c>
      <c r="I15" s="25">
        <v>5</v>
      </c>
      <c r="J15" s="11"/>
      <c r="K15" s="26">
        <v>169</v>
      </c>
      <c r="L15" s="15"/>
    </row>
    <row r="16" spans="1:12" s="27" customFormat="1" x14ac:dyDescent="0.25">
      <c r="A16" s="21">
        <v>6</v>
      </c>
      <c r="B16" s="30" t="s">
        <v>26</v>
      </c>
      <c r="C16" s="29" t="s">
        <v>27</v>
      </c>
      <c r="D16" s="24">
        <v>0.85</v>
      </c>
      <c r="E16" s="11">
        <f t="shared" si="2"/>
        <v>54234</v>
      </c>
      <c r="F16" s="25">
        <v>54234</v>
      </c>
      <c r="G16" s="25">
        <v>26</v>
      </c>
      <c r="H16" s="11">
        <v>0</v>
      </c>
      <c r="I16" s="11">
        <v>0</v>
      </c>
      <c r="J16" s="11"/>
      <c r="K16" s="26">
        <v>2712</v>
      </c>
      <c r="L16" s="15"/>
    </row>
    <row r="17" spans="1:12" s="27" customFormat="1" x14ac:dyDescent="0.25">
      <c r="A17" s="21">
        <v>7</v>
      </c>
      <c r="B17" s="22" t="s">
        <v>28</v>
      </c>
      <c r="C17" s="23" t="s">
        <v>29</v>
      </c>
      <c r="D17" s="24">
        <v>0.85</v>
      </c>
      <c r="E17" s="11">
        <f t="shared" si="2"/>
        <v>96111</v>
      </c>
      <c r="F17" s="25">
        <v>96111</v>
      </c>
      <c r="G17" s="25">
        <v>147</v>
      </c>
      <c r="H17" s="25">
        <v>0</v>
      </c>
      <c r="I17" s="11">
        <v>0</v>
      </c>
      <c r="J17" s="11"/>
      <c r="K17" s="26">
        <v>4806</v>
      </c>
      <c r="L17" s="15"/>
    </row>
    <row r="18" spans="1:12" s="27" customFormat="1" x14ac:dyDescent="0.25">
      <c r="A18" s="21">
        <v>8</v>
      </c>
      <c r="B18" s="30" t="s">
        <v>30</v>
      </c>
      <c r="C18" s="31" t="s">
        <v>31</v>
      </c>
      <c r="D18" s="24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6">
        <v>29697</v>
      </c>
      <c r="L18" s="15"/>
    </row>
    <row r="19" spans="1:12" s="27" customFormat="1" x14ac:dyDescent="0.25">
      <c r="A19" s="21">
        <v>9</v>
      </c>
      <c r="B19" s="30" t="s">
        <v>32</v>
      </c>
      <c r="C19" s="29" t="s">
        <v>33</v>
      </c>
      <c r="D19" s="24">
        <v>0.91</v>
      </c>
      <c r="E19" s="11">
        <f t="shared" si="2"/>
        <v>25014</v>
      </c>
      <c r="F19" s="25">
        <v>25014</v>
      </c>
      <c r="G19" s="25">
        <v>35</v>
      </c>
      <c r="H19" s="11">
        <v>0</v>
      </c>
      <c r="I19" s="11">
        <v>0</v>
      </c>
      <c r="J19" s="11"/>
      <c r="K19" s="26">
        <v>1251</v>
      </c>
      <c r="L19" s="15"/>
    </row>
    <row r="22" spans="1:12" x14ac:dyDescent="0.25">
      <c r="H22" s="32"/>
      <c r="I22" s="32"/>
      <c r="K22" s="32"/>
    </row>
    <row r="23" spans="1:12" x14ac:dyDescent="0.25">
      <c r="H23" s="15"/>
      <c r="I23" s="15"/>
      <c r="J23" s="15"/>
      <c r="K23" s="15"/>
    </row>
    <row r="27" spans="1:12" x14ac:dyDescent="0.25">
      <c r="H27" s="15"/>
      <c r="I27" s="15"/>
      <c r="J27" s="15"/>
      <c r="K27" s="15"/>
    </row>
    <row r="28" spans="1:12" x14ac:dyDescent="0.25">
      <c r="H28" s="15"/>
      <c r="I28" s="15"/>
      <c r="J28" s="15"/>
      <c r="K28" s="15"/>
      <c r="L28" s="5">
        <v>703</v>
      </c>
    </row>
    <row r="29" spans="1:12" x14ac:dyDescent="0.25">
      <c r="H29" s="15"/>
      <c r="I29" s="15"/>
      <c r="J29" s="15"/>
      <c r="K29" s="15"/>
    </row>
    <row r="30" spans="1:12" x14ac:dyDescent="0.25">
      <c r="H30" s="15"/>
      <c r="I30" s="15"/>
      <c r="J30" s="15"/>
      <c r="K30" s="15"/>
    </row>
    <row r="31" spans="1:12" x14ac:dyDescent="0.25">
      <c r="H31" s="15"/>
      <c r="I31" s="15"/>
      <c r="J31" s="15"/>
      <c r="K31" s="15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M153"/>
  <sheetViews>
    <sheetView zoomScaleNormal="100" workbookViewId="0">
      <pane xSplit="3" ySplit="10" topLeftCell="T11" activePane="bottomRight" state="frozen"/>
      <selection pane="topRight" activeCell="D1" sqref="D1"/>
      <selection pane="bottomLeft" activeCell="A14" sqref="A14"/>
      <selection pane="bottomRight" activeCell="Z10" sqref="Z10:Z148"/>
    </sheetView>
  </sheetViews>
  <sheetFormatPr defaultColWidth="9.140625" defaultRowHeight="12" x14ac:dyDescent="0.25"/>
  <cols>
    <col min="1" max="1" width="4.7109375" style="34" customWidth="1"/>
    <col min="2" max="2" width="8.5703125" style="34" customWidth="1"/>
    <col min="3" max="3" width="31.7109375" style="70" bestFit="1" customWidth="1"/>
    <col min="4" max="4" width="9.7109375" style="36" customWidth="1"/>
    <col min="5" max="5" width="14.42578125" style="36" customWidth="1"/>
    <col min="6" max="6" width="14.5703125" style="36" customWidth="1"/>
    <col min="7" max="9" width="14" style="36" customWidth="1"/>
    <col min="10" max="10" width="8" style="36" customWidth="1"/>
    <col min="11" max="11" width="9.28515625" style="36" bestFit="1" customWidth="1"/>
    <col min="12" max="12" width="13.28515625" style="36" customWidth="1"/>
    <col min="13" max="13" width="13.140625" style="36" customWidth="1"/>
    <col min="14" max="16" width="9.28515625" style="36" bestFit="1" customWidth="1"/>
    <col min="17" max="17" width="11" style="36" customWidth="1"/>
    <col min="18" max="18" width="13.5703125" style="36" customWidth="1"/>
    <col min="19" max="19" width="9.7109375" style="36" bestFit="1" customWidth="1"/>
    <col min="20" max="21" width="10.85546875" style="36" customWidth="1"/>
    <col min="22" max="22" width="9.140625" style="36"/>
    <col min="23" max="26" width="10.28515625" style="36" customWidth="1"/>
    <col min="27" max="16384" width="9.140625" style="36"/>
  </cols>
  <sheetData>
    <row r="1" spans="1:30" x14ac:dyDescent="0.25">
      <c r="C1" s="35"/>
      <c r="U1" s="37">
        <f>1450-'[18]Обращения (Пр. 12 -25)'!F13</f>
        <v>16</v>
      </c>
    </row>
    <row r="2" spans="1:30" ht="26.25" customHeight="1" x14ac:dyDescent="0.25">
      <c r="A2" s="880" t="s">
        <v>770</v>
      </c>
      <c r="B2" s="880"/>
      <c r="C2" s="880"/>
      <c r="D2" s="880"/>
      <c r="E2" s="880"/>
      <c r="F2" s="880"/>
      <c r="G2" s="880"/>
      <c r="H2" s="880"/>
      <c r="I2" s="880"/>
      <c r="J2" s="880"/>
      <c r="K2" s="880"/>
      <c r="L2" s="880"/>
      <c r="M2" s="880"/>
      <c r="N2" s="880"/>
      <c r="O2" s="880"/>
      <c r="P2" s="880"/>
      <c r="Q2" s="880"/>
      <c r="R2" s="880"/>
      <c r="S2" s="880"/>
      <c r="T2" s="880"/>
      <c r="U2" s="880"/>
      <c r="V2" s="880"/>
      <c r="W2" s="880"/>
      <c r="X2" s="880"/>
      <c r="Y2" s="74"/>
      <c r="Z2" s="74"/>
    </row>
    <row r="3" spans="1:30" x14ac:dyDescent="0.25">
      <c r="C3" s="38"/>
      <c r="U3" s="37"/>
      <c r="X3" s="37"/>
      <c r="Y3" s="37"/>
      <c r="Z3" s="37"/>
    </row>
    <row r="4" spans="1:30" s="40" customFormat="1" ht="15.75" customHeight="1" x14ac:dyDescent="0.25">
      <c r="A4" s="881" t="s">
        <v>0</v>
      </c>
      <c r="B4" s="881" t="s">
        <v>1</v>
      </c>
      <c r="C4" s="881" t="s">
        <v>2</v>
      </c>
      <c r="D4" s="882" t="s">
        <v>35</v>
      </c>
      <c r="E4" s="882"/>
      <c r="F4" s="882"/>
      <c r="G4" s="882"/>
      <c r="H4" s="882"/>
      <c r="I4" s="882"/>
      <c r="J4" s="882"/>
      <c r="K4" s="882"/>
      <c r="L4" s="882"/>
      <c r="M4" s="882"/>
      <c r="N4" s="882"/>
      <c r="O4" s="882"/>
      <c r="P4" s="882"/>
      <c r="Q4" s="882"/>
      <c r="R4" s="882"/>
      <c r="S4" s="882"/>
      <c r="T4" s="882"/>
      <c r="U4" s="882"/>
      <c r="V4" s="882"/>
      <c r="W4" s="882"/>
      <c r="X4" s="882"/>
      <c r="Y4" s="39"/>
      <c r="Z4" s="39"/>
    </row>
    <row r="5" spans="1:30" ht="57" customHeight="1" x14ac:dyDescent="0.25">
      <c r="A5" s="881"/>
      <c r="B5" s="881"/>
      <c r="C5" s="881"/>
      <c r="D5" s="882" t="s">
        <v>36</v>
      </c>
      <c r="E5" s="883" t="s">
        <v>308</v>
      </c>
      <c r="F5" s="883" t="s">
        <v>309</v>
      </c>
      <c r="G5" s="883" t="s">
        <v>37</v>
      </c>
      <c r="H5" s="883" t="s">
        <v>38</v>
      </c>
      <c r="I5" s="883" t="s">
        <v>39</v>
      </c>
      <c r="J5" s="882" t="s">
        <v>40</v>
      </c>
      <c r="K5" s="886" t="s">
        <v>41</v>
      </c>
      <c r="L5" s="887"/>
      <c r="M5" s="888"/>
      <c r="N5" s="886" t="s">
        <v>310</v>
      </c>
      <c r="O5" s="887"/>
      <c r="P5" s="887"/>
      <c r="Q5" s="888"/>
      <c r="R5" s="882" t="s">
        <v>42</v>
      </c>
      <c r="S5" s="882" t="s">
        <v>43</v>
      </c>
      <c r="T5" s="882"/>
      <c r="U5" s="882"/>
      <c r="V5" s="882"/>
      <c r="W5" s="882"/>
      <c r="X5" s="882"/>
      <c r="Y5" s="39"/>
      <c r="Z5" s="39"/>
    </row>
    <row r="6" spans="1:30" ht="33.75" customHeight="1" x14ac:dyDescent="0.25">
      <c r="A6" s="881"/>
      <c r="B6" s="881"/>
      <c r="C6" s="881"/>
      <c r="D6" s="882"/>
      <c r="E6" s="884"/>
      <c r="F6" s="884"/>
      <c r="G6" s="884"/>
      <c r="H6" s="884"/>
      <c r="I6" s="884"/>
      <c r="J6" s="882"/>
      <c r="K6" s="71" t="s">
        <v>44</v>
      </c>
      <c r="L6" s="75" t="s">
        <v>45</v>
      </c>
      <c r="M6" s="883" t="s">
        <v>673</v>
      </c>
      <c r="N6" s="883" t="s">
        <v>46</v>
      </c>
      <c r="O6" s="886" t="s">
        <v>47</v>
      </c>
      <c r="P6" s="887"/>
      <c r="Q6" s="888"/>
      <c r="R6" s="882"/>
      <c r="S6" s="882" t="s">
        <v>46</v>
      </c>
      <c r="T6" s="882" t="s">
        <v>48</v>
      </c>
      <c r="U6" s="882"/>
      <c r="V6" s="886" t="s">
        <v>49</v>
      </c>
      <c r="W6" s="887"/>
      <c r="X6" s="888"/>
      <c r="Y6" s="39"/>
      <c r="Z6" s="39"/>
    </row>
    <row r="7" spans="1:30" ht="90" customHeight="1" x14ac:dyDescent="0.25">
      <c r="A7" s="881"/>
      <c r="B7" s="881"/>
      <c r="C7" s="881"/>
      <c r="D7" s="882"/>
      <c r="E7" s="885"/>
      <c r="F7" s="885"/>
      <c r="G7" s="885"/>
      <c r="H7" s="885"/>
      <c r="I7" s="885"/>
      <c r="J7" s="882"/>
      <c r="K7" s="72"/>
      <c r="L7" s="773" t="s">
        <v>672</v>
      </c>
      <c r="M7" s="885"/>
      <c r="N7" s="885"/>
      <c r="O7" s="73" t="s">
        <v>50</v>
      </c>
      <c r="P7" s="73" t="s">
        <v>51</v>
      </c>
      <c r="Q7" s="73" t="s">
        <v>52</v>
      </c>
      <c r="R7" s="882"/>
      <c r="S7" s="882"/>
      <c r="T7" s="73" t="s">
        <v>52</v>
      </c>
      <c r="U7" s="73" t="s">
        <v>53</v>
      </c>
      <c r="V7" s="73" t="s">
        <v>13</v>
      </c>
      <c r="W7" s="73" t="s">
        <v>51</v>
      </c>
      <c r="X7" s="73" t="s">
        <v>50</v>
      </c>
      <c r="Y7" s="39"/>
      <c r="Z7" s="39"/>
      <c r="AA7" s="37"/>
    </row>
    <row r="8" spans="1:30" s="40" customFormat="1" x14ac:dyDescent="0.25">
      <c r="A8" s="889" t="s">
        <v>13</v>
      </c>
      <c r="B8" s="889"/>
      <c r="C8" s="889"/>
      <c r="D8" s="41">
        <f t="shared" ref="D8:X8" si="0">D9+D10</f>
        <v>5124814</v>
      </c>
      <c r="E8" s="41">
        <f t="shared" si="0"/>
        <v>309441</v>
      </c>
      <c r="F8" s="41">
        <f t="shared" si="0"/>
        <v>117210</v>
      </c>
      <c r="G8" s="41">
        <f t="shared" si="0"/>
        <v>424763</v>
      </c>
      <c r="H8" s="41">
        <f t="shared" si="0"/>
        <v>4809</v>
      </c>
      <c r="I8" s="41">
        <f t="shared" si="0"/>
        <v>111790</v>
      </c>
      <c r="J8" s="41">
        <f t="shared" si="0"/>
        <v>80144</v>
      </c>
      <c r="K8" s="41">
        <f t="shared" si="0"/>
        <v>152846</v>
      </c>
      <c r="L8" s="41">
        <f t="shared" si="0"/>
        <v>2320</v>
      </c>
      <c r="M8" s="41">
        <f t="shared" si="0"/>
        <v>150526</v>
      </c>
      <c r="N8" s="41">
        <f t="shared" si="0"/>
        <v>133720</v>
      </c>
      <c r="O8" s="41">
        <f t="shared" si="0"/>
        <v>112962</v>
      </c>
      <c r="P8" s="41">
        <f t="shared" si="0"/>
        <v>20105</v>
      </c>
      <c r="Q8" s="41">
        <f t="shared" si="0"/>
        <v>653</v>
      </c>
      <c r="R8" s="41">
        <f t="shared" si="0"/>
        <v>41384</v>
      </c>
      <c r="S8" s="41">
        <f t="shared" si="0"/>
        <v>3748707</v>
      </c>
      <c r="T8" s="41">
        <f t="shared" si="0"/>
        <v>59071</v>
      </c>
      <c r="U8" s="41">
        <f t="shared" si="0"/>
        <v>174221</v>
      </c>
      <c r="V8" s="41">
        <f t="shared" si="0"/>
        <v>3515415</v>
      </c>
      <c r="W8" s="41">
        <f t="shared" si="0"/>
        <v>814958</v>
      </c>
      <c r="X8" s="41">
        <f t="shared" si="0"/>
        <v>2700457</v>
      </c>
      <c r="Y8" s="43"/>
      <c r="Z8" s="43"/>
      <c r="AA8" s="44"/>
    </row>
    <row r="9" spans="1:30" s="40" customFormat="1" ht="15.75" customHeight="1" x14ac:dyDescent="0.25">
      <c r="A9" s="896" t="s">
        <v>14</v>
      </c>
      <c r="B9" s="897"/>
      <c r="C9" s="898"/>
      <c r="D9" s="45">
        <v>7028</v>
      </c>
      <c r="E9" s="45"/>
      <c r="F9" s="45"/>
      <c r="G9" s="41"/>
      <c r="H9" s="42"/>
      <c r="I9" s="42"/>
      <c r="J9" s="42"/>
      <c r="K9" s="42"/>
      <c r="M9" s="42"/>
      <c r="N9" s="46">
        <v>7028</v>
      </c>
      <c r="O9" s="46">
        <v>7028</v>
      </c>
      <c r="P9" s="42"/>
      <c r="Q9" s="42"/>
      <c r="R9" s="42"/>
      <c r="S9" s="42"/>
      <c r="T9" s="42"/>
      <c r="U9" s="42"/>
      <c r="V9" s="42"/>
      <c r="W9" s="42"/>
      <c r="X9" s="42"/>
      <c r="Y9" s="47"/>
      <c r="Z9" s="47"/>
      <c r="AA9" s="44"/>
    </row>
    <row r="10" spans="1:30" s="40" customFormat="1" ht="15" customHeight="1" x14ac:dyDescent="0.25">
      <c r="A10" s="889" t="s">
        <v>15</v>
      </c>
      <c r="B10" s="889"/>
      <c r="C10" s="889"/>
      <c r="D10" s="41">
        <f t="shared" ref="D10:J10" si="1">SUM(D11:D148)-D91</f>
        <v>5117786</v>
      </c>
      <c r="E10" s="41">
        <f t="shared" si="1"/>
        <v>309441</v>
      </c>
      <c r="F10" s="41">
        <f t="shared" si="1"/>
        <v>117210</v>
      </c>
      <c r="G10" s="41">
        <f t="shared" si="1"/>
        <v>424763</v>
      </c>
      <c r="H10" s="41">
        <f t="shared" si="1"/>
        <v>4809</v>
      </c>
      <c r="I10" s="41">
        <f t="shared" si="1"/>
        <v>111790</v>
      </c>
      <c r="J10" s="41">
        <f t="shared" si="1"/>
        <v>80144</v>
      </c>
      <c r="K10" s="41">
        <v>152846</v>
      </c>
      <c r="L10" s="41">
        <v>2320</v>
      </c>
      <c r="M10" s="41">
        <v>150526</v>
      </c>
      <c r="N10" s="41">
        <f t="shared" ref="N10:X10" si="2">SUM(N11:N148)-N91</f>
        <v>126692</v>
      </c>
      <c r="O10" s="41">
        <f t="shared" si="2"/>
        <v>105934</v>
      </c>
      <c r="P10" s="41">
        <f t="shared" si="2"/>
        <v>20105</v>
      </c>
      <c r="Q10" s="41">
        <f t="shared" si="2"/>
        <v>653</v>
      </c>
      <c r="R10" s="41">
        <f t="shared" si="2"/>
        <v>41384</v>
      </c>
      <c r="S10" s="41">
        <f t="shared" si="2"/>
        <v>3748707</v>
      </c>
      <c r="T10" s="41">
        <f t="shared" si="2"/>
        <v>59071</v>
      </c>
      <c r="U10" s="41">
        <f t="shared" si="2"/>
        <v>174221</v>
      </c>
      <c r="V10" s="41">
        <f t="shared" si="2"/>
        <v>3515415</v>
      </c>
      <c r="W10" s="41">
        <f t="shared" si="2"/>
        <v>814958</v>
      </c>
      <c r="X10" s="41">
        <f t="shared" si="2"/>
        <v>2700457</v>
      </c>
      <c r="Y10" s="43"/>
      <c r="Z10" s="43"/>
      <c r="AA10" s="44"/>
      <c r="AC10" s="44"/>
      <c r="AD10" s="44"/>
    </row>
    <row r="11" spans="1:30" ht="12" customHeight="1" x14ac:dyDescent="0.25">
      <c r="A11" s="48">
        <v>1</v>
      </c>
      <c r="B11" s="49" t="s">
        <v>54</v>
      </c>
      <c r="C11" s="50" t="s">
        <v>55</v>
      </c>
      <c r="D11" s="51">
        <f>E11+F11+G11+H11+I11+J11+K11+N11+R11+S11</f>
        <v>21658</v>
      </c>
      <c r="E11" s="51">
        <v>1359</v>
      </c>
      <c r="F11" s="51">
        <v>515</v>
      </c>
      <c r="G11" s="51">
        <v>1888</v>
      </c>
      <c r="H11" s="51">
        <v>0</v>
      </c>
      <c r="I11" s="51">
        <v>429</v>
      </c>
      <c r="J11" s="51">
        <v>0</v>
      </c>
      <c r="K11" s="51">
        <f>L11+M11</f>
        <v>1361</v>
      </c>
      <c r="L11" s="51">
        <v>14</v>
      </c>
      <c r="M11" s="51">
        <v>1347</v>
      </c>
      <c r="N11" s="51">
        <f>O11+P11+Q11</f>
        <v>0</v>
      </c>
      <c r="O11" s="51">
        <v>0</v>
      </c>
      <c r="P11" s="51">
        <v>0</v>
      </c>
      <c r="Q11" s="51">
        <v>0</v>
      </c>
      <c r="R11" s="51">
        <v>0</v>
      </c>
      <c r="S11" s="51">
        <f>T11+U11+V11</f>
        <v>16106</v>
      </c>
      <c r="T11" s="51">
        <v>0</v>
      </c>
      <c r="U11" s="51">
        <v>1237</v>
      </c>
      <c r="V11" s="51">
        <f>W11+X11</f>
        <v>14869</v>
      </c>
      <c r="W11" s="51">
        <v>1453</v>
      </c>
      <c r="X11" s="51">
        <v>13416</v>
      </c>
      <c r="Y11" s="43"/>
      <c r="Z11" s="43"/>
      <c r="AA11" s="44"/>
    </row>
    <row r="12" spans="1:30" x14ac:dyDescent="0.25">
      <c r="A12" s="48">
        <v>2</v>
      </c>
      <c r="B12" s="52" t="s">
        <v>56</v>
      </c>
      <c r="C12" s="50" t="s">
        <v>57</v>
      </c>
      <c r="D12" s="51">
        <f t="shared" ref="D12:D74" si="3">E12+F12+G12+H12+I12+J12+K12+N12+R12+S12</f>
        <v>21797</v>
      </c>
      <c r="E12" s="51">
        <v>1368</v>
      </c>
      <c r="F12" s="51">
        <v>518</v>
      </c>
      <c r="G12" s="51">
        <v>1956</v>
      </c>
      <c r="H12" s="51">
        <v>0</v>
      </c>
      <c r="I12" s="51">
        <v>398</v>
      </c>
      <c r="J12" s="51">
        <v>0</v>
      </c>
      <c r="K12" s="51">
        <f t="shared" ref="K12:K74" si="4">L12+M12</f>
        <v>1366</v>
      </c>
      <c r="L12" s="51">
        <v>0</v>
      </c>
      <c r="M12" s="51">
        <v>1366</v>
      </c>
      <c r="N12" s="51">
        <f t="shared" ref="N12:N74" si="5">O12+P12+Q12</f>
        <v>0</v>
      </c>
      <c r="O12" s="51">
        <v>0</v>
      </c>
      <c r="P12" s="51">
        <v>0</v>
      </c>
      <c r="Q12" s="51">
        <v>0</v>
      </c>
      <c r="R12" s="51">
        <v>0</v>
      </c>
      <c r="S12" s="51">
        <f>T12+U12+V12</f>
        <v>16191</v>
      </c>
      <c r="T12" s="51">
        <v>0</v>
      </c>
      <c r="U12" s="51">
        <v>930</v>
      </c>
      <c r="V12" s="51">
        <f t="shared" ref="V12:V74" si="6">W12+X12</f>
        <v>15261</v>
      </c>
      <c r="W12" s="51">
        <v>5442</v>
      </c>
      <c r="X12" s="51">
        <v>9819</v>
      </c>
      <c r="Y12" s="43"/>
      <c r="Z12" s="43"/>
      <c r="AA12" s="44"/>
    </row>
    <row r="13" spans="1:30" x14ac:dyDescent="0.25">
      <c r="A13" s="48">
        <v>3</v>
      </c>
      <c r="B13" s="53" t="s">
        <v>16</v>
      </c>
      <c r="C13" s="50" t="s">
        <v>17</v>
      </c>
      <c r="D13" s="51">
        <f t="shared" si="3"/>
        <v>70649</v>
      </c>
      <c r="E13" s="51">
        <v>4404</v>
      </c>
      <c r="F13" s="51">
        <v>1668</v>
      </c>
      <c r="G13" s="51">
        <v>5932</v>
      </c>
      <c r="H13" s="51">
        <v>525</v>
      </c>
      <c r="I13" s="51">
        <v>1565</v>
      </c>
      <c r="J13" s="51">
        <v>0</v>
      </c>
      <c r="K13" s="51">
        <f t="shared" si="4"/>
        <v>2500</v>
      </c>
      <c r="L13" s="51">
        <v>0</v>
      </c>
      <c r="M13" s="51">
        <v>2500</v>
      </c>
      <c r="N13" s="51">
        <f t="shared" si="5"/>
        <v>0</v>
      </c>
      <c r="O13" s="51">
        <v>0</v>
      </c>
      <c r="P13" s="51">
        <v>0</v>
      </c>
      <c r="Q13" s="51">
        <v>0</v>
      </c>
      <c r="R13" s="51">
        <v>0</v>
      </c>
      <c r="S13" s="51">
        <f t="shared" ref="S13:S75" si="7">T13+U13+V13</f>
        <v>54055</v>
      </c>
      <c r="T13" s="51">
        <v>1196</v>
      </c>
      <c r="U13" s="51">
        <v>2057</v>
      </c>
      <c r="V13" s="51">
        <f t="shared" si="6"/>
        <v>50802</v>
      </c>
      <c r="W13" s="51">
        <v>12226</v>
      </c>
      <c r="X13" s="51">
        <v>38576</v>
      </c>
      <c r="Y13" s="43"/>
      <c r="Z13" s="43"/>
      <c r="AA13" s="44"/>
    </row>
    <row r="14" spans="1:30" ht="14.25" customHeight="1" x14ac:dyDescent="0.25">
      <c r="A14" s="48">
        <v>4</v>
      </c>
      <c r="B14" s="49" t="s">
        <v>58</v>
      </c>
      <c r="C14" s="50" t="s">
        <v>59</v>
      </c>
      <c r="D14" s="51">
        <f t="shared" si="3"/>
        <v>22911</v>
      </c>
      <c r="E14" s="51">
        <v>1431</v>
      </c>
      <c r="F14" s="51">
        <v>542</v>
      </c>
      <c r="G14" s="51">
        <v>2102</v>
      </c>
      <c r="H14" s="51">
        <v>0</v>
      </c>
      <c r="I14" s="51">
        <v>377</v>
      </c>
      <c r="J14" s="51">
        <v>0</v>
      </c>
      <c r="K14" s="51">
        <f t="shared" si="4"/>
        <v>133</v>
      </c>
      <c r="L14" s="51">
        <v>0</v>
      </c>
      <c r="M14" s="51">
        <v>133</v>
      </c>
      <c r="N14" s="51">
        <f t="shared" si="5"/>
        <v>0</v>
      </c>
      <c r="O14" s="51">
        <v>0</v>
      </c>
      <c r="P14" s="51">
        <v>0</v>
      </c>
      <c r="Q14" s="51">
        <v>0</v>
      </c>
      <c r="R14" s="51">
        <v>0</v>
      </c>
      <c r="S14" s="51">
        <f t="shared" si="7"/>
        <v>18326</v>
      </c>
      <c r="T14" s="51">
        <v>0</v>
      </c>
      <c r="U14" s="51">
        <v>857</v>
      </c>
      <c r="V14" s="51">
        <f t="shared" si="6"/>
        <v>17469</v>
      </c>
      <c r="W14" s="51">
        <v>2794</v>
      </c>
      <c r="X14" s="51">
        <v>14675</v>
      </c>
      <c r="Y14" s="43"/>
      <c r="Z14" s="43"/>
      <c r="AA14" s="44"/>
    </row>
    <row r="15" spans="1:30" x14ac:dyDescent="0.25">
      <c r="A15" s="48">
        <v>5</v>
      </c>
      <c r="B15" s="49" t="s">
        <v>60</v>
      </c>
      <c r="C15" s="50" t="s">
        <v>61</v>
      </c>
      <c r="D15" s="51">
        <f t="shared" si="3"/>
        <v>26138</v>
      </c>
      <c r="E15" s="51">
        <v>1631</v>
      </c>
      <c r="F15" s="51">
        <v>618</v>
      </c>
      <c r="G15" s="51">
        <v>2282</v>
      </c>
      <c r="H15" s="51">
        <v>0</v>
      </c>
      <c r="I15" s="51">
        <v>510</v>
      </c>
      <c r="J15" s="51">
        <v>0</v>
      </c>
      <c r="K15" s="51">
        <f t="shared" si="4"/>
        <v>1506</v>
      </c>
      <c r="L15" s="51">
        <v>12</v>
      </c>
      <c r="M15" s="51">
        <v>1494</v>
      </c>
      <c r="N15" s="51">
        <f t="shared" si="5"/>
        <v>0</v>
      </c>
      <c r="O15" s="51">
        <v>0</v>
      </c>
      <c r="P15" s="51">
        <v>0</v>
      </c>
      <c r="Q15" s="51">
        <v>0</v>
      </c>
      <c r="R15" s="51">
        <v>0</v>
      </c>
      <c r="S15" s="51">
        <f t="shared" si="7"/>
        <v>19591</v>
      </c>
      <c r="T15" s="51">
        <v>0</v>
      </c>
      <c r="U15" s="51">
        <v>888</v>
      </c>
      <c r="V15" s="51">
        <f t="shared" si="6"/>
        <v>18703</v>
      </c>
      <c r="W15" s="51">
        <v>7658</v>
      </c>
      <c r="X15" s="51">
        <v>11045</v>
      </c>
      <c r="Y15" s="43"/>
      <c r="Z15" s="43"/>
      <c r="AA15" s="44"/>
    </row>
    <row r="16" spans="1:30" x14ac:dyDescent="0.25">
      <c r="A16" s="48">
        <v>6</v>
      </c>
      <c r="B16" s="53" t="s">
        <v>18</v>
      </c>
      <c r="C16" s="50" t="s">
        <v>19</v>
      </c>
      <c r="D16" s="51">
        <f t="shared" si="3"/>
        <v>204302</v>
      </c>
      <c r="E16" s="51">
        <v>12315</v>
      </c>
      <c r="F16" s="51">
        <v>4665</v>
      </c>
      <c r="G16" s="51">
        <v>16344</v>
      </c>
      <c r="H16" s="51">
        <v>1128</v>
      </c>
      <c r="I16" s="51">
        <v>4404</v>
      </c>
      <c r="J16" s="51">
        <v>6697</v>
      </c>
      <c r="K16" s="51">
        <f t="shared" si="4"/>
        <v>5941</v>
      </c>
      <c r="L16" s="51">
        <v>0</v>
      </c>
      <c r="M16" s="51">
        <v>5941</v>
      </c>
      <c r="N16" s="51">
        <f t="shared" si="5"/>
        <v>0</v>
      </c>
      <c r="O16" s="51">
        <v>0</v>
      </c>
      <c r="P16" s="51">
        <v>0</v>
      </c>
      <c r="Q16" s="51">
        <v>0</v>
      </c>
      <c r="R16" s="51">
        <v>0</v>
      </c>
      <c r="S16" s="51">
        <f t="shared" si="7"/>
        <v>152808</v>
      </c>
      <c r="T16" s="51">
        <v>0</v>
      </c>
      <c r="U16" s="51">
        <v>7665</v>
      </c>
      <c r="V16" s="51">
        <f t="shared" si="6"/>
        <v>145143</v>
      </c>
      <c r="W16" s="51">
        <v>31258</v>
      </c>
      <c r="X16" s="51">
        <v>113885</v>
      </c>
      <c r="Y16" s="43"/>
      <c r="Z16" s="43"/>
      <c r="AA16" s="44"/>
    </row>
    <row r="17" spans="1:91" x14ac:dyDescent="0.25">
      <c r="A17" s="48">
        <v>7</v>
      </c>
      <c r="B17" s="49" t="s">
        <v>62</v>
      </c>
      <c r="C17" s="50" t="s">
        <v>63</v>
      </c>
      <c r="D17" s="51">
        <f t="shared" si="3"/>
        <v>68807</v>
      </c>
      <c r="E17" s="51">
        <v>4292</v>
      </c>
      <c r="F17" s="51">
        <v>1626</v>
      </c>
      <c r="G17" s="51">
        <v>5991</v>
      </c>
      <c r="H17" s="51">
        <v>0</v>
      </c>
      <c r="I17" s="51">
        <v>1338</v>
      </c>
      <c r="J17" s="51">
        <v>0</v>
      </c>
      <c r="K17" s="51">
        <f t="shared" si="4"/>
        <v>1515</v>
      </c>
      <c r="L17" s="51">
        <v>10</v>
      </c>
      <c r="M17" s="51">
        <v>1505</v>
      </c>
      <c r="N17" s="51">
        <f t="shared" si="5"/>
        <v>0</v>
      </c>
      <c r="O17" s="51">
        <v>0</v>
      </c>
      <c r="P17" s="51">
        <v>0</v>
      </c>
      <c r="Q17" s="51">
        <v>0</v>
      </c>
      <c r="R17" s="51">
        <v>0</v>
      </c>
      <c r="S17" s="51">
        <f t="shared" si="7"/>
        <v>54045</v>
      </c>
      <c r="T17" s="51">
        <v>236</v>
      </c>
      <c r="U17" s="51">
        <v>2333</v>
      </c>
      <c r="V17" s="51">
        <f t="shared" si="6"/>
        <v>51476</v>
      </c>
      <c r="W17" s="51">
        <v>17587</v>
      </c>
      <c r="X17" s="51">
        <v>33889</v>
      </c>
      <c r="Y17" s="43"/>
      <c r="Z17" s="43"/>
      <c r="AA17" s="44"/>
    </row>
    <row r="18" spans="1:91" x14ac:dyDescent="0.25">
      <c r="A18" s="48">
        <v>8</v>
      </c>
      <c r="B18" s="53" t="s">
        <v>64</v>
      </c>
      <c r="C18" s="50" t="s">
        <v>65</v>
      </c>
      <c r="D18" s="51">
        <f t="shared" si="3"/>
        <v>27395</v>
      </c>
      <c r="E18" s="51">
        <v>1717</v>
      </c>
      <c r="F18" s="51">
        <v>650</v>
      </c>
      <c r="G18" s="51">
        <v>2418</v>
      </c>
      <c r="H18" s="51">
        <v>3</v>
      </c>
      <c r="I18" s="51">
        <v>552</v>
      </c>
      <c r="J18" s="51">
        <v>0</v>
      </c>
      <c r="K18" s="51">
        <f t="shared" si="4"/>
        <v>1213</v>
      </c>
      <c r="L18" s="51">
        <v>0</v>
      </c>
      <c r="M18" s="51">
        <v>1213</v>
      </c>
      <c r="N18" s="51">
        <f t="shared" si="5"/>
        <v>0</v>
      </c>
      <c r="O18" s="51">
        <v>0</v>
      </c>
      <c r="P18" s="51">
        <v>0</v>
      </c>
      <c r="Q18" s="51">
        <v>0</v>
      </c>
      <c r="R18" s="51">
        <v>0</v>
      </c>
      <c r="S18" s="51">
        <f t="shared" si="7"/>
        <v>20842</v>
      </c>
      <c r="T18" s="51">
        <v>0</v>
      </c>
      <c r="U18" s="51">
        <v>666</v>
      </c>
      <c r="V18" s="51">
        <f t="shared" si="6"/>
        <v>20176</v>
      </c>
      <c r="W18" s="51">
        <v>4981</v>
      </c>
      <c r="X18" s="51">
        <v>15195</v>
      </c>
      <c r="Y18" s="43"/>
      <c r="Z18" s="43"/>
      <c r="AA18" s="44"/>
    </row>
    <row r="19" spans="1:91" x14ac:dyDescent="0.25">
      <c r="A19" s="48">
        <v>9</v>
      </c>
      <c r="B19" s="53" t="s">
        <v>66</v>
      </c>
      <c r="C19" s="50" t="s">
        <v>67</v>
      </c>
      <c r="D19" s="51">
        <f t="shared" si="3"/>
        <v>24224</v>
      </c>
      <c r="E19" s="51">
        <v>1520</v>
      </c>
      <c r="F19" s="51">
        <v>576</v>
      </c>
      <c r="G19" s="51">
        <v>2165</v>
      </c>
      <c r="H19" s="51">
        <v>15</v>
      </c>
      <c r="I19" s="51">
        <v>461</v>
      </c>
      <c r="J19" s="51">
        <v>0</v>
      </c>
      <c r="K19" s="51">
        <f t="shared" si="4"/>
        <v>576</v>
      </c>
      <c r="L19" s="51">
        <v>0</v>
      </c>
      <c r="M19" s="51">
        <v>576</v>
      </c>
      <c r="N19" s="51">
        <f t="shared" si="5"/>
        <v>0</v>
      </c>
      <c r="O19" s="51">
        <v>0</v>
      </c>
      <c r="P19" s="51">
        <v>0</v>
      </c>
      <c r="Q19" s="51">
        <v>0</v>
      </c>
      <c r="R19" s="51">
        <v>0</v>
      </c>
      <c r="S19" s="51">
        <f t="shared" si="7"/>
        <v>18911</v>
      </c>
      <c r="T19" s="51">
        <v>0</v>
      </c>
      <c r="U19" s="51">
        <v>1838</v>
      </c>
      <c r="V19" s="51">
        <f t="shared" si="6"/>
        <v>17073</v>
      </c>
      <c r="W19" s="51">
        <v>3485</v>
      </c>
      <c r="X19" s="51">
        <v>13588</v>
      </c>
      <c r="Y19" s="43"/>
      <c r="Z19" s="43"/>
      <c r="AA19" s="44"/>
    </row>
    <row r="20" spans="1:91" x14ac:dyDescent="0.25">
      <c r="A20" s="48">
        <v>10</v>
      </c>
      <c r="B20" s="53" t="s">
        <v>68</v>
      </c>
      <c r="C20" s="50" t="s">
        <v>69</v>
      </c>
      <c r="D20" s="51">
        <f t="shared" si="3"/>
        <v>33103</v>
      </c>
      <c r="E20" s="51">
        <v>2075</v>
      </c>
      <c r="F20" s="51">
        <v>786</v>
      </c>
      <c r="G20" s="51">
        <v>3028</v>
      </c>
      <c r="H20" s="51">
        <v>0</v>
      </c>
      <c r="I20" s="51">
        <v>707</v>
      </c>
      <c r="J20" s="51">
        <v>0</v>
      </c>
      <c r="K20" s="51">
        <f t="shared" si="4"/>
        <v>800</v>
      </c>
      <c r="L20" s="51">
        <v>2</v>
      </c>
      <c r="M20" s="51">
        <v>798</v>
      </c>
      <c r="N20" s="51">
        <f t="shared" si="5"/>
        <v>0</v>
      </c>
      <c r="O20" s="51">
        <v>0</v>
      </c>
      <c r="P20" s="51">
        <v>0</v>
      </c>
      <c r="Q20" s="51">
        <v>0</v>
      </c>
      <c r="R20" s="51">
        <v>0</v>
      </c>
      <c r="S20" s="51">
        <f t="shared" si="7"/>
        <v>25707</v>
      </c>
      <c r="T20" s="51">
        <v>0</v>
      </c>
      <c r="U20" s="51">
        <v>1707</v>
      </c>
      <c r="V20" s="51">
        <f t="shared" si="6"/>
        <v>24000</v>
      </c>
      <c r="W20" s="51">
        <v>4507</v>
      </c>
      <c r="X20" s="51">
        <v>19493</v>
      </c>
      <c r="Y20" s="43"/>
      <c r="Z20" s="43"/>
      <c r="AA20" s="44"/>
    </row>
    <row r="21" spans="1:91" x14ac:dyDescent="0.25">
      <c r="A21" s="48">
        <v>11</v>
      </c>
      <c r="B21" s="53" t="s">
        <v>70</v>
      </c>
      <c r="C21" s="50" t="s">
        <v>71</v>
      </c>
      <c r="D21" s="51">
        <f t="shared" si="3"/>
        <v>24830</v>
      </c>
      <c r="E21" s="51">
        <v>1549</v>
      </c>
      <c r="F21" s="51">
        <v>587</v>
      </c>
      <c r="G21" s="51">
        <v>2154</v>
      </c>
      <c r="H21" s="51">
        <v>9</v>
      </c>
      <c r="I21" s="51">
        <v>492</v>
      </c>
      <c r="J21" s="51">
        <v>0</v>
      </c>
      <c r="K21" s="51">
        <f t="shared" si="4"/>
        <v>1313</v>
      </c>
      <c r="L21" s="51">
        <v>0</v>
      </c>
      <c r="M21" s="51">
        <v>1313</v>
      </c>
      <c r="N21" s="51">
        <f t="shared" si="5"/>
        <v>0</v>
      </c>
      <c r="O21" s="51">
        <v>0</v>
      </c>
      <c r="P21" s="51">
        <v>0</v>
      </c>
      <c r="Q21" s="51">
        <v>0</v>
      </c>
      <c r="R21" s="51">
        <v>0</v>
      </c>
      <c r="S21" s="51">
        <f t="shared" si="7"/>
        <v>18726</v>
      </c>
      <c r="T21" s="51">
        <v>0</v>
      </c>
      <c r="U21" s="51">
        <v>1623</v>
      </c>
      <c r="V21" s="51">
        <f t="shared" si="6"/>
        <v>17103</v>
      </c>
      <c r="W21" s="51">
        <v>3426</v>
      </c>
      <c r="X21" s="51">
        <v>13677</v>
      </c>
      <c r="Y21" s="43"/>
      <c r="Z21" s="43"/>
      <c r="AA21" s="44"/>
    </row>
    <row r="22" spans="1:91" x14ac:dyDescent="0.25">
      <c r="A22" s="48">
        <v>12</v>
      </c>
      <c r="B22" s="53" t="s">
        <v>72</v>
      </c>
      <c r="C22" s="50" t="s">
        <v>73</v>
      </c>
      <c r="D22" s="51">
        <f t="shared" si="3"/>
        <v>51193</v>
      </c>
      <c r="E22" s="51">
        <v>3193</v>
      </c>
      <c r="F22" s="51">
        <v>1210</v>
      </c>
      <c r="G22" s="51">
        <v>4461</v>
      </c>
      <c r="H22" s="51">
        <v>3</v>
      </c>
      <c r="I22" s="51">
        <v>1017</v>
      </c>
      <c r="J22" s="51">
        <v>0</v>
      </c>
      <c r="K22" s="51">
        <f t="shared" si="4"/>
        <v>2645</v>
      </c>
      <c r="L22" s="51">
        <v>0</v>
      </c>
      <c r="M22" s="51">
        <v>2645</v>
      </c>
      <c r="N22" s="51">
        <f t="shared" si="5"/>
        <v>0</v>
      </c>
      <c r="O22" s="51">
        <v>0</v>
      </c>
      <c r="P22" s="51">
        <v>0</v>
      </c>
      <c r="Q22" s="51">
        <v>0</v>
      </c>
      <c r="R22" s="51">
        <v>0</v>
      </c>
      <c r="S22" s="51">
        <f t="shared" si="7"/>
        <v>38664</v>
      </c>
      <c r="T22" s="51">
        <v>0</v>
      </c>
      <c r="U22" s="51">
        <v>1000</v>
      </c>
      <c r="V22" s="51">
        <f t="shared" si="6"/>
        <v>37664</v>
      </c>
      <c r="W22" s="51">
        <v>13828</v>
      </c>
      <c r="X22" s="51">
        <v>23836</v>
      </c>
      <c r="Y22" s="43"/>
      <c r="Z22" s="43"/>
      <c r="AA22" s="44"/>
    </row>
    <row r="23" spans="1:91" x14ac:dyDescent="0.25">
      <c r="A23" s="48">
        <v>13</v>
      </c>
      <c r="B23" s="53" t="s">
        <v>74</v>
      </c>
      <c r="C23" s="50" t="s">
        <v>75</v>
      </c>
      <c r="D23" s="51">
        <f t="shared" si="3"/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f t="shared" si="4"/>
        <v>0</v>
      </c>
      <c r="L23" s="51">
        <v>0</v>
      </c>
      <c r="M23" s="51">
        <v>0</v>
      </c>
      <c r="N23" s="51">
        <f t="shared" si="5"/>
        <v>0</v>
      </c>
      <c r="O23" s="51">
        <v>0</v>
      </c>
      <c r="P23" s="51">
        <v>0</v>
      </c>
      <c r="Q23" s="51">
        <v>0</v>
      </c>
      <c r="R23" s="51">
        <v>0</v>
      </c>
      <c r="S23" s="51">
        <f t="shared" si="7"/>
        <v>0</v>
      </c>
      <c r="T23" s="51">
        <v>0</v>
      </c>
      <c r="U23" s="51">
        <v>0</v>
      </c>
      <c r="V23" s="51">
        <f t="shared" si="6"/>
        <v>0</v>
      </c>
      <c r="W23" s="51">
        <v>0</v>
      </c>
      <c r="X23" s="51">
        <v>0</v>
      </c>
      <c r="Y23" s="43"/>
      <c r="Z23" s="43"/>
      <c r="AA23" s="44"/>
    </row>
    <row r="24" spans="1:91" x14ac:dyDescent="0.25">
      <c r="A24" s="48">
        <v>14</v>
      </c>
      <c r="B24" s="53" t="s">
        <v>76</v>
      </c>
      <c r="C24" s="50" t="s">
        <v>77</v>
      </c>
      <c r="D24" s="51">
        <f t="shared" si="3"/>
        <v>32894</v>
      </c>
      <c r="E24" s="51">
        <v>2051</v>
      </c>
      <c r="F24" s="51">
        <v>777</v>
      </c>
      <c r="G24" s="51">
        <v>2768</v>
      </c>
      <c r="H24" s="51">
        <v>381</v>
      </c>
      <c r="I24" s="51">
        <v>708</v>
      </c>
      <c r="J24" s="51">
        <v>0</v>
      </c>
      <c r="K24" s="51">
        <f t="shared" si="4"/>
        <v>600</v>
      </c>
      <c r="L24" s="51">
        <v>22</v>
      </c>
      <c r="M24" s="51">
        <v>578</v>
      </c>
      <c r="N24" s="51">
        <f t="shared" si="5"/>
        <v>0</v>
      </c>
      <c r="O24" s="51">
        <v>0</v>
      </c>
      <c r="P24" s="51">
        <v>0</v>
      </c>
      <c r="Q24" s="51">
        <v>0</v>
      </c>
      <c r="R24" s="51">
        <v>0</v>
      </c>
      <c r="S24" s="51">
        <f t="shared" si="7"/>
        <v>25609</v>
      </c>
      <c r="T24" s="51">
        <v>0</v>
      </c>
      <c r="U24" s="51">
        <v>529</v>
      </c>
      <c r="V24" s="51">
        <f t="shared" si="6"/>
        <v>25080</v>
      </c>
      <c r="W24" s="51">
        <v>2567</v>
      </c>
      <c r="X24" s="51">
        <v>22513</v>
      </c>
      <c r="Y24" s="43"/>
      <c r="Z24" s="43"/>
      <c r="AA24" s="44"/>
      <c r="CM24" s="54"/>
    </row>
    <row r="25" spans="1:91" x14ac:dyDescent="0.25">
      <c r="A25" s="48">
        <v>15</v>
      </c>
      <c r="B25" s="53" t="s">
        <v>78</v>
      </c>
      <c r="C25" s="50" t="s">
        <v>79</v>
      </c>
      <c r="D25" s="51">
        <f t="shared" si="3"/>
        <v>50175</v>
      </c>
      <c r="E25" s="51">
        <v>3125</v>
      </c>
      <c r="F25" s="51">
        <v>1184</v>
      </c>
      <c r="G25" s="51">
        <v>3996</v>
      </c>
      <c r="H25" s="51">
        <v>42</v>
      </c>
      <c r="I25" s="51">
        <v>1046</v>
      </c>
      <c r="J25" s="51">
        <v>0</v>
      </c>
      <c r="K25" s="51">
        <f t="shared" si="4"/>
        <v>1535</v>
      </c>
      <c r="L25" s="51">
        <v>7</v>
      </c>
      <c r="M25" s="51">
        <v>1528</v>
      </c>
      <c r="N25" s="51">
        <f t="shared" si="5"/>
        <v>0</v>
      </c>
      <c r="O25" s="51">
        <v>0</v>
      </c>
      <c r="P25" s="51">
        <v>0</v>
      </c>
      <c r="Q25" s="51">
        <v>0</v>
      </c>
      <c r="R25" s="51">
        <v>0</v>
      </c>
      <c r="S25" s="51">
        <f t="shared" si="7"/>
        <v>39247</v>
      </c>
      <c r="T25" s="51">
        <v>0</v>
      </c>
      <c r="U25" s="51">
        <v>1534</v>
      </c>
      <c r="V25" s="51">
        <f t="shared" si="6"/>
        <v>37713</v>
      </c>
      <c r="W25" s="51">
        <v>4556</v>
      </c>
      <c r="X25" s="51">
        <v>33157</v>
      </c>
      <c r="Y25" s="43"/>
      <c r="Z25" s="43"/>
      <c r="AA25" s="44"/>
    </row>
    <row r="26" spans="1:91" x14ac:dyDescent="0.25">
      <c r="A26" s="48">
        <v>16</v>
      </c>
      <c r="B26" s="53" t="s">
        <v>80</v>
      </c>
      <c r="C26" s="50" t="s">
        <v>81</v>
      </c>
      <c r="D26" s="51">
        <f t="shared" si="3"/>
        <v>63698</v>
      </c>
      <c r="E26" s="51">
        <v>3969</v>
      </c>
      <c r="F26" s="51">
        <v>1503</v>
      </c>
      <c r="G26" s="51">
        <v>5225</v>
      </c>
      <c r="H26" s="51">
        <v>3</v>
      </c>
      <c r="I26" s="51">
        <v>1322</v>
      </c>
      <c r="J26" s="51">
        <v>0</v>
      </c>
      <c r="K26" s="51">
        <f t="shared" si="4"/>
        <v>1588</v>
      </c>
      <c r="L26" s="51">
        <v>1</v>
      </c>
      <c r="M26" s="51">
        <v>1587</v>
      </c>
      <c r="N26" s="51">
        <f t="shared" si="5"/>
        <v>0</v>
      </c>
      <c r="O26" s="51">
        <v>0</v>
      </c>
      <c r="P26" s="51">
        <v>0</v>
      </c>
      <c r="Q26" s="51">
        <v>0</v>
      </c>
      <c r="R26" s="51">
        <v>0</v>
      </c>
      <c r="S26" s="51">
        <f t="shared" si="7"/>
        <v>50088</v>
      </c>
      <c r="T26" s="51">
        <v>0</v>
      </c>
      <c r="U26" s="51">
        <v>1268</v>
      </c>
      <c r="V26" s="51">
        <f t="shared" si="6"/>
        <v>48820</v>
      </c>
      <c r="W26" s="51">
        <v>13810</v>
      </c>
      <c r="X26" s="51">
        <v>35010</v>
      </c>
      <c r="Y26" s="43"/>
      <c r="Z26" s="43"/>
      <c r="AA26" s="44"/>
    </row>
    <row r="27" spans="1:91" x14ac:dyDescent="0.25">
      <c r="A27" s="48">
        <v>17</v>
      </c>
      <c r="B27" s="53" t="s">
        <v>20</v>
      </c>
      <c r="C27" s="50" t="s">
        <v>21</v>
      </c>
      <c r="D27" s="51">
        <f t="shared" si="3"/>
        <v>118663</v>
      </c>
      <c r="E27" s="51">
        <v>7397</v>
      </c>
      <c r="F27" s="51">
        <v>2802</v>
      </c>
      <c r="G27" s="51">
        <v>9987</v>
      </c>
      <c r="H27" s="51">
        <v>3</v>
      </c>
      <c r="I27" s="51">
        <v>2498</v>
      </c>
      <c r="J27" s="51">
        <v>0</v>
      </c>
      <c r="K27" s="51">
        <f t="shared" si="4"/>
        <v>3263</v>
      </c>
      <c r="L27" s="51">
        <v>45</v>
      </c>
      <c r="M27" s="51">
        <v>3218</v>
      </c>
      <c r="N27" s="51">
        <f t="shared" si="5"/>
        <v>0</v>
      </c>
      <c r="O27" s="51">
        <v>0</v>
      </c>
      <c r="P27" s="51">
        <v>0</v>
      </c>
      <c r="Q27" s="51">
        <v>0</v>
      </c>
      <c r="R27" s="51">
        <v>0</v>
      </c>
      <c r="S27" s="51">
        <f t="shared" si="7"/>
        <v>92713</v>
      </c>
      <c r="T27" s="51">
        <v>713</v>
      </c>
      <c r="U27" s="51">
        <v>3320</v>
      </c>
      <c r="V27" s="51">
        <f t="shared" si="6"/>
        <v>88680</v>
      </c>
      <c r="W27" s="51">
        <v>22746</v>
      </c>
      <c r="X27" s="51">
        <v>65934</v>
      </c>
      <c r="Y27" s="43"/>
      <c r="Z27" s="43"/>
      <c r="AA27" s="44"/>
    </row>
    <row r="28" spans="1:91" x14ac:dyDescent="0.25">
      <c r="A28" s="48">
        <v>18</v>
      </c>
      <c r="B28" s="49" t="s">
        <v>82</v>
      </c>
      <c r="C28" s="50" t="s">
        <v>83</v>
      </c>
      <c r="D28" s="51">
        <f t="shared" si="3"/>
        <v>20808</v>
      </c>
      <c r="E28" s="51">
        <v>1295</v>
      </c>
      <c r="F28" s="51">
        <v>491</v>
      </c>
      <c r="G28" s="51">
        <v>1626</v>
      </c>
      <c r="H28" s="51">
        <v>225</v>
      </c>
      <c r="I28" s="51">
        <v>438</v>
      </c>
      <c r="J28" s="51">
        <v>0</v>
      </c>
      <c r="K28" s="51">
        <f t="shared" si="4"/>
        <v>797</v>
      </c>
      <c r="L28" s="51">
        <v>0</v>
      </c>
      <c r="M28" s="51">
        <v>797</v>
      </c>
      <c r="N28" s="51">
        <f t="shared" si="5"/>
        <v>0</v>
      </c>
      <c r="O28" s="51">
        <v>0</v>
      </c>
      <c r="P28" s="51">
        <v>0</v>
      </c>
      <c r="Q28" s="51">
        <v>0</v>
      </c>
      <c r="R28" s="51">
        <v>0</v>
      </c>
      <c r="S28" s="51">
        <f t="shared" si="7"/>
        <v>15936</v>
      </c>
      <c r="T28" s="51">
        <v>0</v>
      </c>
      <c r="U28" s="51">
        <v>725</v>
      </c>
      <c r="V28" s="51">
        <f t="shared" si="6"/>
        <v>15211</v>
      </c>
      <c r="W28" s="51">
        <v>4650</v>
      </c>
      <c r="X28" s="51">
        <v>10561</v>
      </c>
      <c r="Y28" s="43"/>
      <c r="Z28" s="43"/>
      <c r="AA28" s="44"/>
    </row>
    <row r="29" spans="1:91" x14ac:dyDescent="0.25">
      <c r="A29" s="48">
        <v>19</v>
      </c>
      <c r="B29" s="49" t="s">
        <v>84</v>
      </c>
      <c r="C29" s="50" t="s">
        <v>85</v>
      </c>
      <c r="D29" s="51">
        <f t="shared" si="3"/>
        <v>15927</v>
      </c>
      <c r="E29" s="51">
        <v>993</v>
      </c>
      <c r="F29" s="51">
        <v>376</v>
      </c>
      <c r="G29" s="51">
        <v>1377</v>
      </c>
      <c r="H29" s="51">
        <v>6</v>
      </c>
      <c r="I29" s="51">
        <v>323</v>
      </c>
      <c r="J29" s="51">
        <v>0</v>
      </c>
      <c r="K29" s="51">
        <f t="shared" si="4"/>
        <v>346</v>
      </c>
      <c r="L29" s="51">
        <v>0</v>
      </c>
      <c r="M29" s="51">
        <v>346</v>
      </c>
      <c r="N29" s="51">
        <f t="shared" si="5"/>
        <v>0</v>
      </c>
      <c r="O29" s="51">
        <v>0</v>
      </c>
      <c r="P29" s="51">
        <v>0</v>
      </c>
      <c r="Q29" s="51">
        <v>0</v>
      </c>
      <c r="R29" s="51">
        <v>0</v>
      </c>
      <c r="S29" s="51">
        <f t="shared" si="7"/>
        <v>12506</v>
      </c>
      <c r="T29" s="51">
        <v>0</v>
      </c>
      <c r="U29" s="51">
        <v>1145</v>
      </c>
      <c r="V29" s="51">
        <f t="shared" si="6"/>
        <v>11361</v>
      </c>
      <c r="W29" s="51">
        <v>646</v>
      </c>
      <c r="X29" s="51">
        <v>10715</v>
      </c>
      <c r="Y29" s="43"/>
      <c r="Z29" s="43"/>
      <c r="AA29" s="44"/>
    </row>
    <row r="30" spans="1:91" x14ac:dyDescent="0.25">
      <c r="A30" s="48">
        <v>20</v>
      </c>
      <c r="B30" s="49" t="s">
        <v>86</v>
      </c>
      <c r="C30" s="50" t="s">
        <v>87</v>
      </c>
      <c r="D30" s="51">
        <f t="shared" si="3"/>
        <v>84210</v>
      </c>
      <c r="E30" s="51">
        <v>5250</v>
      </c>
      <c r="F30" s="51">
        <v>1989</v>
      </c>
      <c r="G30" s="51">
        <v>7111</v>
      </c>
      <c r="H30" s="51">
        <v>48</v>
      </c>
      <c r="I30" s="51">
        <v>1736</v>
      </c>
      <c r="J30" s="51">
        <v>0</v>
      </c>
      <c r="K30" s="51">
        <f t="shared" si="4"/>
        <v>4318</v>
      </c>
      <c r="L30" s="51">
        <v>0</v>
      </c>
      <c r="M30" s="51">
        <v>4318</v>
      </c>
      <c r="N30" s="51">
        <f t="shared" si="5"/>
        <v>0</v>
      </c>
      <c r="O30" s="51">
        <v>0</v>
      </c>
      <c r="P30" s="51">
        <v>0</v>
      </c>
      <c r="Q30" s="51">
        <v>0</v>
      </c>
      <c r="R30" s="51">
        <v>0</v>
      </c>
      <c r="S30" s="51">
        <f t="shared" si="7"/>
        <v>63758</v>
      </c>
      <c r="T30" s="51">
        <v>2100</v>
      </c>
      <c r="U30" s="51">
        <v>1607</v>
      </c>
      <c r="V30" s="51">
        <f t="shared" si="6"/>
        <v>60051</v>
      </c>
      <c r="W30" s="51">
        <v>15631</v>
      </c>
      <c r="X30" s="51">
        <v>44420</v>
      </c>
      <c r="Y30" s="43"/>
      <c r="Z30" s="43"/>
      <c r="AA30" s="44"/>
    </row>
    <row r="31" spans="1:91" x14ac:dyDescent="0.25">
      <c r="A31" s="48">
        <v>21</v>
      </c>
      <c r="B31" s="49" t="s">
        <v>22</v>
      </c>
      <c r="C31" s="50" t="s">
        <v>23</v>
      </c>
      <c r="D31" s="51">
        <f t="shared" si="3"/>
        <v>72932</v>
      </c>
      <c r="E31" s="51">
        <v>4544</v>
      </c>
      <c r="F31" s="51">
        <v>1721</v>
      </c>
      <c r="G31" s="51">
        <v>5967</v>
      </c>
      <c r="H31" s="51">
        <v>630</v>
      </c>
      <c r="I31" s="51">
        <v>1624</v>
      </c>
      <c r="J31" s="51">
        <v>0</v>
      </c>
      <c r="K31" s="51">
        <f t="shared" si="4"/>
        <v>2929</v>
      </c>
      <c r="L31" s="51">
        <v>53</v>
      </c>
      <c r="M31" s="51">
        <v>2876</v>
      </c>
      <c r="N31" s="51">
        <f t="shared" si="5"/>
        <v>0</v>
      </c>
      <c r="O31" s="51">
        <v>0</v>
      </c>
      <c r="P31" s="51">
        <v>0</v>
      </c>
      <c r="Q31" s="51">
        <v>0</v>
      </c>
      <c r="R31" s="51">
        <v>0</v>
      </c>
      <c r="S31" s="51">
        <f t="shared" si="7"/>
        <v>55517</v>
      </c>
      <c r="T31" s="51">
        <v>0</v>
      </c>
      <c r="U31" s="51">
        <v>5517</v>
      </c>
      <c r="V31" s="51">
        <f t="shared" si="6"/>
        <v>50000</v>
      </c>
      <c r="W31" s="51">
        <v>12609</v>
      </c>
      <c r="X31" s="51">
        <v>37391</v>
      </c>
      <c r="Y31" s="43"/>
      <c r="Z31" s="43"/>
      <c r="AA31" s="44"/>
    </row>
    <row r="32" spans="1:91" ht="24" customHeight="1" x14ac:dyDescent="0.25">
      <c r="A32" s="48">
        <v>22</v>
      </c>
      <c r="B32" s="53" t="s">
        <v>24</v>
      </c>
      <c r="C32" s="50" t="s">
        <v>25</v>
      </c>
      <c r="D32" s="51">
        <f t="shared" si="3"/>
        <v>16721</v>
      </c>
      <c r="E32" s="51">
        <v>1043</v>
      </c>
      <c r="F32" s="51">
        <v>395</v>
      </c>
      <c r="G32" s="51">
        <v>1475</v>
      </c>
      <c r="H32" s="51">
        <v>3</v>
      </c>
      <c r="I32" s="51">
        <v>366</v>
      </c>
      <c r="J32" s="51">
        <v>0</v>
      </c>
      <c r="K32" s="51">
        <f t="shared" si="4"/>
        <v>591</v>
      </c>
      <c r="L32" s="51">
        <v>0</v>
      </c>
      <c r="M32" s="51">
        <v>591</v>
      </c>
      <c r="N32" s="51">
        <f t="shared" si="5"/>
        <v>0</v>
      </c>
      <c r="O32" s="51">
        <v>0</v>
      </c>
      <c r="P32" s="51">
        <v>0</v>
      </c>
      <c r="Q32" s="51">
        <v>0</v>
      </c>
      <c r="R32" s="51">
        <v>0</v>
      </c>
      <c r="S32" s="51">
        <f t="shared" si="7"/>
        <v>12848</v>
      </c>
      <c r="T32" s="51">
        <v>0</v>
      </c>
      <c r="U32" s="51">
        <v>1268</v>
      </c>
      <c r="V32" s="51">
        <f t="shared" si="6"/>
        <v>11580</v>
      </c>
      <c r="W32" s="51">
        <v>2839</v>
      </c>
      <c r="X32" s="51">
        <v>8741</v>
      </c>
      <c r="Y32" s="43"/>
      <c r="Z32" s="43"/>
      <c r="AA32" s="44"/>
    </row>
    <row r="33" spans="1:91" ht="12" customHeight="1" x14ac:dyDescent="0.25">
      <c r="A33" s="48">
        <v>23</v>
      </c>
      <c r="B33" s="53" t="s">
        <v>88</v>
      </c>
      <c r="C33" s="50" t="s">
        <v>89</v>
      </c>
      <c r="D33" s="51">
        <f t="shared" si="3"/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f t="shared" si="4"/>
        <v>0</v>
      </c>
      <c r="L33" s="51">
        <v>0</v>
      </c>
      <c r="M33" s="51">
        <v>0</v>
      </c>
      <c r="N33" s="51">
        <f t="shared" si="5"/>
        <v>0</v>
      </c>
      <c r="O33" s="51">
        <v>0</v>
      </c>
      <c r="P33" s="51">
        <v>0</v>
      </c>
      <c r="Q33" s="51">
        <v>0</v>
      </c>
      <c r="R33" s="51">
        <v>0</v>
      </c>
      <c r="S33" s="51">
        <f t="shared" si="7"/>
        <v>0</v>
      </c>
      <c r="T33" s="51">
        <v>0</v>
      </c>
      <c r="U33" s="51">
        <v>0</v>
      </c>
      <c r="V33" s="51">
        <f t="shared" si="6"/>
        <v>0</v>
      </c>
      <c r="W33" s="51">
        <v>0</v>
      </c>
      <c r="X33" s="51">
        <v>0</v>
      </c>
      <c r="Y33" s="43"/>
      <c r="Z33" s="43"/>
      <c r="AA33" s="44"/>
    </row>
    <row r="34" spans="1:91" ht="24" x14ac:dyDescent="0.25">
      <c r="A34" s="48">
        <v>24</v>
      </c>
      <c r="B34" s="53" t="s">
        <v>90</v>
      </c>
      <c r="C34" s="50" t="s">
        <v>91</v>
      </c>
      <c r="D34" s="51">
        <f t="shared" si="3"/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f t="shared" si="4"/>
        <v>0</v>
      </c>
      <c r="L34" s="51">
        <v>0</v>
      </c>
      <c r="M34" s="51">
        <v>0</v>
      </c>
      <c r="N34" s="51">
        <f t="shared" si="5"/>
        <v>0</v>
      </c>
      <c r="O34" s="51">
        <v>0</v>
      </c>
      <c r="P34" s="51">
        <v>0</v>
      </c>
      <c r="Q34" s="51">
        <v>0</v>
      </c>
      <c r="R34" s="51">
        <v>0</v>
      </c>
      <c r="S34" s="51">
        <f t="shared" si="7"/>
        <v>0</v>
      </c>
      <c r="T34" s="51">
        <v>0</v>
      </c>
      <c r="U34" s="51">
        <v>0</v>
      </c>
      <c r="V34" s="51">
        <f t="shared" si="6"/>
        <v>0</v>
      </c>
      <c r="W34" s="51">
        <v>0</v>
      </c>
      <c r="X34" s="51">
        <v>0</v>
      </c>
      <c r="Y34" s="43"/>
      <c r="Z34" s="43"/>
      <c r="AA34" s="44"/>
    </row>
    <row r="35" spans="1:91" x14ac:dyDescent="0.25">
      <c r="A35" s="48">
        <v>25</v>
      </c>
      <c r="B35" s="49" t="s">
        <v>92</v>
      </c>
      <c r="C35" s="50" t="s">
        <v>93</v>
      </c>
      <c r="D35" s="51">
        <f t="shared" si="3"/>
        <v>287387</v>
      </c>
      <c r="E35" s="51">
        <v>20352</v>
      </c>
      <c r="F35" s="51">
        <v>7709</v>
      </c>
      <c r="G35" s="51">
        <v>32239</v>
      </c>
      <c r="H35" s="51">
        <v>6</v>
      </c>
      <c r="I35" s="51">
        <v>8870</v>
      </c>
      <c r="J35" s="51">
        <v>12415</v>
      </c>
      <c r="K35" s="51">
        <f t="shared" si="4"/>
        <v>3146</v>
      </c>
      <c r="L35" s="51">
        <v>8</v>
      </c>
      <c r="M35" s="51">
        <v>3138</v>
      </c>
      <c r="N35" s="51">
        <f t="shared" si="5"/>
        <v>0</v>
      </c>
      <c r="O35" s="51">
        <v>0</v>
      </c>
      <c r="P35" s="51">
        <v>0</v>
      </c>
      <c r="Q35" s="51">
        <v>0</v>
      </c>
      <c r="R35" s="51">
        <v>4661</v>
      </c>
      <c r="S35" s="51">
        <f t="shared" si="7"/>
        <v>197989</v>
      </c>
      <c r="T35" s="51">
        <v>0</v>
      </c>
      <c r="U35" s="51">
        <v>20232</v>
      </c>
      <c r="V35" s="51">
        <f t="shared" si="6"/>
        <v>177757</v>
      </c>
      <c r="W35" s="51">
        <v>12495</v>
      </c>
      <c r="X35" s="51">
        <v>165262</v>
      </c>
      <c r="Y35" s="43"/>
      <c r="Z35" s="43"/>
      <c r="AA35" s="44"/>
    </row>
    <row r="36" spans="1:91" ht="15.75" customHeight="1" x14ac:dyDescent="0.25">
      <c r="A36" s="48">
        <v>26</v>
      </c>
      <c r="B36" s="53" t="s">
        <v>94</v>
      </c>
      <c r="C36" s="50" t="s">
        <v>95</v>
      </c>
      <c r="D36" s="51">
        <f t="shared" si="3"/>
        <v>53141</v>
      </c>
      <c r="E36" s="51">
        <v>3537</v>
      </c>
      <c r="F36" s="51">
        <v>1340</v>
      </c>
      <c r="G36" s="51">
        <v>0</v>
      </c>
      <c r="H36" s="51">
        <v>0</v>
      </c>
      <c r="I36" s="51">
        <v>0</v>
      </c>
      <c r="J36" s="51">
        <v>0</v>
      </c>
      <c r="K36" s="51">
        <f t="shared" si="4"/>
        <v>3492</v>
      </c>
      <c r="L36" s="51">
        <v>0</v>
      </c>
      <c r="M36" s="51">
        <v>3492</v>
      </c>
      <c r="N36" s="51">
        <f t="shared" si="5"/>
        <v>0</v>
      </c>
      <c r="O36" s="51">
        <v>0</v>
      </c>
      <c r="P36" s="51">
        <v>0</v>
      </c>
      <c r="Q36" s="51">
        <v>0</v>
      </c>
      <c r="R36" s="51">
        <v>1800</v>
      </c>
      <c r="S36" s="51">
        <f t="shared" si="7"/>
        <v>42972</v>
      </c>
      <c r="T36" s="51">
        <v>0</v>
      </c>
      <c r="U36" s="51">
        <v>225</v>
      </c>
      <c r="V36" s="51">
        <f t="shared" si="6"/>
        <v>42747</v>
      </c>
      <c r="W36" s="51">
        <v>0</v>
      </c>
      <c r="X36" s="51">
        <v>42747</v>
      </c>
      <c r="Y36" s="43"/>
      <c r="Z36" s="43"/>
      <c r="AA36" s="44"/>
    </row>
    <row r="37" spans="1:91" x14ac:dyDescent="0.25">
      <c r="A37" s="48">
        <v>27</v>
      </c>
      <c r="B37" s="52" t="s">
        <v>96</v>
      </c>
      <c r="C37" s="50" t="s">
        <v>97</v>
      </c>
      <c r="D37" s="51">
        <f t="shared" si="3"/>
        <v>48500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f t="shared" si="4"/>
        <v>0</v>
      </c>
      <c r="L37" s="51">
        <v>0</v>
      </c>
      <c r="M37" s="51">
        <v>0</v>
      </c>
      <c r="N37" s="51">
        <f t="shared" si="5"/>
        <v>0</v>
      </c>
      <c r="O37" s="51">
        <v>0</v>
      </c>
      <c r="P37" s="51">
        <v>0</v>
      </c>
      <c r="Q37" s="51">
        <v>0</v>
      </c>
      <c r="R37" s="51">
        <v>0</v>
      </c>
      <c r="S37" s="51">
        <f t="shared" si="7"/>
        <v>48500</v>
      </c>
      <c r="T37" s="51">
        <v>3883</v>
      </c>
      <c r="U37" s="51">
        <v>0</v>
      </c>
      <c r="V37" s="51">
        <f t="shared" si="6"/>
        <v>44617</v>
      </c>
      <c r="W37" s="51">
        <v>44617</v>
      </c>
      <c r="X37" s="51">
        <v>0</v>
      </c>
      <c r="Y37" s="43"/>
      <c r="Z37" s="43"/>
      <c r="AA37" s="44"/>
    </row>
    <row r="38" spans="1:91" x14ac:dyDescent="0.25">
      <c r="A38" s="48">
        <v>28</v>
      </c>
      <c r="B38" s="52" t="s">
        <v>26</v>
      </c>
      <c r="C38" s="50" t="s">
        <v>27</v>
      </c>
      <c r="D38" s="51">
        <f t="shared" si="3"/>
        <v>98049</v>
      </c>
      <c r="E38" s="51">
        <v>6117</v>
      </c>
      <c r="F38" s="51">
        <v>2317</v>
      </c>
      <c r="G38" s="51">
        <v>8604</v>
      </c>
      <c r="H38" s="51">
        <v>33</v>
      </c>
      <c r="I38" s="51">
        <v>2060</v>
      </c>
      <c r="J38" s="51">
        <v>0</v>
      </c>
      <c r="K38" s="51">
        <f t="shared" si="4"/>
        <v>1420</v>
      </c>
      <c r="L38" s="51">
        <v>10</v>
      </c>
      <c r="M38" s="51">
        <v>1410</v>
      </c>
      <c r="N38" s="51">
        <f t="shared" si="5"/>
        <v>0</v>
      </c>
      <c r="O38" s="51">
        <v>0</v>
      </c>
      <c r="P38" s="51">
        <v>0</v>
      </c>
      <c r="Q38" s="51">
        <v>0</v>
      </c>
      <c r="R38" s="51">
        <v>0</v>
      </c>
      <c r="S38" s="51">
        <f t="shared" si="7"/>
        <v>77498</v>
      </c>
      <c r="T38" s="51">
        <v>2329</v>
      </c>
      <c r="U38" s="51">
        <v>1950</v>
      </c>
      <c r="V38" s="51">
        <f t="shared" si="6"/>
        <v>73219</v>
      </c>
      <c r="W38" s="51">
        <v>9498</v>
      </c>
      <c r="X38" s="51">
        <v>63721</v>
      </c>
      <c r="Y38" s="43"/>
      <c r="Z38" s="43"/>
      <c r="AA38" s="44"/>
      <c r="CM38" s="54"/>
    </row>
    <row r="39" spans="1:91" x14ac:dyDescent="0.25">
      <c r="A39" s="48">
        <v>29</v>
      </c>
      <c r="B39" s="49" t="s">
        <v>98</v>
      </c>
      <c r="C39" s="50" t="s">
        <v>99</v>
      </c>
      <c r="D39" s="51">
        <f t="shared" si="3"/>
        <v>149980</v>
      </c>
      <c r="E39" s="51">
        <v>9243</v>
      </c>
      <c r="F39" s="51">
        <v>3501</v>
      </c>
      <c r="G39" s="51">
        <v>12666</v>
      </c>
      <c r="H39" s="51">
        <v>6</v>
      </c>
      <c r="I39" s="51">
        <v>3343</v>
      </c>
      <c r="J39" s="51">
        <v>0</v>
      </c>
      <c r="K39" s="51">
        <f t="shared" si="4"/>
        <v>3172</v>
      </c>
      <c r="L39" s="51">
        <v>268</v>
      </c>
      <c r="M39" s="51">
        <v>2904</v>
      </c>
      <c r="N39" s="51">
        <f t="shared" si="5"/>
        <v>0</v>
      </c>
      <c r="O39" s="51">
        <v>0</v>
      </c>
      <c r="P39" s="51">
        <v>0</v>
      </c>
      <c r="Q39" s="51">
        <v>0</v>
      </c>
      <c r="R39" s="51">
        <v>0</v>
      </c>
      <c r="S39" s="51">
        <f t="shared" si="7"/>
        <v>118049</v>
      </c>
      <c r="T39" s="51">
        <v>3381</v>
      </c>
      <c r="U39" s="51">
        <v>2394</v>
      </c>
      <c r="V39" s="51">
        <f t="shared" si="6"/>
        <v>112274</v>
      </c>
      <c r="W39" s="51">
        <v>48733</v>
      </c>
      <c r="X39" s="51">
        <v>63541</v>
      </c>
      <c r="Y39" s="43"/>
      <c r="Z39" s="43"/>
      <c r="AA39" s="44"/>
    </row>
    <row r="40" spans="1:91" x14ac:dyDescent="0.25">
      <c r="A40" s="48">
        <v>30</v>
      </c>
      <c r="B40" s="52" t="s">
        <v>100</v>
      </c>
      <c r="C40" s="50" t="s">
        <v>101</v>
      </c>
      <c r="D40" s="51">
        <f t="shared" si="3"/>
        <v>28365</v>
      </c>
      <c r="E40" s="51">
        <v>1769</v>
      </c>
      <c r="F40" s="51">
        <v>670</v>
      </c>
      <c r="G40" s="51">
        <v>2429</v>
      </c>
      <c r="H40" s="51">
        <v>6</v>
      </c>
      <c r="I40" s="51">
        <v>559</v>
      </c>
      <c r="J40" s="51">
        <v>0</v>
      </c>
      <c r="K40" s="51">
        <f t="shared" si="4"/>
        <v>590</v>
      </c>
      <c r="L40" s="51">
        <v>0</v>
      </c>
      <c r="M40" s="51">
        <v>590</v>
      </c>
      <c r="N40" s="51">
        <f t="shared" si="5"/>
        <v>0</v>
      </c>
      <c r="O40" s="51">
        <v>0</v>
      </c>
      <c r="P40" s="51">
        <v>0</v>
      </c>
      <c r="Q40" s="51">
        <v>0</v>
      </c>
      <c r="R40" s="51">
        <v>0</v>
      </c>
      <c r="S40" s="51">
        <f t="shared" si="7"/>
        <v>22342</v>
      </c>
      <c r="T40" s="51">
        <v>0</v>
      </c>
      <c r="U40" s="51">
        <v>1382</v>
      </c>
      <c r="V40" s="51">
        <f t="shared" si="6"/>
        <v>20960</v>
      </c>
      <c r="W40" s="51">
        <v>4364</v>
      </c>
      <c r="X40" s="51">
        <v>16596</v>
      </c>
      <c r="Y40" s="43"/>
      <c r="Z40" s="43"/>
      <c r="AA40" s="44"/>
    </row>
    <row r="41" spans="1:91" x14ac:dyDescent="0.25">
      <c r="A41" s="48">
        <v>31</v>
      </c>
      <c r="B41" s="53" t="s">
        <v>102</v>
      </c>
      <c r="C41" s="50" t="s">
        <v>103</v>
      </c>
      <c r="D41" s="51">
        <f t="shared" si="3"/>
        <v>101785</v>
      </c>
      <c r="E41" s="51">
        <v>6348</v>
      </c>
      <c r="F41" s="51">
        <v>2404</v>
      </c>
      <c r="G41" s="51">
        <v>8754</v>
      </c>
      <c r="H41" s="51">
        <v>15</v>
      </c>
      <c r="I41" s="51">
        <v>2165</v>
      </c>
      <c r="J41" s="51">
        <v>0</v>
      </c>
      <c r="K41" s="51">
        <f t="shared" si="4"/>
        <v>3586</v>
      </c>
      <c r="L41" s="51">
        <v>10</v>
      </c>
      <c r="M41" s="51">
        <v>3576</v>
      </c>
      <c r="N41" s="51">
        <f t="shared" si="5"/>
        <v>0</v>
      </c>
      <c r="O41" s="51">
        <v>0</v>
      </c>
      <c r="P41" s="51">
        <v>0</v>
      </c>
      <c r="Q41" s="51">
        <v>0</v>
      </c>
      <c r="R41" s="51">
        <v>0</v>
      </c>
      <c r="S41" s="51">
        <f t="shared" si="7"/>
        <v>78513</v>
      </c>
      <c r="T41" s="51">
        <v>1400</v>
      </c>
      <c r="U41" s="51">
        <v>530</v>
      </c>
      <c r="V41" s="51">
        <f t="shared" si="6"/>
        <v>76583</v>
      </c>
      <c r="W41" s="51">
        <v>23424</v>
      </c>
      <c r="X41" s="51">
        <v>53159</v>
      </c>
      <c r="Y41" s="43"/>
      <c r="Z41" s="43"/>
      <c r="AA41" s="44"/>
    </row>
    <row r="42" spans="1:91" x14ac:dyDescent="0.25">
      <c r="A42" s="48">
        <v>32</v>
      </c>
      <c r="B42" s="52" t="s">
        <v>104</v>
      </c>
      <c r="C42" s="50" t="s">
        <v>105</v>
      </c>
      <c r="D42" s="51">
        <f t="shared" si="3"/>
        <v>37666</v>
      </c>
      <c r="E42" s="51">
        <v>2349</v>
      </c>
      <c r="F42" s="51">
        <v>890</v>
      </c>
      <c r="G42" s="51">
        <v>3217</v>
      </c>
      <c r="H42" s="51">
        <v>0</v>
      </c>
      <c r="I42" s="51">
        <v>747</v>
      </c>
      <c r="J42" s="51">
        <v>0</v>
      </c>
      <c r="K42" s="51">
        <f t="shared" si="4"/>
        <v>1557</v>
      </c>
      <c r="L42" s="51">
        <v>0</v>
      </c>
      <c r="M42" s="51">
        <v>1557</v>
      </c>
      <c r="N42" s="51">
        <f t="shared" si="5"/>
        <v>0</v>
      </c>
      <c r="O42" s="51">
        <v>0</v>
      </c>
      <c r="P42" s="51">
        <v>0</v>
      </c>
      <c r="Q42" s="51">
        <v>0</v>
      </c>
      <c r="R42" s="51">
        <v>0</v>
      </c>
      <c r="S42" s="51">
        <f t="shared" si="7"/>
        <v>28906</v>
      </c>
      <c r="T42" s="51">
        <v>0</v>
      </c>
      <c r="U42" s="51">
        <v>332</v>
      </c>
      <c r="V42" s="51">
        <f t="shared" si="6"/>
        <v>28574</v>
      </c>
      <c r="W42" s="51">
        <v>6312</v>
      </c>
      <c r="X42" s="51">
        <v>22262</v>
      </c>
      <c r="Y42" s="43"/>
      <c r="Z42" s="43"/>
      <c r="AA42" s="44"/>
      <c r="CM42" s="54"/>
    </row>
    <row r="43" spans="1:91" x14ac:dyDescent="0.25">
      <c r="A43" s="48">
        <v>33</v>
      </c>
      <c r="B43" s="49" t="s">
        <v>106</v>
      </c>
      <c r="C43" s="50" t="s">
        <v>107</v>
      </c>
      <c r="D43" s="51">
        <f t="shared" si="3"/>
        <v>98817</v>
      </c>
      <c r="E43" s="51">
        <v>6162</v>
      </c>
      <c r="F43" s="51">
        <v>2334</v>
      </c>
      <c r="G43" s="51">
        <v>8424</v>
      </c>
      <c r="H43" s="51">
        <v>0</v>
      </c>
      <c r="I43" s="51">
        <v>2120</v>
      </c>
      <c r="J43" s="51">
        <v>0</v>
      </c>
      <c r="K43" s="51">
        <f t="shared" si="4"/>
        <v>4281</v>
      </c>
      <c r="L43" s="51">
        <v>4</v>
      </c>
      <c r="M43" s="51">
        <v>4277</v>
      </c>
      <c r="N43" s="51">
        <f t="shared" si="5"/>
        <v>0</v>
      </c>
      <c r="O43" s="51">
        <v>0</v>
      </c>
      <c r="P43" s="51">
        <v>0</v>
      </c>
      <c r="Q43" s="51">
        <v>0</v>
      </c>
      <c r="R43" s="51">
        <v>0</v>
      </c>
      <c r="S43" s="51">
        <f t="shared" si="7"/>
        <v>75496</v>
      </c>
      <c r="T43" s="51">
        <v>0</v>
      </c>
      <c r="U43" s="51">
        <v>2008</v>
      </c>
      <c r="V43" s="51">
        <f t="shared" si="6"/>
        <v>73488</v>
      </c>
      <c r="W43" s="51">
        <v>15348</v>
      </c>
      <c r="X43" s="51">
        <v>58140</v>
      </c>
      <c r="Y43" s="43"/>
      <c r="Z43" s="43"/>
      <c r="AA43" s="44"/>
    </row>
    <row r="44" spans="1:91" x14ac:dyDescent="0.25">
      <c r="A44" s="48">
        <v>34</v>
      </c>
      <c r="B44" s="56" t="s">
        <v>108</v>
      </c>
      <c r="C44" s="57" t="s">
        <v>109</v>
      </c>
      <c r="D44" s="51">
        <f t="shared" si="3"/>
        <v>33345</v>
      </c>
      <c r="E44" s="51">
        <v>2080</v>
      </c>
      <c r="F44" s="51">
        <v>788</v>
      </c>
      <c r="G44" s="51">
        <v>2881</v>
      </c>
      <c r="H44" s="51">
        <v>0</v>
      </c>
      <c r="I44" s="51">
        <v>650</v>
      </c>
      <c r="J44" s="51">
        <v>0</v>
      </c>
      <c r="K44" s="51">
        <f t="shared" si="4"/>
        <v>898</v>
      </c>
      <c r="L44" s="51">
        <v>0</v>
      </c>
      <c r="M44" s="51">
        <v>898</v>
      </c>
      <c r="N44" s="51">
        <f t="shared" si="5"/>
        <v>0</v>
      </c>
      <c r="O44" s="51">
        <v>0</v>
      </c>
      <c r="P44" s="51">
        <v>0</v>
      </c>
      <c r="Q44" s="51">
        <v>0</v>
      </c>
      <c r="R44" s="51">
        <v>0</v>
      </c>
      <c r="S44" s="51">
        <f t="shared" si="7"/>
        <v>26048</v>
      </c>
      <c r="T44" s="51">
        <v>0</v>
      </c>
      <c r="U44" s="51">
        <v>758</v>
      </c>
      <c r="V44" s="51">
        <f t="shared" si="6"/>
        <v>25290</v>
      </c>
      <c r="W44" s="51">
        <v>7224</v>
      </c>
      <c r="X44" s="51">
        <v>18066</v>
      </c>
      <c r="Y44" s="43"/>
      <c r="Z44" s="43"/>
      <c r="AA44" s="44"/>
    </row>
    <row r="45" spans="1:91" x14ac:dyDescent="0.25">
      <c r="A45" s="48">
        <v>35</v>
      </c>
      <c r="B45" s="49" t="s">
        <v>110</v>
      </c>
      <c r="C45" s="50" t="s">
        <v>111</v>
      </c>
      <c r="D45" s="51">
        <f t="shared" si="3"/>
        <v>20487</v>
      </c>
      <c r="E45" s="51">
        <v>1279</v>
      </c>
      <c r="F45" s="51">
        <v>484</v>
      </c>
      <c r="G45" s="51">
        <v>1852</v>
      </c>
      <c r="H45" s="51">
        <v>6</v>
      </c>
      <c r="I45" s="51">
        <v>354</v>
      </c>
      <c r="J45" s="51">
        <v>0</v>
      </c>
      <c r="K45" s="51">
        <f t="shared" si="4"/>
        <v>1042</v>
      </c>
      <c r="L45" s="51">
        <v>0</v>
      </c>
      <c r="M45" s="51">
        <v>1042</v>
      </c>
      <c r="N45" s="51">
        <f t="shared" si="5"/>
        <v>0</v>
      </c>
      <c r="O45" s="51">
        <v>0</v>
      </c>
      <c r="P45" s="51">
        <v>0</v>
      </c>
      <c r="Q45" s="51">
        <v>0</v>
      </c>
      <c r="R45" s="51">
        <v>0</v>
      </c>
      <c r="S45" s="51">
        <f t="shared" si="7"/>
        <v>15470</v>
      </c>
      <c r="T45" s="51">
        <v>0</v>
      </c>
      <c r="U45" s="51">
        <v>152</v>
      </c>
      <c r="V45" s="51">
        <f t="shared" si="6"/>
        <v>15318</v>
      </c>
      <c r="W45" s="51">
        <v>8470</v>
      </c>
      <c r="X45" s="51">
        <v>6848</v>
      </c>
      <c r="Y45" s="43"/>
      <c r="Z45" s="43"/>
      <c r="AA45" s="44"/>
    </row>
    <row r="46" spans="1:91" x14ac:dyDescent="0.25">
      <c r="A46" s="48">
        <v>36</v>
      </c>
      <c r="B46" s="49" t="s">
        <v>112</v>
      </c>
      <c r="C46" s="50" t="s">
        <v>113</v>
      </c>
      <c r="D46" s="51">
        <f t="shared" si="3"/>
        <v>36444</v>
      </c>
      <c r="E46" s="51">
        <v>2275</v>
      </c>
      <c r="F46" s="51">
        <v>862</v>
      </c>
      <c r="G46" s="51">
        <v>3287</v>
      </c>
      <c r="H46" s="51">
        <v>111</v>
      </c>
      <c r="I46" s="51">
        <v>664</v>
      </c>
      <c r="J46" s="51">
        <v>0</v>
      </c>
      <c r="K46" s="51">
        <f t="shared" si="4"/>
        <v>1765</v>
      </c>
      <c r="L46" s="51">
        <v>0</v>
      </c>
      <c r="M46" s="51">
        <v>1765</v>
      </c>
      <c r="N46" s="51">
        <f t="shared" si="5"/>
        <v>0</v>
      </c>
      <c r="O46" s="51">
        <v>0</v>
      </c>
      <c r="P46" s="51">
        <v>0</v>
      </c>
      <c r="Q46" s="51">
        <v>0</v>
      </c>
      <c r="R46" s="51">
        <v>0</v>
      </c>
      <c r="S46" s="51">
        <f t="shared" si="7"/>
        <v>27480</v>
      </c>
      <c r="T46" s="51">
        <v>0</v>
      </c>
      <c r="U46" s="51">
        <v>1139</v>
      </c>
      <c r="V46" s="51">
        <f t="shared" si="6"/>
        <v>26341</v>
      </c>
      <c r="W46" s="51">
        <v>6136</v>
      </c>
      <c r="X46" s="51">
        <v>20205</v>
      </c>
      <c r="Y46" s="43"/>
      <c r="Z46" s="43"/>
      <c r="AA46" s="44"/>
    </row>
    <row r="47" spans="1:91" x14ac:dyDescent="0.25">
      <c r="A47" s="48">
        <v>37</v>
      </c>
      <c r="B47" s="53" t="s">
        <v>114</v>
      </c>
      <c r="C47" s="50" t="s">
        <v>115</v>
      </c>
      <c r="D47" s="51">
        <f t="shared" si="3"/>
        <v>15978</v>
      </c>
      <c r="E47" s="51">
        <v>998</v>
      </c>
      <c r="F47" s="51">
        <v>378</v>
      </c>
      <c r="G47" s="51">
        <v>1501</v>
      </c>
      <c r="H47" s="51">
        <v>0</v>
      </c>
      <c r="I47" s="51">
        <v>287</v>
      </c>
      <c r="J47" s="51">
        <v>0</v>
      </c>
      <c r="K47" s="51">
        <f t="shared" si="4"/>
        <v>538</v>
      </c>
      <c r="L47" s="51">
        <v>38</v>
      </c>
      <c r="M47" s="51">
        <v>500</v>
      </c>
      <c r="N47" s="51">
        <f t="shared" si="5"/>
        <v>0</v>
      </c>
      <c r="O47" s="51">
        <v>0</v>
      </c>
      <c r="P47" s="51">
        <v>0</v>
      </c>
      <c r="Q47" s="51">
        <v>0</v>
      </c>
      <c r="R47" s="51">
        <v>0</v>
      </c>
      <c r="S47" s="51">
        <f t="shared" si="7"/>
        <v>12276</v>
      </c>
      <c r="T47" s="51">
        <v>0</v>
      </c>
      <c r="U47" s="51">
        <v>952</v>
      </c>
      <c r="V47" s="51">
        <f t="shared" si="6"/>
        <v>11324</v>
      </c>
      <c r="W47" s="51">
        <v>3554</v>
      </c>
      <c r="X47" s="51">
        <v>7770</v>
      </c>
      <c r="Y47" s="43"/>
      <c r="Z47" s="43"/>
      <c r="AA47" s="44"/>
    </row>
    <row r="48" spans="1:91" x14ac:dyDescent="0.25">
      <c r="A48" s="48">
        <v>38</v>
      </c>
      <c r="B48" s="52" t="s">
        <v>116</v>
      </c>
      <c r="C48" s="50" t="s">
        <v>117</v>
      </c>
      <c r="D48" s="51">
        <f t="shared" si="3"/>
        <v>12287</v>
      </c>
      <c r="E48" s="51">
        <v>1220</v>
      </c>
      <c r="F48" s="51">
        <v>462</v>
      </c>
      <c r="G48" s="51">
        <v>2164</v>
      </c>
      <c r="H48" s="51">
        <v>0</v>
      </c>
      <c r="I48" s="51">
        <v>425</v>
      </c>
      <c r="J48" s="51">
        <v>0</v>
      </c>
      <c r="K48" s="51">
        <f t="shared" si="4"/>
        <v>0</v>
      </c>
      <c r="L48" s="51">
        <v>0</v>
      </c>
      <c r="M48" s="51">
        <v>0</v>
      </c>
      <c r="N48" s="51">
        <f t="shared" si="5"/>
        <v>0</v>
      </c>
      <c r="O48" s="51">
        <v>0</v>
      </c>
      <c r="P48" s="51">
        <v>0</v>
      </c>
      <c r="Q48" s="51">
        <v>0</v>
      </c>
      <c r="R48" s="51">
        <v>0</v>
      </c>
      <c r="S48" s="51">
        <f t="shared" si="7"/>
        <v>8016</v>
      </c>
      <c r="T48" s="51">
        <v>0</v>
      </c>
      <c r="U48" s="51">
        <v>60</v>
      </c>
      <c r="V48" s="51">
        <f t="shared" si="6"/>
        <v>7956</v>
      </c>
      <c r="W48" s="51">
        <v>255</v>
      </c>
      <c r="X48" s="51">
        <v>7701</v>
      </c>
      <c r="Y48" s="43"/>
      <c r="Z48" s="43"/>
      <c r="AA48" s="44"/>
    </row>
    <row r="49" spans="1:27" x14ac:dyDescent="0.25">
      <c r="A49" s="48">
        <v>39</v>
      </c>
      <c r="B49" s="53" t="s">
        <v>28</v>
      </c>
      <c r="C49" s="50" t="s">
        <v>29</v>
      </c>
      <c r="D49" s="51">
        <f t="shared" si="3"/>
        <v>142174</v>
      </c>
      <c r="E49" s="51">
        <v>8415</v>
      </c>
      <c r="F49" s="51">
        <v>3187</v>
      </c>
      <c r="G49" s="51">
        <v>11247</v>
      </c>
      <c r="H49" s="51">
        <v>21</v>
      </c>
      <c r="I49" s="51">
        <v>2992</v>
      </c>
      <c r="J49" s="51">
        <v>7167</v>
      </c>
      <c r="K49" s="51">
        <f t="shared" si="4"/>
        <v>3839</v>
      </c>
      <c r="L49" s="51">
        <v>24</v>
      </c>
      <c r="M49" s="51">
        <v>3815</v>
      </c>
      <c r="N49" s="51">
        <f t="shared" si="5"/>
        <v>0</v>
      </c>
      <c r="O49" s="51">
        <v>0</v>
      </c>
      <c r="P49" s="51">
        <v>0</v>
      </c>
      <c r="Q49" s="51">
        <v>0</v>
      </c>
      <c r="R49" s="51">
        <v>0</v>
      </c>
      <c r="S49" s="51">
        <f t="shared" si="7"/>
        <v>105306</v>
      </c>
      <c r="T49" s="51">
        <v>7000</v>
      </c>
      <c r="U49" s="51">
        <v>1770</v>
      </c>
      <c r="V49" s="51">
        <f t="shared" si="6"/>
        <v>96536</v>
      </c>
      <c r="W49" s="51">
        <v>20612</v>
      </c>
      <c r="X49" s="51">
        <v>75924</v>
      </c>
      <c r="Y49" s="43"/>
      <c r="Z49" s="43"/>
      <c r="AA49" s="44"/>
    </row>
    <row r="50" spans="1:27" x14ac:dyDescent="0.25">
      <c r="A50" s="48">
        <v>40</v>
      </c>
      <c r="B50" s="49" t="s">
        <v>118</v>
      </c>
      <c r="C50" s="50" t="s">
        <v>119</v>
      </c>
      <c r="D50" s="51">
        <f t="shared" si="3"/>
        <v>29536</v>
      </c>
      <c r="E50" s="51">
        <v>1843</v>
      </c>
      <c r="F50" s="51">
        <v>698</v>
      </c>
      <c r="G50" s="51">
        <v>2608</v>
      </c>
      <c r="H50" s="51">
        <v>0</v>
      </c>
      <c r="I50" s="51">
        <v>529</v>
      </c>
      <c r="J50" s="51">
        <v>0</v>
      </c>
      <c r="K50" s="51">
        <f t="shared" si="4"/>
        <v>1133</v>
      </c>
      <c r="L50" s="51">
        <v>2</v>
      </c>
      <c r="M50" s="51">
        <v>1131</v>
      </c>
      <c r="N50" s="51">
        <f t="shared" si="5"/>
        <v>0</v>
      </c>
      <c r="O50" s="51">
        <v>0</v>
      </c>
      <c r="P50" s="51">
        <v>0</v>
      </c>
      <c r="Q50" s="51">
        <v>0</v>
      </c>
      <c r="R50" s="51">
        <v>0</v>
      </c>
      <c r="S50" s="51">
        <f t="shared" si="7"/>
        <v>22725</v>
      </c>
      <c r="T50" s="51">
        <v>0</v>
      </c>
      <c r="U50" s="51">
        <v>1656</v>
      </c>
      <c r="V50" s="51">
        <f t="shared" si="6"/>
        <v>21069</v>
      </c>
      <c r="W50" s="51">
        <v>4286</v>
      </c>
      <c r="X50" s="51">
        <v>16783</v>
      </c>
      <c r="Y50" s="43"/>
      <c r="Z50" s="43"/>
      <c r="AA50" s="44"/>
    </row>
    <row r="51" spans="1:27" ht="18" customHeight="1" x14ac:dyDescent="0.25">
      <c r="A51" s="48">
        <v>41</v>
      </c>
      <c r="B51" s="49" t="s">
        <v>120</v>
      </c>
      <c r="C51" s="50" t="s">
        <v>121</v>
      </c>
      <c r="D51" s="51">
        <f t="shared" si="3"/>
        <v>105359</v>
      </c>
      <c r="E51" s="51">
        <v>6571</v>
      </c>
      <c r="F51" s="51">
        <v>2489</v>
      </c>
      <c r="G51" s="51">
        <v>9128</v>
      </c>
      <c r="H51" s="51">
        <v>3</v>
      </c>
      <c r="I51" s="51">
        <v>2194</v>
      </c>
      <c r="J51" s="51">
        <v>0</v>
      </c>
      <c r="K51" s="51">
        <f t="shared" si="4"/>
        <v>758</v>
      </c>
      <c r="L51" s="51">
        <v>2</v>
      </c>
      <c r="M51" s="51">
        <v>756</v>
      </c>
      <c r="N51" s="51">
        <f t="shared" si="5"/>
        <v>0</v>
      </c>
      <c r="O51" s="51">
        <v>0</v>
      </c>
      <c r="P51" s="51">
        <v>0</v>
      </c>
      <c r="Q51" s="51">
        <v>0</v>
      </c>
      <c r="R51" s="51">
        <v>0</v>
      </c>
      <c r="S51" s="51">
        <f t="shared" si="7"/>
        <v>84216</v>
      </c>
      <c r="T51" s="51">
        <v>0</v>
      </c>
      <c r="U51" s="51">
        <v>3086</v>
      </c>
      <c r="V51" s="51">
        <f t="shared" si="6"/>
        <v>81130</v>
      </c>
      <c r="W51" s="51">
        <v>17110</v>
      </c>
      <c r="X51" s="51">
        <v>64020</v>
      </c>
      <c r="Y51" s="43"/>
      <c r="Z51" s="43"/>
      <c r="AA51" s="44"/>
    </row>
    <row r="52" spans="1:27" x14ac:dyDescent="0.25">
      <c r="A52" s="48">
        <v>42</v>
      </c>
      <c r="B52" s="53" t="s">
        <v>122</v>
      </c>
      <c r="C52" s="50" t="s">
        <v>123</v>
      </c>
      <c r="D52" s="51">
        <f t="shared" si="3"/>
        <v>22422</v>
      </c>
      <c r="E52" s="51">
        <v>1399</v>
      </c>
      <c r="F52" s="51">
        <v>530</v>
      </c>
      <c r="G52" s="51">
        <v>1996</v>
      </c>
      <c r="H52" s="51">
        <v>0</v>
      </c>
      <c r="I52" s="51">
        <v>379</v>
      </c>
      <c r="J52" s="51">
        <v>0</v>
      </c>
      <c r="K52" s="51">
        <f t="shared" si="4"/>
        <v>564</v>
      </c>
      <c r="L52" s="51">
        <v>5</v>
      </c>
      <c r="M52" s="51">
        <v>559</v>
      </c>
      <c r="N52" s="51">
        <f t="shared" si="5"/>
        <v>0</v>
      </c>
      <c r="O52" s="51">
        <v>0</v>
      </c>
      <c r="P52" s="51">
        <v>0</v>
      </c>
      <c r="Q52" s="51">
        <v>0</v>
      </c>
      <c r="R52" s="51">
        <v>0</v>
      </c>
      <c r="S52" s="51">
        <f t="shared" si="7"/>
        <v>17554</v>
      </c>
      <c r="T52" s="51">
        <v>0</v>
      </c>
      <c r="U52" s="51">
        <v>558</v>
      </c>
      <c r="V52" s="51">
        <f t="shared" si="6"/>
        <v>16996</v>
      </c>
      <c r="W52" s="51">
        <v>5617</v>
      </c>
      <c r="X52" s="51">
        <v>11379</v>
      </c>
      <c r="Y52" s="43"/>
      <c r="Z52" s="43"/>
      <c r="AA52" s="44"/>
    </row>
    <row r="53" spans="1:27" x14ac:dyDescent="0.25">
      <c r="A53" s="48">
        <v>43</v>
      </c>
      <c r="B53" s="52" t="s">
        <v>124</v>
      </c>
      <c r="C53" s="50" t="s">
        <v>125</v>
      </c>
      <c r="D53" s="51">
        <f t="shared" si="3"/>
        <v>30210</v>
      </c>
      <c r="E53" s="51">
        <v>1886</v>
      </c>
      <c r="F53" s="51">
        <v>714</v>
      </c>
      <c r="G53" s="51">
        <v>2726</v>
      </c>
      <c r="H53" s="51">
        <v>12</v>
      </c>
      <c r="I53" s="51">
        <v>560</v>
      </c>
      <c r="J53" s="51">
        <v>0</v>
      </c>
      <c r="K53" s="51">
        <f t="shared" si="4"/>
        <v>1568</v>
      </c>
      <c r="L53" s="51">
        <v>17</v>
      </c>
      <c r="M53" s="51">
        <v>1551</v>
      </c>
      <c r="N53" s="51">
        <f t="shared" si="5"/>
        <v>0</v>
      </c>
      <c r="O53" s="51">
        <v>0</v>
      </c>
      <c r="P53" s="51">
        <v>0</v>
      </c>
      <c r="Q53" s="51">
        <v>0</v>
      </c>
      <c r="R53" s="51">
        <v>0</v>
      </c>
      <c r="S53" s="51">
        <f t="shared" si="7"/>
        <v>22744</v>
      </c>
      <c r="T53" s="51">
        <v>0</v>
      </c>
      <c r="U53" s="51">
        <v>2102</v>
      </c>
      <c r="V53" s="51">
        <f t="shared" si="6"/>
        <v>20642</v>
      </c>
      <c r="W53" s="51">
        <v>3812</v>
      </c>
      <c r="X53" s="51">
        <v>16830</v>
      </c>
      <c r="Y53" s="43"/>
      <c r="Z53" s="43"/>
      <c r="AA53" s="44"/>
    </row>
    <row r="54" spans="1:27" x14ac:dyDescent="0.25">
      <c r="A54" s="48">
        <v>44</v>
      </c>
      <c r="B54" s="53" t="s">
        <v>126</v>
      </c>
      <c r="C54" s="50" t="s">
        <v>127</v>
      </c>
      <c r="D54" s="51">
        <f t="shared" si="3"/>
        <v>36127</v>
      </c>
      <c r="E54" s="51">
        <v>2262</v>
      </c>
      <c r="F54" s="51">
        <v>857</v>
      </c>
      <c r="G54" s="51">
        <v>3195</v>
      </c>
      <c r="H54" s="51">
        <v>3</v>
      </c>
      <c r="I54" s="51">
        <v>674</v>
      </c>
      <c r="J54" s="51">
        <v>0</v>
      </c>
      <c r="K54" s="51">
        <f t="shared" si="4"/>
        <v>1160</v>
      </c>
      <c r="L54" s="51">
        <v>0</v>
      </c>
      <c r="M54" s="51">
        <v>1160</v>
      </c>
      <c r="N54" s="51">
        <f t="shared" si="5"/>
        <v>0</v>
      </c>
      <c r="O54" s="51">
        <v>0</v>
      </c>
      <c r="P54" s="51">
        <v>0</v>
      </c>
      <c r="Q54" s="51">
        <v>0</v>
      </c>
      <c r="R54" s="51">
        <v>0</v>
      </c>
      <c r="S54" s="51">
        <f t="shared" si="7"/>
        <v>27976</v>
      </c>
      <c r="T54" s="51">
        <v>0</v>
      </c>
      <c r="U54" s="51">
        <v>408</v>
      </c>
      <c r="V54" s="51">
        <f t="shared" si="6"/>
        <v>27568</v>
      </c>
      <c r="W54" s="51">
        <v>9536</v>
      </c>
      <c r="X54" s="51">
        <v>18032</v>
      </c>
      <c r="Y54" s="43"/>
      <c r="Z54" s="43"/>
      <c r="AA54" s="44"/>
    </row>
    <row r="55" spans="1:27" ht="10.5" customHeight="1" x14ac:dyDescent="0.25">
      <c r="A55" s="48">
        <v>45</v>
      </c>
      <c r="B55" s="52" t="s">
        <v>128</v>
      </c>
      <c r="C55" s="50" t="s">
        <v>129</v>
      </c>
      <c r="D55" s="51">
        <f t="shared" si="3"/>
        <v>43477</v>
      </c>
      <c r="E55" s="51">
        <v>2712</v>
      </c>
      <c r="F55" s="51">
        <v>1027</v>
      </c>
      <c r="G55" s="51">
        <v>3775</v>
      </c>
      <c r="H55" s="51">
        <v>0</v>
      </c>
      <c r="I55" s="51">
        <v>870</v>
      </c>
      <c r="J55" s="51">
        <v>0</v>
      </c>
      <c r="K55" s="51">
        <f t="shared" si="4"/>
        <v>1757</v>
      </c>
      <c r="L55" s="51">
        <v>20</v>
      </c>
      <c r="M55" s="51">
        <v>1737</v>
      </c>
      <c r="N55" s="51">
        <f t="shared" si="5"/>
        <v>0</v>
      </c>
      <c r="O55" s="51">
        <v>0</v>
      </c>
      <c r="P55" s="51">
        <v>0</v>
      </c>
      <c r="Q55" s="51">
        <v>0</v>
      </c>
      <c r="R55" s="51">
        <v>0</v>
      </c>
      <c r="S55" s="51">
        <f t="shared" si="7"/>
        <v>33336</v>
      </c>
      <c r="T55" s="51">
        <v>0</v>
      </c>
      <c r="U55" s="51">
        <v>2597</v>
      </c>
      <c r="V55" s="51">
        <f t="shared" si="6"/>
        <v>30739</v>
      </c>
      <c r="W55" s="51">
        <v>11843</v>
      </c>
      <c r="X55" s="51">
        <v>18896</v>
      </c>
      <c r="Y55" s="43"/>
      <c r="Z55" s="43"/>
      <c r="AA55" s="44"/>
    </row>
    <row r="56" spans="1:27" x14ac:dyDescent="0.25">
      <c r="A56" s="48">
        <v>46</v>
      </c>
      <c r="B56" s="53" t="s">
        <v>130</v>
      </c>
      <c r="C56" s="50" t="s">
        <v>131</v>
      </c>
      <c r="D56" s="51">
        <f t="shared" si="3"/>
        <v>14327</v>
      </c>
      <c r="E56" s="51">
        <v>903</v>
      </c>
      <c r="F56" s="51">
        <v>342</v>
      </c>
      <c r="G56" s="51">
        <v>1344</v>
      </c>
      <c r="H56" s="51">
        <v>0</v>
      </c>
      <c r="I56" s="51">
        <v>263</v>
      </c>
      <c r="J56" s="51">
        <v>0</v>
      </c>
      <c r="K56" s="51">
        <f t="shared" si="4"/>
        <v>250</v>
      </c>
      <c r="L56" s="51">
        <v>1</v>
      </c>
      <c r="M56" s="51">
        <v>249</v>
      </c>
      <c r="N56" s="51">
        <f t="shared" si="5"/>
        <v>0</v>
      </c>
      <c r="O56" s="51">
        <v>0</v>
      </c>
      <c r="P56" s="51">
        <v>0</v>
      </c>
      <c r="Q56" s="51">
        <v>0</v>
      </c>
      <c r="R56" s="51">
        <v>0</v>
      </c>
      <c r="S56" s="51">
        <f t="shared" si="7"/>
        <v>11225</v>
      </c>
      <c r="T56" s="51">
        <v>0</v>
      </c>
      <c r="U56" s="51">
        <v>933</v>
      </c>
      <c r="V56" s="51">
        <f t="shared" si="6"/>
        <v>10292</v>
      </c>
      <c r="W56" s="51">
        <v>2535</v>
      </c>
      <c r="X56" s="51">
        <v>7757</v>
      </c>
      <c r="Y56" s="43"/>
      <c r="Z56" s="43"/>
      <c r="AA56" s="44"/>
    </row>
    <row r="57" spans="1:27" x14ac:dyDescent="0.25">
      <c r="A57" s="48">
        <v>47</v>
      </c>
      <c r="B57" s="52" t="s">
        <v>132</v>
      </c>
      <c r="C57" s="50" t="s">
        <v>133</v>
      </c>
      <c r="D57" s="51">
        <f t="shared" si="3"/>
        <v>27995</v>
      </c>
      <c r="E57" s="51">
        <v>1747</v>
      </c>
      <c r="F57" s="51">
        <v>662</v>
      </c>
      <c r="G57" s="51">
        <v>2458</v>
      </c>
      <c r="H57" s="51">
        <v>27</v>
      </c>
      <c r="I57" s="51">
        <v>465</v>
      </c>
      <c r="J57" s="51">
        <v>0</v>
      </c>
      <c r="K57" s="51">
        <f t="shared" si="4"/>
        <v>1227</v>
      </c>
      <c r="L57" s="51">
        <v>0</v>
      </c>
      <c r="M57" s="51">
        <v>1227</v>
      </c>
      <c r="N57" s="51">
        <f t="shared" si="5"/>
        <v>0</v>
      </c>
      <c r="O57" s="51">
        <v>0</v>
      </c>
      <c r="P57" s="51">
        <v>0</v>
      </c>
      <c r="Q57" s="51">
        <v>0</v>
      </c>
      <c r="R57" s="51">
        <v>0</v>
      </c>
      <c r="S57" s="51">
        <f t="shared" si="7"/>
        <v>21409</v>
      </c>
      <c r="T57" s="51">
        <v>0</v>
      </c>
      <c r="U57" s="51">
        <v>630</v>
      </c>
      <c r="V57" s="51">
        <f t="shared" si="6"/>
        <v>20779</v>
      </c>
      <c r="W57" s="51">
        <v>6134</v>
      </c>
      <c r="X57" s="51">
        <v>14645</v>
      </c>
      <c r="Y57" s="43"/>
      <c r="Z57" s="43"/>
      <c r="AA57" s="44"/>
    </row>
    <row r="58" spans="1:27" x14ac:dyDescent="0.25">
      <c r="A58" s="48">
        <v>48</v>
      </c>
      <c r="B58" s="53" t="s">
        <v>134</v>
      </c>
      <c r="C58" s="50" t="s">
        <v>135</v>
      </c>
      <c r="D58" s="51">
        <f t="shared" si="3"/>
        <v>43846</v>
      </c>
      <c r="E58" s="51">
        <v>2736</v>
      </c>
      <c r="F58" s="51">
        <v>1036</v>
      </c>
      <c r="G58" s="51">
        <v>3885</v>
      </c>
      <c r="H58" s="51">
        <v>3</v>
      </c>
      <c r="I58" s="51">
        <v>838</v>
      </c>
      <c r="J58" s="51">
        <v>0</v>
      </c>
      <c r="K58" s="51">
        <f t="shared" si="4"/>
        <v>1375</v>
      </c>
      <c r="L58" s="51">
        <v>5</v>
      </c>
      <c r="M58" s="51">
        <v>1370</v>
      </c>
      <c r="N58" s="51">
        <f t="shared" si="5"/>
        <v>0</v>
      </c>
      <c r="O58" s="51">
        <v>0</v>
      </c>
      <c r="P58" s="51">
        <v>0</v>
      </c>
      <c r="Q58" s="51">
        <v>0</v>
      </c>
      <c r="R58" s="51">
        <v>0</v>
      </c>
      <c r="S58" s="51">
        <f t="shared" si="7"/>
        <v>33973</v>
      </c>
      <c r="T58" s="51">
        <v>0</v>
      </c>
      <c r="U58" s="51">
        <v>310</v>
      </c>
      <c r="V58" s="51">
        <f t="shared" si="6"/>
        <v>33663</v>
      </c>
      <c r="W58" s="51">
        <v>7061</v>
      </c>
      <c r="X58" s="51">
        <v>26602</v>
      </c>
      <c r="Y58" s="43"/>
      <c r="Z58" s="43"/>
      <c r="AA58" s="44"/>
    </row>
    <row r="59" spans="1:27" x14ac:dyDescent="0.25">
      <c r="A59" s="48">
        <v>49</v>
      </c>
      <c r="B59" s="53" t="s">
        <v>136</v>
      </c>
      <c r="C59" s="50" t="s">
        <v>137</v>
      </c>
      <c r="D59" s="51">
        <f t="shared" si="3"/>
        <v>156945</v>
      </c>
      <c r="E59" s="51">
        <v>9785</v>
      </c>
      <c r="F59" s="51">
        <v>3706</v>
      </c>
      <c r="G59" s="51">
        <v>13284</v>
      </c>
      <c r="H59" s="51">
        <v>24</v>
      </c>
      <c r="I59" s="51">
        <v>3384</v>
      </c>
      <c r="J59" s="51">
        <v>0</v>
      </c>
      <c r="K59" s="51">
        <f t="shared" si="4"/>
        <v>4364</v>
      </c>
      <c r="L59" s="51">
        <v>0</v>
      </c>
      <c r="M59" s="51">
        <v>4364</v>
      </c>
      <c r="N59" s="51">
        <f t="shared" si="5"/>
        <v>0</v>
      </c>
      <c r="O59" s="51">
        <v>0</v>
      </c>
      <c r="P59" s="51">
        <v>0</v>
      </c>
      <c r="Q59" s="51">
        <v>0</v>
      </c>
      <c r="R59" s="51">
        <v>0</v>
      </c>
      <c r="S59" s="51">
        <f t="shared" si="7"/>
        <v>122398</v>
      </c>
      <c r="T59" s="51">
        <v>5100</v>
      </c>
      <c r="U59" s="51">
        <v>4100</v>
      </c>
      <c r="V59" s="51">
        <f t="shared" si="6"/>
        <v>113198</v>
      </c>
      <c r="W59" s="51">
        <v>24717</v>
      </c>
      <c r="X59" s="51">
        <v>88481</v>
      </c>
      <c r="Y59" s="43"/>
      <c r="Z59" s="43"/>
      <c r="AA59" s="44"/>
    </row>
    <row r="60" spans="1:27" x14ac:dyDescent="0.25">
      <c r="A60" s="48">
        <v>50</v>
      </c>
      <c r="B60" s="53" t="s">
        <v>138</v>
      </c>
      <c r="C60" s="50" t="s">
        <v>139</v>
      </c>
      <c r="D60" s="51">
        <f t="shared" si="3"/>
        <v>31495</v>
      </c>
      <c r="E60" s="51">
        <v>1965</v>
      </c>
      <c r="F60" s="51">
        <v>744</v>
      </c>
      <c r="G60" s="51">
        <v>2761</v>
      </c>
      <c r="H60" s="51">
        <v>0</v>
      </c>
      <c r="I60" s="51">
        <v>560</v>
      </c>
      <c r="J60" s="51">
        <v>0</v>
      </c>
      <c r="K60" s="51">
        <f t="shared" si="4"/>
        <v>1364</v>
      </c>
      <c r="L60" s="51">
        <v>0</v>
      </c>
      <c r="M60" s="51">
        <v>1364</v>
      </c>
      <c r="N60" s="51">
        <f t="shared" si="5"/>
        <v>0</v>
      </c>
      <c r="O60" s="51">
        <v>0</v>
      </c>
      <c r="P60" s="51">
        <v>0</v>
      </c>
      <c r="Q60" s="51">
        <v>0</v>
      </c>
      <c r="R60" s="51">
        <v>0</v>
      </c>
      <c r="S60" s="51">
        <f t="shared" si="7"/>
        <v>24101</v>
      </c>
      <c r="T60" s="51">
        <v>0</v>
      </c>
      <c r="U60" s="51">
        <v>1220</v>
      </c>
      <c r="V60" s="51">
        <f t="shared" si="6"/>
        <v>22881</v>
      </c>
      <c r="W60" s="51">
        <v>3654</v>
      </c>
      <c r="X60" s="51">
        <v>19227</v>
      </c>
      <c r="Y60" s="43"/>
      <c r="Z60" s="43"/>
      <c r="AA60" s="44"/>
    </row>
    <row r="61" spans="1:27" x14ac:dyDescent="0.25">
      <c r="A61" s="48">
        <v>51</v>
      </c>
      <c r="B61" s="53" t="s">
        <v>140</v>
      </c>
      <c r="C61" s="50" t="s">
        <v>141</v>
      </c>
      <c r="D61" s="51">
        <f t="shared" si="3"/>
        <v>22955</v>
      </c>
      <c r="E61" s="51">
        <v>1433</v>
      </c>
      <c r="F61" s="51">
        <v>543</v>
      </c>
      <c r="G61" s="51">
        <v>2051</v>
      </c>
      <c r="H61" s="51">
        <v>0</v>
      </c>
      <c r="I61" s="51">
        <v>444</v>
      </c>
      <c r="J61" s="51">
        <v>0</v>
      </c>
      <c r="K61" s="51">
        <f t="shared" si="4"/>
        <v>339</v>
      </c>
      <c r="L61" s="51">
        <v>0</v>
      </c>
      <c r="M61" s="51">
        <v>339</v>
      </c>
      <c r="N61" s="51">
        <f t="shared" si="5"/>
        <v>0</v>
      </c>
      <c r="O61" s="51">
        <v>0</v>
      </c>
      <c r="P61" s="51">
        <v>0</v>
      </c>
      <c r="Q61" s="51">
        <v>0</v>
      </c>
      <c r="R61" s="51">
        <v>0</v>
      </c>
      <c r="S61" s="51">
        <f t="shared" si="7"/>
        <v>18145</v>
      </c>
      <c r="T61" s="51">
        <v>0</v>
      </c>
      <c r="U61" s="51">
        <v>627</v>
      </c>
      <c r="V61" s="51">
        <f t="shared" si="6"/>
        <v>17518</v>
      </c>
      <c r="W61" s="51">
        <v>3827</v>
      </c>
      <c r="X61" s="51">
        <v>13691</v>
      </c>
      <c r="Y61" s="43"/>
      <c r="Z61" s="43"/>
      <c r="AA61" s="44"/>
    </row>
    <row r="62" spans="1:27" x14ac:dyDescent="0.25">
      <c r="A62" s="48">
        <v>52</v>
      </c>
      <c r="B62" s="52" t="s">
        <v>142</v>
      </c>
      <c r="C62" s="50" t="s">
        <v>143</v>
      </c>
      <c r="D62" s="51">
        <f t="shared" si="3"/>
        <v>25305</v>
      </c>
      <c r="E62" s="51">
        <v>1579</v>
      </c>
      <c r="F62" s="51">
        <v>598</v>
      </c>
      <c r="G62" s="51">
        <v>2213</v>
      </c>
      <c r="H62" s="51">
        <v>3</v>
      </c>
      <c r="I62" s="51">
        <v>517</v>
      </c>
      <c r="J62" s="51">
        <v>0</v>
      </c>
      <c r="K62" s="51">
        <f t="shared" si="4"/>
        <v>1076</v>
      </c>
      <c r="L62" s="51">
        <v>6</v>
      </c>
      <c r="M62" s="51">
        <v>1070</v>
      </c>
      <c r="N62" s="51">
        <f t="shared" si="5"/>
        <v>0</v>
      </c>
      <c r="O62" s="51">
        <v>0</v>
      </c>
      <c r="P62" s="51">
        <v>0</v>
      </c>
      <c r="Q62" s="51">
        <v>0</v>
      </c>
      <c r="R62" s="51">
        <v>0</v>
      </c>
      <c r="S62" s="51">
        <f t="shared" si="7"/>
        <v>19319</v>
      </c>
      <c r="T62" s="51">
        <v>0</v>
      </c>
      <c r="U62" s="51">
        <v>1128</v>
      </c>
      <c r="V62" s="51">
        <f t="shared" si="6"/>
        <v>18191</v>
      </c>
      <c r="W62" s="51">
        <v>2487</v>
      </c>
      <c r="X62" s="51">
        <v>15704</v>
      </c>
      <c r="Y62" s="43"/>
      <c r="Z62" s="43"/>
      <c r="AA62" s="44"/>
    </row>
    <row r="63" spans="1:27" x14ac:dyDescent="0.25">
      <c r="A63" s="48">
        <v>53</v>
      </c>
      <c r="B63" s="53" t="s">
        <v>144</v>
      </c>
      <c r="C63" s="50" t="s">
        <v>145</v>
      </c>
      <c r="D63" s="51">
        <f t="shared" si="3"/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f t="shared" si="4"/>
        <v>0</v>
      </c>
      <c r="L63" s="51">
        <v>0</v>
      </c>
      <c r="M63" s="51">
        <v>0</v>
      </c>
      <c r="N63" s="51">
        <f t="shared" si="5"/>
        <v>0</v>
      </c>
      <c r="O63" s="51">
        <v>0</v>
      </c>
      <c r="P63" s="51">
        <v>0</v>
      </c>
      <c r="Q63" s="51">
        <v>0</v>
      </c>
      <c r="R63" s="51">
        <v>0</v>
      </c>
      <c r="S63" s="51">
        <f t="shared" si="7"/>
        <v>0</v>
      </c>
      <c r="T63" s="51">
        <v>0</v>
      </c>
      <c r="U63" s="51">
        <v>0</v>
      </c>
      <c r="V63" s="51">
        <f t="shared" si="6"/>
        <v>0</v>
      </c>
      <c r="W63" s="51">
        <v>0</v>
      </c>
      <c r="X63" s="51">
        <v>0</v>
      </c>
      <c r="Y63" s="43"/>
      <c r="Z63" s="43"/>
      <c r="AA63" s="44"/>
    </row>
    <row r="64" spans="1:27" x14ac:dyDescent="0.25">
      <c r="A64" s="48">
        <v>54</v>
      </c>
      <c r="B64" s="53" t="s">
        <v>146</v>
      </c>
      <c r="C64" s="50" t="s">
        <v>147</v>
      </c>
      <c r="D64" s="51">
        <f t="shared" si="3"/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f t="shared" si="4"/>
        <v>0</v>
      </c>
      <c r="L64" s="51">
        <v>0</v>
      </c>
      <c r="M64" s="51">
        <v>0</v>
      </c>
      <c r="N64" s="51">
        <f t="shared" si="5"/>
        <v>0</v>
      </c>
      <c r="O64" s="51">
        <v>0</v>
      </c>
      <c r="P64" s="51">
        <v>0</v>
      </c>
      <c r="Q64" s="51">
        <v>0</v>
      </c>
      <c r="R64" s="51">
        <v>0</v>
      </c>
      <c r="S64" s="51">
        <f t="shared" si="7"/>
        <v>0</v>
      </c>
      <c r="T64" s="51">
        <v>0</v>
      </c>
      <c r="U64" s="51">
        <v>0</v>
      </c>
      <c r="V64" s="51">
        <f t="shared" si="6"/>
        <v>0</v>
      </c>
      <c r="W64" s="51">
        <v>0</v>
      </c>
      <c r="X64" s="51">
        <v>0</v>
      </c>
      <c r="Y64" s="43"/>
      <c r="Z64" s="43"/>
      <c r="AA64" s="44"/>
    </row>
    <row r="65" spans="1:30" ht="23.25" customHeight="1" x14ac:dyDescent="0.25">
      <c r="A65" s="48">
        <v>55</v>
      </c>
      <c r="B65" s="53" t="s">
        <v>148</v>
      </c>
      <c r="C65" s="50" t="s">
        <v>149</v>
      </c>
      <c r="D65" s="51">
        <f t="shared" si="3"/>
        <v>48456</v>
      </c>
      <c r="E65" s="51">
        <v>3305</v>
      </c>
      <c r="F65" s="51">
        <v>1252</v>
      </c>
      <c r="G65" s="51">
        <v>0</v>
      </c>
      <c r="H65" s="51">
        <v>0</v>
      </c>
      <c r="I65" s="51">
        <v>0</v>
      </c>
      <c r="J65" s="51">
        <v>0</v>
      </c>
      <c r="K65" s="51">
        <f t="shared" si="4"/>
        <v>7791</v>
      </c>
      <c r="L65" s="51">
        <v>200</v>
      </c>
      <c r="M65" s="51">
        <v>7591</v>
      </c>
      <c r="N65" s="51">
        <f t="shared" si="5"/>
        <v>0</v>
      </c>
      <c r="O65" s="51">
        <v>0</v>
      </c>
      <c r="P65" s="51">
        <v>0</v>
      </c>
      <c r="Q65" s="51">
        <v>0</v>
      </c>
      <c r="R65" s="51">
        <v>0</v>
      </c>
      <c r="S65" s="51">
        <f t="shared" si="7"/>
        <v>36108</v>
      </c>
      <c r="T65" s="51">
        <v>0</v>
      </c>
      <c r="U65" s="51">
        <v>536</v>
      </c>
      <c r="V65" s="51">
        <f t="shared" si="6"/>
        <v>35572</v>
      </c>
      <c r="W65" s="51">
        <v>0</v>
      </c>
      <c r="X65" s="51">
        <v>35572</v>
      </c>
      <c r="Y65" s="43"/>
      <c r="Z65" s="43"/>
      <c r="AA65" s="44"/>
    </row>
    <row r="66" spans="1:30" ht="23.25" customHeight="1" x14ac:dyDescent="0.25">
      <c r="A66" s="48">
        <v>56</v>
      </c>
      <c r="B66" s="52" t="s">
        <v>150</v>
      </c>
      <c r="C66" s="50" t="s">
        <v>151</v>
      </c>
      <c r="D66" s="51">
        <f t="shared" si="3"/>
        <v>37235</v>
      </c>
      <c r="E66" s="51">
        <v>2540</v>
      </c>
      <c r="F66" s="51">
        <v>962</v>
      </c>
      <c r="G66" s="51">
        <v>0</v>
      </c>
      <c r="H66" s="51">
        <v>0</v>
      </c>
      <c r="I66" s="51">
        <v>0</v>
      </c>
      <c r="J66" s="51">
        <v>0</v>
      </c>
      <c r="K66" s="51">
        <f t="shared" si="4"/>
        <v>7103</v>
      </c>
      <c r="L66" s="51">
        <v>240</v>
      </c>
      <c r="M66" s="51">
        <v>6863</v>
      </c>
      <c r="N66" s="51">
        <f t="shared" si="5"/>
        <v>0</v>
      </c>
      <c r="O66" s="51">
        <v>0</v>
      </c>
      <c r="P66" s="51">
        <v>0</v>
      </c>
      <c r="Q66" s="51">
        <v>0</v>
      </c>
      <c r="R66" s="51">
        <v>0</v>
      </c>
      <c r="S66" s="51">
        <f t="shared" si="7"/>
        <v>26630</v>
      </c>
      <c r="T66" s="51">
        <v>0</v>
      </c>
      <c r="U66" s="51">
        <v>300</v>
      </c>
      <c r="V66" s="51">
        <f t="shared" si="6"/>
        <v>26330</v>
      </c>
      <c r="W66" s="51">
        <v>0</v>
      </c>
      <c r="X66" s="51">
        <v>26330</v>
      </c>
      <c r="Y66" s="43"/>
      <c r="Z66" s="43"/>
      <c r="AA66" s="44"/>
    </row>
    <row r="67" spans="1:30" ht="24" x14ac:dyDescent="0.25">
      <c r="A67" s="48">
        <v>57</v>
      </c>
      <c r="B67" s="49" t="s">
        <v>152</v>
      </c>
      <c r="C67" s="50" t="s">
        <v>153</v>
      </c>
      <c r="D67" s="51">
        <f t="shared" si="3"/>
        <v>56446</v>
      </c>
      <c r="E67" s="51">
        <v>3585</v>
      </c>
      <c r="F67" s="51">
        <v>1358</v>
      </c>
      <c r="G67" s="51">
        <v>0</v>
      </c>
      <c r="H67" s="51">
        <v>0</v>
      </c>
      <c r="I67" s="51">
        <v>0</v>
      </c>
      <c r="J67" s="51">
        <v>0</v>
      </c>
      <c r="K67" s="51">
        <f t="shared" si="4"/>
        <v>13994</v>
      </c>
      <c r="L67" s="51">
        <v>360</v>
      </c>
      <c r="M67" s="51">
        <v>13634</v>
      </c>
      <c r="N67" s="51">
        <f t="shared" si="5"/>
        <v>0</v>
      </c>
      <c r="O67" s="51">
        <v>0</v>
      </c>
      <c r="P67" s="51">
        <v>0</v>
      </c>
      <c r="Q67" s="51">
        <v>0</v>
      </c>
      <c r="R67" s="51">
        <v>3879</v>
      </c>
      <c r="S67" s="51">
        <f t="shared" si="7"/>
        <v>33630</v>
      </c>
      <c r="T67" s="51">
        <v>2660</v>
      </c>
      <c r="U67" s="51">
        <v>300</v>
      </c>
      <c r="V67" s="51">
        <f t="shared" si="6"/>
        <v>30670</v>
      </c>
      <c r="W67" s="51">
        <v>10488</v>
      </c>
      <c r="X67" s="51">
        <v>20182</v>
      </c>
      <c r="Y67" s="43"/>
      <c r="Z67" s="43"/>
      <c r="AA67" s="44"/>
    </row>
    <row r="68" spans="1:30" x14ac:dyDescent="0.25">
      <c r="A68" s="48">
        <v>58</v>
      </c>
      <c r="B68" s="52" t="s">
        <v>154</v>
      </c>
      <c r="C68" s="50" t="s">
        <v>155</v>
      </c>
      <c r="D68" s="51">
        <f t="shared" si="3"/>
        <v>75480</v>
      </c>
      <c r="E68" s="51">
        <v>4867</v>
      </c>
      <c r="F68" s="51">
        <v>1844</v>
      </c>
      <c r="G68" s="51">
        <v>0</v>
      </c>
      <c r="H68" s="51">
        <v>0</v>
      </c>
      <c r="I68" s="51">
        <v>0</v>
      </c>
      <c r="J68" s="51">
        <v>0</v>
      </c>
      <c r="K68" s="51">
        <f t="shared" si="4"/>
        <v>8000</v>
      </c>
      <c r="L68" s="51">
        <v>140</v>
      </c>
      <c r="M68" s="51">
        <v>7860</v>
      </c>
      <c r="N68" s="51">
        <f t="shared" si="5"/>
        <v>0</v>
      </c>
      <c r="O68" s="51">
        <v>0</v>
      </c>
      <c r="P68" s="51">
        <v>0</v>
      </c>
      <c r="Q68" s="51">
        <v>0</v>
      </c>
      <c r="R68" s="51">
        <v>4121</v>
      </c>
      <c r="S68" s="51">
        <f t="shared" si="7"/>
        <v>56648</v>
      </c>
      <c r="T68" s="51">
        <v>0</v>
      </c>
      <c r="U68" s="51">
        <v>675</v>
      </c>
      <c r="V68" s="51">
        <f t="shared" si="6"/>
        <v>55973</v>
      </c>
      <c r="W68" s="51">
        <v>0</v>
      </c>
      <c r="X68" s="51">
        <v>55973</v>
      </c>
      <c r="Y68" s="43"/>
      <c r="Z68" s="43"/>
      <c r="AA68" s="44"/>
    </row>
    <row r="69" spans="1:30" x14ac:dyDescent="0.25">
      <c r="A69" s="48">
        <v>59</v>
      </c>
      <c r="B69" s="53" t="s">
        <v>156</v>
      </c>
      <c r="C69" s="50" t="s">
        <v>157</v>
      </c>
      <c r="D69" s="51">
        <f t="shared" si="3"/>
        <v>41580</v>
      </c>
      <c r="E69" s="51">
        <v>2836</v>
      </c>
      <c r="F69" s="51">
        <v>1074</v>
      </c>
      <c r="G69" s="51">
        <v>0</v>
      </c>
      <c r="H69" s="51">
        <v>0</v>
      </c>
      <c r="I69" s="51">
        <v>0</v>
      </c>
      <c r="J69" s="51">
        <v>0</v>
      </c>
      <c r="K69" s="51">
        <f t="shared" si="4"/>
        <v>12118</v>
      </c>
      <c r="L69" s="51">
        <v>585</v>
      </c>
      <c r="M69" s="51">
        <v>11533</v>
      </c>
      <c r="N69" s="51">
        <f t="shared" si="5"/>
        <v>0</v>
      </c>
      <c r="O69" s="51">
        <v>0</v>
      </c>
      <c r="P69" s="51">
        <v>0</v>
      </c>
      <c r="Q69" s="51">
        <v>0</v>
      </c>
      <c r="R69" s="51">
        <v>0</v>
      </c>
      <c r="S69" s="51">
        <f t="shared" si="7"/>
        <v>25552</v>
      </c>
      <c r="T69" s="51">
        <v>0</v>
      </c>
      <c r="U69" s="51">
        <v>1071</v>
      </c>
      <c r="V69" s="51">
        <f t="shared" si="6"/>
        <v>24481</v>
      </c>
      <c r="W69" s="51">
        <v>4875</v>
      </c>
      <c r="X69" s="51">
        <v>19606</v>
      </c>
      <c r="Y69" s="43"/>
      <c r="Z69" s="43"/>
      <c r="AA69" s="44"/>
    </row>
    <row r="70" spans="1:30" ht="24" x14ac:dyDescent="0.25">
      <c r="A70" s="48">
        <v>60</v>
      </c>
      <c r="B70" s="49" t="s">
        <v>158</v>
      </c>
      <c r="C70" s="50" t="s">
        <v>159</v>
      </c>
      <c r="D70" s="51">
        <f t="shared" si="3"/>
        <v>18831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f t="shared" si="4"/>
        <v>0</v>
      </c>
      <c r="L70" s="51">
        <v>0</v>
      </c>
      <c r="M70" s="51">
        <v>0</v>
      </c>
      <c r="N70" s="51">
        <f t="shared" si="5"/>
        <v>0</v>
      </c>
      <c r="O70" s="51">
        <v>0</v>
      </c>
      <c r="P70" s="51">
        <v>0</v>
      </c>
      <c r="Q70" s="51">
        <v>0</v>
      </c>
      <c r="R70" s="51">
        <v>0</v>
      </c>
      <c r="S70" s="51">
        <f t="shared" si="7"/>
        <v>18831</v>
      </c>
      <c r="T70" s="51">
        <v>11949</v>
      </c>
      <c r="U70" s="51">
        <v>0</v>
      </c>
      <c r="V70" s="51">
        <f t="shared" si="6"/>
        <v>6882</v>
      </c>
      <c r="W70" s="51">
        <v>6882</v>
      </c>
      <c r="X70" s="51">
        <v>0</v>
      </c>
      <c r="Y70" s="43"/>
      <c r="Z70" s="43"/>
      <c r="AA70" s="44"/>
      <c r="AD70" s="36">
        <f>10449-600</f>
        <v>9849</v>
      </c>
    </row>
    <row r="71" spans="1:30" ht="24" x14ac:dyDescent="0.25">
      <c r="A71" s="48">
        <v>61</v>
      </c>
      <c r="B71" s="49" t="s">
        <v>160</v>
      </c>
      <c r="C71" s="50" t="s">
        <v>161</v>
      </c>
      <c r="D71" s="51">
        <f t="shared" si="3"/>
        <v>29571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f t="shared" si="4"/>
        <v>0</v>
      </c>
      <c r="L71" s="51">
        <v>0</v>
      </c>
      <c r="M71" s="51">
        <v>0</v>
      </c>
      <c r="N71" s="51">
        <f t="shared" si="5"/>
        <v>0</v>
      </c>
      <c r="O71" s="51">
        <v>0</v>
      </c>
      <c r="P71" s="51">
        <v>0</v>
      </c>
      <c r="Q71" s="51">
        <v>0</v>
      </c>
      <c r="R71" s="51">
        <v>0</v>
      </c>
      <c r="S71" s="51">
        <f t="shared" si="7"/>
        <v>29571</v>
      </c>
      <c r="T71" s="51">
        <v>13891</v>
      </c>
      <c r="U71" s="51">
        <v>0</v>
      </c>
      <c r="V71" s="51">
        <f t="shared" si="6"/>
        <v>15680</v>
      </c>
      <c r="W71" s="51">
        <v>15680</v>
      </c>
      <c r="X71" s="51">
        <v>0</v>
      </c>
      <c r="Y71" s="43"/>
      <c r="Z71" s="43"/>
      <c r="AA71" s="44"/>
      <c r="AB71" s="37"/>
      <c r="AD71" s="36">
        <f>10449-600</f>
        <v>9849</v>
      </c>
    </row>
    <row r="72" spans="1:30" x14ac:dyDescent="0.25">
      <c r="A72" s="48">
        <v>62</v>
      </c>
      <c r="B72" s="52" t="s">
        <v>162</v>
      </c>
      <c r="C72" s="50" t="s">
        <v>163</v>
      </c>
      <c r="D72" s="51">
        <f t="shared" si="3"/>
        <v>92849</v>
      </c>
      <c r="E72" s="51">
        <v>6607</v>
      </c>
      <c r="F72" s="51">
        <v>2503</v>
      </c>
      <c r="G72" s="51">
        <v>11714</v>
      </c>
      <c r="H72" s="51">
        <v>15</v>
      </c>
      <c r="I72" s="51">
        <v>3356</v>
      </c>
      <c r="J72" s="51">
        <v>0</v>
      </c>
      <c r="K72" s="51">
        <f t="shared" si="4"/>
        <v>0</v>
      </c>
      <c r="L72" s="51">
        <v>0</v>
      </c>
      <c r="M72" s="51">
        <v>0</v>
      </c>
      <c r="N72" s="51">
        <f t="shared" si="5"/>
        <v>0</v>
      </c>
      <c r="O72" s="51">
        <v>0</v>
      </c>
      <c r="P72" s="51">
        <v>0</v>
      </c>
      <c r="Q72" s="51">
        <v>0</v>
      </c>
      <c r="R72" s="51">
        <v>0</v>
      </c>
      <c r="S72" s="51">
        <f t="shared" si="7"/>
        <v>68654</v>
      </c>
      <c r="T72" s="51">
        <v>0</v>
      </c>
      <c r="U72" s="51">
        <v>8114</v>
      </c>
      <c r="V72" s="51">
        <f t="shared" si="6"/>
        <v>60540</v>
      </c>
      <c r="W72" s="51">
        <v>0</v>
      </c>
      <c r="X72" s="51">
        <v>60540</v>
      </c>
      <c r="Y72" s="43"/>
      <c r="Z72" s="43"/>
      <c r="AA72" s="44"/>
    </row>
    <row r="73" spans="1:30" x14ac:dyDescent="0.25">
      <c r="A73" s="48">
        <v>63</v>
      </c>
      <c r="B73" s="52" t="s">
        <v>164</v>
      </c>
      <c r="C73" s="50" t="s">
        <v>165</v>
      </c>
      <c r="D73" s="51">
        <f t="shared" si="3"/>
        <v>47359</v>
      </c>
      <c r="E73" s="51">
        <v>3826</v>
      </c>
      <c r="F73" s="51">
        <v>1449</v>
      </c>
      <c r="G73" s="51">
        <v>6784</v>
      </c>
      <c r="H73" s="51">
        <v>669</v>
      </c>
      <c r="I73" s="51">
        <v>1916</v>
      </c>
      <c r="J73" s="51">
        <v>0</v>
      </c>
      <c r="K73" s="51">
        <f t="shared" si="4"/>
        <v>0</v>
      </c>
      <c r="L73" s="51">
        <v>0</v>
      </c>
      <c r="M73" s="51">
        <v>0</v>
      </c>
      <c r="N73" s="51">
        <f t="shared" si="5"/>
        <v>0</v>
      </c>
      <c r="O73" s="51">
        <v>0</v>
      </c>
      <c r="P73" s="51">
        <v>0</v>
      </c>
      <c r="Q73" s="51">
        <v>0</v>
      </c>
      <c r="R73" s="51">
        <v>0</v>
      </c>
      <c r="S73" s="51">
        <f t="shared" si="7"/>
        <v>32715</v>
      </c>
      <c r="T73" s="51">
        <v>0</v>
      </c>
      <c r="U73" s="51">
        <v>800</v>
      </c>
      <c r="V73" s="51">
        <f t="shared" si="6"/>
        <v>31915</v>
      </c>
      <c r="W73" s="51">
        <v>0</v>
      </c>
      <c r="X73" s="51">
        <v>31915</v>
      </c>
      <c r="Y73" s="43"/>
      <c r="Z73" s="43"/>
      <c r="AA73" s="44"/>
    </row>
    <row r="74" spans="1:30" x14ac:dyDescent="0.25">
      <c r="A74" s="48">
        <v>64</v>
      </c>
      <c r="B74" s="52" t="s">
        <v>166</v>
      </c>
      <c r="C74" s="50" t="s">
        <v>167</v>
      </c>
      <c r="D74" s="51">
        <f t="shared" si="3"/>
        <v>121690</v>
      </c>
      <c r="E74" s="51">
        <v>8784</v>
      </c>
      <c r="F74" s="51">
        <v>3327</v>
      </c>
      <c r="G74" s="51">
        <v>15827</v>
      </c>
      <c r="H74" s="51">
        <v>0</v>
      </c>
      <c r="I74" s="51">
        <v>4450</v>
      </c>
      <c r="J74" s="51">
        <v>0</v>
      </c>
      <c r="K74" s="51">
        <f t="shared" si="4"/>
        <v>0</v>
      </c>
      <c r="L74" s="51">
        <v>0</v>
      </c>
      <c r="M74" s="51">
        <v>0</v>
      </c>
      <c r="N74" s="51">
        <f t="shared" si="5"/>
        <v>0</v>
      </c>
      <c r="O74" s="51">
        <v>0</v>
      </c>
      <c r="P74" s="51">
        <v>0</v>
      </c>
      <c r="Q74" s="51">
        <v>0</v>
      </c>
      <c r="R74" s="51">
        <v>0</v>
      </c>
      <c r="S74" s="51">
        <f t="shared" si="7"/>
        <v>89302</v>
      </c>
      <c r="T74" s="51">
        <v>0</v>
      </c>
      <c r="U74" s="51">
        <v>9643</v>
      </c>
      <c r="V74" s="51">
        <f t="shared" si="6"/>
        <v>79659</v>
      </c>
      <c r="W74" s="51">
        <v>0</v>
      </c>
      <c r="X74" s="51">
        <v>79659</v>
      </c>
      <c r="Y74" s="43"/>
      <c r="Z74" s="43"/>
      <c r="AA74" s="44"/>
    </row>
    <row r="75" spans="1:30" ht="24" x14ac:dyDescent="0.25">
      <c r="A75" s="48">
        <v>65</v>
      </c>
      <c r="B75" s="52" t="s">
        <v>168</v>
      </c>
      <c r="C75" s="50" t="s">
        <v>169</v>
      </c>
      <c r="D75" s="51">
        <f t="shared" ref="D75:D138" si="8">E75+F75+G75+H75+I75+J75+K75+N75+R75+S75</f>
        <v>13076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f t="shared" ref="K75:K138" si="9">L75+M75</f>
        <v>0</v>
      </c>
      <c r="L75" s="51">
        <v>0</v>
      </c>
      <c r="M75" s="51">
        <v>0</v>
      </c>
      <c r="N75" s="51">
        <f t="shared" ref="N75:N138" si="10">O75+P75+Q75</f>
        <v>0</v>
      </c>
      <c r="O75" s="51">
        <v>0</v>
      </c>
      <c r="P75" s="51">
        <v>0</v>
      </c>
      <c r="Q75" s="51">
        <v>0</v>
      </c>
      <c r="R75" s="51">
        <v>0</v>
      </c>
      <c r="S75" s="51">
        <f t="shared" si="7"/>
        <v>13076</v>
      </c>
      <c r="T75" s="51">
        <v>0</v>
      </c>
      <c r="U75" s="51">
        <v>0</v>
      </c>
      <c r="V75" s="51">
        <f t="shared" ref="V75:V138" si="11">W75+X75</f>
        <v>13076</v>
      </c>
      <c r="W75" s="51">
        <v>13076</v>
      </c>
      <c r="X75" s="51">
        <v>0</v>
      </c>
      <c r="Y75" s="43"/>
      <c r="Z75" s="43"/>
      <c r="AA75" s="44"/>
    </row>
    <row r="76" spans="1:30" ht="24" x14ac:dyDescent="0.25">
      <c r="A76" s="48">
        <v>66</v>
      </c>
      <c r="B76" s="49" t="s">
        <v>170</v>
      </c>
      <c r="C76" s="50" t="s">
        <v>171</v>
      </c>
      <c r="D76" s="51">
        <f t="shared" si="8"/>
        <v>15367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f t="shared" si="9"/>
        <v>0</v>
      </c>
      <c r="L76" s="51">
        <v>0</v>
      </c>
      <c r="M76" s="51">
        <v>0</v>
      </c>
      <c r="N76" s="51">
        <f t="shared" si="10"/>
        <v>0</v>
      </c>
      <c r="O76" s="51">
        <v>0</v>
      </c>
      <c r="P76" s="51">
        <v>0</v>
      </c>
      <c r="Q76" s="51">
        <v>0</v>
      </c>
      <c r="R76" s="51">
        <v>0</v>
      </c>
      <c r="S76" s="51">
        <f t="shared" ref="S76:S139" si="12">T76+U76+V76</f>
        <v>15367</v>
      </c>
      <c r="T76" s="51">
        <v>0</v>
      </c>
      <c r="U76" s="51">
        <v>0</v>
      </c>
      <c r="V76" s="51">
        <f t="shared" si="11"/>
        <v>15367</v>
      </c>
      <c r="W76" s="51">
        <v>15367</v>
      </c>
      <c r="X76" s="51">
        <v>0</v>
      </c>
      <c r="Y76" s="43"/>
      <c r="Z76" s="43"/>
      <c r="AA76" s="44"/>
    </row>
    <row r="77" spans="1:30" ht="24" x14ac:dyDescent="0.25">
      <c r="A77" s="48">
        <v>67</v>
      </c>
      <c r="B77" s="52" t="s">
        <v>172</v>
      </c>
      <c r="C77" s="50" t="s">
        <v>173</v>
      </c>
      <c r="D77" s="51">
        <f t="shared" si="8"/>
        <v>17905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f t="shared" si="9"/>
        <v>0</v>
      </c>
      <c r="L77" s="51">
        <v>0</v>
      </c>
      <c r="M77" s="51">
        <v>0</v>
      </c>
      <c r="N77" s="51">
        <f t="shared" si="10"/>
        <v>0</v>
      </c>
      <c r="O77" s="51">
        <v>0</v>
      </c>
      <c r="P77" s="51">
        <v>0</v>
      </c>
      <c r="Q77" s="51">
        <v>0</v>
      </c>
      <c r="R77" s="51">
        <v>0</v>
      </c>
      <c r="S77" s="51">
        <f t="shared" si="12"/>
        <v>17905</v>
      </c>
      <c r="T77" s="51">
        <v>0</v>
      </c>
      <c r="U77" s="51">
        <v>0</v>
      </c>
      <c r="V77" s="51">
        <f t="shared" si="11"/>
        <v>17905</v>
      </c>
      <c r="W77" s="51">
        <v>17905</v>
      </c>
      <c r="X77" s="51">
        <v>0</v>
      </c>
      <c r="Y77" s="43"/>
      <c r="Z77" s="43"/>
      <c r="AA77" s="44"/>
    </row>
    <row r="78" spans="1:30" ht="24" x14ac:dyDescent="0.25">
      <c r="A78" s="48">
        <v>68</v>
      </c>
      <c r="B78" s="52" t="s">
        <v>174</v>
      </c>
      <c r="C78" s="50" t="s">
        <v>175</v>
      </c>
      <c r="D78" s="51">
        <f t="shared" si="8"/>
        <v>14416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f t="shared" si="9"/>
        <v>0</v>
      </c>
      <c r="L78" s="51">
        <v>0</v>
      </c>
      <c r="M78" s="51">
        <v>0</v>
      </c>
      <c r="N78" s="51">
        <f t="shared" si="10"/>
        <v>0</v>
      </c>
      <c r="O78" s="51">
        <v>0</v>
      </c>
      <c r="P78" s="51">
        <v>0</v>
      </c>
      <c r="Q78" s="51">
        <v>0</v>
      </c>
      <c r="R78" s="51">
        <v>0</v>
      </c>
      <c r="S78" s="51">
        <f t="shared" si="12"/>
        <v>14416</v>
      </c>
      <c r="T78" s="51">
        <v>0</v>
      </c>
      <c r="U78" s="51">
        <v>0</v>
      </c>
      <c r="V78" s="51">
        <f t="shared" si="11"/>
        <v>14416</v>
      </c>
      <c r="W78" s="51">
        <v>14416</v>
      </c>
      <c r="X78" s="51">
        <v>0</v>
      </c>
      <c r="Y78" s="43"/>
      <c r="Z78" s="43"/>
      <c r="AA78" s="44"/>
    </row>
    <row r="79" spans="1:30" ht="24" x14ac:dyDescent="0.25">
      <c r="A79" s="48">
        <v>69</v>
      </c>
      <c r="B79" s="49" t="s">
        <v>176</v>
      </c>
      <c r="C79" s="50" t="s">
        <v>177</v>
      </c>
      <c r="D79" s="51">
        <f t="shared" si="8"/>
        <v>21857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f t="shared" si="9"/>
        <v>0</v>
      </c>
      <c r="L79" s="51">
        <v>0</v>
      </c>
      <c r="M79" s="51">
        <v>0</v>
      </c>
      <c r="N79" s="51">
        <f t="shared" si="10"/>
        <v>0</v>
      </c>
      <c r="O79" s="51">
        <v>0</v>
      </c>
      <c r="P79" s="51">
        <v>0</v>
      </c>
      <c r="Q79" s="51">
        <v>0</v>
      </c>
      <c r="R79" s="51">
        <v>0</v>
      </c>
      <c r="S79" s="51">
        <f t="shared" si="12"/>
        <v>21857</v>
      </c>
      <c r="T79" s="51">
        <v>2833</v>
      </c>
      <c r="U79" s="51">
        <v>0</v>
      </c>
      <c r="V79" s="51">
        <f t="shared" si="11"/>
        <v>19024</v>
      </c>
      <c r="W79" s="51">
        <v>19024</v>
      </c>
      <c r="X79" s="51">
        <v>0</v>
      </c>
      <c r="Y79" s="43"/>
      <c r="Z79" s="43"/>
      <c r="AA79" s="44"/>
    </row>
    <row r="80" spans="1:30" ht="24" x14ac:dyDescent="0.25">
      <c r="A80" s="48">
        <v>70</v>
      </c>
      <c r="B80" s="49" t="s">
        <v>178</v>
      </c>
      <c r="C80" s="50" t="s">
        <v>179</v>
      </c>
      <c r="D80" s="51">
        <f t="shared" si="8"/>
        <v>15115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f t="shared" si="9"/>
        <v>0</v>
      </c>
      <c r="L80" s="51">
        <v>0</v>
      </c>
      <c r="M80" s="51">
        <v>0</v>
      </c>
      <c r="N80" s="51">
        <f t="shared" si="10"/>
        <v>0</v>
      </c>
      <c r="O80" s="51">
        <v>0</v>
      </c>
      <c r="P80" s="51">
        <v>0</v>
      </c>
      <c r="Q80" s="51">
        <v>0</v>
      </c>
      <c r="R80" s="51">
        <v>0</v>
      </c>
      <c r="S80" s="51">
        <f t="shared" si="12"/>
        <v>15115</v>
      </c>
      <c r="T80" s="51">
        <v>0</v>
      </c>
      <c r="U80" s="51">
        <v>0</v>
      </c>
      <c r="V80" s="51">
        <f t="shared" si="11"/>
        <v>15115</v>
      </c>
      <c r="W80" s="51">
        <v>15115</v>
      </c>
      <c r="X80" s="51">
        <v>0</v>
      </c>
      <c r="Y80" s="43"/>
      <c r="Z80" s="43"/>
      <c r="AA80" s="44"/>
    </row>
    <row r="81" spans="1:27" ht="24" x14ac:dyDescent="0.25">
      <c r="A81" s="48">
        <v>71</v>
      </c>
      <c r="B81" s="49" t="s">
        <v>180</v>
      </c>
      <c r="C81" s="50" t="s">
        <v>181</v>
      </c>
      <c r="D81" s="51">
        <f t="shared" si="8"/>
        <v>13639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f t="shared" si="9"/>
        <v>0</v>
      </c>
      <c r="L81" s="51">
        <v>0</v>
      </c>
      <c r="M81" s="51">
        <v>0</v>
      </c>
      <c r="N81" s="51">
        <f t="shared" si="10"/>
        <v>0</v>
      </c>
      <c r="O81" s="51">
        <v>0</v>
      </c>
      <c r="P81" s="51">
        <v>0</v>
      </c>
      <c r="Q81" s="51">
        <v>0</v>
      </c>
      <c r="R81" s="51">
        <v>0</v>
      </c>
      <c r="S81" s="51">
        <f t="shared" si="12"/>
        <v>13639</v>
      </c>
      <c r="T81" s="51">
        <v>0</v>
      </c>
      <c r="U81" s="51">
        <v>0</v>
      </c>
      <c r="V81" s="51">
        <f t="shared" si="11"/>
        <v>13639</v>
      </c>
      <c r="W81" s="51">
        <v>13639</v>
      </c>
      <c r="X81" s="51">
        <v>0</v>
      </c>
      <c r="Y81" s="43"/>
      <c r="Z81" s="43"/>
      <c r="AA81" s="44"/>
    </row>
    <row r="82" spans="1:27" ht="25.5" customHeight="1" x14ac:dyDescent="0.25">
      <c r="A82" s="48">
        <v>72</v>
      </c>
      <c r="B82" s="53" t="s">
        <v>182</v>
      </c>
      <c r="C82" s="50" t="s">
        <v>183</v>
      </c>
      <c r="D82" s="51">
        <f t="shared" si="8"/>
        <v>106599</v>
      </c>
      <c r="E82" s="51">
        <v>7302</v>
      </c>
      <c r="F82" s="51">
        <v>2766</v>
      </c>
      <c r="G82" s="51">
        <v>9088</v>
      </c>
      <c r="H82" s="51">
        <v>42</v>
      </c>
      <c r="I82" s="51">
        <v>2816</v>
      </c>
      <c r="J82" s="51">
        <v>0</v>
      </c>
      <c r="K82" s="51">
        <f t="shared" si="9"/>
        <v>2300</v>
      </c>
      <c r="L82" s="51">
        <v>30</v>
      </c>
      <c r="M82" s="51">
        <v>2270</v>
      </c>
      <c r="N82" s="51">
        <f t="shared" si="10"/>
        <v>0</v>
      </c>
      <c r="O82" s="51">
        <v>0</v>
      </c>
      <c r="P82" s="51">
        <v>0</v>
      </c>
      <c r="Q82" s="51">
        <v>0</v>
      </c>
      <c r="R82" s="51">
        <v>2654</v>
      </c>
      <c r="S82" s="51">
        <f t="shared" si="12"/>
        <v>79631</v>
      </c>
      <c r="T82" s="51">
        <v>0</v>
      </c>
      <c r="U82" s="51">
        <v>3030</v>
      </c>
      <c r="V82" s="51">
        <f t="shared" si="11"/>
        <v>76601</v>
      </c>
      <c r="W82" s="51">
        <v>19957</v>
      </c>
      <c r="X82" s="51">
        <v>56644</v>
      </c>
      <c r="Y82" s="43"/>
      <c r="Z82" s="43"/>
      <c r="AA82" s="44"/>
    </row>
    <row r="83" spans="1:27" ht="13.5" customHeight="1" x14ac:dyDescent="0.25">
      <c r="A83" s="48">
        <v>73</v>
      </c>
      <c r="B83" s="49" t="s">
        <v>184</v>
      </c>
      <c r="C83" s="50" t="s">
        <v>185</v>
      </c>
      <c r="D83" s="51">
        <f t="shared" si="8"/>
        <v>175527</v>
      </c>
      <c r="E83" s="51">
        <v>12625</v>
      </c>
      <c r="F83" s="51">
        <v>4782</v>
      </c>
      <c r="G83" s="51">
        <v>21915</v>
      </c>
      <c r="H83" s="51">
        <v>3</v>
      </c>
      <c r="I83" s="51">
        <v>6912</v>
      </c>
      <c r="J83" s="51">
        <v>0</v>
      </c>
      <c r="K83" s="51">
        <f t="shared" si="9"/>
        <v>255</v>
      </c>
      <c r="L83" s="51">
        <v>0</v>
      </c>
      <c r="M83" s="51">
        <v>255</v>
      </c>
      <c r="N83" s="51">
        <f t="shared" si="10"/>
        <v>0</v>
      </c>
      <c r="O83" s="51">
        <v>0</v>
      </c>
      <c r="P83" s="51">
        <v>0</v>
      </c>
      <c r="Q83" s="51">
        <v>0</v>
      </c>
      <c r="R83" s="51">
        <v>4338</v>
      </c>
      <c r="S83" s="51">
        <f t="shared" si="12"/>
        <v>124697</v>
      </c>
      <c r="T83" s="51">
        <v>0</v>
      </c>
      <c r="U83" s="51">
        <v>10400</v>
      </c>
      <c r="V83" s="51">
        <f t="shared" si="11"/>
        <v>114297</v>
      </c>
      <c r="W83" s="51">
        <v>0</v>
      </c>
      <c r="X83" s="51">
        <v>114297</v>
      </c>
      <c r="Y83" s="43"/>
      <c r="Z83" s="43"/>
      <c r="AA83" s="44"/>
    </row>
    <row r="84" spans="1:27" ht="14.25" customHeight="1" x14ac:dyDescent="0.25">
      <c r="A84" s="48">
        <v>74</v>
      </c>
      <c r="B84" s="53" t="s">
        <v>186</v>
      </c>
      <c r="C84" s="50" t="s">
        <v>187</v>
      </c>
      <c r="D84" s="51">
        <f t="shared" si="8"/>
        <v>99640</v>
      </c>
      <c r="E84" s="51">
        <v>6723</v>
      </c>
      <c r="F84" s="51">
        <v>2546</v>
      </c>
      <c r="G84" s="51">
        <v>11919</v>
      </c>
      <c r="H84" s="51">
        <v>21</v>
      </c>
      <c r="I84" s="51">
        <v>3357</v>
      </c>
      <c r="J84" s="51">
        <v>7941</v>
      </c>
      <c r="K84" s="51">
        <f t="shared" si="9"/>
        <v>0</v>
      </c>
      <c r="L84" s="51">
        <v>0</v>
      </c>
      <c r="M84" s="51">
        <v>0</v>
      </c>
      <c r="N84" s="51">
        <f t="shared" si="10"/>
        <v>0</v>
      </c>
      <c r="O84" s="51">
        <v>0</v>
      </c>
      <c r="P84" s="51">
        <v>0</v>
      </c>
      <c r="Q84" s="51">
        <v>0</v>
      </c>
      <c r="R84" s="51">
        <v>5265</v>
      </c>
      <c r="S84" s="51">
        <f t="shared" si="12"/>
        <v>61868</v>
      </c>
      <c r="T84" s="51">
        <v>0</v>
      </c>
      <c r="U84" s="51">
        <v>2100</v>
      </c>
      <c r="V84" s="51">
        <f t="shared" si="11"/>
        <v>59768</v>
      </c>
      <c r="W84" s="51">
        <v>11722</v>
      </c>
      <c r="X84" s="51">
        <v>48046</v>
      </c>
      <c r="Y84" s="43"/>
      <c r="Z84" s="43"/>
      <c r="AA84" s="44"/>
    </row>
    <row r="85" spans="1:27" x14ac:dyDescent="0.25">
      <c r="A85" s="48">
        <v>75</v>
      </c>
      <c r="B85" s="49" t="s">
        <v>188</v>
      </c>
      <c r="C85" s="50" t="s">
        <v>189</v>
      </c>
      <c r="D85" s="51">
        <f t="shared" si="8"/>
        <v>64117</v>
      </c>
      <c r="E85" s="51">
        <v>4563</v>
      </c>
      <c r="F85" s="51">
        <v>1728</v>
      </c>
      <c r="G85" s="51">
        <v>8089</v>
      </c>
      <c r="H85" s="51">
        <v>39</v>
      </c>
      <c r="I85" s="51">
        <v>2428</v>
      </c>
      <c r="J85" s="51">
        <v>0</v>
      </c>
      <c r="K85" s="51">
        <f t="shared" si="9"/>
        <v>0</v>
      </c>
      <c r="L85" s="51">
        <v>0</v>
      </c>
      <c r="M85" s="51">
        <v>0</v>
      </c>
      <c r="N85" s="51">
        <f t="shared" si="10"/>
        <v>0</v>
      </c>
      <c r="O85" s="51">
        <v>0</v>
      </c>
      <c r="P85" s="51">
        <v>0</v>
      </c>
      <c r="Q85" s="51">
        <v>0</v>
      </c>
      <c r="R85" s="51">
        <v>0</v>
      </c>
      <c r="S85" s="51">
        <f t="shared" si="12"/>
        <v>47270</v>
      </c>
      <c r="T85" s="51">
        <v>0</v>
      </c>
      <c r="U85" s="51">
        <v>2474</v>
      </c>
      <c r="V85" s="51">
        <f t="shared" si="11"/>
        <v>44796</v>
      </c>
      <c r="W85" s="51">
        <v>5057</v>
      </c>
      <c r="X85" s="51">
        <v>39739</v>
      </c>
      <c r="Y85" s="43"/>
      <c r="Z85" s="43"/>
      <c r="AA85" s="44"/>
    </row>
    <row r="86" spans="1:27" x14ac:dyDescent="0.25">
      <c r="A86" s="48">
        <v>76</v>
      </c>
      <c r="B86" s="49" t="s">
        <v>190</v>
      </c>
      <c r="C86" s="50" t="s">
        <v>191</v>
      </c>
      <c r="D86" s="51">
        <f t="shared" si="8"/>
        <v>170902</v>
      </c>
      <c r="E86" s="51">
        <v>11386</v>
      </c>
      <c r="F86" s="51">
        <v>4313</v>
      </c>
      <c r="G86" s="51">
        <v>20187</v>
      </c>
      <c r="H86" s="51">
        <v>234</v>
      </c>
      <c r="I86" s="51">
        <v>5757</v>
      </c>
      <c r="J86" s="51">
        <v>8551</v>
      </c>
      <c r="K86" s="51">
        <f t="shared" si="9"/>
        <v>0</v>
      </c>
      <c r="L86" s="51">
        <v>0</v>
      </c>
      <c r="M86" s="51">
        <v>0</v>
      </c>
      <c r="N86" s="51">
        <f t="shared" si="10"/>
        <v>0</v>
      </c>
      <c r="O86" s="51">
        <v>0</v>
      </c>
      <c r="P86" s="51">
        <v>0</v>
      </c>
      <c r="Q86" s="51">
        <v>0</v>
      </c>
      <c r="R86" s="51">
        <v>0</v>
      </c>
      <c r="S86" s="51">
        <f t="shared" si="12"/>
        <v>120474</v>
      </c>
      <c r="T86" s="51">
        <v>0</v>
      </c>
      <c r="U86" s="51">
        <v>9000</v>
      </c>
      <c r="V86" s="51">
        <f t="shared" si="11"/>
        <v>111474</v>
      </c>
      <c r="W86" s="51">
        <v>17636</v>
      </c>
      <c r="X86" s="51">
        <v>93838</v>
      </c>
      <c r="Y86" s="43"/>
      <c r="Z86" s="43"/>
      <c r="AA86" s="44"/>
    </row>
    <row r="87" spans="1:27" x14ac:dyDescent="0.25">
      <c r="A87" s="48">
        <v>77</v>
      </c>
      <c r="B87" s="49" t="s">
        <v>192</v>
      </c>
      <c r="C87" s="50" t="s">
        <v>193</v>
      </c>
      <c r="D87" s="51">
        <f t="shared" si="8"/>
        <v>38781</v>
      </c>
      <c r="E87" s="51">
        <v>2645</v>
      </c>
      <c r="F87" s="51">
        <v>1002</v>
      </c>
      <c r="G87" s="51">
        <v>0</v>
      </c>
      <c r="H87" s="51">
        <v>0</v>
      </c>
      <c r="I87" s="51">
        <v>0</v>
      </c>
      <c r="J87" s="51">
        <v>0</v>
      </c>
      <c r="K87" s="51">
        <f t="shared" si="9"/>
        <v>3977</v>
      </c>
      <c r="L87" s="51">
        <v>49</v>
      </c>
      <c r="M87" s="51">
        <v>3928</v>
      </c>
      <c r="N87" s="51">
        <f t="shared" si="10"/>
        <v>0</v>
      </c>
      <c r="O87" s="51">
        <v>0</v>
      </c>
      <c r="P87" s="51">
        <v>0</v>
      </c>
      <c r="Q87" s="51">
        <v>0</v>
      </c>
      <c r="R87" s="51">
        <v>0</v>
      </c>
      <c r="S87" s="51">
        <f t="shared" si="12"/>
        <v>31157</v>
      </c>
      <c r="T87" s="51">
        <v>0</v>
      </c>
      <c r="U87" s="51">
        <v>2825</v>
      </c>
      <c r="V87" s="51">
        <f t="shared" si="11"/>
        <v>28332</v>
      </c>
      <c r="W87" s="51">
        <v>0</v>
      </c>
      <c r="X87" s="51">
        <v>28332</v>
      </c>
      <c r="Y87" s="43"/>
      <c r="Z87" s="43"/>
      <c r="AA87" s="44"/>
    </row>
    <row r="88" spans="1:27" x14ac:dyDescent="0.25">
      <c r="A88" s="48">
        <v>78</v>
      </c>
      <c r="B88" s="49" t="s">
        <v>194</v>
      </c>
      <c r="C88" s="50" t="s">
        <v>195</v>
      </c>
      <c r="D88" s="51">
        <f t="shared" si="8"/>
        <v>118500</v>
      </c>
      <c r="E88" s="51">
        <v>9162</v>
      </c>
      <c r="F88" s="51">
        <v>3470</v>
      </c>
      <c r="G88" s="51">
        <v>16244</v>
      </c>
      <c r="H88" s="51">
        <v>3</v>
      </c>
      <c r="I88" s="51">
        <v>4934</v>
      </c>
      <c r="J88" s="51">
        <v>0</v>
      </c>
      <c r="K88" s="51">
        <f t="shared" si="9"/>
        <v>0</v>
      </c>
      <c r="L88" s="51">
        <v>0</v>
      </c>
      <c r="M88" s="51">
        <v>0</v>
      </c>
      <c r="N88" s="51">
        <f t="shared" si="10"/>
        <v>0</v>
      </c>
      <c r="O88" s="51">
        <v>0</v>
      </c>
      <c r="P88" s="51">
        <v>0</v>
      </c>
      <c r="Q88" s="51">
        <v>0</v>
      </c>
      <c r="R88" s="51">
        <v>0</v>
      </c>
      <c r="S88" s="51">
        <f t="shared" si="12"/>
        <v>84687</v>
      </c>
      <c r="T88" s="51">
        <v>0</v>
      </c>
      <c r="U88" s="51">
        <v>5530</v>
      </c>
      <c r="V88" s="51">
        <f t="shared" si="11"/>
        <v>79157</v>
      </c>
      <c r="W88" s="51">
        <v>4899</v>
      </c>
      <c r="X88" s="51">
        <v>74258</v>
      </c>
      <c r="Y88" s="43"/>
      <c r="Z88" s="43"/>
      <c r="AA88" s="44"/>
    </row>
    <row r="89" spans="1:27" x14ac:dyDescent="0.25">
      <c r="A89" s="48">
        <v>79</v>
      </c>
      <c r="B89" s="49" t="s">
        <v>196</v>
      </c>
      <c r="C89" s="50" t="s">
        <v>197</v>
      </c>
      <c r="D89" s="51">
        <f t="shared" si="8"/>
        <v>27747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f t="shared" si="9"/>
        <v>0</v>
      </c>
      <c r="L89" s="51">
        <v>0</v>
      </c>
      <c r="M89" s="51">
        <v>0</v>
      </c>
      <c r="N89" s="51">
        <f t="shared" si="10"/>
        <v>27747</v>
      </c>
      <c r="O89" s="51">
        <v>26718</v>
      </c>
      <c r="P89" s="51">
        <v>1029</v>
      </c>
      <c r="Q89" s="51">
        <v>0</v>
      </c>
      <c r="R89" s="51">
        <v>0</v>
      </c>
      <c r="S89" s="51">
        <f t="shared" si="12"/>
        <v>0</v>
      </c>
      <c r="T89" s="51">
        <v>0</v>
      </c>
      <c r="U89" s="51">
        <v>0</v>
      </c>
      <c r="V89" s="51">
        <f t="shared" si="11"/>
        <v>0</v>
      </c>
      <c r="W89" s="51">
        <v>0</v>
      </c>
      <c r="X89" s="51">
        <v>0</v>
      </c>
      <c r="Y89" s="43"/>
      <c r="Z89" s="43"/>
      <c r="AA89" s="44"/>
    </row>
    <row r="90" spans="1:27" x14ac:dyDescent="0.25">
      <c r="A90" s="48">
        <v>80</v>
      </c>
      <c r="B90" s="52" t="s">
        <v>30</v>
      </c>
      <c r="C90" s="50" t="s">
        <v>198</v>
      </c>
      <c r="D90" s="51">
        <f t="shared" si="8"/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f t="shared" si="9"/>
        <v>0</v>
      </c>
      <c r="L90" s="51">
        <v>0</v>
      </c>
      <c r="M90" s="51">
        <v>0</v>
      </c>
      <c r="N90" s="51">
        <f t="shared" si="10"/>
        <v>0</v>
      </c>
      <c r="O90" s="51">
        <v>0</v>
      </c>
      <c r="P90" s="51">
        <v>0</v>
      </c>
      <c r="Q90" s="51">
        <v>0</v>
      </c>
      <c r="R90" s="51">
        <v>0</v>
      </c>
      <c r="S90" s="51">
        <f t="shared" si="12"/>
        <v>0</v>
      </c>
      <c r="T90" s="51">
        <v>0</v>
      </c>
      <c r="U90" s="51">
        <v>0</v>
      </c>
      <c r="V90" s="51">
        <f t="shared" si="11"/>
        <v>0</v>
      </c>
      <c r="W90" s="51">
        <v>0</v>
      </c>
      <c r="X90" s="51">
        <v>0</v>
      </c>
      <c r="Y90" s="43"/>
      <c r="Z90" s="43"/>
      <c r="AA90" s="44"/>
    </row>
    <row r="91" spans="1:27" ht="24" x14ac:dyDescent="0.25">
      <c r="A91" s="890">
        <v>81</v>
      </c>
      <c r="B91" s="893" t="s">
        <v>199</v>
      </c>
      <c r="C91" s="58" t="s">
        <v>200</v>
      </c>
      <c r="D91" s="51">
        <f t="shared" si="8"/>
        <v>28365</v>
      </c>
      <c r="E91" s="51">
        <v>496</v>
      </c>
      <c r="F91" s="51">
        <v>188</v>
      </c>
      <c r="G91" s="51">
        <v>626</v>
      </c>
      <c r="H91" s="51">
        <v>0</v>
      </c>
      <c r="I91" s="51">
        <v>425</v>
      </c>
      <c r="J91" s="51">
        <v>0</v>
      </c>
      <c r="K91" s="51">
        <f t="shared" si="9"/>
        <v>0</v>
      </c>
      <c r="L91" s="51">
        <v>0</v>
      </c>
      <c r="M91" s="51">
        <v>0</v>
      </c>
      <c r="N91" s="51">
        <f t="shared" si="10"/>
        <v>20535</v>
      </c>
      <c r="O91" s="51">
        <v>17473</v>
      </c>
      <c r="P91" s="51">
        <v>3062</v>
      </c>
      <c r="Q91" s="51">
        <v>0</v>
      </c>
      <c r="R91" s="51">
        <v>0</v>
      </c>
      <c r="S91" s="51">
        <f t="shared" si="12"/>
        <v>6095</v>
      </c>
      <c r="T91" s="51">
        <v>0</v>
      </c>
      <c r="U91" s="51">
        <v>590</v>
      </c>
      <c r="V91" s="51">
        <f t="shared" si="11"/>
        <v>5505</v>
      </c>
      <c r="W91" s="51">
        <v>0</v>
      </c>
      <c r="X91" s="51">
        <v>5505</v>
      </c>
      <c r="Y91" s="43"/>
      <c r="Z91" s="43"/>
      <c r="AA91" s="44"/>
    </row>
    <row r="92" spans="1:27" ht="36" x14ac:dyDescent="0.25">
      <c r="A92" s="891"/>
      <c r="B92" s="894"/>
      <c r="C92" s="50" t="s">
        <v>201</v>
      </c>
      <c r="D92" s="51">
        <f t="shared" si="8"/>
        <v>7830</v>
      </c>
      <c r="E92" s="51">
        <v>496</v>
      </c>
      <c r="F92" s="51">
        <v>188</v>
      </c>
      <c r="G92" s="51">
        <v>626</v>
      </c>
      <c r="H92" s="51">
        <v>0</v>
      </c>
      <c r="I92" s="51">
        <v>425</v>
      </c>
      <c r="J92" s="51">
        <v>0</v>
      </c>
      <c r="K92" s="51">
        <f t="shared" si="9"/>
        <v>0</v>
      </c>
      <c r="L92" s="51">
        <v>0</v>
      </c>
      <c r="M92" s="51">
        <v>0</v>
      </c>
      <c r="N92" s="51">
        <f t="shared" si="10"/>
        <v>0</v>
      </c>
      <c r="O92" s="51">
        <v>0</v>
      </c>
      <c r="P92" s="51">
        <v>0</v>
      </c>
      <c r="Q92" s="51">
        <v>0</v>
      </c>
      <c r="R92" s="51">
        <v>0</v>
      </c>
      <c r="S92" s="51">
        <f t="shared" si="12"/>
        <v>6095</v>
      </c>
      <c r="T92" s="51">
        <v>0</v>
      </c>
      <c r="U92" s="51">
        <v>590</v>
      </c>
      <c r="V92" s="51">
        <f t="shared" si="11"/>
        <v>5505</v>
      </c>
      <c r="W92" s="51">
        <v>0</v>
      </c>
      <c r="X92" s="51">
        <v>5505</v>
      </c>
      <c r="Y92" s="43"/>
      <c r="Z92" s="43"/>
      <c r="AA92" s="44"/>
    </row>
    <row r="93" spans="1:27" ht="24" x14ac:dyDescent="0.25">
      <c r="A93" s="891"/>
      <c r="B93" s="894"/>
      <c r="C93" s="50" t="s">
        <v>202</v>
      </c>
      <c r="D93" s="51">
        <f t="shared" si="8"/>
        <v>3062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f t="shared" si="9"/>
        <v>0</v>
      </c>
      <c r="L93" s="51">
        <v>0</v>
      </c>
      <c r="M93" s="51">
        <v>0</v>
      </c>
      <c r="N93" s="51">
        <f t="shared" si="10"/>
        <v>3062</v>
      </c>
      <c r="O93" s="51">
        <v>0</v>
      </c>
      <c r="P93" s="51">
        <v>3062</v>
      </c>
      <c r="Q93" s="51">
        <v>0</v>
      </c>
      <c r="R93" s="51">
        <v>0</v>
      </c>
      <c r="S93" s="51">
        <f t="shared" si="12"/>
        <v>0</v>
      </c>
      <c r="T93" s="51">
        <v>0</v>
      </c>
      <c r="U93" s="51">
        <v>0</v>
      </c>
      <c r="V93" s="51">
        <f t="shared" si="11"/>
        <v>0</v>
      </c>
      <c r="W93" s="51">
        <v>0</v>
      </c>
      <c r="X93" s="51">
        <v>0</v>
      </c>
      <c r="Y93" s="43"/>
      <c r="Z93" s="43"/>
      <c r="AA93" s="44"/>
    </row>
    <row r="94" spans="1:27" ht="36" x14ac:dyDescent="0.25">
      <c r="A94" s="892"/>
      <c r="B94" s="895"/>
      <c r="C94" s="59" t="s">
        <v>203</v>
      </c>
      <c r="D94" s="51">
        <f t="shared" si="8"/>
        <v>17473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f t="shared" si="9"/>
        <v>0</v>
      </c>
      <c r="L94" s="51">
        <v>0</v>
      </c>
      <c r="M94" s="51">
        <v>0</v>
      </c>
      <c r="N94" s="51">
        <f t="shared" si="10"/>
        <v>17473</v>
      </c>
      <c r="O94" s="51">
        <v>17473</v>
      </c>
      <c r="P94" s="51">
        <v>0</v>
      </c>
      <c r="Q94" s="51">
        <v>0</v>
      </c>
      <c r="R94" s="51">
        <v>0</v>
      </c>
      <c r="S94" s="51">
        <f t="shared" si="12"/>
        <v>0</v>
      </c>
      <c r="T94" s="51">
        <v>0</v>
      </c>
      <c r="U94" s="51">
        <v>0</v>
      </c>
      <c r="V94" s="51">
        <f t="shared" si="11"/>
        <v>0</v>
      </c>
      <c r="W94" s="51">
        <v>0</v>
      </c>
      <c r="X94" s="51">
        <v>0</v>
      </c>
      <c r="Y94" s="43"/>
      <c r="Z94" s="43"/>
      <c r="AA94" s="44"/>
    </row>
    <row r="95" spans="1:27" ht="24" x14ac:dyDescent="0.25">
      <c r="A95" s="48">
        <v>82</v>
      </c>
      <c r="B95" s="52" t="s">
        <v>204</v>
      </c>
      <c r="C95" s="50" t="s">
        <v>205</v>
      </c>
      <c r="D95" s="51">
        <f t="shared" si="8"/>
        <v>918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f t="shared" si="9"/>
        <v>0</v>
      </c>
      <c r="L95" s="51">
        <v>0</v>
      </c>
      <c r="M95" s="51">
        <v>0</v>
      </c>
      <c r="N95" s="51">
        <f t="shared" si="10"/>
        <v>918</v>
      </c>
      <c r="O95" s="51">
        <v>718</v>
      </c>
      <c r="P95" s="51">
        <v>200</v>
      </c>
      <c r="Q95" s="51">
        <v>0</v>
      </c>
      <c r="R95" s="51">
        <v>0</v>
      </c>
      <c r="S95" s="51">
        <f t="shared" si="12"/>
        <v>0</v>
      </c>
      <c r="T95" s="51">
        <v>0</v>
      </c>
      <c r="U95" s="51">
        <v>0</v>
      </c>
      <c r="V95" s="51">
        <f t="shared" si="11"/>
        <v>0</v>
      </c>
      <c r="W95" s="51">
        <v>0</v>
      </c>
      <c r="X95" s="51">
        <v>0</v>
      </c>
      <c r="Y95" s="43"/>
      <c r="Z95" s="43"/>
      <c r="AA95" s="44"/>
    </row>
    <row r="96" spans="1:27" x14ac:dyDescent="0.25">
      <c r="A96" s="48">
        <v>83</v>
      </c>
      <c r="B96" s="52" t="s">
        <v>206</v>
      </c>
      <c r="C96" s="50" t="s">
        <v>207</v>
      </c>
      <c r="D96" s="51">
        <f t="shared" si="8"/>
        <v>5487</v>
      </c>
      <c r="E96" s="51">
        <v>393</v>
      </c>
      <c r="F96" s="51">
        <v>149</v>
      </c>
      <c r="G96" s="51">
        <v>697</v>
      </c>
      <c r="H96" s="51">
        <v>0</v>
      </c>
      <c r="I96" s="51">
        <v>148</v>
      </c>
      <c r="J96" s="51">
        <v>0</v>
      </c>
      <c r="K96" s="51">
        <f t="shared" si="9"/>
        <v>0</v>
      </c>
      <c r="L96" s="51">
        <v>0</v>
      </c>
      <c r="M96" s="51">
        <v>0</v>
      </c>
      <c r="N96" s="51">
        <f t="shared" si="10"/>
        <v>0</v>
      </c>
      <c r="O96" s="51">
        <v>0</v>
      </c>
      <c r="P96" s="51">
        <v>0</v>
      </c>
      <c r="Q96" s="51">
        <v>0</v>
      </c>
      <c r="R96" s="51">
        <v>0</v>
      </c>
      <c r="S96" s="51">
        <f t="shared" si="12"/>
        <v>4100</v>
      </c>
      <c r="T96" s="51">
        <v>0</v>
      </c>
      <c r="U96" s="51">
        <v>500</v>
      </c>
      <c r="V96" s="51">
        <f t="shared" si="11"/>
        <v>3600</v>
      </c>
      <c r="W96" s="51">
        <v>470</v>
      </c>
      <c r="X96" s="51">
        <v>3130</v>
      </c>
      <c r="Y96" s="43"/>
      <c r="Z96" s="43"/>
      <c r="AA96" s="44"/>
    </row>
    <row r="97" spans="1:27" x14ac:dyDescent="0.25">
      <c r="A97" s="48">
        <v>84</v>
      </c>
      <c r="B97" s="53" t="s">
        <v>208</v>
      </c>
      <c r="C97" s="50" t="s">
        <v>209</v>
      </c>
      <c r="D97" s="51">
        <f t="shared" si="8"/>
        <v>35072</v>
      </c>
      <c r="E97" s="51">
        <v>2446</v>
      </c>
      <c r="F97" s="51">
        <v>926</v>
      </c>
      <c r="G97" s="51">
        <v>4336</v>
      </c>
      <c r="H97" s="51">
        <v>216</v>
      </c>
      <c r="I97" s="51">
        <v>1198</v>
      </c>
      <c r="J97" s="51">
        <v>0</v>
      </c>
      <c r="K97" s="51">
        <f t="shared" si="9"/>
        <v>0</v>
      </c>
      <c r="L97" s="51">
        <v>0</v>
      </c>
      <c r="M97" s="51">
        <v>0</v>
      </c>
      <c r="N97" s="51">
        <f t="shared" si="10"/>
        <v>0</v>
      </c>
      <c r="O97" s="51">
        <v>0</v>
      </c>
      <c r="P97" s="51">
        <v>0</v>
      </c>
      <c r="Q97" s="51">
        <v>0</v>
      </c>
      <c r="R97" s="51">
        <v>0</v>
      </c>
      <c r="S97" s="51">
        <f t="shared" si="12"/>
        <v>25950</v>
      </c>
      <c r="T97" s="51">
        <v>0</v>
      </c>
      <c r="U97" s="51">
        <v>1813</v>
      </c>
      <c r="V97" s="51">
        <f t="shared" si="11"/>
        <v>24137</v>
      </c>
      <c r="W97" s="51">
        <v>3812</v>
      </c>
      <c r="X97" s="51">
        <v>20325</v>
      </c>
      <c r="Y97" s="43"/>
      <c r="Z97" s="43"/>
      <c r="AA97" s="44"/>
    </row>
    <row r="98" spans="1:27" x14ac:dyDescent="0.25">
      <c r="A98" s="48">
        <v>85</v>
      </c>
      <c r="B98" s="52" t="s">
        <v>210</v>
      </c>
      <c r="C98" s="50" t="s">
        <v>211</v>
      </c>
      <c r="D98" s="51">
        <f t="shared" si="8"/>
        <v>19574</v>
      </c>
      <c r="E98" s="51">
        <v>1221</v>
      </c>
      <c r="F98" s="51">
        <v>462</v>
      </c>
      <c r="G98" s="51">
        <v>1691</v>
      </c>
      <c r="H98" s="51">
        <v>3</v>
      </c>
      <c r="I98" s="51">
        <v>382</v>
      </c>
      <c r="J98" s="51">
        <v>0</v>
      </c>
      <c r="K98" s="51">
        <f t="shared" si="9"/>
        <v>550</v>
      </c>
      <c r="L98" s="51">
        <v>5</v>
      </c>
      <c r="M98" s="51">
        <v>545</v>
      </c>
      <c r="N98" s="51">
        <f t="shared" si="10"/>
        <v>0</v>
      </c>
      <c r="O98" s="51">
        <v>0</v>
      </c>
      <c r="P98" s="51">
        <v>0</v>
      </c>
      <c r="Q98" s="51">
        <v>0</v>
      </c>
      <c r="R98" s="51">
        <v>0</v>
      </c>
      <c r="S98" s="51">
        <f t="shared" si="12"/>
        <v>15265</v>
      </c>
      <c r="T98" s="51">
        <v>0</v>
      </c>
      <c r="U98" s="51">
        <v>710</v>
      </c>
      <c r="V98" s="51">
        <f t="shared" si="11"/>
        <v>14555</v>
      </c>
      <c r="W98" s="51">
        <v>5796</v>
      </c>
      <c r="X98" s="51">
        <v>8759</v>
      </c>
      <c r="Y98" s="43"/>
      <c r="Z98" s="43"/>
      <c r="AA98" s="44"/>
    </row>
    <row r="99" spans="1:27" x14ac:dyDescent="0.25">
      <c r="A99" s="48">
        <v>86</v>
      </c>
      <c r="B99" s="53" t="s">
        <v>212</v>
      </c>
      <c r="C99" s="50" t="s">
        <v>213</v>
      </c>
      <c r="D99" s="51">
        <f t="shared" si="8"/>
        <v>20736</v>
      </c>
      <c r="E99" s="51">
        <v>1293</v>
      </c>
      <c r="F99" s="51">
        <v>490</v>
      </c>
      <c r="G99" s="51">
        <v>1771</v>
      </c>
      <c r="H99" s="51">
        <v>18</v>
      </c>
      <c r="I99" s="51">
        <v>415</v>
      </c>
      <c r="J99" s="51">
        <v>0</v>
      </c>
      <c r="K99" s="51">
        <f t="shared" si="9"/>
        <v>792</v>
      </c>
      <c r="L99" s="51">
        <v>24</v>
      </c>
      <c r="M99" s="51">
        <v>768</v>
      </c>
      <c r="N99" s="51">
        <f t="shared" si="10"/>
        <v>0</v>
      </c>
      <c r="O99" s="51">
        <v>0</v>
      </c>
      <c r="P99" s="51">
        <v>0</v>
      </c>
      <c r="Q99" s="51">
        <v>0</v>
      </c>
      <c r="R99" s="51">
        <v>0</v>
      </c>
      <c r="S99" s="51">
        <f t="shared" si="12"/>
        <v>15957</v>
      </c>
      <c r="T99" s="51">
        <v>0</v>
      </c>
      <c r="U99" s="51">
        <v>784</v>
      </c>
      <c r="V99" s="51">
        <f t="shared" si="11"/>
        <v>15173</v>
      </c>
      <c r="W99" s="51">
        <v>2904</v>
      </c>
      <c r="X99" s="51">
        <v>12269</v>
      </c>
      <c r="Y99" s="43"/>
      <c r="Z99" s="43"/>
      <c r="AA99" s="44"/>
    </row>
    <row r="100" spans="1:27" x14ac:dyDescent="0.25">
      <c r="A100" s="48">
        <v>87</v>
      </c>
      <c r="B100" s="53" t="s">
        <v>214</v>
      </c>
      <c r="C100" s="50" t="s">
        <v>215</v>
      </c>
      <c r="D100" s="51">
        <f t="shared" si="8"/>
        <v>59227</v>
      </c>
      <c r="E100" s="51">
        <v>3692</v>
      </c>
      <c r="F100" s="51">
        <v>1398</v>
      </c>
      <c r="G100" s="51">
        <v>4964</v>
      </c>
      <c r="H100" s="51">
        <v>57</v>
      </c>
      <c r="I100" s="51">
        <v>1365</v>
      </c>
      <c r="J100" s="51">
        <v>0</v>
      </c>
      <c r="K100" s="51">
        <f t="shared" si="9"/>
        <v>2159</v>
      </c>
      <c r="L100" s="51">
        <v>10</v>
      </c>
      <c r="M100" s="51">
        <v>2149</v>
      </c>
      <c r="N100" s="51">
        <f t="shared" si="10"/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f t="shared" si="12"/>
        <v>45592</v>
      </c>
      <c r="T100" s="51">
        <v>0</v>
      </c>
      <c r="U100" s="51">
        <v>1462</v>
      </c>
      <c r="V100" s="51">
        <f t="shared" si="11"/>
        <v>44130</v>
      </c>
      <c r="W100" s="51">
        <v>13226</v>
      </c>
      <c r="X100" s="51">
        <v>30904</v>
      </c>
      <c r="Y100" s="43"/>
      <c r="Z100" s="43"/>
      <c r="AA100" s="44"/>
    </row>
    <row r="101" spans="1:27" x14ac:dyDescent="0.25">
      <c r="A101" s="48">
        <v>88</v>
      </c>
      <c r="B101" s="52" t="s">
        <v>216</v>
      </c>
      <c r="C101" s="50" t="s">
        <v>217</v>
      </c>
      <c r="D101" s="51">
        <f t="shared" si="8"/>
        <v>24212</v>
      </c>
      <c r="E101" s="51">
        <v>1510</v>
      </c>
      <c r="F101" s="51">
        <v>572</v>
      </c>
      <c r="G101" s="51">
        <v>2091</v>
      </c>
      <c r="H101" s="51">
        <v>99</v>
      </c>
      <c r="I101" s="51">
        <v>463</v>
      </c>
      <c r="J101" s="51">
        <v>0</v>
      </c>
      <c r="K101" s="51">
        <f t="shared" si="9"/>
        <v>433</v>
      </c>
      <c r="L101" s="51">
        <v>0</v>
      </c>
      <c r="M101" s="51">
        <v>433</v>
      </c>
      <c r="N101" s="51">
        <f t="shared" si="10"/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f t="shared" si="12"/>
        <v>19044</v>
      </c>
      <c r="T101" s="51">
        <v>0</v>
      </c>
      <c r="U101" s="51">
        <v>683</v>
      </c>
      <c r="V101" s="51">
        <f t="shared" si="11"/>
        <v>18361</v>
      </c>
      <c r="W101" s="51">
        <v>2560</v>
      </c>
      <c r="X101" s="51">
        <v>15801</v>
      </c>
      <c r="Y101" s="43"/>
      <c r="Z101" s="43"/>
      <c r="AA101" s="44"/>
    </row>
    <row r="102" spans="1:27" x14ac:dyDescent="0.25">
      <c r="A102" s="48">
        <v>89</v>
      </c>
      <c r="B102" s="49" t="s">
        <v>218</v>
      </c>
      <c r="C102" s="50" t="s">
        <v>219</v>
      </c>
      <c r="D102" s="51">
        <f t="shared" si="8"/>
        <v>77484</v>
      </c>
      <c r="E102" s="51">
        <v>4832</v>
      </c>
      <c r="F102" s="51">
        <v>1830</v>
      </c>
      <c r="G102" s="51">
        <v>6078</v>
      </c>
      <c r="H102" s="51">
        <v>6</v>
      </c>
      <c r="I102" s="51">
        <v>1731</v>
      </c>
      <c r="J102" s="51">
        <v>0</v>
      </c>
      <c r="K102" s="51">
        <f t="shared" si="9"/>
        <v>865</v>
      </c>
      <c r="L102" s="51">
        <v>0</v>
      </c>
      <c r="M102" s="51">
        <v>865</v>
      </c>
      <c r="N102" s="51">
        <f t="shared" si="10"/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f t="shared" si="12"/>
        <v>62142</v>
      </c>
      <c r="T102" s="51">
        <v>100</v>
      </c>
      <c r="U102" s="51">
        <v>5710</v>
      </c>
      <c r="V102" s="51">
        <f t="shared" si="11"/>
        <v>56332</v>
      </c>
      <c r="W102" s="51">
        <v>13198</v>
      </c>
      <c r="X102" s="51">
        <v>43134</v>
      </c>
      <c r="Y102" s="43"/>
      <c r="Z102" s="43"/>
      <c r="AA102" s="44"/>
    </row>
    <row r="103" spans="1:27" x14ac:dyDescent="0.25">
      <c r="A103" s="48">
        <v>90</v>
      </c>
      <c r="B103" s="49" t="s">
        <v>220</v>
      </c>
      <c r="C103" s="50" t="s">
        <v>221</v>
      </c>
      <c r="D103" s="51">
        <f t="shared" si="8"/>
        <v>55285</v>
      </c>
      <c r="E103" s="51">
        <v>3447</v>
      </c>
      <c r="F103" s="51">
        <v>1306</v>
      </c>
      <c r="G103" s="51">
        <v>4683</v>
      </c>
      <c r="H103" s="51">
        <v>0</v>
      </c>
      <c r="I103" s="51">
        <v>1140</v>
      </c>
      <c r="J103" s="51">
        <v>0</v>
      </c>
      <c r="K103" s="51">
        <f t="shared" si="9"/>
        <v>1173</v>
      </c>
      <c r="L103" s="51">
        <v>3</v>
      </c>
      <c r="M103" s="51">
        <v>1170</v>
      </c>
      <c r="N103" s="51">
        <f t="shared" si="10"/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f t="shared" si="12"/>
        <v>43536</v>
      </c>
      <c r="T103" s="51">
        <v>300</v>
      </c>
      <c r="U103" s="51">
        <v>265</v>
      </c>
      <c r="V103" s="51">
        <f t="shared" si="11"/>
        <v>42971</v>
      </c>
      <c r="W103" s="51">
        <v>22475</v>
      </c>
      <c r="X103" s="51">
        <v>20496</v>
      </c>
      <c r="Y103" s="43"/>
      <c r="Z103" s="43"/>
      <c r="AA103" s="44"/>
    </row>
    <row r="104" spans="1:27" ht="12" customHeight="1" x14ac:dyDescent="0.25">
      <c r="A104" s="48">
        <v>91</v>
      </c>
      <c r="B104" s="53" t="s">
        <v>222</v>
      </c>
      <c r="C104" s="50" t="s">
        <v>223</v>
      </c>
      <c r="D104" s="51">
        <f t="shared" si="8"/>
        <v>18788</v>
      </c>
      <c r="E104" s="51">
        <v>1172</v>
      </c>
      <c r="F104" s="51">
        <v>444</v>
      </c>
      <c r="G104" s="51">
        <v>1604</v>
      </c>
      <c r="H104" s="51">
        <v>0</v>
      </c>
      <c r="I104" s="51">
        <v>368</v>
      </c>
      <c r="J104" s="51">
        <v>0</v>
      </c>
      <c r="K104" s="51">
        <f t="shared" si="9"/>
        <v>370</v>
      </c>
      <c r="L104" s="51">
        <v>0</v>
      </c>
      <c r="M104" s="51">
        <v>370</v>
      </c>
      <c r="N104" s="51">
        <f t="shared" si="10"/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f t="shared" si="12"/>
        <v>14830</v>
      </c>
      <c r="T104" s="51">
        <v>0</v>
      </c>
      <c r="U104" s="51">
        <v>355</v>
      </c>
      <c r="V104" s="51">
        <f t="shared" si="11"/>
        <v>14475</v>
      </c>
      <c r="W104" s="51">
        <v>3168</v>
      </c>
      <c r="X104" s="51">
        <v>11307</v>
      </c>
      <c r="Y104" s="43"/>
      <c r="Z104" s="43"/>
      <c r="AA104" s="44"/>
    </row>
    <row r="105" spans="1:27" x14ac:dyDescent="0.25">
      <c r="A105" s="48">
        <v>92</v>
      </c>
      <c r="B105" s="49" t="s">
        <v>224</v>
      </c>
      <c r="C105" s="50" t="s">
        <v>225</v>
      </c>
      <c r="D105" s="51">
        <f t="shared" si="8"/>
        <v>29586</v>
      </c>
      <c r="E105" s="51">
        <v>1845</v>
      </c>
      <c r="F105" s="51">
        <v>699</v>
      </c>
      <c r="G105" s="51">
        <v>2515</v>
      </c>
      <c r="H105" s="51">
        <v>0</v>
      </c>
      <c r="I105" s="51">
        <v>546</v>
      </c>
      <c r="J105" s="51">
        <v>0</v>
      </c>
      <c r="K105" s="51">
        <f t="shared" si="9"/>
        <v>1836</v>
      </c>
      <c r="L105" s="51">
        <v>37</v>
      </c>
      <c r="M105" s="51">
        <v>1799</v>
      </c>
      <c r="N105" s="51">
        <f t="shared" si="10"/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f t="shared" si="12"/>
        <v>22145</v>
      </c>
      <c r="T105" s="51">
        <v>0</v>
      </c>
      <c r="U105" s="51">
        <v>1802</v>
      </c>
      <c r="V105" s="51">
        <f t="shared" si="11"/>
        <v>20343</v>
      </c>
      <c r="W105" s="51">
        <v>2548</v>
      </c>
      <c r="X105" s="51">
        <v>17795</v>
      </c>
      <c r="Y105" s="43"/>
      <c r="Z105" s="43"/>
      <c r="AA105" s="44"/>
    </row>
    <row r="106" spans="1:27" x14ac:dyDescent="0.25">
      <c r="A106" s="48">
        <v>93</v>
      </c>
      <c r="B106" s="49" t="s">
        <v>226</v>
      </c>
      <c r="C106" s="50" t="s">
        <v>227</v>
      </c>
      <c r="D106" s="51">
        <f t="shared" si="8"/>
        <v>28157</v>
      </c>
      <c r="E106" s="51">
        <v>1755</v>
      </c>
      <c r="F106" s="51">
        <v>665</v>
      </c>
      <c r="G106" s="51">
        <v>2375</v>
      </c>
      <c r="H106" s="51">
        <v>3</v>
      </c>
      <c r="I106" s="51">
        <v>558</v>
      </c>
      <c r="J106" s="51">
        <v>0</v>
      </c>
      <c r="K106" s="51">
        <f t="shared" si="9"/>
        <v>577</v>
      </c>
      <c r="L106" s="51">
        <v>0</v>
      </c>
      <c r="M106" s="51">
        <v>577</v>
      </c>
      <c r="N106" s="51">
        <f t="shared" si="10"/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f t="shared" si="12"/>
        <v>22224</v>
      </c>
      <c r="T106" s="51">
        <v>0</v>
      </c>
      <c r="U106" s="51">
        <v>585</v>
      </c>
      <c r="V106" s="51">
        <f t="shared" si="11"/>
        <v>21639</v>
      </c>
      <c r="W106" s="51">
        <v>7311</v>
      </c>
      <c r="X106" s="51">
        <v>14328</v>
      </c>
      <c r="Y106" s="43"/>
      <c r="Z106" s="43"/>
      <c r="AA106" s="44"/>
    </row>
    <row r="107" spans="1:27" x14ac:dyDescent="0.25">
      <c r="A107" s="48">
        <v>94</v>
      </c>
      <c r="B107" s="52" t="s">
        <v>32</v>
      </c>
      <c r="C107" s="50" t="s">
        <v>33</v>
      </c>
      <c r="D107" s="51">
        <f t="shared" si="8"/>
        <v>34795</v>
      </c>
      <c r="E107" s="51">
        <v>2168</v>
      </c>
      <c r="F107" s="51">
        <v>821</v>
      </c>
      <c r="G107" s="51">
        <v>2875</v>
      </c>
      <c r="H107" s="51">
        <v>0</v>
      </c>
      <c r="I107" s="51">
        <v>728</v>
      </c>
      <c r="J107" s="51">
        <v>0</v>
      </c>
      <c r="K107" s="51">
        <f t="shared" si="9"/>
        <v>1048</v>
      </c>
      <c r="L107" s="51">
        <v>50</v>
      </c>
      <c r="M107" s="51">
        <v>998</v>
      </c>
      <c r="N107" s="51">
        <f t="shared" si="10"/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f t="shared" si="12"/>
        <v>27155</v>
      </c>
      <c r="T107" s="51">
        <v>0</v>
      </c>
      <c r="U107" s="51">
        <v>600</v>
      </c>
      <c r="V107" s="51">
        <f t="shared" si="11"/>
        <v>26555</v>
      </c>
      <c r="W107" s="51">
        <v>6077</v>
      </c>
      <c r="X107" s="51">
        <v>20478</v>
      </c>
      <c r="Y107" s="43"/>
      <c r="Z107" s="43"/>
      <c r="AA107" s="44"/>
    </row>
    <row r="108" spans="1:27" x14ac:dyDescent="0.25">
      <c r="A108" s="48">
        <v>95</v>
      </c>
      <c r="B108" s="53" t="s">
        <v>228</v>
      </c>
      <c r="C108" s="50" t="s">
        <v>229</v>
      </c>
      <c r="D108" s="51">
        <f t="shared" si="8"/>
        <v>21686</v>
      </c>
      <c r="E108" s="51">
        <v>1352</v>
      </c>
      <c r="F108" s="51">
        <v>512</v>
      </c>
      <c r="G108" s="51">
        <v>1841</v>
      </c>
      <c r="H108" s="51">
        <v>3</v>
      </c>
      <c r="I108" s="51">
        <v>422</v>
      </c>
      <c r="J108" s="51">
        <v>0</v>
      </c>
      <c r="K108" s="51">
        <f t="shared" si="9"/>
        <v>716</v>
      </c>
      <c r="L108" s="51">
        <v>1</v>
      </c>
      <c r="M108" s="51">
        <v>715</v>
      </c>
      <c r="N108" s="51">
        <f t="shared" si="10"/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f t="shared" si="12"/>
        <v>16840</v>
      </c>
      <c r="T108" s="51">
        <v>0</v>
      </c>
      <c r="U108" s="51">
        <v>970</v>
      </c>
      <c r="V108" s="51">
        <f t="shared" si="11"/>
        <v>15870</v>
      </c>
      <c r="W108" s="51">
        <v>3997</v>
      </c>
      <c r="X108" s="51">
        <v>11873</v>
      </c>
      <c r="Y108" s="43"/>
      <c r="Z108" s="43"/>
      <c r="AA108" s="44"/>
    </row>
    <row r="109" spans="1:27" x14ac:dyDescent="0.25">
      <c r="A109" s="48">
        <v>96</v>
      </c>
      <c r="B109" s="49" t="s">
        <v>230</v>
      </c>
      <c r="C109" s="50" t="s">
        <v>231</v>
      </c>
      <c r="D109" s="51">
        <f t="shared" si="8"/>
        <v>56325</v>
      </c>
      <c r="E109" s="51">
        <v>3513</v>
      </c>
      <c r="F109" s="51">
        <v>1331</v>
      </c>
      <c r="G109" s="51">
        <v>4869</v>
      </c>
      <c r="H109" s="51">
        <v>6</v>
      </c>
      <c r="I109" s="51">
        <v>1159</v>
      </c>
      <c r="J109" s="51">
        <v>0</v>
      </c>
      <c r="K109" s="51">
        <f t="shared" si="9"/>
        <v>2704</v>
      </c>
      <c r="L109" s="51">
        <v>0</v>
      </c>
      <c r="M109" s="51">
        <v>2704</v>
      </c>
      <c r="N109" s="51">
        <f t="shared" si="10"/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f t="shared" si="12"/>
        <v>42743</v>
      </c>
      <c r="T109" s="51">
        <v>0</v>
      </c>
      <c r="U109" s="51">
        <v>1910</v>
      </c>
      <c r="V109" s="51">
        <f t="shared" si="11"/>
        <v>40833</v>
      </c>
      <c r="W109" s="51">
        <v>13944</v>
      </c>
      <c r="X109" s="51">
        <v>26889</v>
      </c>
      <c r="Y109" s="43"/>
      <c r="Z109" s="43"/>
      <c r="AA109" s="44"/>
    </row>
    <row r="110" spans="1:27" ht="13.5" customHeight="1" x14ac:dyDescent="0.25">
      <c r="A110" s="48">
        <v>97</v>
      </c>
      <c r="B110" s="49" t="s">
        <v>232</v>
      </c>
      <c r="C110" s="50" t="s">
        <v>233</v>
      </c>
      <c r="D110" s="51">
        <f t="shared" si="8"/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f t="shared" si="9"/>
        <v>0</v>
      </c>
      <c r="L110" s="51">
        <v>0</v>
      </c>
      <c r="M110" s="51">
        <v>0</v>
      </c>
      <c r="N110" s="51">
        <f t="shared" si="10"/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f t="shared" si="12"/>
        <v>0</v>
      </c>
      <c r="T110" s="51">
        <v>0</v>
      </c>
      <c r="U110" s="51">
        <v>0</v>
      </c>
      <c r="V110" s="51">
        <f t="shared" si="11"/>
        <v>0</v>
      </c>
      <c r="W110" s="51">
        <v>0</v>
      </c>
      <c r="X110" s="51">
        <v>0</v>
      </c>
      <c r="Y110" s="43"/>
      <c r="Z110" s="43"/>
      <c r="AA110" s="44"/>
    </row>
    <row r="111" spans="1:27" x14ac:dyDescent="0.25">
      <c r="A111" s="48">
        <v>98</v>
      </c>
      <c r="B111" s="49" t="s">
        <v>234</v>
      </c>
      <c r="C111" s="50" t="s">
        <v>235</v>
      </c>
      <c r="D111" s="51">
        <f t="shared" si="8"/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f t="shared" si="9"/>
        <v>0</v>
      </c>
      <c r="L111" s="51">
        <v>0</v>
      </c>
      <c r="M111" s="51">
        <v>0</v>
      </c>
      <c r="N111" s="51">
        <f t="shared" si="10"/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f t="shared" si="12"/>
        <v>0</v>
      </c>
      <c r="T111" s="51">
        <v>0</v>
      </c>
      <c r="U111" s="51">
        <v>0</v>
      </c>
      <c r="V111" s="51">
        <f t="shared" si="11"/>
        <v>0</v>
      </c>
      <c r="W111" s="51">
        <v>0</v>
      </c>
      <c r="X111" s="51">
        <v>0</v>
      </c>
      <c r="Y111" s="43"/>
      <c r="Z111" s="43"/>
      <c r="AA111" s="44"/>
    </row>
    <row r="112" spans="1:27" x14ac:dyDescent="0.25">
      <c r="A112" s="48">
        <v>99</v>
      </c>
      <c r="B112" s="53" t="s">
        <v>236</v>
      </c>
      <c r="C112" s="50" t="s">
        <v>237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f t="shared" si="9"/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f t="shared" si="12"/>
        <v>0</v>
      </c>
      <c r="T112" s="51">
        <v>0</v>
      </c>
      <c r="U112" s="51">
        <v>0</v>
      </c>
      <c r="V112" s="51">
        <f t="shared" si="11"/>
        <v>0</v>
      </c>
      <c r="W112" s="51">
        <v>0</v>
      </c>
      <c r="X112" s="51">
        <v>0</v>
      </c>
      <c r="Y112" s="43"/>
      <c r="Z112" s="43"/>
      <c r="AA112" s="44"/>
    </row>
    <row r="113" spans="1:27" ht="12.75" customHeight="1" x14ac:dyDescent="0.25">
      <c r="A113" s="48">
        <v>100</v>
      </c>
      <c r="B113" s="53" t="s">
        <v>238</v>
      </c>
      <c r="C113" s="50" t="s">
        <v>239</v>
      </c>
      <c r="D113" s="51">
        <f t="shared" si="8"/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f t="shared" si="9"/>
        <v>0</v>
      </c>
      <c r="L113" s="51">
        <v>0</v>
      </c>
      <c r="M113" s="51">
        <v>0</v>
      </c>
      <c r="N113" s="51">
        <f t="shared" si="10"/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f t="shared" si="12"/>
        <v>0</v>
      </c>
      <c r="T113" s="51">
        <v>0</v>
      </c>
      <c r="U113" s="51">
        <v>0</v>
      </c>
      <c r="V113" s="51">
        <f t="shared" si="11"/>
        <v>0</v>
      </c>
      <c r="W113" s="51">
        <v>0</v>
      </c>
      <c r="X113" s="51">
        <v>0</v>
      </c>
      <c r="Y113" s="43"/>
      <c r="Z113" s="43"/>
      <c r="AA113" s="44"/>
    </row>
    <row r="114" spans="1:27" ht="24" x14ac:dyDescent="0.25">
      <c r="A114" s="48">
        <v>101</v>
      </c>
      <c r="B114" s="53" t="s">
        <v>240</v>
      </c>
      <c r="C114" s="50" t="s">
        <v>241</v>
      </c>
      <c r="D114" s="51">
        <f t="shared" si="8"/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f t="shared" si="9"/>
        <v>0</v>
      </c>
      <c r="L114" s="51">
        <v>0</v>
      </c>
      <c r="M114" s="51">
        <v>0</v>
      </c>
      <c r="N114" s="51">
        <f t="shared" si="10"/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f t="shared" si="12"/>
        <v>0</v>
      </c>
      <c r="T114" s="51">
        <v>0</v>
      </c>
      <c r="U114" s="51">
        <v>0</v>
      </c>
      <c r="V114" s="51">
        <f t="shared" si="11"/>
        <v>0</v>
      </c>
      <c r="W114" s="51">
        <v>0</v>
      </c>
      <c r="X114" s="51">
        <v>0</v>
      </c>
      <c r="Y114" s="43"/>
      <c r="Z114" s="43"/>
      <c r="AA114" s="44"/>
    </row>
    <row r="115" spans="1:27" x14ac:dyDescent="0.25">
      <c r="A115" s="48">
        <v>102</v>
      </c>
      <c r="B115" s="53" t="s">
        <v>242</v>
      </c>
      <c r="C115" s="50" t="s">
        <v>243</v>
      </c>
      <c r="D115" s="51">
        <f t="shared" si="8"/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f t="shared" si="9"/>
        <v>0</v>
      </c>
      <c r="L115" s="51">
        <v>0</v>
      </c>
      <c r="M115" s="51">
        <v>0</v>
      </c>
      <c r="N115" s="51">
        <f t="shared" si="10"/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f t="shared" si="12"/>
        <v>0</v>
      </c>
      <c r="T115" s="51">
        <v>0</v>
      </c>
      <c r="U115" s="51">
        <v>0</v>
      </c>
      <c r="V115" s="51">
        <f t="shared" si="11"/>
        <v>0</v>
      </c>
      <c r="W115" s="51">
        <v>0</v>
      </c>
      <c r="X115" s="51">
        <v>0</v>
      </c>
      <c r="Y115" s="43"/>
      <c r="Z115" s="43"/>
      <c r="AA115" s="44"/>
    </row>
    <row r="116" spans="1:27" x14ac:dyDescent="0.25">
      <c r="A116" s="48">
        <v>103</v>
      </c>
      <c r="B116" s="53" t="s">
        <v>244</v>
      </c>
      <c r="C116" s="50" t="s">
        <v>245</v>
      </c>
      <c r="D116" s="51">
        <f t="shared" si="8"/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f t="shared" si="9"/>
        <v>0</v>
      </c>
      <c r="L116" s="51">
        <v>0</v>
      </c>
      <c r="M116" s="51">
        <v>0</v>
      </c>
      <c r="N116" s="51">
        <f t="shared" si="10"/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f t="shared" si="12"/>
        <v>0</v>
      </c>
      <c r="T116" s="51">
        <v>0</v>
      </c>
      <c r="U116" s="51">
        <v>0</v>
      </c>
      <c r="V116" s="51">
        <f t="shared" si="11"/>
        <v>0</v>
      </c>
      <c r="W116" s="51">
        <v>0</v>
      </c>
      <c r="X116" s="51">
        <v>0</v>
      </c>
      <c r="Y116" s="43"/>
      <c r="Z116" s="43"/>
      <c r="AA116" s="44"/>
    </row>
    <row r="117" spans="1:27" x14ac:dyDescent="0.25">
      <c r="A117" s="48">
        <v>104</v>
      </c>
      <c r="B117" s="60" t="s">
        <v>246</v>
      </c>
      <c r="C117" s="57" t="s">
        <v>247</v>
      </c>
      <c r="D117" s="51">
        <f t="shared" si="8"/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f t="shared" si="9"/>
        <v>0</v>
      </c>
      <c r="L117" s="51">
        <v>0</v>
      </c>
      <c r="M117" s="51">
        <v>0</v>
      </c>
      <c r="N117" s="51">
        <f t="shared" si="10"/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f t="shared" si="12"/>
        <v>0</v>
      </c>
      <c r="T117" s="51">
        <v>0</v>
      </c>
      <c r="U117" s="51">
        <v>0</v>
      </c>
      <c r="V117" s="51">
        <f t="shared" si="11"/>
        <v>0</v>
      </c>
      <c r="W117" s="51">
        <v>0</v>
      </c>
      <c r="X117" s="51">
        <v>0</v>
      </c>
      <c r="Y117" s="43"/>
      <c r="Z117" s="43"/>
      <c r="AA117" s="44"/>
    </row>
    <row r="118" spans="1:27" x14ac:dyDescent="0.25">
      <c r="A118" s="48">
        <v>105</v>
      </c>
      <c r="B118" s="52" t="s">
        <v>248</v>
      </c>
      <c r="C118" s="50" t="s">
        <v>249</v>
      </c>
      <c r="D118" s="51">
        <f t="shared" si="8"/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f t="shared" si="9"/>
        <v>0</v>
      </c>
      <c r="L118" s="51">
        <v>0</v>
      </c>
      <c r="M118" s="51">
        <v>0</v>
      </c>
      <c r="N118" s="51">
        <f t="shared" si="10"/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f t="shared" si="12"/>
        <v>0</v>
      </c>
      <c r="T118" s="51">
        <v>0</v>
      </c>
      <c r="U118" s="51">
        <v>0</v>
      </c>
      <c r="V118" s="51">
        <f t="shared" si="11"/>
        <v>0</v>
      </c>
      <c r="W118" s="51">
        <v>0</v>
      </c>
      <c r="X118" s="51">
        <v>0</v>
      </c>
      <c r="Y118" s="43"/>
      <c r="Z118" s="43"/>
      <c r="AA118" s="44"/>
    </row>
    <row r="119" spans="1:27" ht="11.25" customHeight="1" x14ac:dyDescent="0.25">
      <c r="A119" s="48">
        <v>106</v>
      </c>
      <c r="B119" s="53" t="s">
        <v>250</v>
      </c>
      <c r="C119" s="50" t="s">
        <v>251</v>
      </c>
      <c r="D119" s="51">
        <f t="shared" si="8"/>
        <v>16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f t="shared" si="9"/>
        <v>0</v>
      </c>
      <c r="L119" s="51">
        <v>0</v>
      </c>
      <c r="M119" s="51">
        <v>0</v>
      </c>
      <c r="N119" s="51">
        <f t="shared" si="10"/>
        <v>16</v>
      </c>
      <c r="O119" s="51">
        <v>16</v>
      </c>
      <c r="P119" s="51">
        <v>0</v>
      </c>
      <c r="Q119" s="51">
        <v>0</v>
      </c>
      <c r="R119" s="51">
        <v>0</v>
      </c>
      <c r="S119" s="51">
        <f t="shared" si="12"/>
        <v>0</v>
      </c>
      <c r="T119" s="51">
        <v>0</v>
      </c>
      <c r="U119" s="51">
        <v>0</v>
      </c>
      <c r="V119" s="51">
        <f t="shared" si="11"/>
        <v>0</v>
      </c>
      <c r="W119" s="51">
        <v>0</v>
      </c>
      <c r="X119" s="51">
        <v>0</v>
      </c>
      <c r="Y119" s="43"/>
      <c r="Z119" s="43"/>
      <c r="AA119" s="44"/>
    </row>
    <row r="120" spans="1:27" x14ac:dyDescent="0.25">
      <c r="A120" s="48">
        <v>107</v>
      </c>
      <c r="B120" s="49" t="s">
        <v>252</v>
      </c>
      <c r="C120" s="61" t="s">
        <v>253</v>
      </c>
      <c r="D120" s="51">
        <f t="shared" si="8"/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f t="shared" si="9"/>
        <v>0</v>
      </c>
      <c r="L120" s="51">
        <v>0</v>
      </c>
      <c r="M120" s="51">
        <v>0</v>
      </c>
      <c r="N120" s="51">
        <f t="shared" si="10"/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f t="shared" si="12"/>
        <v>0</v>
      </c>
      <c r="T120" s="51">
        <v>0</v>
      </c>
      <c r="U120" s="51">
        <v>0</v>
      </c>
      <c r="V120" s="51">
        <f t="shared" si="11"/>
        <v>0</v>
      </c>
      <c r="W120" s="51">
        <v>0</v>
      </c>
      <c r="X120" s="51">
        <v>0</v>
      </c>
      <c r="Y120" s="43"/>
      <c r="Z120" s="43"/>
      <c r="AA120" s="44"/>
    </row>
    <row r="121" spans="1:27" x14ac:dyDescent="0.25">
      <c r="A121" s="48">
        <v>108</v>
      </c>
      <c r="B121" s="53" t="s">
        <v>254</v>
      </c>
      <c r="C121" s="50" t="s">
        <v>255</v>
      </c>
      <c r="D121" s="51">
        <f t="shared" si="8"/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f t="shared" si="9"/>
        <v>0</v>
      </c>
      <c r="L121" s="51">
        <v>0</v>
      </c>
      <c r="M121" s="51">
        <v>0</v>
      </c>
      <c r="N121" s="51">
        <f t="shared" si="10"/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f t="shared" si="12"/>
        <v>0</v>
      </c>
      <c r="T121" s="51">
        <v>0</v>
      </c>
      <c r="U121" s="51">
        <v>0</v>
      </c>
      <c r="V121" s="51">
        <f t="shared" si="11"/>
        <v>0</v>
      </c>
      <c r="W121" s="51">
        <v>0</v>
      </c>
      <c r="X121" s="51">
        <v>0</v>
      </c>
      <c r="Y121" s="43"/>
      <c r="Z121" s="43"/>
      <c r="AA121" s="44"/>
    </row>
    <row r="122" spans="1:27" ht="14.25" customHeight="1" x14ac:dyDescent="0.25">
      <c r="A122" s="48">
        <v>109</v>
      </c>
      <c r="B122" s="52" t="s">
        <v>256</v>
      </c>
      <c r="C122" s="50" t="s">
        <v>257</v>
      </c>
      <c r="D122" s="51">
        <f t="shared" si="8"/>
        <v>68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f t="shared" si="9"/>
        <v>0</v>
      </c>
      <c r="L122" s="51">
        <v>0</v>
      </c>
      <c r="M122" s="51">
        <v>0</v>
      </c>
      <c r="N122" s="51">
        <f t="shared" si="10"/>
        <v>68</v>
      </c>
      <c r="O122" s="51">
        <v>59</v>
      </c>
      <c r="P122" s="51">
        <v>9</v>
      </c>
      <c r="Q122" s="51">
        <v>0</v>
      </c>
      <c r="R122" s="51">
        <v>0</v>
      </c>
      <c r="S122" s="51">
        <f t="shared" si="12"/>
        <v>0</v>
      </c>
      <c r="T122" s="51">
        <v>0</v>
      </c>
      <c r="U122" s="51">
        <v>0</v>
      </c>
      <c r="V122" s="51">
        <f t="shared" si="11"/>
        <v>0</v>
      </c>
      <c r="W122" s="51">
        <v>0</v>
      </c>
      <c r="X122" s="51">
        <v>0</v>
      </c>
      <c r="Y122" s="43"/>
      <c r="Z122" s="43"/>
      <c r="AA122" s="44"/>
    </row>
    <row r="123" spans="1:27" x14ac:dyDescent="0.25">
      <c r="A123" s="48">
        <v>110</v>
      </c>
      <c r="B123" s="49" t="s">
        <v>258</v>
      </c>
      <c r="C123" s="50" t="s">
        <v>259</v>
      </c>
      <c r="D123" s="51">
        <f t="shared" si="8"/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f t="shared" si="9"/>
        <v>0</v>
      </c>
      <c r="L123" s="51">
        <v>0</v>
      </c>
      <c r="M123" s="51">
        <v>0</v>
      </c>
      <c r="N123" s="51">
        <f t="shared" si="10"/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f t="shared" si="12"/>
        <v>0</v>
      </c>
      <c r="T123" s="51">
        <v>0</v>
      </c>
      <c r="U123" s="51">
        <v>0</v>
      </c>
      <c r="V123" s="51">
        <f t="shared" si="11"/>
        <v>0</v>
      </c>
      <c r="W123" s="51">
        <v>0</v>
      </c>
      <c r="X123" s="51">
        <v>0</v>
      </c>
      <c r="Y123" s="43"/>
      <c r="Z123" s="43"/>
      <c r="AA123" s="44"/>
    </row>
    <row r="124" spans="1:27" x14ac:dyDescent="0.25">
      <c r="A124" s="48">
        <v>111</v>
      </c>
      <c r="B124" s="52" t="s">
        <v>560</v>
      </c>
      <c r="C124" s="50" t="s">
        <v>561</v>
      </c>
      <c r="D124" s="51">
        <f t="shared" si="8"/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f t="shared" si="9"/>
        <v>0</v>
      </c>
      <c r="L124" s="51">
        <v>0</v>
      </c>
      <c r="M124" s="51">
        <v>0</v>
      </c>
      <c r="N124" s="51">
        <f t="shared" si="10"/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f t="shared" si="12"/>
        <v>0</v>
      </c>
      <c r="T124" s="51">
        <v>0</v>
      </c>
      <c r="U124" s="51">
        <v>0</v>
      </c>
      <c r="V124" s="51">
        <f t="shared" si="11"/>
        <v>0</v>
      </c>
      <c r="W124" s="51">
        <v>0</v>
      </c>
      <c r="X124" s="51">
        <v>0</v>
      </c>
      <c r="Y124" s="43"/>
      <c r="Z124" s="43"/>
      <c r="AA124" s="44"/>
    </row>
    <row r="125" spans="1:27" ht="13.5" customHeight="1" x14ac:dyDescent="0.25">
      <c r="A125" s="48">
        <v>112</v>
      </c>
      <c r="B125" s="52" t="s">
        <v>260</v>
      </c>
      <c r="C125" s="50" t="s">
        <v>261</v>
      </c>
      <c r="D125" s="51">
        <f t="shared" si="8"/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f t="shared" si="9"/>
        <v>0</v>
      </c>
      <c r="L125" s="51">
        <v>0</v>
      </c>
      <c r="M125" s="51">
        <v>0</v>
      </c>
      <c r="N125" s="51">
        <f t="shared" si="10"/>
        <v>0</v>
      </c>
      <c r="O125" s="51">
        <v>0</v>
      </c>
      <c r="P125" s="51">
        <v>0</v>
      </c>
      <c r="Q125" s="51">
        <v>0</v>
      </c>
      <c r="R125" s="51">
        <v>0</v>
      </c>
      <c r="S125" s="51">
        <f t="shared" si="12"/>
        <v>0</v>
      </c>
      <c r="T125" s="51">
        <v>0</v>
      </c>
      <c r="U125" s="51">
        <v>0</v>
      </c>
      <c r="V125" s="51">
        <f t="shared" si="11"/>
        <v>0</v>
      </c>
      <c r="W125" s="51">
        <v>0</v>
      </c>
      <c r="X125" s="51">
        <v>0</v>
      </c>
      <c r="Y125" s="43"/>
      <c r="Z125" s="43"/>
      <c r="AA125" s="44"/>
    </row>
    <row r="126" spans="1:27" x14ac:dyDescent="0.25">
      <c r="A126" s="48">
        <v>113</v>
      </c>
      <c r="B126" s="53" t="s">
        <v>262</v>
      </c>
      <c r="C126" s="50" t="s">
        <v>263</v>
      </c>
      <c r="D126" s="51">
        <f t="shared" si="8"/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f t="shared" si="9"/>
        <v>0</v>
      </c>
      <c r="L126" s="51">
        <v>0</v>
      </c>
      <c r="M126" s="51">
        <v>0</v>
      </c>
      <c r="N126" s="51">
        <f t="shared" si="10"/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f t="shared" si="12"/>
        <v>0</v>
      </c>
      <c r="T126" s="51">
        <v>0</v>
      </c>
      <c r="U126" s="51">
        <v>0</v>
      </c>
      <c r="V126" s="51">
        <f t="shared" si="11"/>
        <v>0</v>
      </c>
      <c r="W126" s="51">
        <v>0</v>
      </c>
      <c r="X126" s="51">
        <v>0</v>
      </c>
      <c r="Y126" s="43"/>
      <c r="Z126" s="43"/>
      <c r="AA126" s="44"/>
    </row>
    <row r="127" spans="1:27" ht="24" x14ac:dyDescent="0.25">
      <c r="A127" s="48">
        <v>114</v>
      </c>
      <c r="B127" s="53" t="s">
        <v>264</v>
      </c>
      <c r="C127" s="55" t="s">
        <v>265</v>
      </c>
      <c r="D127" s="51">
        <f t="shared" si="8"/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f t="shared" si="9"/>
        <v>0</v>
      </c>
      <c r="L127" s="51">
        <v>0</v>
      </c>
      <c r="M127" s="51">
        <v>0</v>
      </c>
      <c r="N127" s="51">
        <f t="shared" si="10"/>
        <v>0</v>
      </c>
      <c r="O127" s="51">
        <v>0</v>
      </c>
      <c r="P127" s="51">
        <v>0</v>
      </c>
      <c r="Q127" s="51">
        <v>0</v>
      </c>
      <c r="R127" s="51">
        <v>0</v>
      </c>
      <c r="S127" s="51">
        <f t="shared" si="12"/>
        <v>0</v>
      </c>
      <c r="T127" s="51">
        <v>0</v>
      </c>
      <c r="U127" s="51">
        <v>0</v>
      </c>
      <c r="V127" s="51">
        <f t="shared" si="11"/>
        <v>0</v>
      </c>
      <c r="W127" s="51">
        <v>0</v>
      </c>
      <c r="X127" s="51">
        <v>0</v>
      </c>
      <c r="Y127" s="43"/>
      <c r="Z127" s="43"/>
      <c r="AA127" s="44"/>
    </row>
    <row r="128" spans="1:27" x14ac:dyDescent="0.25">
      <c r="A128" s="48">
        <v>115</v>
      </c>
      <c r="B128" s="53" t="s">
        <v>266</v>
      </c>
      <c r="C128" s="50" t="s">
        <v>267</v>
      </c>
      <c r="D128" s="51">
        <f t="shared" si="8"/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f t="shared" si="9"/>
        <v>0</v>
      </c>
      <c r="L128" s="51">
        <v>0</v>
      </c>
      <c r="M128" s="51">
        <v>0</v>
      </c>
      <c r="N128" s="51">
        <f t="shared" si="10"/>
        <v>0</v>
      </c>
      <c r="O128" s="51">
        <v>0</v>
      </c>
      <c r="P128" s="51">
        <v>0</v>
      </c>
      <c r="Q128" s="51">
        <v>0</v>
      </c>
      <c r="R128" s="51">
        <v>0</v>
      </c>
      <c r="S128" s="51">
        <f t="shared" si="12"/>
        <v>0</v>
      </c>
      <c r="T128" s="51">
        <v>0</v>
      </c>
      <c r="U128" s="51">
        <v>0</v>
      </c>
      <c r="V128" s="51">
        <f t="shared" si="11"/>
        <v>0</v>
      </c>
      <c r="W128" s="51">
        <v>0</v>
      </c>
      <c r="X128" s="51">
        <v>0</v>
      </c>
      <c r="Y128" s="43"/>
      <c r="Z128" s="43"/>
      <c r="AA128" s="44"/>
    </row>
    <row r="129" spans="1:27" ht="10.5" customHeight="1" x14ac:dyDescent="0.25">
      <c r="A129" s="48">
        <v>116</v>
      </c>
      <c r="B129" s="53" t="s">
        <v>268</v>
      </c>
      <c r="C129" s="50" t="s">
        <v>269</v>
      </c>
      <c r="D129" s="51">
        <f t="shared" si="8"/>
        <v>27280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27280</v>
      </c>
      <c r="K129" s="51">
        <f t="shared" si="9"/>
        <v>0</v>
      </c>
      <c r="L129" s="51">
        <v>0</v>
      </c>
      <c r="M129" s="51">
        <v>0</v>
      </c>
      <c r="N129" s="51">
        <f t="shared" si="10"/>
        <v>0</v>
      </c>
      <c r="O129" s="51">
        <v>0</v>
      </c>
      <c r="P129" s="51">
        <v>0</v>
      </c>
      <c r="Q129" s="51">
        <v>0</v>
      </c>
      <c r="R129" s="51">
        <v>0</v>
      </c>
      <c r="S129" s="51">
        <f t="shared" si="12"/>
        <v>0</v>
      </c>
      <c r="T129" s="51">
        <v>0</v>
      </c>
      <c r="U129" s="51">
        <v>0</v>
      </c>
      <c r="V129" s="51">
        <f t="shared" si="11"/>
        <v>0</v>
      </c>
      <c r="W129" s="51">
        <v>0</v>
      </c>
      <c r="X129" s="51">
        <v>0</v>
      </c>
      <c r="Y129" s="43"/>
      <c r="Z129" s="43"/>
      <c r="AA129" s="44"/>
    </row>
    <row r="130" spans="1:27" x14ac:dyDescent="0.25">
      <c r="A130" s="48">
        <v>117</v>
      </c>
      <c r="B130" s="53" t="s">
        <v>270</v>
      </c>
      <c r="C130" s="50" t="s">
        <v>271</v>
      </c>
      <c r="D130" s="51">
        <f t="shared" si="8"/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f t="shared" si="9"/>
        <v>0</v>
      </c>
      <c r="L130" s="51">
        <v>0</v>
      </c>
      <c r="M130" s="51">
        <v>0</v>
      </c>
      <c r="N130" s="51">
        <f t="shared" si="10"/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f t="shared" si="12"/>
        <v>0</v>
      </c>
      <c r="T130" s="51">
        <v>0</v>
      </c>
      <c r="U130" s="51">
        <v>0</v>
      </c>
      <c r="V130" s="51">
        <f t="shared" si="11"/>
        <v>0</v>
      </c>
      <c r="W130" s="51">
        <v>0</v>
      </c>
      <c r="X130" s="51">
        <v>0</v>
      </c>
      <c r="Y130" s="43"/>
      <c r="Z130" s="43"/>
      <c r="AA130" s="44"/>
    </row>
    <row r="131" spans="1:27" x14ac:dyDescent="0.25">
      <c r="A131" s="48">
        <v>118</v>
      </c>
      <c r="B131" s="49" t="s">
        <v>272</v>
      </c>
      <c r="C131" s="50" t="s">
        <v>273</v>
      </c>
      <c r="D131" s="51">
        <f t="shared" si="8"/>
        <v>6594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f t="shared" si="9"/>
        <v>0</v>
      </c>
      <c r="L131" s="51">
        <v>0</v>
      </c>
      <c r="M131" s="51">
        <v>0</v>
      </c>
      <c r="N131" s="51">
        <f t="shared" si="10"/>
        <v>0</v>
      </c>
      <c r="O131" s="51">
        <v>0</v>
      </c>
      <c r="P131" s="51">
        <v>0</v>
      </c>
      <c r="Q131" s="51">
        <v>0</v>
      </c>
      <c r="R131" s="51">
        <v>6594</v>
      </c>
      <c r="S131" s="51">
        <f t="shared" si="12"/>
        <v>0</v>
      </c>
      <c r="T131" s="51">
        <v>0</v>
      </c>
      <c r="U131" s="51">
        <v>0</v>
      </c>
      <c r="V131" s="51">
        <f t="shared" si="11"/>
        <v>0</v>
      </c>
      <c r="W131" s="51">
        <v>0</v>
      </c>
      <c r="X131" s="51">
        <v>0</v>
      </c>
      <c r="Y131" s="43"/>
      <c r="Z131" s="43"/>
      <c r="AA131" s="44"/>
    </row>
    <row r="132" spans="1:27" x14ac:dyDescent="0.25">
      <c r="A132" s="48">
        <v>119</v>
      </c>
      <c r="B132" s="49" t="s">
        <v>274</v>
      </c>
      <c r="C132" s="50" t="s">
        <v>275</v>
      </c>
      <c r="D132" s="51">
        <f t="shared" si="8"/>
        <v>37416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f t="shared" si="9"/>
        <v>0</v>
      </c>
      <c r="L132" s="51">
        <v>0</v>
      </c>
      <c r="M132" s="51">
        <v>0</v>
      </c>
      <c r="N132" s="51">
        <f t="shared" si="10"/>
        <v>37416</v>
      </c>
      <c r="O132" s="51">
        <v>37416</v>
      </c>
      <c r="P132" s="51">
        <v>0</v>
      </c>
      <c r="Q132" s="51">
        <v>0</v>
      </c>
      <c r="R132" s="51">
        <v>0</v>
      </c>
      <c r="S132" s="51">
        <f t="shared" si="12"/>
        <v>0</v>
      </c>
      <c r="T132" s="51">
        <v>0</v>
      </c>
      <c r="U132" s="51">
        <v>0</v>
      </c>
      <c r="V132" s="51">
        <f t="shared" si="11"/>
        <v>0</v>
      </c>
      <c r="W132" s="51">
        <v>0</v>
      </c>
      <c r="X132" s="51">
        <v>0</v>
      </c>
      <c r="Y132" s="43"/>
      <c r="Z132" s="43"/>
      <c r="AA132" s="44"/>
    </row>
    <row r="133" spans="1:27" x14ac:dyDescent="0.25">
      <c r="A133" s="48">
        <v>120</v>
      </c>
      <c r="B133" s="49" t="s">
        <v>276</v>
      </c>
      <c r="C133" s="50" t="s">
        <v>277</v>
      </c>
      <c r="D133" s="51">
        <f t="shared" si="8"/>
        <v>23534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f t="shared" si="9"/>
        <v>0</v>
      </c>
      <c r="L133" s="51">
        <v>0</v>
      </c>
      <c r="M133" s="51">
        <v>0</v>
      </c>
      <c r="N133" s="51">
        <f t="shared" si="10"/>
        <v>23534</v>
      </c>
      <c r="O133" s="51">
        <v>23534</v>
      </c>
      <c r="P133" s="51">
        <v>0</v>
      </c>
      <c r="Q133" s="51">
        <v>0</v>
      </c>
      <c r="R133" s="51">
        <v>0</v>
      </c>
      <c r="S133" s="51">
        <f t="shared" si="12"/>
        <v>0</v>
      </c>
      <c r="T133" s="51">
        <v>0</v>
      </c>
      <c r="U133" s="51">
        <v>0</v>
      </c>
      <c r="V133" s="51">
        <f t="shared" si="11"/>
        <v>0</v>
      </c>
      <c r="W133" s="51">
        <v>0</v>
      </c>
      <c r="X133" s="51">
        <v>0</v>
      </c>
      <c r="Y133" s="43"/>
      <c r="Z133" s="43"/>
      <c r="AA133" s="44"/>
    </row>
    <row r="134" spans="1:27" x14ac:dyDescent="0.25">
      <c r="A134" s="48">
        <v>121</v>
      </c>
      <c r="B134" s="53" t="s">
        <v>278</v>
      </c>
      <c r="C134" s="50" t="s">
        <v>279</v>
      </c>
      <c r="D134" s="51">
        <f t="shared" si="8"/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f t="shared" si="9"/>
        <v>0</v>
      </c>
      <c r="L134" s="51">
        <v>0</v>
      </c>
      <c r="M134" s="51">
        <v>0</v>
      </c>
      <c r="N134" s="51">
        <f t="shared" si="10"/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f t="shared" si="12"/>
        <v>0</v>
      </c>
      <c r="T134" s="51">
        <v>0</v>
      </c>
      <c r="U134" s="51">
        <v>0</v>
      </c>
      <c r="V134" s="51">
        <f t="shared" si="11"/>
        <v>0</v>
      </c>
      <c r="W134" s="51">
        <v>0</v>
      </c>
      <c r="X134" s="51">
        <v>0</v>
      </c>
      <c r="Y134" s="43"/>
      <c r="Z134" s="43"/>
      <c r="AA134" s="44"/>
    </row>
    <row r="135" spans="1:27" x14ac:dyDescent="0.25">
      <c r="A135" s="48">
        <v>122</v>
      </c>
      <c r="B135" s="53" t="s">
        <v>280</v>
      </c>
      <c r="C135" s="50" t="s">
        <v>281</v>
      </c>
      <c r="D135" s="51">
        <f t="shared" si="8"/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f t="shared" si="9"/>
        <v>0</v>
      </c>
      <c r="L135" s="51">
        <v>0</v>
      </c>
      <c r="M135" s="51">
        <v>0</v>
      </c>
      <c r="N135" s="51">
        <f t="shared" si="10"/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f t="shared" si="12"/>
        <v>0</v>
      </c>
      <c r="T135" s="51">
        <v>0</v>
      </c>
      <c r="U135" s="51">
        <v>0</v>
      </c>
      <c r="V135" s="51">
        <f t="shared" si="11"/>
        <v>0</v>
      </c>
      <c r="W135" s="51">
        <v>0</v>
      </c>
      <c r="X135" s="51">
        <v>0</v>
      </c>
      <c r="Y135" s="43"/>
      <c r="Z135" s="43"/>
      <c r="AA135" s="44"/>
    </row>
    <row r="136" spans="1:27" x14ac:dyDescent="0.25">
      <c r="A136" s="48">
        <v>123</v>
      </c>
      <c r="B136" s="53" t="s">
        <v>282</v>
      </c>
      <c r="C136" s="50" t="s">
        <v>283</v>
      </c>
      <c r="D136" s="51">
        <f t="shared" si="8"/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f t="shared" si="9"/>
        <v>0</v>
      </c>
      <c r="L136" s="51">
        <v>0</v>
      </c>
      <c r="M136" s="51">
        <v>0</v>
      </c>
      <c r="N136" s="51">
        <f t="shared" si="10"/>
        <v>0</v>
      </c>
      <c r="O136" s="51">
        <v>0</v>
      </c>
      <c r="P136" s="51">
        <v>0</v>
      </c>
      <c r="Q136" s="51">
        <v>0</v>
      </c>
      <c r="R136" s="51">
        <v>0</v>
      </c>
      <c r="S136" s="51">
        <f t="shared" si="12"/>
        <v>0</v>
      </c>
      <c r="T136" s="51">
        <v>0</v>
      </c>
      <c r="U136" s="51">
        <v>0</v>
      </c>
      <c r="V136" s="51">
        <f t="shared" si="11"/>
        <v>0</v>
      </c>
      <c r="W136" s="51">
        <v>0</v>
      </c>
      <c r="X136" s="51">
        <v>0</v>
      </c>
      <c r="Y136" s="43"/>
      <c r="Z136" s="43"/>
      <c r="AA136" s="44"/>
    </row>
    <row r="137" spans="1:27" x14ac:dyDescent="0.25">
      <c r="A137" s="48">
        <v>124</v>
      </c>
      <c r="B137" s="49" t="s">
        <v>284</v>
      </c>
      <c r="C137" s="50" t="s">
        <v>285</v>
      </c>
      <c r="D137" s="51">
        <f t="shared" si="8"/>
        <v>58501</v>
      </c>
      <c r="E137" s="51">
        <v>4730</v>
      </c>
      <c r="F137" s="51">
        <v>1790</v>
      </c>
      <c r="G137" s="51">
        <v>8386</v>
      </c>
      <c r="H137" s="51">
        <v>69</v>
      </c>
      <c r="I137" s="51">
        <v>2458</v>
      </c>
      <c r="J137" s="51">
        <v>0</v>
      </c>
      <c r="K137" s="51">
        <f t="shared" si="9"/>
        <v>0</v>
      </c>
      <c r="L137" s="51">
        <v>0</v>
      </c>
      <c r="M137" s="51">
        <v>0</v>
      </c>
      <c r="N137" s="51">
        <f t="shared" si="10"/>
        <v>0</v>
      </c>
      <c r="O137" s="51">
        <v>0</v>
      </c>
      <c r="P137" s="51">
        <v>0</v>
      </c>
      <c r="Q137" s="51">
        <v>0</v>
      </c>
      <c r="R137" s="51">
        <v>0</v>
      </c>
      <c r="S137" s="51">
        <f t="shared" si="12"/>
        <v>41068</v>
      </c>
      <c r="T137" s="51">
        <v>0</v>
      </c>
      <c r="U137" s="51">
        <v>2946</v>
      </c>
      <c r="V137" s="51">
        <f t="shared" si="11"/>
        <v>38122</v>
      </c>
      <c r="W137" s="51">
        <v>0</v>
      </c>
      <c r="X137" s="51">
        <v>38122</v>
      </c>
      <c r="Y137" s="43"/>
      <c r="Z137" s="43"/>
      <c r="AA137" s="44"/>
    </row>
    <row r="138" spans="1:27" x14ac:dyDescent="0.25">
      <c r="A138" s="48">
        <v>125</v>
      </c>
      <c r="B138" s="52" t="s">
        <v>286</v>
      </c>
      <c r="C138" s="50" t="s">
        <v>287</v>
      </c>
      <c r="D138" s="51">
        <f t="shared" si="8"/>
        <v>122098</v>
      </c>
      <c r="E138" s="51">
        <v>7334</v>
      </c>
      <c r="F138" s="51">
        <v>2780</v>
      </c>
      <c r="G138" s="51">
        <v>10652</v>
      </c>
      <c r="H138" s="51">
        <v>0</v>
      </c>
      <c r="I138" s="51">
        <v>3134</v>
      </c>
      <c r="J138" s="51">
        <v>10093</v>
      </c>
      <c r="K138" s="51">
        <f t="shared" si="9"/>
        <v>988</v>
      </c>
      <c r="L138" s="51">
        <v>0</v>
      </c>
      <c r="M138" s="51">
        <v>988</v>
      </c>
      <c r="N138" s="51">
        <f t="shared" si="10"/>
        <v>0</v>
      </c>
      <c r="O138" s="51">
        <v>0</v>
      </c>
      <c r="P138" s="51">
        <v>0</v>
      </c>
      <c r="Q138" s="51">
        <v>0</v>
      </c>
      <c r="R138" s="51">
        <v>8072</v>
      </c>
      <c r="S138" s="51">
        <f t="shared" si="12"/>
        <v>79045</v>
      </c>
      <c r="T138" s="51">
        <v>0</v>
      </c>
      <c r="U138" s="51">
        <v>2785</v>
      </c>
      <c r="V138" s="51">
        <f t="shared" si="11"/>
        <v>76260</v>
      </c>
      <c r="W138" s="51">
        <v>5374</v>
      </c>
      <c r="X138" s="51">
        <v>70886</v>
      </c>
      <c r="Y138" s="43"/>
      <c r="Z138" s="43"/>
      <c r="AA138" s="44"/>
    </row>
    <row r="139" spans="1:27" x14ac:dyDescent="0.25">
      <c r="A139" s="48">
        <v>126</v>
      </c>
      <c r="B139" s="53" t="s">
        <v>288</v>
      </c>
      <c r="C139" s="50" t="s">
        <v>289</v>
      </c>
      <c r="D139" s="51">
        <f t="shared" ref="D139:D148" si="13">E139+F139+G139+H139+I139+J139+K139+N139+R139+S139</f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f t="shared" ref="K139:K148" si="14">L139+M139</f>
        <v>0</v>
      </c>
      <c r="L139" s="51">
        <v>0</v>
      </c>
      <c r="M139" s="51">
        <v>0</v>
      </c>
      <c r="N139" s="51">
        <f t="shared" ref="N139:N148" si="15">O139+P139+Q139</f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f t="shared" si="12"/>
        <v>0</v>
      </c>
      <c r="T139" s="51">
        <v>0</v>
      </c>
      <c r="U139" s="51">
        <v>0</v>
      </c>
      <c r="V139" s="51">
        <f t="shared" ref="V139:V148" si="16">W139+X139</f>
        <v>0</v>
      </c>
      <c r="W139" s="51">
        <v>0</v>
      </c>
      <c r="X139" s="51">
        <v>0</v>
      </c>
      <c r="Y139" s="43"/>
      <c r="Z139" s="43"/>
      <c r="AA139" s="44"/>
    </row>
    <row r="140" spans="1:27" x14ac:dyDescent="0.25">
      <c r="A140" s="48">
        <v>127</v>
      </c>
      <c r="B140" s="49" t="s">
        <v>290</v>
      </c>
      <c r="C140" s="50" t="s">
        <v>291</v>
      </c>
      <c r="D140" s="51">
        <f t="shared" si="13"/>
        <v>16458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f t="shared" si="14"/>
        <v>0</v>
      </c>
      <c r="L140" s="51">
        <v>0</v>
      </c>
      <c r="M140" s="51">
        <v>0</v>
      </c>
      <c r="N140" s="51">
        <f t="shared" si="15"/>
        <v>16458</v>
      </c>
      <c r="O140" s="51">
        <v>0</v>
      </c>
      <c r="P140" s="51">
        <v>15805</v>
      </c>
      <c r="Q140" s="51">
        <v>653</v>
      </c>
      <c r="R140" s="51">
        <v>0</v>
      </c>
      <c r="S140" s="51">
        <f t="shared" ref="S140:S148" si="17">T140+U140+V140</f>
        <v>0</v>
      </c>
      <c r="T140" s="51">
        <v>0</v>
      </c>
      <c r="U140" s="51">
        <v>0</v>
      </c>
      <c r="V140" s="51">
        <f t="shared" si="16"/>
        <v>0</v>
      </c>
      <c r="W140" s="51">
        <v>0</v>
      </c>
      <c r="X140" s="51">
        <v>0</v>
      </c>
      <c r="Y140" s="43"/>
      <c r="Z140" s="43"/>
      <c r="AA140" s="44"/>
    </row>
    <row r="141" spans="1:27" x14ac:dyDescent="0.25">
      <c r="A141" s="48">
        <v>128</v>
      </c>
      <c r="B141" s="53" t="s">
        <v>292</v>
      </c>
      <c r="C141" s="50" t="s">
        <v>293</v>
      </c>
      <c r="D141" s="51">
        <f t="shared" si="13"/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f t="shared" si="14"/>
        <v>0</v>
      </c>
      <c r="L141" s="51">
        <v>0</v>
      </c>
      <c r="M141" s="51">
        <v>0</v>
      </c>
      <c r="N141" s="51">
        <f t="shared" si="15"/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f t="shared" si="17"/>
        <v>0</v>
      </c>
      <c r="T141" s="51">
        <v>0</v>
      </c>
      <c r="U141" s="51">
        <v>0</v>
      </c>
      <c r="V141" s="51">
        <f t="shared" si="16"/>
        <v>0</v>
      </c>
      <c r="W141" s="51">
        <v>0</v>
      </c>
      <c r="X141" s="51">
        <v>0</v>
      </c>
      <c r="Y141" s="43"/>
      <c r="Z141" s="43"/>
      <c r="AA141" s="44"/>
    </row>
    <row r="142" spans="1:27" x14ac:dyDescent="0.25">
      <c r="A142" s="48">
        <v>129</v>
      </c>
      <c r="B142" s="62" t="s">
        <v>294</v>
      </c>
      <c r="C142" s="63" t="s">
        <v>295</v>
      </c>
      <c r="D142" s="51">
        <f t="shared" si="13"/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f t="shared" si="14"/>
        <v>0</v>
      </c>
      <c r="L142" s="51">
        <v>0</v>
      </c>
      <c r="M142" s="51">
        <v>0</v>
      </c>
      <c r="N142" s="51">
        <f t="shared" si="15"/>
        <v>0</v>
      </c>
      <c r="O142" s="51">
        <v>0</v>
      </c>
      <c r="P142" s="51">
        <v>0</v>
      </c>
      <c r="Q142" s="51">
        <v>0</v>
      </c>
      <c r="R142" s="51">
        <v>0</v>
      </c>
      <c r="S142" s="51">
        <f t="shared" si="17"/>
        <v>0</v>
      </c>
      <c r="T142" s="51">
        <v>0</v>
      </c>
      <c r="U142" s="51">
        <v>0</v>
      </c>
      <c r="V142" s="51">
        <f t="shared" si="16"/>
        <v>0</v>
      </c>
      <c r="W142" s="51">
        <v>0</v>
      </c>
      <c r="X142" s="51">
        <v>0</v>
      </c>
      <c r="Y142" s="43"/>
      <c r="Z142" s="43"/>
      <c r="AA142" s="44"/>
    </row>
    <row r="143" spans="1:27" x14ac:dyDescent="0.25">
      <c r="A143" s="48">
        <v>130</v>
      </c>
      <c r="B143" s="64" t="s">
        <v>296</v>
      </c>
      <c r="C143" s="65" t="s">
        <v>297</v>
      </c>
      <c r="D143" s="51">
        <f t="shared" si="13"/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f t="shared" si="14"/>
        <v>0</v>
      </c>
      <c r="L143" s="51">
        <v>0</v>
      </c>
      <c r="M143" s="51">
        <v>0</v>
      </c>
      <c r="N143" s="51">
        <f t="shared" si="15"/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f t="shared" si="17"/>
        <v>0</v>
      </c>
      <c r="T143" s="51">
        <v>0</v>
      </c>
      <c r="U143" s="51">
        <v>0</v>
      </c>
      <c r="V143" s="51">
        <f t="shared" si="16"/>
        <v>0</v>
      </c>
      <c r="W143" s="51">
        <v>0</v>
      </c>
      <c r="X143" s="51">
        <v>0</v>
      </c>
      <c r="Y143" s="43"/>
      <c r="Z143" s="43"/>
      <c r="AA143" s="44"/>
    </row>
    <row r="144" spans="1:27" x14ac:dyDescent="0.25">
      <c r="A144" s="48">
        <v>131</v>
      </c>
      <c r="B144" s="66" t="s">
        <v>298</v>
      </c>
      <c r="C144" s="67" t="s">
        <v>299</v>
      </c>
      <c r="D144" s="51">
        <f t="shared" si="13"/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f t="shared" si="14"/>
        <v>0</v>
      </c>
      <c r="L144" s="51">
        <v>0</v>
      </c>
      <c r="M144" s="51">
        <v>0</v>
      </c>
      <c r="N144" s="51">
        <f t="shared" si="15"/>
        <v>0</v>
      </c>
      <c r="O144" s="51">
        <v>0</v>
      </c>
      <c r="P144" s="51">
        <v>0</v>
      </c>
      <c r="Q144" s="51">
        <v>0</v>
      </c>
      <c r="R144" s="51">
        <v>0</v>
      </c>
      <c r="S144" s="51">
        <f t="shared" si="17"/>
        <v>0</v>
      </c>
      <c r="T144" s="51">
        <v>0</v>
      </c>
      <c r="U144" s="51">
        <v>0</v>
      </c>
      <c r="V144" s="51">
        <f t="shared" si="16"/>
        <v>0</v>
      </c>
      <c r="W144" s="51">
        <v>0</v>
      </c>
      <c r="X144" s="51">
        <v>0</v>
      </c>
      <c r="Y144" s="43"/>
      <c r="Z144" s="43"/>
      <c r="AA144" s="44"/>
    </row>
    <row r="145" spans="1:27" x14ac:dyDescent="0.25">
      <c r="A145" s="48">
        <v>132</v>
      </c>
      <c r="B145" s="48" t="s">
        <v>300</v>
      </c>
      <c r="C145" s="68" t="s">
        <v>301</v>
      </c>
      <c r="D145" s="51">
        <f t="shared" si="13"/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f t="shared" si="14"/>
        <v>0</v>
      </c>
      <c r="L145" s="51">
        <v>0</v>
      </c>
      <c r="M145" s="51">
        <v>0</v>
      </c>
      <c r="N145" s="51">
        <f t="shared" si="15"/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f t="shared" si="17"/>
        <v>0</v>
      </c>
      <c r="T145" s="51">
        <v>0</v>
      </c>
      <c r="U145" s="51">
        <v>0</v>
      </c>
      <c r="V145" s="51">
        <f t="shared" si="16"/>
        <v>0</v>
      </c>
      <c r="W145" s="51">
        <v>0</v>
      </c>
      <c r="X145" s="51">
        <v>0</v>
      </c>
      <c r="Y145" s="43"/>
      <c r="Z145" s="43"/>
      <c r="AA145" s="44"/>
    </row>
    <row r="146" spans="1:27" x14ac:dyDescent="0.25">
      <c r="A146" s="48">
        <v>133</v>
      </c>
      <c r="B146" s="69" t="s">
        <v>302</v>
      </c>
      <c r="C146" s="68" t="s">
        <v>303</v>
      </c>
      <c r="D146" s="51">
        <f t="shared" si="13"/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f t="shared" si="14"/>
        <v>0</v>
      </c>
      <c r="L146" s="51">
        <v>0</v>
      </c>
      <c r="M146" s="51">
        <v>0</v>
      </c>
      <c r="N146" s="51">
        <f t="shared" si="15"/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f t="shared" si="17"/>
        <v>0</v>
      </c>
      <c r="T146" s="51">
        <v>0</v>
      </c>
      <c r="U146" s="51">
        <v>0</v>
      </c>
      <c r="V146" s="51">
        <f t="shared" si="16"/>
        <v>0</v>
      </c>
      <c r="W146" s="51">
        <v>0</v>
      </c>
      <c r="X146" s="51">
        <v>0</v>
      </c>
      <c r="Y146" s="43"/>
      <c r="Z146" s="43"/>
      <c r="AA146" s="44"/>
    </row>
    <row r="147" spans="1:27" x14ac:dyDescent="0.25">
      <c r="A147" s="48">
        <v>134</v>
      </c>
      <c r="B147" s="69" t="s">
        <v>304</v>
      </c>
      <c r="C147" s="68" t="s">
        <v>305</v>
      </c>
      <c r="D147" s="51">
        <f t="shared" si="13"/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f t="shared" si="14"/>
        <v>0</v>
      </c>
      <c r="L147" s="51">
        <v>0</v>
      </c>
      <c r="M147" s="51">
        <v>0</v>
      </c>
      <c r="N147" s="51">
        <f t="shared" si="15"/>
        <v>0</v>
      </c>
      <c r="O147" s="51">
        <v>0</v>
      </c>
      <c r="P147" s="51">
        <v>0</v>
      </c>
      <c r="Q147" s="51">
        <v>0</v>
      </c>
      <c r="R147" s="51">
        <v>0</v>
      </c>
      <c r="S147" s="51">
        <f t="shared" si="17"/>
        <v>0</v>
      </c>
      <c r="T147" s="51">
        <v>0</v>
      </c>
      <c r="U147" s="51">
        <v>0</v>
      </c>
      <c r="V147" s="51">
        <f t="shared" si="16"/>
        <v>0</v>
      </c>
      <c r="W147" s="51">
        <v>0</v>
      </c>
      <c r="X147" s="51">
        <v>0</v>
      </c>
      <c r="Y147" s="43"/>
      <c r="Z147" s="43"/>
      <c r="AA147" s="44"/>
    </row>
    <row r="148" spans="1:27" s="37" customFormat="1" x14ac:dyDescent="0.25">
      <c r="A148" s="48">
        <v>135</v>
      </c>
      <c r="B148" s="69" t="s">
        <v>306</v>
      </c>
      <c r="C148" s="68" t="s">
        <v>307</v>
      </c>
      <c r="D148" s="51">
        <f t="shared" si="13"/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f t="shared" si="14"/>
        <v>0</v>
      </c>
      <c r="L148" s="51">
        <v>0</v>
      </c>
      <c r="M148" s="51">
        <v>0</v>
      </c>
      <c r="N148" s="51">
        <f t="shared" si="15"/>
        <v>0</v>
      </c>
      <c r="O148" s="51">
        <v>0</v>
      </c>
      <c r="P148" s="51">
        <v>0</v>
      </c>
      <c r="Q148" s="51">
        <v>0</v>
      </c>
      <c r="R148" s="51">
        <v>0</v>
      </c>
      <c r="S148" s="51">
        <f t="shared" si="17"/>
        <v>0</v>
      </c>
      <c r="T148" s="51">
        <v>0</v>
      </c>
      <c r="U148" s="51">
        <v>0</v>
      </c>
      <c r="V148" s="51">
        <f t="shared" si="16"/>
        <v>0</v>
      </c>
      <c r="W148" s="51">
        <v>0</v>
      </c>
      <c r="X148" s="51">
        <v>0</v>
      </c>
      <c r="Y148" s="43"/>
      <c r="Z148" s="43"/>
      <c r="AA148" s="44"/>
    </row>
    <row r="149" spans="1:27" x14ac:dyDescent="0.25">
      <c r="Y149" s="43"/>
    </row>
    <row r="150" spans="1:27" x14ac:dyDescent="0.25"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7" x14ac:dyDescent="0.25">
      <c r="D151" s="37"/>
    </row>
    <row r="153" spans="1:27" x14ac:dyDescent="0.25">
      <c r="D153" s="774"/>
      <c r="E153" s="774"/>
      <c r="F153" s="774"/>
      <c r="G153" s="774"/>
      <c r="H153" s="774"/>
      <c r="I153" s="774"/>
      <c r="J153" s="774"/>
      <c r="K153" s="774"/>
      <c r="L153" s="774"/>
      <c r="M153" s="774"/>
      <c r="N153" s="774"/>
      <c r="O153" s="774"/>
      <c r="P153" s="774"/>
      <c r="Q153" s="774"/>
      <c r="R153" s="774"/>
      <c r="S153" s="774"/>
      <c r="T153" s="774"/>
      <c r="U153" s="774"/>
      <c r="V153" s="774"/>
      <c r="W153" s="774"/>
      <c r="X153" s="774"/>
    </row>
  </sheetData>
  <mergeCells count="27">
    <mergeCell ref="M6:M7"/>
    <mergeCell ref="N6:N7"/>
    <mergeCell ref="O6:Q6"/>
    <mergeCell ref="S6:S7"/>
    <mergeCell ref="T6:U6"/>
    <mergeCell ref="A8:C8"/>
    <mergeCell ref="A10:C10"/>
    <mergeCell ref="A91:A94"/>
    <mergeCell ref="B91:B94"/>
    <mergeCell ref="E5:E7"/>
    <mergeCell ref="A9:C9"/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58"/>
  <sheetViews>
    <sheetView workbookViewId="0">
      <pane xSplit="3" ySplit="7" topLeftCell="D8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D27" sqref="D27"/>
    </sheetView>
  </sheetViews>
  <sheetFormatPr defaultRowHeight="15" x14ac:dyDescent="0.25"/>
  <cols>
    <col min="1" max="1" width="5.140625" style="157" customWidth="1"/>
    <col min="2" max="2" width="9.140625" style="157"/>
    <col min="3" max="3" width="49.28515625" style="157" customWidth="1"/>
    <col min="4" max="4" width="9.140625" style="127"/>
    <col min="5" max="5" width="11" style="127" customWidth="1"/>
    <col min="6" max="16384" width="9.140625" style="127"/>
  </cols>
  <sheetData>
    <row r="1" spans="1:20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</row>
    <row r="2" spans="1:20" x14ac:dyDescent="0.25">
      <c r="A2" s="900" t="s">
        <v>447</v>
      </c>
      <c r="B2" s="900"/>
      <c r="C2" s="900"/>
      <c r="D2" s="900"/>
      <c r="E2" s="900"/>
      <c r="F2" s="900"/>
      <c r="G2" s="900"/>
      <c r="H2" s="900"/>
      <c r="I2" s="900"/>
      <c r="J2" s="900"/>
      <c r="K2" s="900"/>
      <c r="L2" s="900"/>
      <c r="M2" s="900"/>
      <c r="N2" s="900"/>
      <c r="O2" s="900"/>
      <c r="P2" s="900"/>
      <c r="Q2" s="900"/>
      <c r="R2" s="900"/>
      <c r="S2" s="900"/>
      <c r="T2" s="900"/>
    </row>
    <row r="3" spans="1:20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x14ac:dyDescent="0.25">
      <c r="A4" s="901" t="s">
        <v>0</v>
      </c>
      <c r="B4" s="901" t="s">
        <v>1</v>
      </c>
      <c r="C4" s="902" t="s">
        <v>313</v>
      </c>
      <c r="D4" s="903" t="s">
        <v>13</v>
      </c>
      <c r="E4" s="903"/>
      <c r="F4" s="903"/>
      <c r="G4" s="903"/>
      <c r="H4" s="903"/>
      <c r="I4" s="903"/>
      <c r="J4" s="903"/>
      <c r="K4" s="903"/>
      <c r="L4" s="903"/>
      <c r="M4" s="903"/>
      <c r="N4" s="903"/>
      <c r="O4" s="903"/>
      <c r="P4" s="903"/>
      <c r="Q4" s="903"/>
      <c r="R4" s="903"/>
      <c r="S4" s="903"/>
      <c r="T4" s="903"/>
    </row>
    <row r="5" spans="1:20" ht="40.5" customHeight="1" x14ac:dyDescent="0.25">
      <c r="A5" s="901"/>
      <c r="B5" s="901"/>
      <c r="C5" s="902"/>
      <c r="D5" s="903" t="s">
        <v>13</v>
      </c>
      <c r="E5" s="904" t="s">
        <v>419</v>
      </c>
      <c r="F5" s="904"/>
      <c r="G5" s="904" t="s">
        <v>420</v>
      </c>
      <c r="H5" s="904"/>
      <c r="I5" s="904" t="s">
        <v>421</v>
      </c>
      <c r="J5" s="904"/>
      <c r="K5" s="904" t="s">
        <v>422</v>
      </c>
      <c r="L5" s="904"/>
      <c r="M5" s="904" t="s">
        <v>423</v>
      </c>
      <c r="N5" s="904"/>
      <c r="O5" s="904" t="s">
        <v>424</v>
      </c>
      <c r="P5" s="904"/>
      <c r="Q5" s="904" t="s">
        <v>425</v>
      </c>
      <c r="R5" s="904"/>
      <c r="S5" s="904" t="s">
        <v>426</v>
      </c>
      <c r="T5" s="904"/>
    </row>
    <row r="6" spans="1:20" ht="21" x14ac:dyDescent="0.25">
      <c r="A6" s="901"/>
      <c r="B6" s="901"/>
      <c r="C6" s="902"/>
      <c r="D6" s="903"/>
      <c r="E6" s="128" t="s">
        <v>427</v>
      </c>
      <c r="F6" s="128" t="s">
        <v>428</v>
      </c>
      <c r="G6" s="128" t="s">
        <v>429</v>
      </c>
      <c r="H6" s="128" t="s">
        <v>430</v>
      </c>
      <c r="I6" s="128" t="s">
        <v>429</v>
      </c>
      <c r="J6" s="128" t="s">
        <v>428</v>
      </c>
      <c r="K6" s="128" t="s">
        <v>429</v>
      </c>
      <c r="L6" s="128" t="s">
        <v>430</v>
      </c>
      <c r="M6" s="128" t="s">
        <v>429</v>
      </c>
      <c r="N6" s="128" t="s">
        <v>430</v>
      </c>
      <c r="O6" s="128" t="s">
        <v>429</v>
      </c>
      <c r="P6" s="128" t="s">
        <v>430</v>
      </c>
      <c r="Q6" s="128" t="s">
        <v>429</v>
      </c>
      <c r="R6" s="128" t="s">
        <v>430</v>
      </c>
      <c r="S6" s="128" t="s">
        <v>429</v>
      </c>
      <c r="T6" s="128" t="s">
        <v>430</v>
      </c>
    </row>
    <row r="7" spans="1:20" x14ac:dyDescent="0.25">
      <c r="A7" s="129">
        <v>1</v>
      </c>
      <c r="B7" s="129">
        <v>2</v>
      </c>
      <c r="C7" s="130">
        <v>3</v>
      </c>
      <c r="D7" s="131">
        <v>4</v>
      </c>
      <c r="E7" s="132">
        <v>5</v>
      </c>
      <c r="F7" s="131">
        <v>6</v>
      </c>
      <c r="G7" s="132">
        <v>7</v>
      </c>
      <c r="H7" s="131">
        <v>8</v>
      </c>
      <c r="I7" s="132">
        <v>9</v>
      </c>
      <c r="J7" s="131">
        <v>10</v>
      </c>
      <c r="K7" s="132">
        <v>11</v>
      </c>
      <c r="L7" s="131">
        <v>12</v>
      </c>
      <c r="M7" s="132">
        <v>13</v>
      </c>
      <c r="N7" s="131">
        <v>14</v>
      </c>
      <c r="O7" s="132">
        <v>15</v>
      </c>
      <c r="P7" s="131">
        <v>16</v>
      </c>
      <c r="Q7" s="132">
        <v>17</v>
      </c>
      <c r="R7" s="131">
        <v>18</v>
      </c>
      <c r="S7" s="132">
        <v>19</v>
      </c>
      <c r="T7" s="131">
        <v>20</v>
      </c>
    </row>
    <row r="8" spans="1:20" s="137" customFormat="1" x14ac:dyDescent="0.25">
      <c r="A8" s="133">
        <v>1</v>
      </c>
      <c r="B8" s="134" t="s">
        <v>280</v>
      </c>
      <c r="C8" s="135" t="s">
        <v>281</v>
      </c>
      <c r="D8" s="136">
        <f>SUM(E8:T8)</f>
        <v>3949</v>
      </c>
      <c r="E8" s="136">
        <f>E9+E10</f>
        <v>671</v>
      </c>
      <c r="F8" s="136">
        <f t="shared" ref="F8:T8" si="0">F9+F10</f>
        <v>220</v>
      </c>
      <c r="G8" s="136">
        <f t="shared" si="0"/>
        <v>426</v>
      </c>
      <c r="H8" s="136">
        <f t="shared" si="0"/>
        <v>282</v>
      </c>
      <c r="I8" s="136">
        <f t="shared" si="0"/>
        <v>1410</v>
      </c>
      <c r="J8" s="136">
        <f t="shared" si="0"/>
        <v>801</v>
      </c>
      <c r="K8" s="136">
        <f t="shared" si="0"/>
        <v>40</v>
      </c>
      <c r="L8" s="136">
        <f t="shared" si="0"/>
        <v>20</v>
      </c>
      <c r="M8" s="136">
        <f t="shared" si="0"/>
        <v>0</v>
      </c>
      <c r="N8" s="136">
        <f t="shared" si="0"/>
        <v>0</v>
      </c>
      <c r="O8" s="136">
        <f t="shared" si="0"/>
        <v>0</v>
      </c>
      <c r="P8" s="136">
        <f t="shared" si="0"/>
        <v>0</v>
      </c>
      <c r="Q8" s="136">
        <f t="shared" si="0"/>
        <v>0</v>
      </c>
      <c r="R8" s="136">
        <f t="shared" si="0"/>
        <v>0</v>
      </c>
      <c r="S8" s="136">
        <f t="shared" si="0"/>
        <v>58</v>
      </c>
      <c r="T8" s="136">
        <f t="shared" si="0"/>
        <v>21</v>
      </c>
    </row>
    <row r="9" spans="1:20" x14ac:dyDescent="0.25">
      <c r="A9" s="130"/>
      <c r="B9" s="138"/>
      <c r="C9" s="139" t="s">
        <v>431</v>
      </c>
      <c r="D9" s="140">
        <f t="shared" ref="D9:D10" si="1">SUM(E9:T9)</f>
        <v>3649</v>
      </c>
      <c r="E9" s="141">
        <v>671</v>
      </c>
      <c r="F9" s="141">
        <v>220</v>
      </c>
      <c r="G9" s="141">
        <v>426</v>
      </c>
      <c r="H9" s="141">
        <v>282</v>
      </c>
      <c r="I9" s="141">
        <v>1160</v>
      </c>
      <c r="J9" s="141">
        <v>751</v>
      </c>
      <c r="K9" s="141">
        <v>40</v>
      </c>
      <c r="L9" s="141">
        <v>20</v>
      </c>
      <c r="M9" s="141"/>
      <c r="N9" s="141"/>
      <c r="O9" s="141"/>
      <c r="P9" s="141"/>
      <c r="Q9" s="141"/>
      <c r="R9" s="141"/>
      <c r="S9" s="141">
        <v>58</v>
      </c>
      <c r="T9" s="141">
        <v>21</v>
      </c>
    </row>
    <row r="10" spans="1:20" x14ac:dyDescent="0.25">
      <c r="A10" s="130"/>
      <c r="B10" s="138"/>
      <c r="C10" s="139" t="s">
        <v>432</v>
      </c>
      <c r="D10" s="140">
        <f t="shared" si="1"/>
        <v>300</v>
      </c>
      <c r="E10" s="141"/>
      <c r="F10" s="141"/>
      <c r="G10" s="141"/>
      <c r="H10" s="141"/>
      <c r="I10" s="141">
        <v>250</v>
      </c>
      <c r="J10" s="141">
        <v>50</v>
      </c>
      <c r="K10" s="141"/>
      <c r="L10" s="141"/>
      <c r="M10" s="141"/>
      <c r="N10" s="141"/>
      <c r="O10" s="141"/>
      <c r="P10" s="141"/>
      <c r="Q10" s="141"/>
      <c r="R10" s="141"/>
      <c r="S10" s="141"/>
      <c r="T10" s="141"/>
    </row>
    <row r="11" spans="1:20" s="137" customFormat="1" x14ac:dyDescent="0.25">
      <c r="A11" s="133">
        <v>2</v>
      </c>
      <c r="B11" s="134" t="s">
        <v>62</v>
      </c>
      <c r="C11" s="135" t="s">
        <v>63</v>
      </c>
      <c r="D11" s="142">
        <f>SUM(E11:T11)</f>
        <v>507</v>
      </c>
      <c r="E11" s="136">
        <f>E12+E13</f>
        <v>160</v>
      </c>
      <c r="F11" s="136">
        <f t="shared" ref="F11:T11" si="2">F12+F13</f>
        <v>70</v>
      </c>
      <c r="G11" s="136">
        <f t="shared" si="2"/>
        <v>26</v>
      </c>
      <c r="H11" s="136">
        <f t="shared" si="2"/>
        <v>24</v>
      </c>
      <c r="I11" s="136">
        <f t="shared" si="2"/>
        <v>89</v>
      </c>
      <c r="J11" s="136">
        <f t="shared" si="2"/>
        <v>20</v>
      </c>
      <c r="K11" s="136">
        <f t="shared" si="2"/>
        <v>104</v>
      </c>
      <c r="L11" s="136">
        <f t="shared" si="2"/>
        <v>14</v>
      </c>
      <c r="M11" s="136">
        <f t="shared" si="2"/>
        <v>0</v>
      </c>
      <c r="N11" s="136">
        <f t="shared" si="2"/>
        <v>0</v>
      </c>
      <c r="O11" s="136">
        <f t="shared" si="2"/>
        <v>0</v>
      </c>
      <c r="P11" s="136">
        <f t="shared" si="2"/>
        <v>0</v>
      </c>
      <c r="Q11" s="136">
        <f t="shared" si="2"/>
        <v>0</v>
      </c>
      <c r="R11" s="136">
        <f t="shared" si="2"/>
        <v>0</v>
      </c>
      <c r="S11" s="136">
        <f t="shared" si="2"/>
        <v>0</v>
      </c>
      <c r="T11" s="136">
        <f t="shared" si="2"/>
        <v>0</v>
      </c>
    </row>
    <row r="12" spans="1:20" s="137" customFormat="1" x14ac:dyDescent="0.25">
      <c r="A12" s="133"/>
      <c r="B12" s="134"/>
      <c r="C12" s="139" t="s">
        <v>431</v>
      </c>
      <c r="D12" s="140">
        <f t="shared" ref="D12:D17" si="3">SUM(E12:T12)</f>
        <v>207</v>
      </c>
      <c r="E12" s="141">
        <v>40</v>
      </c>
      <c r="F12" s="141">
        <v>20</v>
      </c>
      <c r="G12" s="141">
        <v>21</v>
      </c>
      <c r="H12" s="141">
        <v>24</v>
      </c>
      <c r="I12" s="141">
        <v>44</v>
      </c>
      <c r="J12" s="141">
        <v>20</v>
      </c>
      <c r="K12" s="141">
        <v>24</v>
      </c>
      <c r="L12" s="141">
        <v>14</v>
      </c>
      <c r="M12" s="141"/>
      <c r="N12" s="141"/>
      <c r="O12" s="141"/>
      <c r="P12" s="141"/>
      <c r="Q12" s="141"/>
      <c r="R12" s="141"/>
      <c r="S12" s="141"/>
      <c r="T12" s="141"/>
    </row>
    <row r="13" spans="1:20" x14ac:dyDescent="0.25">
      <c r="A13" s="130"/>
      <c r="B13" s="138"/>
      <c r="C13" s="139" t="s">
        <v>432</v>
      </c>
      <c r="D13" s="140">
        <f t="shared" si="3"/>
        <v>300</v>
      </c>
      <c r="E13" s="141">
        <v>120</v>
      </c>
      <c r="F13" s="141">
        <v>50</v>
      </c>
      <c r="G13" s="141">
        <v>5</v>
      </c>
      <c r="H13" s="141"/>
      <c r="I13" s="141">
        <v>45</v>
      </c>
      <c r="J13" s="141"/>
      <c r="K13" s="141">
        <v>80</v>
      </c>
      <c r="L13" s="141"/>
      <c r="M13" s="141"/>
      <c r="N13" s="141"/>
      <c r="O13" s="141"/>
      <c r="P13" s="141"/>
      <c r="Q13" s="141"/>
      <c r="R13" s="141"/>
      <c r="S13" s="141"/>
      <c r="T13" s="141"/>
    </row>
    <row r="14" spans="1:20" x14ac:dyDescent="0.25">
      <c r="A14" s="130">
        <v>3</v>
      </c>
      <c r="B14" s="138" t="s">
        <v>148</v>
      </c>
      <c r="C14" s="143" t="s">
        <v>149</v>
      </c>
      <c r="D14" s="140">
        <f t="shared" si="3"/>
        <v>310</v>
      </c>
      <c r="E14" s="141">
        <v>250</v>
      </c>
      <c r="F14" s="141"/>
      <c r="G14" s="141"/>
      <c r="H14" s="141"/>
      <c r="I14" s="141">
        <v>10</v>
      </c>
      <c r="J14" s="141"/>
      <c r="K14" s="141">
        <v>50</v>
      </c>
      <c r="L14" s="141"/>
      <c r="M14" s="141"/>
      <c r="N14" s="141"/>
      <c r="O14" s="141"/>
      <c r="P14" s="141"/>
      <c r="Q14" s="141"/>
      <c r="R14" s="141"/>
      <c r="S14" s="141"/>
      <c r="T14" s="141"/>
    </row>
    <row r="15" spans="1:20" x14ac:dyDescent="0.25">
      <c r="A15" s="130">
        <v>4</v>
      </c>
      <c r="B15" s="138" t="s">
        <v>150</v>
      </c>
      <c r="C15" s="143" t="s">
        <v>151</v>
      </c>
      <c r="D15" s="140">
        <f t="shared" si="3"/>
        <v>323</v>
      </c>
      <c r="E15" s="141">
        <v>71</v>
      </c>
      <c r="F15" s="141"/>
      <c r="G15" s="141"/>
      <c r="H15" s="141"/>
      <c r="I15" s="141">
        <v>42</v>
      </c>
      <c r="J15" s="141"/>
      <c r="K15" s="141">
        <v>210</v>
      </c>
      <c r="L15" s="141"/>
      <c r="M15" s="141"/>
      <c r="N15" s="141"/>
      <c r="O15" s="141"/>
      <c r="P15" s="141"/>
      <c r="Q15" s="141"/>
      <c r="R15" s="141"/>
      <c r="S15" s="141"/>
      <c r="T15" s="141"/>
    </row>
    <row r="16" spans="1:20" x14ac:dyDescent="0.25">
      <c r="A16" s="130">
        <v>5</v>
      </c>
      <c r="B16" s="138" t="s">
        <v>154</v>
      </c>
      <c r="C16" s="143" t="s">
        <v>155</v>
      </c>
      <c r="D16" s="140">
        <f t="shared" si="3"/>
        <v>340</v>
      </c>
      <c r="E16" s="141">
        <v>250</v>
      </c>
      <c r="F16" s="141"/>
      <c r="G16" s="141">
        <v>10</v>
      </c>
      <c r="H16" s="141"/>
      <c r="I16" s="141">
        <v>50</v>
      </c>
      <c r="J16" s="141"/>
      <c r="K16" s="141">
        <v>30</v>
      </c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3" x14ac:dyDescent="0.25">
      <c r="A17" s="130">
        <v>6</v>
      </c>
      <c r="B17" s="138" t="s">
        <v>156</v>
      </c>
      <c r="C17" s="143" t="s">
        <v>157</v>
      </c>
      <c r="D17" s="140">
        <f t="shared" si="3"/>
        <v>500</v>
      </c>
      <c r="E17" s="141">
        <v>250</v>
      </c>
      <c r="F17" s="141">
        <v>20</v>
      </c>
      <c r="G17" s="141">
        <v>10</v>
      </c>
      <c r="H17" s="141"/>
      <c r="I17" s="141">
        <v>70</v>
      </c>
      <c r="J17" s="141"/>
      <c r="K17" s="141">
        <v>130</v>
      </c>
      <c r="L17" s="141">
        <v>20</v>
      </c>
      <c r="M17" s="141"/>
      <c r="N17" s="141"/>
      <c r="O17" s="141"/>
      <c r="P17" s="141"/>
      <c r="Q17" s="141"/>
      <c r="R17" s="141"/>
      <c r="S17" s="141"/>
      <c r="T17" s="141"/>
    </row>
    <row r="18" spans="1:23" s="137" customFormat="1" x14ac:dyDescent="0.25">
      <c r="A18" s="133">
        <v>7</v>
      </c>
      <c r="B18" s="134" t="s">
        <v>20</v>
      </c>
      <c r="C18" s="135" t="s">
        <v>21</v>
      </c>
      <c r="D18" s="142">
        <f>SUM(E18:T18)</f>
        <v>336</v>
      </c>
      <c r="E18" s="136">
        <f>E19+E20</f>
        <v>85</v>
      </c>
      <c r="F18" s="136">
        <f t="shared" ref="F18:T18" si="4">F19+F20</f>
        <v>42</v>
      </c>
      <c r="G18" s="136">
        <f t="shared" si="4"/>
        <v>21</v>
      </c>
      <c r="H18" s="136">
        <f t="shared" si="4"/>
        <v>12</v>
      </c>
      <c r="I18" s="136">
        <f t="shared" si="4"/>
        <v>63</v>
      </c>
      <c r="J18" s="136">
        <f t="shared" si="4"/>
        <v>10</v>
      </c>
      <c r="K18" s="136">
        <f t="shared" si="4"/>
        <v>88</v>
      </c>
      <c r="L18" s="136">
        <f t="shared" si="4"/>
        <v>15</v>
      </c>
      <c r="M18" s="136">
        <f t="shared" si="4"/>
        <v>0</v>
      </c>
      <c r="N18" s="136">
        <f t="shared" si="4"/>
        <v>0</v>
      </c>
      <c r="O18" s="136">
        <f t="shared" si="4"/>
        <v>0</v>
      </c>
      <c r="P18" s="136">
        <f t="shared" si="4"/>
        <v>0</v>
      </c>
      <c r="Q18" s="136">
        <f t="shared" si="4"/>
        <v>0</v>
      </c>
      <c r="R18" s="136">
        <f t="shared" si="4"/>
        <v>0</v>
      </c>
      <c r="S18" s="136">
        <f t="shared" si="4"/>
        <v>0</v>
      </c>
      <c r="T18" s="136">
        <f t="shared" si="4"/>
        <v>0</v>
      </c>
    </row>
    <row r="19" spans="1:23" s="137" customFormat="1" x14ac:dyDescent="0.25">
      <c r="A19" s="133"/>
      <c r="B19" s="134"/>
      <c r="C19" s="144" t="s">
        <v>431</v>
      </c>
      <c r="D19" s="140">
        <f t="shared" ref="D19:D20" si="5">SUM(E19:T19)</f>
        <v>136</v>
      </c>
      <c r="E19" s="141">
        <v>25</v>
      </c>
      <c r="F19" s="141">
        <v>12</v>
      </c>
      <c r="G19" s="141">
        <v>12</v>
      </c>
      <c r="H19" s="141">
        <v>12</v>
      </c>
      <c r="I19" s="141">
        <v>15</v>
      </c>
      <c r="J19" s="141">
        <v>10</v>
      </c>
      <c r="K19" s="141">
        <v>35</v>
      </c>
      <c r="L19" s="141">
        <v>15</v>
      </c>
      <c r="M19" s="141"/>
      <c r="N19" s="141"/>
      <c r="O19" s="141"/>
      <c r="P19" s="141"/>
      <c r="Q19" s="141"/>
      <c r="R19" s="141"/>
      <c r="S19" s="141"/>
      <c r="T19" s="141"/>
    </row>
    <row r="20" spans="1:23" s="137" customFormat="1" x14ac:dyDescent="0.25">
      <c r="A20" s="133"/>
      <c r="B20" s="134"/>
      <c r="C20" s="144" t="s">
        <v>432</v>
      </c>
      <c r="D20" s="140">
        <f t="shared" si="5"/>
        <v>200</v>
      </c>
      <c r="E20" s="141">
        <v>60</v>
      </c>
      <c r="F20" s="141">
        <v>30</v>
      </c>
      <c r="G20" s="141">
        <v>9</v>
      </c>
      <c r="H20" s="141"/>
      <c r="I20" s="141">
        <v>48</v>
      </c>
      <c r="J20" s="141"/>
      <c r="K20" s="141">
        <v>53</v>
      </c>
      <c r="L20" s="141"/>
      <c r="M20" s="141"/>
      <c r="N20" s="141"/>
      <c r="O20" s="141"/>
      <c r="P20" s="141"/>
      <c r="Q20" s="141"/>
      <c r="R20" s="141"/>
      <c r="S20" s="141"/>
      <c r="T20" s="141"/>
    </row>
    <row r="21" spans="1:23" s="137" customFormat="1" x14ac:dyDescent="0.25">
      <c r="A21" s="133">
        <v>8</v>
      </c>
      <c r="B21" s="134" t="s">
        <v>32</v>
      </c>
      <c r="C21" s="145" t="s">
        <v>33</v>
      </c>
      <c r="D21" s="142">
        <f>SUM(E21:T21)</f>
        <v>236</v>
      </c>
      <c r="E21" s="136">
        <f>E22+E23</f>
        <v>81</v>
      </c>
      <c r="F21" s="136">
        <f t="shared" ref="F21:T21" si="6">F22+F23</f>
        <v>6</v>
      </c>
      <c r="G21" s="136">
        <f t="shared" si="6"/>
        <v>0</v>
      </c>
      <c r="H21" s="136">
        <f t="shared" si="6"/>
        <v>0</v>
      </c>
      <c r="I21" s="136">
        <f t="shared" si="6"/>
        <v>75</v>
      </c>
      <c r="J21" s="136">
        <f t="shared" si="6"/>
        <v>24</v>
      </c>
      <c r="K21" s="136">
        <f t="shared" si="6"/>
        <v>50</v>
      </c>
      <c r="L21" s="136">
        <f t="shared" si="6"/>
        <v>0</v>
      </c>
      <c r="M21" s="136">
        <f t="shared" si="6"/>
        <v>0</v>
      </c>
      <c r="N21" s="136">
        <f t="shared" si="6"/>
        <v>0</v>
      </c>
      <c r="O21" s="136">
        <f t="shared" si="6"/>
        <v>0</v>
      </c>
      <c r="P21" s="136">
        <f t="shared" si="6"/>
        <v>0</v>
      </c>
      <c r="Q21" s="136">
        <f t="shared" si="6"/>
        <v>0</v>
      </c>
      <c r="R21" s="136">
        <f t="shared" si="6"/>
        <v>0</v>
      </c>
      <c r="S21" s="136">
        <f t="shared" si="6"/>
        <v>0</v>
      </c>
      <c r="T21" s="136">
        <f t="shared" si="6"/>
        <v>0</v>
      </c>
    </row>
    <row r="22" spans="1:23" x14ac:dyDescent="0.25">
      <c r="A22" s="130"/>
      <c r="B22" s="138"/>
      <c r="C22" s="144" t="s">
        <v>431</v>
      </c>
      <c r="D22" s="140">
        <f t="shared" ref="D22:D51" si="7">SUM(E22:T22)</f>
        <v>126</v>
      </c>
      <c r="E22" s="141">
        <v>14</v>
      </c>
      <c r="F22" s="141">
        <v>3</v>
      </c>
      <c r="G22" s="141"/>
      <c r="H22" s="141"/>
      <c r="I22" s="141">
        <v>35</v>
      </c>
      <c r="J22" s="141">
        <v>24</v>
      </c>
      <c r="K22" s="141">
        <v>50</v>
      </c>
      <c r="L22" s="141"/>
      <c r="M22" s="141"/>
      <c r="N22" s="141"/>
      <c r="O22" s="141"/>
      <c r="P22" s="141"/>
      <c r="Q22" s="141"/>
      <c r="R22" s="141"/>
      <c r="S22" s="141"/>
      <c r="T22" s="141"/>
    </row>
    <row r="23" spans="1:23" x14ac:dyDescent="0.25">
      <c r="A23" s="130"/>
      <c r="B23" s="138"/>
      <c r="C23" s="144" t="s">
        <v>432</v>
      </c>
      <c r="D23" s="140">
        <f t="shared" si="7"/>
        <v>110</v>
      </c>
      <c r="E23" s="141">
        <v>67</v>
      </c>
      <c r="F23" s="141">
        <v>3</v>
      </c>
      <c r="G23" s="141"/>
      <c r="H23" s="141"/>
      <c r="I23" s="141">
        <v>40</v>
      </c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</row>
    <row r="24" spans="1:23" x14ac:dyDescent="0.25">
      <c r="A24" s="130">
        <v>9</v>
      </c>
      <c r="B24" s="138" t="s">
        <v>272</v>
      </c>
      <c r="C24" s="146" t="s">
        <v>273</v>
      </c>
      <c r="D24" s="140">
        <f t="shared" si="7"/>
        <v>500</v>
      </c>
      <c r="E24" s="141">
        <v>180</v>
      </c>
      <c r="F24" s="141">
        <v>49</v>
      </c>
      <c r="G24" s="141">
        <v>2</v>
      </c>
      <c r="H24" s="141">
        <v>9</v>
      </c>
      <c r="I24" s="141">
        <v>106</v>
      </c>
      <c r="J24" s="141">
        <v>40</v>
      </c>
      <c r="K24" s="141">
        <v>40</v>
      </c>
      <c r="L24" s="141">
        <v>28</v>
      </c>
      <c r="M24" s="141"/>
      <c r="N24" s="141"/>
      <c r="O24" s="141"/>
      <c r="P24" s="141"/>
      <c r="Q24" s="141">
        <v>46</v>
      </c>
      <c r="R24" s="141"/>
      <c r="S24" s="141"/>
      <c r="T24" s="141"/>
    </row>
    <row r="25" spans="1:23" x14ac:dyDescent="0.25">
      <c r="A25" s="130">
        <v>10</v>
      </c>
      <c r="B25" s="138" t="s">
        <v>192</v>
      </c>
      <c r="C25" s="146" t="s">
        <v>193</v>
      </c>
      <c r="D25" s="140">
        <f t="shared" si="7"/>
        <v>350</v>
      </c>
      <c r="E25" s="141">
        <v>284</v>
      </c>
      <c r="F25" s="141"/>
      <c r="G25" s="141"/>
      <c r="H25" s="141"/>
      <c r="I25" s="141">
        <v>36</v>
      </c>
      <c r="J25" s="141"/>
      <c r="K25" s="141">
        <v>30</v>
      </c>
      <c r="L25" s="141"/>
      <c r="M25" s="141"/>
      <c r="N25" s="141"/>
      <c r="O25" s="141"/>
      <c r="P25" s="141"/>
      <c r="Q25" s="141"/>
      <c r="R25" s="141"/>
      <c r="S25" s="141"/>
      <c r="T25" s="141"/>
      <c r="W25" s="147"/>
    </row>
    <row r="26" spans="1:23" x14ac:dyDescent="0.25">
      <c r="A26" s="130">
        <v>11</v>
      </c>
      <c r="B26" s="138" t="s">
        <v>212</v>
      </c>
      <c r="C26" s="146" t="s">
        <v>213</v>
      </c>
      <c r="D26" s="140">
        <f t="shared" si="7"/>
        <v>52</v>
      </c>
      <c r="E26" s="141">
        <v>10</v>
      </c>
      <c r="F26" s="141">
        <v>5</v>
      </c>
      <c r="G26" s="141">
        <v>7</v>
      </c>
      <c r="H26" s="141">
        <v>3</v>
      </c>
      <c r="I26" s="141">
        <v>15</v>
      </c>
      <c r="J26" s="141">
        <v>12</v>
      </c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W26" s="148"/>
    </row>
    <row r="27" spans="1:23" x14ac:dyDescent="0.25">
      <c r="A27" s="130">
        <v>12</v>
      </c>
      <c r="B27" s="138" t="s">
        <v>126</v>
      </c>
      <c r="C27" s="146" t="s">
        <v>127</v>
      </c>
      <c r="D27" s="140">
        <f t="shared" si="7"/>
        <v>107</v>
      </c>
      <c r="E27" s="141">
        <v>22</v>
      </c>
      <c r="F27" s="141">
        <v>10</v>
      </c>
      <c r="G27" s="141">
        <v>15</v>
      </c>
      <c r="H27" s="141">
        <v>7</v>
      </c>
      <c r="I27" s="141">
        <v>22</v>
      </c>
      <c r="J27" s="141">
        <v>6</v>
      </c>
      <c r="K27" s="141">
        <v>20</v>
      </c>
      <c r="L27" s="141">
        <v>5</v>
      </c>
      <c r="M27" s="141"/>
      <c r="N27" s="141"/>
      <c r="O27" s="141"/>
      <c r="P27" s="141"/>
      <c r="Q27" s="141"/>
      <c r="R27" s="141"/>
      <c r="S27" s="141"/>
      <c r="T27" s="141"/>
      <c r="W27" s="148"/>
    </row>
    <row r="28" spans="1:23" x14ac:dyDescent="0.25">
      <c r="A28" s="130">
        <v>13</v>
      </c>
      <c r="B28" s="138" t="s">
        <v>188</v>
      </c>
      <c r="C28" s="146" t="s">
        <v>433</v>
      </c>
      <c r="D28" s="140">
        <f t="shared" si="7"/>
        <v>166</v>
      </c>
      <c r="E28" s="141">
        <v>32</v>
      </c>
      <c r="F28" s="141">
        <v>16</v>
      </c>
      <c r="G28" s="141">
        <v>38</v>
      </c>
      <c r="H28" s="141">
        <v>17</v>
      </c>
      <c r="I28" s="141">
        <v>43</v>
      </c>
      <c r="J28" s="141">
        <v>20</v>
      </c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W28" s="148"/>
    </row>
    <row r="29" spans="1:23" x14ac:dyDescent="0.25">
      <c r="A29" s="130">
        <v>14</v>
      </c>
      <c r="B29" s="138" t="s">
        <v>98</v>
      </c>
      <c r="C29" s="146" t="s">
        <v>99</v>
      </c>
      <c r="D29" s="140">
        <f t="shared" si="7"/>
        <v>271</v>
      </c>
      <c r="E29" s="141">
        <v>54</v>
      </c>
      <c r="F29" s="141">
        <v>22</v>
      </c>
      <c r="G29" s="141">
        <v>25</v>
      </c>
      <c r="H29" s="141">
        <v>20</v>
      </c>
      <c r="I29" s="141">
        <v>50</v>
      </c>
      <c r="J29" s="141">
        <v>15</v>
      </c>
      <c r="K29" s="141">
        <v>65</v>
      </c>
      <c r="L29" s="141">
        <v>20</v>
      </c>
      <c r="M29" s="141"/>
      <c r="N29" s="141"/>
      <c r="O29" s="141"/>
      <c r="P29" s="141"/>
      <c r="Q29" s="141"/>
      <c r="R29" s="141"/>
      <c r="S29" s="141"/>
      <c r="T29" s="141"/>
      <c r="W29" s="148"/>
    </row>
    <row r="30" spans="1:23" x14ac:dyDescent="0.25">
      <c r="A30" s="130">
        <v>15</v>
      </c>
      <c r="B30" s="138" t="s">
        <v>194</v>
      </c>
      <c r="C30" s="146" t="s">
        <v>434</v>
      </c>
      <c r="D30" s="140">
        <f t="shared" si="7"/>
        <v>109</v>
      </c>
      <c r="E30" s="141">
        <v>23</v>
      </c>
      <c r="F30" s="141">
        <v>12</v>
      </c>
      <c r="G30" s="141">
        <v>17</v>
      </c>
      <c r="H30" s="141">
        <v>12</v>
      </c>
      <c r="I30" s="141">
        <v>15</v>
      </c>
      <c r="J30" s="141">
        <v>12</v>
      </c>
      <c r="K30" s="141">
        <v>10</v>
      </c>
      <c r="L30" s="141">
        <v>8</v>
      </c>
      <c r="M30" s="141"/>
      <c r="N30" s="141"/>
      <c r="O30" s="141"/>
      <c r="P30" s="141"/>
      <c r="Q30" s="141"/>
      <c r="R30" s="141"/>
      <c r="S30" s="141"/>
      <c r="T30" s="141"/>
      <c r="W30" s="148"/>
    </row>
    <row r="31" spans="1:23" x14ac:dyDescent="0.25">
      <c r="A31" s="130">
        <v>16</v>
      </c>
      <c r="B31" s="138" t="s">
        <v>184</v>
      </c>
      <c r="C31" s="146" t="s">
        <v>435</v>
      </c>
      <c r="D31" s="140">
        <f t="shared" si="7"/>
        <v>121</v>
      </c>
      <c r="E31" s="141">
        <v>20</v>
      </c>
      <c r="F31" s="141">
        <v>14</v>
      </c>
      <c r="G31" s="141">
        <v>24</v>
      </c>
      <c r="H31" s="141">
        <v>14</v>
      </c>
      <c r="I31" s="141">
        <v>18</v>
      </c>
      <c r="J31" s="141">
        <v>12</v>
      </c>
      <c r="K31" s="141">
        <v>11</v>
      </c>
      <c r="L31" s="141">
        <v>8</v>
      </c>
      <c r="M31" s="141"/>
      <c r="N31" s="141"/>
      <c r="O31" s="141"/>
      <c r="P31" s="141"/>
      <c r="Q31" s="141"/>
      <c r="R31" s="141"/>
      <c r="S31" s="141"/>
      <c r="T31" s="141"/>
      <c r="W31" s="148"/>
    </row>
    <row r="32" spans="1:23" x14ac:dyDescent="0.25">
      <c r="A32" s="130">
        <v>17</v>
      </c>
      <c r="B32" s="138" t="s">
        <v>186</v>
      </c>
      <c r="C32" s="146" t="s">
        <v>436</v>
      </c>
      <c r="D32" s="140">
        <f t="shared" si="7"/>
        <v>236</v>
      </c>
      <c r="E32" s="141">
        <v>34</v>
      </c>
      <c r="F32" s="141">
        <v>13</v>
      </c>
      <c r="G32" s="141"/>
      <c r="H32" s="141"/>
      <c r="I32" s="141">
        <v>81</v>
      </c>
      <c r="J32" s="141">
        <v>36</v>
      </c>
      <c r="K32" s="141">
        <v>58</v>
      </c>
      <c r="L32" s="141">
        <v>14</v>
      </c>
      <c r="M32" s="141"/>
      <c r="N32" s="141"/>
      <c r="O32" s="141"/>
      <c r="P32" s="141"/>
      <c r="Q32" s="141"/>
      <c r="R32" s="141"/>
      <c r="S32" s="141"/>
      <c r="T32" s="141"/>
      <c r="W32" s="148"/>
    </row>
    <row r="33" spans="1:23" x14ac:dyDescent="0.25">
      <c r="A33" s="130">
        <v>18</v>
      </c>
      <c r="B33" s="138" t="s">
        <v>190</v>
      </c>
      <c r="C33" s="146" t="s">
        <v>437</v>
      </c>
      <c r="D33" s="140">
        <f t="shared" si="7"/>
        <v>219</v>
      </c>
      <c r="E33" s="141">
        <v>32</v>
      </c>
      <c r="F33" s="141">
        <v>18</v>
      </c>
      <c r="G33" s="141"/>
      <c r="H33" s="141"/>
      <c r="I33" s="141">
        <v>41</v>
      </c>
      <c r="J33" s="141">
        <v>13</v>
      </c>
      <c r="K33" s="141">
        <v>115</v>
      </c>
      <c r="L33" s="141"/>
      <c r="M33" s="141"/>
      <c r="N33" s="141"/>
      <c r="O33" s="141"/>
      <c r="P33" s="141"/>
      <c r="Q33" s="141"/>
      <c r="R33" s="141"/>
      <c r="S33" s="141"/>
      <c r="T33" s="141"/>
      <c r="W33" s="147"/>
    </row>
    <row r="34" spans="1:23" x14ac:dyDescent="0.25">
      <c r="A34" s="130">
        <v>19</v>
      </c>
      <c r="B34" s="138" t="s">
        <v>286</v>
      </c>
      <c r="C34" s="146" t="s">
        <v>438</v>
      </c>
      <c r="D34" s="140">
        <f t="shared" si="7"/>
        <v>189</v>
      </c>
      <c r="E34" s="141">
        <v>43</v>
      </c>
      <c r="F34" s="141">
        <v>22</v>
      </c>
      <c r="G34" s="141">
        <v>32</v>
      </c>
      <c r="H34" s="141">
        <v>20</v>
      </c>
      <c r="I34" s="141">
        <v>27</v>
      </c>
      <c r="J34" s="141">
        <v>14</v>
      </c>
      <c r="K34" s="141">
        <v>13</v>
      </c>
      <c r="L34" s="141"/>
      <c r="M34" s="141"/>
      <c r="N34" s="141"/>
      <c r="O34" s="141">
        <v>9</v>
      </c>
      <c r="P34" s="141">
        <v>9</v>
      </c>
      <c r="Q34" s="141"/>
      <c r="R34" s="141"/>
      <c r="S34" s="141"/>
      <c r="T34" s="141"/>
    </row>
    <row r="35" spans="1:23" x14ac:dyDescent="0.25">
      <c r="A35" s="130">
        <v>20</v>
      </c>
      <c r="B35" s="138" t="s">
        <v>102</v>
      </c>
      <c r="C35" s="146" t="s">
        <v>103</v>
      </c>
      <c r="D35" s="140">
        <f t="shared" si="7"/>
        <v>227</v>
      </c>
      <c r="E35" s="141">
        <v>26</v>
      </c>
      <c r="F35" s="141">
        <v>15</v>
      </c>
      <c r="G35" s="141">
        <v>9</v>
      </c>
      <c r="H35" s="141">
        <v>4</v>
      </c>
      <c r="I35" s="141">
        <v>45</v>
      </c>
      <c r="J35" s="141">
        <v>25</v>
      </c>
      <c r="K35" s="141">
        <v>73</v>
      </c>
      <c r="L35" s="141">
        <v>30</v>
      </c>
      <c r="M35" s="141"/>
      <c r="N35" s="141"/>
      <c r="O35" s="141"/>
      <c r="P35" s="141"/>
      <c r="Q35" s="141"/>
      <c r="R35" s="141"/>
      <c r="S35" s="141"/>
      <c r="T35" s="141"/>
    </row>
    <row r="36" spans="1:23" x14ac:dyDescent="0.25">
      <c r="A36" s="130">
        <v>21</v>
      </c>
      <c r="B36" s="138" t="s">
        <v>284</v>
      </c>
      <c r="C36" s="146" t="s">
        <v>439</v>
      </c>
      <c r="D36" s="140">
        <f t="shared" si="7"/>
        <v>319</v>
      </c>
      <c r="E36" s="141">
        <v>23</v>
      </c>
      <c r="F36" s="141">
        <v>45</v>
      </c>
      <c r="G36" s="141">
        <v>36</v>
      </c>
      <c r="H36" s="141">
        <v>35</v>
      </c>
      <c r="I36" s="141"/>
      <c r="J36" s="141"/>
      <c r="K36" s="141"/>
      <c r="L36" s="141"/>
      <c r="M36" s="141"/>
      <c r="N36" s="141"/>
      <c r="O36" s="141">
        <v>90</v>
      </c>
      <c r="P36" s="141">
        <v>90</v>
      </c>
      <c r="Q36" s="141"/>
      <c r="R36" s="141"/>
      <c r="S36" s="141"/>
      <c r="T36" s="141"/>
    </row>
    <row r="37" spans="1:23" x14ac:dyDescent="0.25">
      <c r="A37" s="130">
        <v>22</v>
      </c>
      <c r="B37" s="138" t="s">
        <v>162</v>
      </c>
      <c r="C37" s="146" t="s">
        <v>440</v>
      </c>
      <c r="D37" s="140">
        <f t="shared" si="7"/>
        <v>148</v>
      </c>
      <c r="E37" s="141">
        <v>30</v>
      </c>
      <c r="F37" s="141">
        <v>12</v>
      </c>
      <c r="G37" s="141">
        <v>31</v>
      </c>
      <c r="H37" s="141">
        <v>9</v>
      </c>
      <c r="I37" s="141">
        <v>50</v>
      </c>
      <c r="J37" s="141">
        <v>10</v>
      </c>
      <c r="K37" s="141">
        <v>5</v>
      </c>
      <c r="L37" s="141">
        <v>1</v>
      </c>
      <c r="M37" s="141"/>
      <c r="N37" s="141"/>
      <c r="O37" s="141"/>
      <c r="P37" s="141"/>
      <c r="Q37" s="141"/>
      <c r="R37" s="141"/>
      <c r="S37" s="141"/>
      <c r="T37" s="141"/>
    </row>
    <row r="38" spans="1:23" x14ac:dyDescent="0.25">
      <c r="A38" s="130">
        <v>23</v>
      </c>
      <c r="B38" s="138" t="s">
        <v>164</v>
      </c>
      <c r="C38" s="146" t="s">
        <v>441</v>
      </c>
      <c r="D38" s="140">
        <f t="shared" si="7"/>
        <v>167</v>
      </c>
      <c r="E38" s="141">
        <v>32</v>
      </c>
      <c r="F38" s="141">
        <v>18</v>
      </c>
      <c r="G38" s="141">
        <v>26</v>
      </c>
      <c r="H38" s="141">
        <v>26</v>
      </c>
      <c r="I38" s="141">
        <v>32</v>
      </c>
      <c r="J38" s="141">
        <v>11</v>
      </c>
      <c r="K38" s="141">
        <v>12</v>
      </c>
      <c r="L38" s="141">
        <v>10</v>
      </c>
      <c r="M38" s="141"/>
      <c r="N38" s="141"/>
      <c r="O38" s="141"/>
      <c r="P38" s="141"/>
      <c r="Q38" s="141"/>
      <c r="R38" s="141"/>
      <c r="S38" s="141"/>
      <c r="T38" s="141"/>
    </row>
    <row r="39" spans="1:23" x14ac:dyDescent="0.25">
      <c r="A39" s="130">
        <v>24</v>
      </c>
      <c r="B39" s="138" t="s">
        <v>166</v>
      </c>
      <c r="C39" s="146" t="s">
        <v>442</v>
      </c>
      <c r="D39" s="140">
        <f t="shared" si="7"/>
        <v>273</v>
      </c>
      <c r="E39" s="141">
        <v>55</v>
      </c>
      <c r="F39" s="141">
        <v>28</v>
      </c>
      <c r="G39" s="141">
        <v>44</v>
      </c>
      <c r="H39" s="141">
        <v>12</v>
      </c>
      <c r="I39" s="141">
        <v>12</v>
      </c>
      <c r="J39" s="141">
        <v>18</v>
      </c>
      <c r="K39" s="141">
        <v>70</v>
      </c>
      <c r="L39" s="141">
        <v>34</v>
      </c>
      <c r="M39" s="141"/>
      <c r="N39" s="141"/>
      <c r="O39" s="141"/>
      <c r="P39" s="141"/>
      <c r="Q39" s="141"/>
      <c r="R39" s="141"/>
      <c r="S39" s="141"/>
      <c r="T39" s="141"/>
    </row>
    <row r="40" spans="1:23" x14ac:dyDescent="0.25">
      <c r="A40" s="130">
        <v>25</v>
      </c>
      <c r="B40" s="138" t="s">
        <v>282</v>
      </c>
      <c r="C40" s="146" t="s">
        <v>283</v>
      </c>
      <c r="D40" s="140">
        <f t="shared" si="7"/>
        <v>992</v>
      </c>
      <c r="E40" s="141">
        <v>202</v>
      </c>
      <c r="F40" s="141">
        <v>86</v>
      </c>
      <c r="G40" s="141">
        <v>64</v>
      </c>
      <c r="H40" s="141">
        <v>75</v>
      </c>
      <c r="I40" s="141">
        <v>293</v>
      </c>
      <c r="J40" s="141">
        <v>272</v>
      </c>
      <c r="K40" s="141"/>
      <c r="L40" s="141"/>
      <c r="M40" s="141"/>
      <c r="N40" s="141"/>
      <c r="O40" s="141"/>
      <c r="P40" s="141"/>
      <c r="Q40" s="141"/>
      <c r="R40" s="141"/>
      <c r="S40" s="141"/>
      <c r="T40" s="141"/>
    </row>
    <row r="41" spans="1:23" x14ac:dyDescent="0.25">
      <c r="A41" s="130">
        <v>26</v>
      </c>
      <c r="B41" s="138" t="s">
        <v>268</v>
      </c>
      <c r="C41" s="146" t="s">
        <v>443</v>
      </c>
      <c r="D41" s="140">
        <f t="shared" si="7"/>
        <v>516</v>
      </c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>
        <v>258</v>
      </c>
      <c r="R41" s="141">
        <v>258</v>
      </c>
      <c r="S41" s="141"/>
      <c r="T41" s="141"/>
    </row>
    <row r="42" spans="1:23" x14ac:dyDescent="0.25">
      <c r="A42" s="130">
        <v>27</v>
      </c>
      <c r="B42" s="138" t="s">
        <v>270</v>
      </c>
      <c r="C42" s="143" t="s">
        <v>271</v>
      </c>
      <c r="D42" s="140">
        <f>SUM(E42:T42)</f>
        <v>198</v>
      </c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>
        <v>198</v>
      </c>
      <c r="Q42" s="141"/>
      <c r="R42" s="141"/>
      <c r="S42" s="141"/>
      <c r="T42" s="141"/>
    </row>
    <row r="43" spans="1:23" x14ac:dyDescent="0.25">
      <c r="A43" s="130">
        <v>28</v>
      </c>
      <c r="B43" s="138" t="s">
        <v>208</v>
      </c>
      <c r="C43" s="143" t="s">
        <v>444</v>
      </c>
      <c r="D43" s="140">
        <f t="shared" si="7"/>
        <v>318</v>
      </c>
      <c r="E43" s="141">
        <v>119</v>
      </c>
      <c r="F43" s="141">
        <v>52</v>
      </c>
      <c r="G43" s="141">
        <v>28</v>
      </c>
      <c r="H43" s="141">
        <v>23</v>
      </c>
      <c r="I43" s="141">
        <v>53</v>
      </c>
      <c r="J43" s="141">
        <v>43</v>
      </c>
      <c r="K43" s="141"/>
      <c r="L43" s="141"/>
      <c r="M43" s="141"/>
      <c r="N43" s="141"/>
      <c r="O43" s="141"/>
      <c r="P43" s="141"/>
      <c r="Q43" s="141"/>
      <c r="R43" s="141"/>
      <c r="S43" s="141"/>
      <c r="T43" s="141"/>
    </row>
    <row r="44" spans="1:23" x14ac:dyDescent="0.25">
      <c r="A44" s="130">
        <v>29</v>
      </c>
      <c r="B44" s="138" t="s">
        <v>142</v>
      </c>
      <c r="C44" s="143" t="s">
        <v>143</v>
      </c>
      <c r="D44" s="140">
        <f t="shared" si="7"/>
        <v>166</v>
      </c>
      <c r="E44" s="141">
        <v>30</v>
      </c>
      <c r="F44" s="141">
        <v>15</v>
      </c>
      <c r="G44" s="141">
        <v>12</v>
      </c>
      <c r="H44" s="141">
        <v>12</v>
      </c>
      <c r="I44" s="141">
        <v>12</v>
      </c>
      <c r="J44" s="141">
        <v>4</v>
      </c>
      <c r="K44" s="141">
        <v>60</v>
      </c>
      <c r="L44" s="141">
        <v>21</v>
      </c>
      <c r="M44" s="141"/>
      <c r="N44" s="141"/>
      <c r="O44" s="141"/>
      <c r="P44" s="141"/>
      <c r="Q44" s="141"/>
      <c r="R44" s="141"/>
      <c r="S44" s="141"/>
      <c r="T44" s="141"/>
    </row>
    <row r="45" spans="1:23" x14ac:dyDescent="0.25">
      <c r="A45" s="130">
        <v>30</v>
      </c>
      <c r="B45" s="138" t="s">
        <v>118</v>
      </c>
      <c r="C45" s="143" t="s">
        <v>119</v>
      </c>
      <c r="D45" s="140">
        <f t="shared" si="7"/>
        <v>60</v>
      </c>
      <c r="E45" s="141">
        <v>12</v>
      </c>
      <c r="F45" s="141">
        <v>6</v>
      </c>
      <c r="G45" s="141">
        <v>9</v>
      </c>
      <c r="H45" s="141">
        <v>3</v>
      </c>
      <c r="I45" s="141">
        <v>8</v>
      </c>
      <c r="J45" s="141">
        <v>2</v>
      </c>
      <c r="K45" s="141">
        <v>10</v>
      </c>
      <c r="L45" s="141">
        <v>10</v>
      </c>
      <c r="M45" s="141"/>
      <c r="N45" s="141"/>
      <c r="O45" s="141"/>
      <c r="P45" s="141"/>
      <c r="Q45" s="141"/>
      <c r="R45" s="141"/>
      <c r="S45" s="141"/>
      <c r="T45" s="141"/>
    </row>
    <row r="46" spans="1:23" x14ac:dyDescent="0.25">
      <c r="A46" s="130">
        <v>31</v>
      </c>
      <c r="B46" s="138" t="s">
        <v>16</v>
      </c>
      <c r="C46" s="143" t="s">
        <v>17</v>
      </c>
      <c r="D46" s="140">
        <f t="shared" si="7"/>
        <v>307</v>
      </c>
      <c r="E46" s="141">
        <v>40</v>
      </c>
      <c r="F46" s="141">
        <v>60</v>
      </c>
      <c r="G46" s="141">
        <v>27</v>
      </c>
      <c r="H46" s="141">
        <v>12</v>
      </c>
      <c r="I46" s="141">
        <v>50</v>
      </c>
      <c r="J46" s="141">
        <v>40</v>
      </c>
      <c r="K46" s="141">
        <v>66</v>
      </c>
      <c r="L46" s="141">
        <v>12</v>
      </c>
      <c r="M46" s="141"/>
      <c r="N46" s="141"/>
      <c r="O46" s="141"/>
      <c r="P46" s="141"/>
      <c r="Q46" s="141"/>
      <c r="R46" s="141"/>
      <c r="S46" s="141"/>
      <c r="T46" s="141"/>
    </row>
    <row r="47" spans="1:23" x14ac:dyDescent="0.25">
      <c r="A47" s="130">
        <v>32</v>
      </c>
      <c r="B47" s="149" t="s">
        <v>106</v>
      </c>
      <c r="C47" s="150" t="s">
        <v>107</v>
      </c>
      <c r="D47" s="140">
        <f t="shared" si="7"/>
        <v>162</v>
      </c>
      <c r="E47" s="141">
        <v>25</v>
      </c>
      <c r="F47" s="141">
        <v>13</v>
      </c>
      <c r="G47" s="141">
        <v>20</v>
      </c>
      <c r="H47" s="141">
        <v>11</v>
      </c>
      <c r="I47" s="141">
        <v>21</v>
      </c>
      <c r="J47" s="141">
        <v>12</v>
      </c>
      <c r="K47" s="141">
        <v>35</v>
      </c>
      <c r="L47" s="141">
        <v>25</v>
      </c>
      <c r="M47" s="141"/>
      <c r="N47" s="141"/>
      <c r="O47" s="141"/>
      <c r="P47" s="141"/>
      <c r="Q47" s="141"/>
      <c r="R47" s="141"/>
      <c r="S47" s="141"/>
      <c r="T47" s="141"/>
    </row>
    <row r="48" spans="1:23" x14ac:dyDescent="0.25">
      <c r="A48" s="130">
        <v>33</v>
      </c>
      <c r="B48" s="149" t="s">
        <v>86</v>
      </c>
      <c r="C48" s="150" t="s">
        <v>87</v>
      </c>
      <c r="D48" s="140">
        <f t="shared" si="7"/>
        <v>101</v>
      </c>
      <c r="E48" s="141">
        <v>20</v>
      </c>
      <c r="F48" s="141">
        <v>10</v>
      </c>
      <c r="G48" s="141">
        <v>9</v>
      </c>
      <c r="H48" s="141">
        <v>4</v>
      </c>
      <c r="I48" s="141">
        <v>11</v>
      </c>
      <c r="J48" s="141">
        <v>5</v>
      </c>
      <c r="K48" s="141">
        <v>33</v>
      </c>
      <c r="L48" s="141">
        <v>9</v>
      </c>
      <c r="M48" s="141"/>
      <c r="N48" s="141"/>
      <c r="O48" s="141"/>
      <c r="P48" s="141"/>
      <c r="Q48" s="141"/>
      <c r="R48" s="141"/>
      <c r="S48" s="141"/>
      <c r="T48" s="141"/>
    </row>
    <row r="49" spans="1:20" x14ac:dyDescent="0.25">
      <c r="A49" s="130">
        <v>34</v>
      </c>
      <c r="B49" s="149" t="s">
        <v>112</v>
      </c>
      <c r="C49" s="150" t="s">
        <v>113</v>
      </c>
      <c r="D49" s="140">
        <f t="shared" si="7"/>
        <v>62</v>
      </c>
      <c r="E49" s="141">
        <v>15</v>
      </c>
      <c r="F49" s="141">
        <v>6</v>
      </c>
      <c r="G49" s="141">
        <v>3</v>
      </c>
      <c r="H49" s="141">
        <v>3</v>
      </c>
      <c r="I49" s="141">
        <v>14</v>
      </c>
      <c r="J49" s="141">
        <v>8</v>
      </c>
      <c r="K49" s="141">
        <v>10</v>
      </c>
      <c r="L49" s="141">
        <v>3</v>
      </c>
      <c r="M49" s="141"/>
      <c r="N49" s="141"/>
      <c r="O49" s="141"/>
      <c r="P49" s="141"/>
      <c r="Q49" s="141"/>
      <c r="R49" s="141"/>
      <c r="S49" s="141"/>
      <c r="T49" s="141"/>
    </row>
    <row r="50" spans="1:20" x14ac:dyDescent="0.25">
      <c r="A50" s="130">
        <v>35</v>
      </c>
      <c r="B50" s="151" t="s">
        <v>124</v>
      </c>
      <c r="C50" s="150" t="s">
        <v>125</v>
      </c>
      <c r="D50" s="140">
        <f t="shared" si="7"/>
        <v>64</v>
      </c>
      <c r="E50" s="141">
        <v>10</v>
      </c>
      <c r="F50" s="141">
        <v>7</v>
      </c>
      <c r="G50" s="141">
        <v>6</v>
      </c>
      <c r="H50" s="141">
        <v>6</v>
      </c>
      <c r="I50" s="141">
        <v>7</v>
      </c>
      <c r="J50" s="141">
        <v>6</v>
      </c>
      <c r="K50" s="141">
        <v>15</v>
      </c>
      <c r="L50" s="141">
        <v>7</v>
      </c>
      <c r="M50" s="141"/>
      <c r="N50" s="141"/>
      <c r="O50" s="141"/>
      <c r="P50" s="141"/>
      <c r="Q50" s="141"/>
      <c r="R50" s="141"/>
      <c r="S50" s="141"/>
      <c r="T50" s="141"/>
    </row>
    <row r="51" spans="1:20" x14ac:dyDescent="0.25">
      <c r="A51" s="130">
        <v>36</v>
      </c>
      <c r="B51" s="151" t="s">
        <v>24</v>
      </c>
      <c r="C51" s="150" t="s">
        <v>25</v>
      </c>
      <c r="D51" s="140">
        <f t="shared" si="7"/>
        <v>30</v>
      </c>
      <c r="E51" s="141">
        <v>3</v>
      </c>
      <c r="F51" s="141">
        <v>3</v>
      </c>
      <c r="G51" s="141">
        <v>3</v>
      </c>
      <c r="H51" s="141">
        <v>3</v>
      </c>
      <c r="I51" s="141">
        <v>9</v>
      </c>
      <c r="J51" s="141">
        <v>9</v>
      </c>
      <c r="K51" s="141"/>
      <c r="L51" s="141"/>
      <c r="M51" s="141"/>
      <c r="N51" s="141"/>
      <c r="O51" s="141"/>
      <c r="P51" s="141"/>
      <c r="Q51" s="141"/>
      <c r="R51" s="141"/>
      <c r="S51" s="141"/>
      <c r="T51" s="141"/>
    </row>
    <row r="52" spans="1:20" s="137" customFormat="1" x14ac:dyDescent="0.25">
      <c r="A52" s="133"/>
      <c r="B52" s="135"/>
      <c r="C52" s="135" t="s">
        <v>445</v>
      </c>
      <c r="D52" s="136">
        <f t="shared" ref="D52:T52" si="8">SUM(D8:D51)-D8-D11-D18-D21</f>
        <v>12931</v>
      </c>
      <c r="E52" s="136">
        <f t="shared" si="8"/>
        <v>3194</v>
      </c>
      <c r="F52" s="136">
        <f t="shared" si="8"/>
        <v>915</v>
      </c>
      <c r="G52" s="136">
        <f t="shared" si="8"/>
        <v>980</v>
      </c>
      <c r="H52" s="136">
        <f t="shared" si="8"/>
        <v>658</v>
      </c>
      <c r="I52" s="136">
        <f t="shared" si="8"/>
        <v>2880</v>
      </c>
      <c r="J52" s="136">
        <f t="shared" si="8"/>
        <v>1500</v>
      </c>
      <c r="K52" s="136">
        <f t="shared" si="8"/>
        <v>1453</v>
      </c>
      <c r="L52" s="136">
        <f t="shared" si="8"/>
        <v>314</v>
      </c>
      <c r="M52" s="136">
        <f t="shared" si="8"/>
        <v>0</v>
      </c>
      <c r="N52" s="136">
        <f t="shared" si="8"/>
        <v>0</v>
      </c>
      <c r="O52" s="136">
        <f t="shared" si="8"/>
        <v>99</v>
      </c>
      <c r="P52" s="136">
        <f t="shared" si="8"/>
        <v>297</v>
      </c>
      <c r="Q52" s="136">
        <f t="shared" si="8"/>
        <v>304</v>
      </c>
      <c r="R52" s="136">
        <f t="shared" si="8"/>
        <v>258</v>
      </c>
      <c r="S52" s="136">
        <f t="shared" si="8"/>
        <v>58</v>
      </c>
      <c r="T52" s="136">
        <f t="shared" si="8"/>
        <v>21</v>
      </c>
    </row>
    <row r="53" spans="1:20" x14ac:dyDescent="0.25">
      <c r="A53" s="152"/>
      <c r="B53" s="152"/>
      <c r="C53" s="153" t="s">
        <v>431</v>
      </c>
      <c r="D53" s="141">
        <f t="shared" ref="D53:T53" si="9">D9+D12+D19+D22+SUM(D26:D51)</f>
        <v>9698</v>
      </c>
      <c r="E53" s="141">
        <f t="shared" si="9"/>
        <v>1662</v>
      </c>
      <c r="F53" s="141">
        <f t="shared" si="9"/>
        <v>763</v>
      </c>
      <c r="G53" s="141">
        <f t="shared" si="9"/>
        <v>944</v>
      </c>
      <c r="H53" s="141">
        <f t="shared" si="9"/>
        <v>649</v>
      </c>
      <c r="I53" s="141">
        <f t="shared" si="9"/>
        <v>2183</v>
      </c>
      <c r="J53" s="141">
        <f t="shared" si="9"/>
        <v>1410</v>
      </c>
      <c r="K53" s="141">
        <f t="shared" si="9"/>
        <v>830</v>
      </c>
      <c r="L53" s="141">
        <f t="shared" si="9"/>
        <v>266</v>
      </c>
      <c r="M53" s="141">
        <f t="shared" si="9"/>
        <v>0</v>
      </c>
      <c r="N53" s="141">
        <f t="shared" si="9"/>
        <v>0</v>
      </c>
      <c r="O53" s="141">
        <f t="shared" si="9"/>
        <v>99</v>
      </c>
      <c r="P53" s="141">
        <f t="shared" si="9"/>
        <v>297</v>
      </c>
      <c r="Q53" s="141">
        <f t="shared" si="9"/>
        <v>258</v>
      </c>
      <c r="R53" s="141">
        <f t="shared" si="9"/>
        <v>258</v>
      </c>
      <c r="S53" s="141">
        <f t="shared" si="9"/>
        <v>58</v>
      </c>
      <c r="T53" s="141">
        <f t="shared" si="9"/>
        <v>21</v>
      </c>
    </row>
    <row r="54" spans="1:20" s="156" customFormat="1" x14ac:dyDescent="0.25">
      <c r="A54" s="154"/>
      <c r="B54" s="154"/>
      <c r="C54" s="155" t="s">
        <v>432</v>
      </c>
      <c r="D54" s="140">
        <f>D10+D13+D14+D15+D16+D17+D20+D23+D25+D24</f>
        <v>3233</v>
      </c>
      <c r="E54" s="141">
        <f t="shared" ref="E54:T54" si="10">E10+E13+E14+E15+E16+E17+E20+E23+E25+E24</f>
        <v>1532</v>
      </c>
      <c r="F54" s="141">
        <f t="shared" si="10"/>
        <v>152</v>
      </c>
      <c r="G54" s="140">
        <f t="shared" si="10"/>
        <v>36</v>
      </c>
      <c r="H54" s="140">
        <f t="shared" si="10"/>
        <v>9</v>
      </c>
      <c r="I54" s="140">
        <f t="shared" si="10"/>
        <v>697</v>
      </c>
      <c r="J54" s="140">
        <f t="shared" si="10"/>
        <v>90</v>
      </c>
      <c r="K54" s="140">
        <f t="shared" si="10"/>
        <v>623</v>
      </c>
      <c r="L54" s="140">
        <f t="shared" si="10"/>
        <v>48</v>
      </c>
      <c r="M54" s="140">
        <f t="shared" si="10"/>
        <v>0</v>
      </c>
      <c r="N54" s="140">
        <f t="shared" si="10"/>
        <v>0</v>
      </c>
      <c r="O54" s="140">
        <f t="shared" si="10"/>
        <v>0</v>
      </c>
      <c r="P54" s="140">
        <f t="shared" si="10"/>
        <v>0</v>
      </c>
      <c r="Q54" s="140">
        <f t="shared" si="10"/>
        <v>46</v>
      </c>
      <c r="R54" s="140">
        <f t="shared" si="10"/>
        <v>0</v>
      </c>
      <c r="S54" s="140">
        <f t="shared" si="10"/>
        <v>0</v>
      </c>
      <c r="T54" s="140">
        <f t="shared" si="10"/>
        <v>0</v>
      </c>
    </row>
    <row r="55" spans="1:20" x14ac:dyDescent="0.25">
      <c r="I55" s="137"/>
      <c r="J55" s="137"/>
      <c r="K55" s="137"/>
      <c r="L55" s="137"/>
    </row>
    <row r="56" spans="1:20" ht="30" hidden="1" x14ac:dyDescent="0.25">
      <c r="C56" s="158" t="s">
        <v>446</v>
      </c>
      <c r="D56" s="159"/>
      <c r="E56" s="159"/>
      <c r="F56" s="160"/>
      <c r="I56" s="899"/>
      <c r="J56" s="899"/>
      <c r="K56" s="899"/>
      <c r="L56" s="899"/>
      <c r="M56" s="899"/>
      <c r="N56" s="159"/>
      <c r="O56" s="159"/>
      <c r="P56" s="160"/>
    </row>
    <row r="57" spans="1:20" x14ac:dyDescent="0.25">
      <c r="C57" s="160"/>
      <c r="D57" s="160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</row>
    <row r="58" spans="1:20" x14ac:dyDescent="0.25"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</row>
  </sheetData>
  <mergeCells count="15">
    <mergeCell ref="I56:M56"/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  <mergeCell ref="M5:N5"/>
    <mergeCell ref="O5:P5"/>
    <mergeCell ref="Q5:R5"/>
    <mergeCell ref="S5:T5"/>
  </mergeCells>
  <dataValidations count="2"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5 I25 K25 M15:T17 E15:L16" xr:uid="{00000000-0002-0000-0600-000000000000}"/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5:H25 J25 L25:N25 R24:T24 L14:S14 M39:N39" xr:uid="{00000000-0002-0000-0600-000001000000}">
      <formula1>MAX(#REF!)*1.2&gt;=#REF!</formula1>
      <formula2>0</formula2>
    </dataValidation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54"/>
  <sheetViews>
    <sheetView zoomScale="90" zoomScaleNormal="90" workbookViewId="0">
      <pane xSplit="3" ySplit="11" topLeftCell="D133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R19" sqref="R19"/>
    </sheetView>
  </sheetViews>
  <sheetFormatPr defaultColWidth="9.140625" defaultRowHeight="12" x14ac:dyDescent="0.2"/>
  <cols>
    <col min="1" max="1" width="5.85546875" style="162" customWidth="1"/>
    <col min="2" max="2" width="9.140625" style="162"/>
    <col min="3" max="3" width="32.5703125" style="162" customWidth="1"/>
    <col min="4" max="4" width="13.140625" style="162" customWidth="1"/>
    <col min="5" max="5" width="9.85546875" style="162" customWidth="1"/>
    <col min="6" max="6" width="15.42578125" style="162" customWidth="1"/>
    <col min="7" max="7" width="9.5703125" style="162" customWidth="1"/>
    <col min="8" max="8" width="12.42578125" style="162" customWidth="1"/>
    <col min="9" max="9" width="10.7109375" style="162" customWidth="1"/>
    <col min="10" max="10" width="12.85546875" style="162" customWidth="1"/>
    <col min="11" max="11" width="9.42578125" style="162" customWidth="1"/>
    <col min="12" max="12" width="10.140625" style="162" customWidth="1"/>
    <col min="13" max="13" width="7.5703125" style="162" customWidth="1"/>
    <col min="14" max="14" width="15.5703125" style="162" customWidth="1"/>
    <col min="15" max="15" width="16.85546875" style="162" customWidth="1"/>
    <col min="16" max="16" width="9" style="162" customWidth="1"/>
    <col min="17" max="18" width="8.5703125" style="162" customWidth="1"/>
    <col min="19" max="19" width="10.85546875" style="162" customWidth="1"/>
    <col min="20" max="20" width="26" style="162" customWidth="1"/>
    <col min="21" max="21" width="9.5703125" style="162" customWidth="1"/>
    <col min="22" max="23" width="12" style="162" customWidth="1"/>
    <col min="24" max="24" width="3.85546875" style="162" customWidth="1"/>
    <col min="25" max="16384" width="9.140625" style="162"/>
  </cols>
  <sheetData>
    <row r="1" spans="1:23" ht="22.5" customHeight="1" x14ac:dyDescent="0.2">
      <c r="A1" s="905" t="s">
        <v>448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905"/>
      <c r="T1" s="905"/>
      <c r="U1" s="905"/>
      <c r="V1" s="905"/>
      <c r="W1" s="905"/>
    </row>
    <row r="2" spans="1:23" ht="20.25" customHeight="1" x14ac:dyDescent="0.2">
      <c r="A2" s="906" t="s">
        <v>0</v>
      </c>
      <c r="B2" s="907" t="s">
        <v>330</v>
      </c>
      <c r="C2" s="906" t="s">
        <v>313</v>
      </c>
      <c r="D2" s="906" t="s">
        <v>449</v>
      </c>
      <c r="E2" s="906"/>
      <c r="F2" s="906"/>
      <c r="G2" s="906"/>
      <c r="H2" s="906"/>
      <c r="I2" s="906"/>
      <c r="J2" s="906"/>
      <c r="K2" s="906"/>
      <c r="L2" s="906"/>
      <c r="M2" s="906"/>
      <c r="N2" s="906"/>
      <c r="O2" s="906"/>
      <c r="P2" s="906"/>
      <c r="Q2" s="906"/>
      <c r="R2" s="906"/>
      <c r="S2" s="906"/>
      <c r="T2" s="906"/>
      <c r="U2" s="906"/>
      <c r="V2" s="906"/>
      <c r="W2" s="906"/>
    </row>
    <row r="3" spans="1:23" ht="12" customHeight="1" x14ac:dyDescent="0.2">
      <c r="A3" s="906"/>
      <c r="B3" s="908"/>
      <c r="C3" s="906"/>
      <c r="D3" s="910" t="s">
        <v>450</v>
      </c>
      <c r="E3" s="906" t="s">
        <v>451</v>
      </c>
      <c r="F3" s="906"/>
      <c r="G3" s="906"/>
      <c r="H3" s="906"/>
      <c r="I3" s="906"/>
      <c r="J3" s="906"/>
      <c r="K3" s="906"/>
      <c r="L3" s="906"/>
      <c r="M3" s="906"/>
      <c r="N3" s="906"/>
      <c r="O3" s="906"/>
      <c r="P3" s="906"/>
      <c r="Q3" s="906"/>
      <c r="R3" s="906"/>
      <c r="S3" s="906"/>
      <c r="T3" s="906"/>
      <c r="U3" s="906"/>
      <c r="V3" s="906"/>
      <c r="W3" s="906"/>
    </row>
    <row r="4" spans="1:23" ht="24.75" customHeight="1" x14ac:dyDescent="0.2">
      <c r="A4" s="906"/>
      <c r="B4" s="908"/>
      <c r="C4" s="906"/>
      <c r="D4" s="910"/>
      <c r="E4" s="906" t="s">
        <v>452</v>
      </c>
      <c r="F4" s="906"/>
      <c r="G4" s="906"/>
      <c r="H4" s="906"/>
      <c r="I4" s="912" t="s">
        <v>453</v>
      </c>
      <c r="J4" s="913"/>
      <c r="K4" s="913"/>
      <c r="L4" s="913"/>
      <c r="M4" s="913"/>
      <c r="N4" s="913"/>
      <c r="O4" s="913"/>
      <c r="P4" s="914" t="s">
        <v>454</v>
      </c>
      <c r="Q4" s="915"/>
      <c r="R4" s="916"/>
      <c r="S4" s="912" t="s">
        <v>455</v>
      </c>
      <c r="T4" s="913"/>
      <c r="U4" s="913"/>
      <c r="V4" s="913"/>
      <c r="W4" s="920"/>
    </row>
    <row r="5" spans="1:23" ht="27.75" customHeight="1" x14ac:dyDescent="0.2">
      <c r="A5" s="906"/>
      <c r="B5" s="908"/>
      <c r="C5" s="906"/>
      <c r="D5" s="910"/>
      <c r="E5" s="906" t="s">
        <v>44</v>
      </c>
      <c r="F5" s="906" t="s">
        <v>456</v>
      </c>
      <c r="G5" s="906"/>
      <c r="H5" s="906"/>
      <c r="I5" s="921" t="s">
        <v>44</v>
      </c>
      <c r="J5" s="906" t="s">
        <v>470</v>
      </c>
      <c r="K5" s="921" t="s">
        <v>457</v>
      </c>
      <c r="L5" s="906" t="s">
        <v>458</v>
      </c>
      <c r="M5" s="906" t="s">
        <v>459</v>
      </c>
      <c r="N5" s="906"/>
      <c r="O5" s="906"/>
      <c r="P5" s="917"/>
      <c r="Q5" s="918"/>
      <c r="R5" s="919"/>
      <c r="S5" s="911" t="s">
        <v>44</v>
      </c>
      <c r="T5" s="922" t="s">
        <v>456</v>
      </c>
      <c r="U5" s="923"/>
      <c r="V5" s="923"/>
      <c r="W5" s="924"/>
    </row>
    <row r="6" spans="1:23" ht="13.5" customHeight="1" x14ac:dyDescent="0.2">
      <c r="A6" s="906"/>
      <c r="B6" s="908"/>
      <c r="C6" s="906"/>
      <c r="D6" s="910"/>
      <c r="E6" s="906"/>
      <c r="F6" s="926" t="s">
        <v>460</v>
      </c>
      <c r="G6" s="926" t="s">
        <v>457</v>
      </c>
      <c r="H6" s="906" t="s">
        <v>461</v>
      </c>
      <c r="I6" s="910"/>
      <c r="J6" s="906"/>
      <c r="K6" s="910"/>
      <c r="L6" s="906"/>
      <c r="M6" s="921" t="s">
        <v>46</v>
      </c>
      <c r="N6" s="912" t="s">
        <v>456</v>
      </c>
      <c r="O6" s="920"/>
      <c r="P6" s="914" t="s">
        <v>46</v>
      </c>
      <c r="Q6" s="912" t="s">
        <v>456</v>
      </c>
      <c r="R6" s="920"/>
      <c r="S6" s="911"/>
      <c r="T6" s="928" t="s">
        <v>462</v>
      </c>
      <c r="U6" s="928" t="s">
        <v>463</v>
      </c>
      <c r="V6" s="929" t="s">
        <v>464</v>
      </c>
      <c r="W6" s="928" t="s">
        <v>465</v>
      </c>
    </row>
    <row r="7" spans="1:23" ht="138" customHeight="1" x14ac:dyDescent="0.2">
      <c r="A7" s="906"/>
      <c r="B7" s="909"/>
      <c r="C7" s="906"/>
      <c r="D7" s="911"/>
      <c r="E7" s="906"/>
      <c r="F7" s="927"/>
      <c r="G7" s="927"/>
      <c r="H7" s="906"/>
      <c r="I7" s="911"/>
      <c r="J7" s="906"/>
      <c r="K7" s="911"/>
      <c r="L7" s="906"/>
      <c r="M7" s="911"/>
      <c r="N7" s="191" t="s">
        <v>466</v>
      </c>
      <c r="O7" s="191" t="s">
        <v>467</v>
      </c>
      <c r="P7" s="917"/>
      <c r="Q7" s="192" t="s">
        <v>333</v>
      </c>
      <c r="R7" s="192" t="s">
        <v>334</v>
      </c>
      <c r="S7" s="906"/>
      <c r="T7" s="928"/>
      <c r="U7" s="928"/>
      <c r="V7" s="929"/>
      <c r="W7" s="928"/>
    </row>
    <row r="8" spans="1:23" s="166" customFormat="1" ht="11.25" x14ac:dyDescent="0.2">
      <c r="A8" s="163">
        <v>1</v>
      </c>
      <c r="B8" s="163">
        <v>2</v>
      </c>
      <c r="C8" s="163">
        <v>3</v>
      </c>
      <c r="D8" s="164" t="s">
        <v>769</v>
      </c>
      <c r="E8" s="164">
        <v>5</v>
      </c>
      <c r="F8" s="164">
        <v>6</v>
      </c>
      <c r="G8" s="164">
        <v>7</v>
      </c>
      <c r="H8" s="164">
        <v>8</v>
      </c>
      <c r="I8" s="164">
        <v>9</v>
      </c>
      <c r="J8" s="164">
        <v>10</v>
      </c>
      <c r="K8" s="164"/>
      <c r="L8" s="164">
        <v>10</v>
      </c>
      <c r="M8" s="164">
        <v>11</v>
      </c>
      <c r="N8" s="164">
        <v>12</v>
      </c>
      <c r="O8" s="164">
        <v>13</v>
      </c>
      <c r="P8" s="164">
        <v>14</v>
      </c>
      <c r="Q8" s="164">
        <v>15</v>
      </c>
      <c r="R8" s="164">
        <v>16</v>
      </c>
      <c r="S8" s="163">
        <v>17</v>
      </c>
      <c r="T8" s="165">
        <v>18</v>
      </c>
      <c r="U8" s="165">
        <v>19</v>
      </c>
      <c r="V8" s="165">
        <v>20</v>
      </c>
      <c r="W8" s="165">
        <v>21</v>
      </c>
    </row>
    <row r="9" spans="1:23" s="166" customFormat="1" ht="14.25" customHeight="1" x14ac:dyDescent="0.2">
      <c r="A9" s="925" t="s">
        <v>44</v>
      </c>
      <c r="B9" s="925"/>
      <c r="C9" s="925"/>
      <c r="D9" s="193">
        <f>D10+D11</f>
        <v>13288243</v>
      </c>
      <c r="E9" s="193">
        <f t="shared" ref="E9:E74" si="0">F9+H9</f>
        <v>998012</v>
      </c>
      <c r="F9" s="193">
        <f t="shared" ref="F9:R9" si="1">F10+F11</f>
        <v>177932</v>
      </c>
      <c r="G9" s="193">
        <f t="shared" si="1"/>
        <v>42157</v>
      </c>
      <c r="H9" s="193">
        <f t="shared" si="1"/>
        <v>820080</v>
      </c>
      <c r="I9" s="193">
        <f>I10+I11</f>
        <v>1687653</v>
      </c>
      <c r="J9" s="193">
        <f t="shared" si="1"/>
        <v>1678910</v>
      </c>
      <c r="K9" s="193">
        <f t="shared" si="1"/>
        <v>119545</v>
      </c>
      <c r="L9" s="193">
        <f t="shared" si="1"/>
        <v>194709</v>
      </c>
      <c r="M9" s="193">
        <f t="shared" si="1"/>
        <v>8743</v>
      </c>
      <c r="N9" s="193">
        <f t="shared" si="1"/>
        <v>3344</v>
      </c>
      <c r="O9" s="193">
        <f t="shared" si="1"/>
        <v>5399</v>
      </c>
      <c r="P9" s="193">
        <f t="shared" si="1"/>
        <v>558944</v>
      </c>
      <c r="Q9" s="193">
        <f t="shared" si="1"/>
        <v>286118</v>
      </c>
      <c r="R9" s="193">
        <f t="shared" si="1"/>
        <v>272826</v>
      </c>
      <c r="S9" s="194">
        <f>SUM(T9:W9)</f>
        <v>10043634</v>
      </c>
      <c r="T9" s="195">
        <f>T10+T11</f>
        <v>1735446</v>
      </c>
      <c r="U9" s="195">
        <f>U10+U11</f>
        <v>5143142</v>
      </c>
      <c r="V9" s="195">
        <f>V10+V11</f>
        <v>990202</v>
      </c>
      <c r="W9" s="195">
        <f>W10+W11</f>
        <v>2174844</v>
      </c>
    </row>
    <row r="10" spans="1:23" s="166" customFormat="1" ht="18" customHeight="1" x14ac:dyDescent="0.2">
      <c r="A10" s="930" t="s">
        <v>14</v>
      </c>
      <c r="B10" s="931"/>
      <c r="C10" s="932"/>
      <c r="D10" s="196">
        <f t="shared" ref="D10:D75" si="2">E10+I10+P10+S10</f>
        <v>158463</v>
      </c>
      <c r="E10" s="168">
        <f t="shared" si="0"/>
        <v>0</v>
      </c>
      <c r="F10" s="168"/>
      <c r="G10" s="168"/>
      <c r="H10" s="168"/>
      <c r="I10" s="168">
        <f>J10+M10</f>
        <v>0</v>
      </c>
      <c r="J10" s="168"/>
      <c r="K10" s="168"/>
      <c r="L10" s="168"/>
      <c r="M10" s="168"/>
      <c r="N10" s="168"/>
      <c r="O10" s="168"/>
      <c r="P10" s="168"/>
      <c r="Q10" s="168"/>
      <c r="R10" s="168"/>
      <c r="S10" s="167">
        <f>T10+U10</f>
        <v>158463</v>
      </c>
      <c r="T10" s="169">
        <v>560</v>
      </c>
      <c r="U10" s="169">
        <v>157903</v>
      </c>
      <c r="V10" s="169"/>
      <c r="W10" s="169"/>
    </row>
    <row r="11" spans="1:23" s="166" customFormat="1" ht="15.75" customHeight="1" x14ac:dyDescent="0.2">
      <c r="A11" s="933" t="s">
        <v>15</v>
      </c>
      <c r="B11" s="934"/>
      <c r="C11" s="935"/>
      <c r="D11" s="193">
        <f t="shared" si="2"/>
        <v>13129780</v>
      </c>
      <c r="E11" s="193">
        <f t="shared" si="0"/>
        <v>998012</v>
      </c>
      <c r="F11" s="193">
        <f t="shared" ref="F11:R11" si="3">SUM(F12:F147)-F92</f>
        <v>177932</v>
      </c>
      <c r="G11" s="193">
        <f t="shared" si="3"/>
        <v>42157</v>
      </c>
      <c r="H11" s="193">
        <f t="shared" si="3"/>
        <v>820080</v>
      </c>
      <c r="I11" s="193">
        <f t="shared" si="3"/>
        <v>1687653</v>
      </c>
      <c r="J11" s="193">
        <f t="shared" si="3"/>
        <v>1678910</v>
      </c>
      <c r="K11" s="193">
        <f t="shared" si="3"/>
        <v>119545</v>
      </c>
      <c r="L11" s="193">
        <f t="shared" si="3"/>
        <v>194709</v>
      </c>
      <c r="M11" s="193">
        <f t="shared" si="3"/>
        <v>8743</v>
      </c>
      <c r="N11" s="193">
        <f t="shared" si="3"/>
        <v>3344</v>
      </c>
      <c r="O11" s="193">
        <f t="shared" si="3"/>
        <v>5399</v>
      </c>
      <c r="P11" s="193">
        <f t="shared" si="3"/>
        <v>558944</v>
      </c>
      <c r="Q11" s="193">
        <f t="shared" si="3"/>
        <v>286118</v>
      </c>
      <c r="R11" s="193">
        <f t="shared" si="3"/>
        <v>272826</v>
      </c>
      <c r="S11" s="194">
        <f>SUM(T11:W11)</f>
        <v>9885171</v>
      </c>
      <c r="T11" s="195">
        <f>SUM(T12:T147)-T92</f>
        <v>1734886</v>
      </c>
      <c r="U11" s="195">
        <f>SUM(U12:U147)-U92</f>
        <v>4985239</v>
      </c>
      <c r="V11" s="195">
        <f>SUM(V12:V147)-V92</f>
        <v>990202</v>
      </c>
      <c r="W11" s="195">
        <f>SUM(W12:W147)-W92</f>
        <v>2174844</v>
      </c>
    </row>
    <row r="12" spans="1:23" x14ac:dyDescent="0.2">
      <c r="A12" s="170">
        <v>1</v>
      </c>
      <c r="B12" s="88" t="s">
        <v>54</v>
      </c>
      <c r="C12" s="31" t="s">
        <v>55</v>
      </c>
      <c r="D12" s="193">
        <f t="shared" si="2"/>
        <v>52591</v>
      </c>
      <c r="E12" s="193">
        <f t="shared" si="0"/>
        <v>4221</v>
      </c>
      <c r="F12" s="168">
        <v>791</v>
      </c>
      <c r="G12" s="168">
        <v>250</v>
      </c>
      <c r="H12" s="168">
        <v>3430</v>
      </c>
      <c r="I12" s="193">
        <f>J12+M12</f>
        <v>7508</v>
      </c>
      <c r="J12" s="168">
        <v>7463</v>
      </c>
      <c r="K12" s="168">
        <v>565</v>
      </c>
      <c r="L12" s="168">
        <v>867</v>
      </c>
      <c r="M12" s="168">
        <f t="shared" ref="M12:M77" si="4">N12+O12</f>
        <v>45</v>
      </c>
      <c r="N12" s="168">
        <v>0</v>
      </c>
      <c r="O12" s="168">
        <v>45</v>
      </c>
      <c r="P12" s="193">
        <f t="shared" ref="P12:P77" si="5">Q12+R12</f>
        <v>2144</v>
      </c>
      <c r="Q12" s="168">
        <v>970</v>
      </c>
      <c r="R12" s="168">
        <v>1174</v>
      </c>
      <c r="S12" s="193">
        <f t="shared" ref="S12:S75" si="6">SUM(T12:X12)</f>
        <v>38718</v>
      </c>
      <c r="T12" s="169">
        <v>15789</v>
      </c>
      <c r="U12" s="169">
        <v>17859</v>
      </c>
      <c r="V12" s="169">
        <v>600</v>
      </c>
      <c r="W12" s="169">
        <v>4470</v>
      </c>
    </row>
    <row r="13" spans="1:23" x14ac:dyDescent="0.2">
      <c r="A13" s="170">
        <v>2</v>
      </c>
      <c r="B13" s="89" t="s">
        <v>56</v>
      </c>
      <c r="C13" s="31" t="s">
        <v>57</v>
      </c>
      <c r="D13" s="193">
        <f t="shared" si="2"/>
        <v>53567</v>
      </c>
      <c r="E13" s="193">
        <f t="shared" si="0"/>
        <v>3915</v>
      </c>
      <c r="F13" s="168">
        <v>819</v>
      </c>
      <c r="G13" s="168">
        <v>160</v>
      </c>
      <c r="H13" s="168">
        <v>3096</v>
      </c>
      <c r="I13" s="193">
        <f t="shared" ref="I13:I77" si="7">J13+M13</f>
        <v>7840</v>
      </c>
      <c r="J13" s="168">
        <v>7730</v>
      </c>
      <c r="K13" s="168">
        <v>380</v>
      </c>
      <c r="L13" s="168">
        <v>896</v>
      </c>
      <c r="M13" s="168">
        <f t="shared" si="4"/>
        <v>110</v>
      </c>
      <c r="N13" s="168">
        <v>10</v>
      </c>
      <c r="O13" s="168">
        <v>100</v>
      </c>
      <c r="P13" s="193">
        <f t="shared" si="5"/>
        <v>1990</v>
      </c>
      <c r="Q13" s="168">
        <v>894</v>
      </c>
      <c r="R13" s="168">
        <v>1096</v>
      </c>
      <c r="S13" s="193">
        <f t="shared" si="6"/>
        <v>39822</v>
      </c>
      <c r="T13" s="169">
        <v>9996</v>
      </c>
      <c r="U13" s="169">
        <v>18575</v>
      </c>
      <c r="V13" s="169">
        <v>7000</v>
      </c>
      <c r="W13" s="169">
        <v>4251</v>
      </c>
    </row>
    <row r="14" spans="1:23" x14ac:dyDescent="0.2">
      <c r="A14" s="170">
        <v>3</v>
      </c>
      <c r="B14" s="87" t="s">
        <v>16</v>
      </c>
      <c r="C14" s="31" t="s">
        <v>17</v>
      </c>
      <c r="D14" s="193">
        <f t="shared" si="2"/>
        <v>174908</v>
      </c>
      <c r="E14" s="193">
        <f t="shared" si="0"/>
        <v>14809</v>
      </c>
      <c r="F14" s="168">
        <v>2485</v>
      </c>
      <c r="G14" s="168">
        <v>1441</v>
      </c>
      <c r="H14" s="168">
        <v>12324</v>
      </c>
      <c r="I14" s="193">
        <f t="shared" si="7"/>
        <v>23902</v>
      </c>
      <c r="J14" s="168">
        <v>23447</v>
      </c>
      <c r="K14" s="168">
        <v>1145</v>
      </c>
      <c r="L14" s="168">
        <v>2719</v>
      </c>
      <c r="M14" s="168">
        <f t="shared" si="4"/>
        <v>455</v>
      </c>
      <c r="N14" s="168">
        <v>345</v>
      </c>
      <c r="O14" s="168">
        <v>110</v>
      </c>
      <c r="P14" s="193">
        <f t="shared" si="5"/>
        <v>7828</v>
      </c>
      <c r="Q14" s="168">
        <v>4173</v>
      </c>
      <c r="R14" s="168">
        <v>3655</v>
      </c>
      <c r="S14" s="193">
        <f t="shared" si="6"/>
        <v>128369</v>
      </c>
      <c r="T14" s="169">
        <v>34284</v>
      </c>
      <c r="U14" s="169">
        <v>39085</v>
      </c>
      <c r="V14" s="169">
        <v>25000</v>
      </c>
      <c r="W14" s="169">
        <v>30000</v>
      </c>
    </row>
    <row r="15" spans="1:23" x14ac:dyDescent="0.2">
      <c r="A15" s="170">
        <v>4</v>
      </c>
      <c r="B15" s="88" t="s">
        <v>58</v>
      </c>
      <c r="C15" s="31" t="s">
        <v>59</v>
      </c>
      <c r="D15" s="193">
        <f t="shared" si="2"/>
        <v>54124</v>
      </c>
      <c r="E15" s="193">
        <f t="shared" si="0"/>
        <v>3739</v>
      </c>
      <c r="F15" s="168">
        <v>880</v>
      </c>
      <c r="G15" s="168">
        <v>176</v>
      </c>
      <c r="H15" s="168">
        <v>2859</v>
      </c>
      <c r="I15" s="193">
        <f t="shared" si="7"/>
        <v>8363</v>
      </c>
      <c r="J15" s="168">
        <v>8307</v>
      </c>
      <c r="K15" s="168">
        <v>589</v>
      </c>
      <c r="L15" s="168">
        <v>963</v>
      </c>
      <c r="M15" s="168">
        <f t="shared" si="4"/>
        <v>56</v>
      </c>
      <c r="N15" s="168">
        <v>16</v>
      </c>
      <c r="O15" s="168">
        <v>40</v>
      </c>
      <c r="P15" s="193">
        <f t="shared" si="5"/>
        <v>1886</v>
      </c>
      <c r="Q15" s="168">
        <v>864</v>
      </c>
      <c r="R15" s="168">
        <v>1022</v>
      </c>
      <c r="S15" s="193">
        <f t="shared" si="6"/>
        <v>40136</v>
      </c>
      <c r="T15" s="169">
        <v>10811</v>
      </c>
      <c r="U15" s="169">
        <v>12625</v>
      </c>
      <c r="V15" s="169">
        <v>6000</v>
      </c>
      <c r="W15" s="169">
        <v>10700</v>
      </c>
    </row>
    <row r="16" spans="1:23" x14ac:dyDescent="0.2">
      <c r="A16" s="170">
        <v>5</v>
      </c>
      <c r="B16" s="88" t="s">
        <v>60</v>
      </c>
      <c r="C16" s="31" t="s">
        <v>61</v>
      </c>
      <c r="D16" s="193">
        <f t="shared" si="2"/>
        <v>62922</v>
      </c>
      <c r="E16" s="193">
        <f t="shared" si="0"/>
        <v>4948</v>
      </c>
      <c r="F16" s="168">
        <v>956</v>
      </c>
      <c r="G16" s="168">
        <v>68</v>
      </c>
      <c r="H16" s="168">
        <v>3992</v>
      </c>
      <c r="I16" s="193">
        <f t="shared" si="7"/>
        <v>9091</v>
      </c>
      <c r="J16" s="168">
        <v>9021</v>
      </c>
      <c r="K16" s="168">
        <v>1003</v>
      </c>
      <c r="L16" s="168">
        <v>1046</v>
      </c>
      <c r="M16" s="168">
        <f t="shared" si="4"/>
        <v>70</v>
      </c>
      <c r="N16" s="168">
        <v>8</v>
      </c>
      <c r="O16" s="168">
        <v>62</v>
      </c>
      <c r="P16" s="193">
        <f t="shared" si="5"/>
        <v>2552</v>
      </c>
      <c r="Q16" s="168">
        <v>1181</v>
      </c>
      <c r="R16" s="168">
        <v>1371</v>
      </c>
      <c r="S16" s="193">
        <f t="shared" si="6"/>
        <v>46331</v>
      </c>
      <c r="T16" s="169">
        <v>16125</v>
      </c>
      <c r="U16" s="169">
        <v>15206</v>
      </c>
      <c r="V16" s="169">
        <v>6500</v>
      </c>
      <c r="W16" s="169">
        <v>8500</v>
      </c>
    </row>
    <row r="17" spans="1:23" x14ac:dyDescent="0.2">
      <c r="A17" s="170">
        <v>6</v>
      </c>
      <c r="B17" s="87" t="s">
        <v>18</v>
      </c>
      <c r="C17" s="31" t="s">
        <v>19</v>
      </c>
      <c r="D17" s="193">
        <f t="shared" si="2"/>
        <v>486437</v>
      </c>
      <c r="E17" s="193">
        <f t="shared" si="0"/>
        <v>43290</v>
      </c>
      <c r="F17" s="168">
        <v>6847</v>
      </c>
      <c r="G17" s="168">
        <v>2233</v>
      </c>
      <c r="H17" s="168">
        <v>36443</v>
      </c>
      <c r="I17" s="193">
        <f t="shared" si="7"/>
        <v>64783</v>
      </c>
      <c r="J17" s="168">
        <v>64602</v>
      </c>
      <c r="K17" s="168">
        <v>4836</v>
      </c>
      <c r="L17" s="168">
        <v>7492</v>
      </c>
      <c r="M17" s="168">
        <f t="shared" si="4"/>
        <v>181</v>
      </c>
      <c r="N17" s="168">
        <v>60</v>
      </c>
      <c r="O17" s="168">
        <v>121</v>
      </c>
      <c r="P17" s="193">
        <f t="shared" si="5"/>
        <v>22024</v>
      </c>
      <c r="Q17" s="168">
        <v>11524</v>
      </c>
      <c r="R17" s="168">
        <v>10500</v>
      </c>
      <c r="S17" s="193">
        <f t="shared" si="6"/>
        <v>356340</v>
      </c>
      <c r="T17" s="169">
        <v>49963</v>
      </c>
      <c r="U17" s="169">
        <v>122596</v>
      </c>
      <c r="V17" s="169">
        <v>13781</v>
      </c>
      <c r="W17" s="169">
        <v>170000</v>
      </c>
    </row>
    <row r="18" spans="1:23" x14ac:dyDescent="0.2">
      <c r="A18" s="170">
        <v>7</v>
      </c>
      <c r="B18" s="88" t="s">
        <v>62</v>
      </c>
      <c r="C18" s="31" t="s">
        <v>63</v>
      </c>
      <c r="D18" s="193">
        <f t="shared" si="2"/>
        <v>168604</v>
      </c>
      <c r="E18" s="193">
        <f t="shared" si="0"/>
        <v>13217</v>
      </c>
      <c r="F18" s="168">
        <v>2510</v>
      </c>
      <c r="G18" s="168">
        <v>457</v>
      </c>
      <c r="H18" s="168">
        <v>10707</v>
      </c>
      <c r="I18" s="193">
        <f t="shared" si="7"/>
        <v>23760</v>
      </c>
      <c r="J18" s="168">
        <v>23681</v>
      </c>
      <c r="K18" s="168">
        <v>1719</v>
      </c>
      <c r="L18" s="168">
        <v>2746</v>
      </c>
      <c r="M18" s="168">
        <f t="shared" si="4"/>
        <v>79</v>
      </c>
      <c r="N18" s="168">
        <v>6</v>
      </c>
      <c r="O18" s="168">
        <v>73</v>
      </c>
      <c r="P18" s="193">
        <f t="shared" si="5"/>
        <v>6695</v>
      </c>
      <c r="Q18" s="168">
        <v>3204</v>
      </c>
      <c r="R18" s="168">
        <v>3491</v>
      </c>
      <c r="S18" s="193">
        <f t="shared" si="6"/>
        <v>124932</v>
      </c>
      <c r="T18" s="169">
        <v>29983</v>
      </c>
      <c r="U18" s="169">
        <v>57431</v>
      </c>
      <c r="V18" s="169">
        <v>14155</v>
      </c>
      <c r="W18" s="169">
        <v>23363</v>
      </c>
    </row>
    <row r="19" spans="1:23" x14ac:dyDescent="0.2">
      <c r="A19" s="170">
        <v>8</v>
      </c>
      <c r="B19" s="87" t="s">
        <v>64</v>
      </c>
      <c r="C19" s="31" t="s">
        <v>65</v>
      </c>
      <c r="D19" s="193">
        <f t="shared" si="2"/>
        <v>66204</v>
      </c>
      <c r="E19" s="193">
        <f t="shared" si="0"/>
        <v>5104</v>
      </c>
      <c r="F19" s="168">
        <v>1013</v>
      </c>
      <c r="G19" s="168">
        <v>100</v>
      </c>
      <c r="H19" s="168">
        <v>4091</v>
      </c>
      <c r="I19" s="193">
        <f t="shared" si="7"/>
        <v>9659</v>
      </c>
      <c r="J19" s="168">
        <v>9558</v>
      </c>
      <c r="K19" s="168">
        <v>1200</v>
      </c>
      <c r="L19" s="168">
        <v>1109</v>
      </c>
      <c r="M19" s="168">
        <f t="shared" si="4"/>
        <v>101</v>
      </c>
      <c r="N19" s="168">
        <v>30</v>
      </c>
      <c r="O19" s="168">
        <v>71</v>
      </c>
      <c r="P19" s="193">
        <f t="shared" si="5"/>
        <v>2758</v>
      </c>
      <c r="Q19" s="168">
        <v>1230</v>
      </c>
      <c r="R19" s="168">
        <v>1528</v>
      </c>
      <c r="S19" s="193">
        <f t="shared" si="6"/>
        <v>48683</v>
      </c>
      <c r="T19" s="169">
        <v>9877</v>
      </c>
      <c r="U19" s="169">
        <v>15063</v>
      </c>
      <c r="V19" s="169">
        <v>10000</v>
      </c>
      <c r="W19" s="169">
        <v>13743</v>
      </c>
    </row>
    <row r="20" spans="1:23" x14ac:dyDescent="0.2">
      <c r="A20" s="170">
        <v>9</v>
      </c>
      <c r="B20" s="87" t="s">
        <v>66</v>
      </c>
      <c r="C20" s="31" t="s">
        <v>67</v>
      </c>
      <c r="D20" s="193">
        <f t="shared" si="2"/>
        <v>58624</v>
      </c>
      <c r="E20" s="193">
        <f t="shared" si="0"/>
        <v>4388</v>
      </c>
      <c r="F20" s="168">
        <v>907</v>
      </c>
      <c r="G20" s="168">
        <v>147</v>
      </c>
      <c r="H20" s="168">
        <v>3481</v>
      </c>
      <c r="I20" s="193">
        <f t="shared" si="7"/>
        <v>8596</v>
      </c>
      <c r="J20" s="168">
        <v>8559</v>
      </c>
      <c r="K20" s="168">
        <v>434</v>
      </c>
      <c r="L20" s="168">
        <v>993</v>
      </c>
      <c r="M20" s="168">
        <f t="shared" si="4"/>
        <v>37</v>
      </c>
      <c r="N20" s="168">
        <v>0</v>
      </c>
      <c r="O20" s="168">
        <v>37</v>
      </c>
      <c r="P20" s="193">
        <f t="shared" si="5"/>
        <v>2303</v>
      </c>
      <c r="Q20" s="168">
        <v>1035</v>
      </c>
      <c r="R20" s="168">
        <v>1268</v>
      </c>
      <c r="S20" s="193">
        <f t="shared" si="6"/>
        <v>43337</v>
      </c>
      <c r="T20" s="169">
        <v>12474</v>
      </c>
      <c r="U20" s="169">
        <v>18993</v>
      </c>
      <c r="V20" s="169">
        <v>6870</v>
      </c>
      <c r="W20" s="169">
        <v>5000</v>
      </c>
    </row>
    <row r="21" spans="1:23" x14ac:dyDescent="0.2">
      <c r="A21" s="170">
        <v>10</v>
      </c>
      <c r="B21" s="87" t="s">
        <v>68</v>
      </c>
      <c r="C21" s="31" t="s">
        <v>69</v>
      </c>
      <c r="D21" s="193">
        <f t="shared" si="2"/>
        <v>79896</v>
      </c>
      <c r="E21" s="193">
        <f t="shared" si="0"/>
        <v>5536</v>
      </c>
      <c r="F21" s="168">
        <v>1268</v>
      </c>
      <c r="G21" s="168">
        <v>135</v>
      </c>
      <c r="H21" s="168">
        <v>4268</v>
      </c>
      <c r="I21" s="193">
        <f t="shared" si="7"/>
        <v>11988</v>
      </c>
      <c r="J21" s="168">
        <v>11968</v>
      </c>
      <c r="K21" s="168">
        <v>775</v>
      </c>
      <c r="L21" s="168">
        <v>1388</v>
      </c>
      <c r="M21" s="168">
        <f t="shared" si="4"/>
        <v>20</v>
      </c>
      <c r="N21" s="168">
        <v>0</v>
      </c>
      <c r="O21" s="168">
        <v>20</v>
      </c>
      <c r="P21" s="193">
        <f t="shared" si="5"/>
        <v>3533</v>
      </c>
      <c r="Q21" s="168">
        <v>1625</v>
      </c>
      <c r="R21" s="168">
        <v>1908</v>
      </c>
      <c r="S21" s="193">
        <f t="shared" si="6"/>
        <v>58839</v>
      </c>
      <c r="T21" s="169">
        <v>18290</v>
      </c>
      <c r="U21" s="169">
        <v>19399</v>
      </c>
      <c r="V21" s="169">
        <v>14000</v>
      </c>
      <c r="W21" s="169">
        <v>7150</v>
      </c>
    </row>
    <row r="22" spans="1:23" x14ac:dyDescent="0.2">
      <c r="A22" s="170">
        <v>11</v>
      </c>
      <c r="B22" s="87" t="s">
        <v>70</v>
      </c>
      <c r="C22" s="31" t="s">
        <v>71</v>
      </c>
      <c r="D22" s="193">
        <f t="shared" si="2"/>
        <v>59647</v>
      </c>
      <c r="E22" s="193">
        <f t="shared" si="0"/>
        <v>4776</v>
      </c>
      <c r="F22" s="168">
        <v>902</v>
      </c>
      <c r="G22" s="168">
        <v>453</v>
      </c>
      <c r="H22" s="168">
        <v>3874</v>
      </c>
      <c r="I22" s="193">
        <f t="shared" si="7"/>
        <v>8558</v>
      </c>
      <c r="J22" s="168">
        <v>8514</v>
      </c>
      <c r="K22" s="168">
        <v>1283</v>
      </c>
      <c r="L22" s="168">
        <v>987</v>
      </c>
      <c r="M22" s="168">
        <f t="shared" si="4"/>
        <v>44</v>
      </c>
      <c r="N22" s="168">
        <v>0</v>
      </c>
      <c r="O22" s="168">
        <v>44</v>
      </c>
      <c r="P22" s="193">
        <f t="shared" si="5"/>
        <v>2461</v>
      </c>
      <c r="Q22" s="168">
        <v>1070</v>
      </c>
      <c r="R22" s="168">
        <v>1391</v>
      </c>
      <c r="S22" s="193">
        <f t="shared" si="6"/>
        <v>43852</v>
      </c>
      <c r="T22" s="169">
        <v>14791</v>
      </c>
      <c r="U22" s="169">
        <v>12855</v>
      </c>
      <c r="V22" s="169">
        <v>8280</v>
      </c>
      <c r="W22" s="169">
        <v>7926</v>
      </c>
    </row>
    <row r="23" spans="1:23" x14ac:dyDescent="0.2">
      <c r="A23" s="170">
        <v>12</v>
      </c>
      <c r="B23" s="87" t="s">
        <v>72</v>
      </c>
      <c r="C23" s="31" t="s">
        <v>73</v>
      </c>
      <c r="D23" s="193">
        <f t="shared" si="2"/>
        <v>124812</v>
      </c>
      <c r="E23" s="193">
        <f t="shared" si="0"/>
        <v>9758</v>
      </c>
      <c r="F23" s="168">
        <v>1869</v>
      </c>
      <c r="G23" s="168">
        <v>505</v>
      </c>
      <c r="H23" s="168">
        <v>7889</v>
      </c>
      <c r="I23" s="193">
        <f t="shared" si="7"/>
        <v>17786</v>
      </c>
      <c r="J23" s="168">
        <v>17631</v>
      </c>
      <c r="K23" s="168">
        <v>1557</v>
      </c>
      <c r="L23" s="168">
        <v>2045</v>
      </c>
      <c r="M23" s="168">
        <f t="shared" si="4"/>
        <v>155</v>
      </c>
      <c r="N23" s="168">
        <v>90</v>
      </c>
      <c r="O23" s="168">
        <v>65</v>
      </c>
      <c r="P23" s="193">
        <f t="shared" si="5"/>
        <v>5082</v>
      </c>
      <c r="Q23" s="168">
        <v>2444</v>
      </c>
      <c r="R23" s="168">
        <v>2638</v>
      </c>
      <c r="S23" s="193">
        <f t="shared" si="6"/>
        <v>92186</v>
      </c>
      <c r="T23" s="169">
        <v>14802</v>
      </c>
      <c r="U23" s="169">
        <v>50174</v>
      </c>
      <c r="V23" s="169">
        <v>4700</v>
      </c>
      <c r="W23" s="169">
        <v>22510</v>
      </c>
    </row>
    <row r="24" spans="1:23" x14ac:dyDescent="0.2">
      <c r="A24" s="170">
        <v>13</v>
      </c>
      <c r="B24" s="87" t="s">
        <v>74</v>
      </c>
      <c r="C24" s="31" t="s">
        <v>75</v>
      </c>
      <c r="D24" s="193">
        <f t="shared" si="2"/>
        <v>0</v>
      </c>
      <c r="E24" s="193">
        <f t="shared" si="0"/>
        <v>0</v>
      </c>
      <c r="F24" s="168">
        <v>0</v>
      </c>
      <c r="G24" s="168">
        <v>0</v>
      </c>
      <c r="H24" s="168">
        <v>0</v>
      </c>
      <c r="I24" s="193">
        <f t="shared" si="7"/>
        <v>0</v>
      </c>
      <c r="J24" s="168">
        <v>0</v>
      </c>
      <c r="K24" s="168">
        <v>0</v>
      </c>
      <c r="L24" s="168">
        <v>0</v>
      </c>
      <c r="M24" s="168">
        <f t="shared" si="4"/>
        <v>0</v>
      </c>
      <c r="N24" s="168">
        <v>0</v>
      </c>
      <c r="O24" s="168">
        <v>0</v>
      </c>
      <c r="P24" s="193">
        <f t="shared" si="5"/>
        <v>0</v>
      </c>
      <c r="Q24" s="168">
        <v>0</v>
      </c>
      <c r="R24" s="168">
        <v>0</v>
      </c>
      <c r="S24" s="193">
        <f t="shared" si="6"/>
        <v>0</v>
      </c>
      <c r="T24" s="169">
        <v>0</v>
      </c>
      <c r="U24" s="169">
        <v>0</v>
      </c>
      <c r="V24" s="169">
        <v>0</v>
      </c>
      <c r="W24" s="169">
        <v>0</v>
      </c>
    </row>
    <row r="25" spans="1:23" x14ac:dyDescent="0.2">
      <c r="A25" s="170">
        <v>14</v>
      </c>
      <c r="B25" s="87" t="s">
        <v>76</v>
      </c>
      <c r="C25" s="31" t="s">
        <v>77</v>
      </c>
      <c r="D25" s="193">
        <f t="shared" si="2"/>
        <v>79571</v>
      </c>
      <c r="E25" s="193">
        <f t="shared" si="0"/>
        <v>6849</v>
      </c>
      <c r="F25" s="168">
        <v>1160</v>
      </c>
      <c r="G25" s="168">
        <v>892</v>
      </c>
      <c r="H25" s="168">
        <v>5689</v>
      </c>
      <c r="I25" s="193">
        <f t="shared" si="7"/>
        <v>11032</v>
      </c>
      <c r="J25" s="168">
        <v>10942</v>
      </c>
      <c r="K25" s="168">
        <v>1562</v>
      </c>
      <c r="L25" s="168">
        <v>1269</v>
      </c>
      <c r="M25" s="168">
        <f t="shared" si="4"/>
        <v>90</v>
      </c>
      <c r="N25" s="168">
        <v>0</v>
      </c>
      <c r="O25" s="168">
        <v>90</v>
      </c>
      <c r="P25" s="193">
        <f t="shared" si="5"/>
        <v>3542</v>
      </c>
      <c r="Q25" s="168">
        <v>1632</v>
      </c>
      <c r="R25" s="168">
        <v>1910</v>
      </c>
      <c r="S25" s="193">
        <f t="shared" si="6"/>
        <v>58148</v>
      </c>
      <c r="T25" s="169">
        <v>14425</v>
      </c>
      <c r="U25" s="169">
        <v>23500</v>
      </c>
      <c r="V25" s="169">
        <v>13200</v>
      </c>
      <c r="W25" s="169">
        <v>7023</v>
      </c>
    </row>
    <row r="26" spans="1:23" x14ac:dyDescent="0.2">
      <c r="A26" s="170">
        <v>15</v>
      </c>
      <c r="B26" s="87" t="s">
        <v>78</v>
      </c>
      <c r="C26" s="31" t="s">
        <v>79</v>
      </c>
      <c r="D26" s="193">
        <f t="shared" si="2"/>
        <v>123292</v>
      </c>
      <c r="E26" s="193">
        <f t="shared" si="0"/>
        <v>11869</v>
      </c>
      <c r="F26" s="168">
        <v>1674</v>
      </c>
      <c r="G26" s="168">
        <v>462</v>
      </c>
      <c r="H26" s="168">
        <v>10195</v>
      </c>
      <c r="I26" s="193">
        <f t="shared" si="7"/>
        <v>15950</v>
      </c>
      <c r="J26" s="168">
        <v>15795</v>
      </c>
      <c r="K26" s="168">
        <v>1292</v>
      </c>
      <c r="L26" s="168">
        <v>1832</v>
      </c>
      <c r="M26" s="168">
        <f t="shared" si="4"/>
        <v>155</v>
      </c>
      <c r="N26" s="168">
        <v>5</v>
      </c>
      <c r="O26" s="168">
        <v>150</v>
      </c>
      <c r="P26" s="193">
        <f t="shared" si="5"/>
        <v>5229</v>
      </c>
      <c r="Q26" s="168">
        <v>2334</v>
      </c>
      <c r="R26" s="168">
        <v>2895</v>
      </c>
      <c r="S26" s="193">
        <f t="shared" si="6"/>
        <v>90244</v>
      </c>
      <c r="T26" s="169">
        <v>10014</v>
      </c>
      <c r="U26" s="169">
        <v>38430</v>
      </c>
      <c r="V26" s="169">
        <v>12800</v>
      </c>
      <c r="W26" s="169">
        <v>29000</v>
      </c>
    </row>
    <row r="27" spans="1:23" x14ac:dyDescent="0.2">
      <c r="A27" s="170">
        <v>16</v>
      </c>
      <c r="B27" s="87" t="s">
        <v>80</v>
      </c>
      <c r="C27" s="31" t="s">
        <v>81</v>
      </c>
      <c r="D27" s="193">
        <f t="shared" si="2"/>
        <v>154001</v>
      </c>
      <c r="E27" s="193">
        <f t="shared" si="0"/>
        <v>14138</v>
      </c>
      <c r="F27" s="168">
        <v>2189</v>
      </c>
      <c r="G27" s="168">
        <v>534</v>
      </c>
      <c r="H27" s="168">
        <v>11949</v>
      </c>
      <c r="I27" s="193">
        <f t="shared" si="7"/>
        <v>20714</v>
      </c>
      <c r="J27" s="168">
        <v>20653</v>
      </c>
      <c r="K27" s="168">
        <v>1012</v>
      </c>
      <c r="L27" s="168">
        <v>2395</v>
      </c>
      <c r="M27" s="168">
        <f t="shared" si="4"/>
        <v>61</v>
      </c>
      <c r="N27" s="168">
        <v>6</v>
      </c>
      <c r="O27" s="168">
        <v>55</v>
      </c>
      <c r="P27" s="193">
        <f t="shared" si="5"/>
        <v>6609</v>
      </c>
      <c r="Q27" s="168">
        <v>3034</v>
      </c>
      <c r="R27" s="168">
        <v>3575</v>
      </c>
      <c r="S27" s="193">
        <f t="shared" si="6"/>
        <v>112540</v>
      </c>
      <c r="T27" s="169">
        <v>21991</v>
      </c>
      <c r="U27" s="169">
        <v>51549</v>
      </c>
      <c r="V27" s="169">
        <v>12000</v>
      </c>
      <c r="W27" s="169">
        <v>27000</v>
      </c>
    </row>
    <row r="28" spans="1:23" x14ac:dyDescent="0.2">
      <c r="A28" s="170">
        <v>17</v>
      </c>
      <c r="B28" s="87" t="s">
        <v>20</v>
      </c>
      <c r="C28" s="31" t="s">
        <v>21</v>
      </c>
      <c r="D28" s="193">
        <f t="shared" si="2"/>
        <v>292990</v>
      </c>
      <c r="E28" s="193">
        <f t="shared" si="0"/>
        <v>24815</v>
      </c>
      <c r="F28" s="168">
        <v>4184</v>
      </c>
      <c r="G28" s="168">
        <v>593</v>
      </c>
      <c r="H28" s="168">
        <v>20631</v>
      </c>
      <c r="I28" s="193">
        <f t="shared" si="7"/>
        <v>40015</v>
      </c>
      <c r="J28" s="168">
        <v>39475</v>
      </c>
      <c r="K28" s="168">
        <v>1353</v>
      </c>
      <c r="L28" s="168">
        <v>4578</v>
      </c>
      <c r="M28" s="168">
        <f t="shared" si="4"/>
        <v>540</v>
      </c>
      <c r="N28" s="168">
        <v>360</v>
      </c>
      <c r="O28" s="168">
        <v>180</v>
      </c>
      <c r="P28" s="193">
        <f t="shared" si="5"/>
        <v>12494</v>
      </c>
      <c r="Q28" s="168">
        <v>6402</v>
      </c>
      <c r="R28" s="168">
        <v>6092</v>
      </c>
      <c r="S28" s="193">
        <f t="shared" si="6"/>
        <v>215666</v>
      </c>
      <c r="T28" s="169">
        <v>35355</v>
      </c>
      <c r="U28" s="169">
        <v>71161</v>
      </c>
      <c r="V28" s="169">
        <v>65150</v>
      </c>
      <c r="W28" s="169">
        <v>44000</v>
      </c>
    </row>
    <row r="29" spans="1:23" x14ac:dyDescent="0.2">
      <c r="A29" s="170">
        <v>18</v>
      </c>
      <c r="B29" s="88" t="s">
        <v>82</v>
      </c>
      <c r="C29" s="31" t="s">
        <v>83</v>
      </c>
      <c r="D29" s="193">
        <f t="shared" si="2"/>
        <v>50572</v>
      </c>
      <c r="E29" s="193">
        <f t="shared" si="0"/>
        <v>5118</v>
      </c>
      <c r="F29" s="168">
        <v>681</v>
      </c>
      <c r="G29" s="168">
        <v>600</v>
      </c>
      <c r="H29" s="168">
        <v>4437</v>
      </c>
      <c r="I29" s="193">
        <f t="shared" si="7"/>
        <v>6447</v>
      </c>
      <c r="J29" s="168">
        <v>6427</v>
      </c>
      <c r="K29" s="168">
        <v>4421</v>
      </c>
      <c r="L29" s="168">
        <v>745</v>
      </c>
      <c r="M29" s="168">
        <f t="shared" si="4"/>
        <v>20</v>
      </c>
      <c r="N29" s="168">
        <v>0</v>
      </c>
      <c r="O29" s="168">
        <v>20</v>
      </c>
      <c r="P29" s="193">
        <f t="shared" si="5"/>
        <v>2190</v>
      </c>
      <c r="Q29" s="168">
        <v>971</v>
      </c>
      <c r="R29" s="168">
        <v>1219</v>
      </c>
      <c r="S29" s="193">
        <f t="shared" si="6"/>
        <v>36817</v>
      </c>
      <c r="T29" s="169">
        <v>6744</v>
      </c>
      <c r="U29" s="169">
        <v>20073</v>
      </c>
      <c r="V29" s="169">
        <v>4000</v>
      </c>
      <c r="W29" s="169">
        <v>6000</v>
      </c>
    </row>
    <row r="30" spans="1:23" x14ac:dyDescent="0.2">
      <c r="A30" s="170">
        <v>19</v>
      </c>
      <c r="B30" s="88" t="s">
        <v>84</v>
      </c>
      <c r="C30" s="31" t="s">
        <v>85</v>
      </c>
      <c r="D30" s="193">
        <f t="shared" si="2"/>
        <v>38432</v>
      </c>
      <c r="E30" s="193">
        <f t="shared" si="0"/>
        <v>3087</v>
      </c>
      <c r="F30" s="168">
        <v>577</v>
      </c>
      <c r="G30" s="168">
        <v>236</v>
      </c>
      <c r="H30" s="168">
        <v>2510</v>
      </c>
      <c r="I30" s="193">
        <f t="shared" si="7"/>
        <v>5569</v>
      </c>
      <c r="J30" s="168">
        <v>5444</v>
      </c>
      <c r="K30" s="168">
        <v>1256</v>
      </c>
      <c r="L30" s="168">
        <v>631</v>
      </c>
      <c r="M30" s="168">
        <f t="shared" si="4"/>
        <v>125</v>
      </c>
      <c r="N30" s="168">
        <v>95</v>
      </c>
      <c r="O30" s="168">
        <v>30</v>
      </c>
      <c r="P30" s="193">
        <f t="shared" si="5"/>
        <v>1615</v>
      </c>
      <c r="Q30" s="168">
        <v>731</v>
      </c>
      <c r="R30" s="168">
        <v>884</v>
      </c>
      <c r="S30" s="193">
        <f t="shared" si="6"/>
        <v>28161</v>
      </c>
      <c r="T30" s="169">
        <v>10427</v>
      </c>
      <c r="U30" s="169">
        <v>9934</v>
      </c>
      <c r="V30" s="169">
        <v>500</v>
      </c>
      <c r="W30" s="169">
        <v>7300</v>
      </c>
    </row>
    <row r="31" spans="1:23" x14ac:dyDescent="0.2">
      <c r="A31" s="170">
        <v>20</v>
      </c>
      <c r="B31" s="88" t="s">
        <v>86</v>
      </c>
      <c r="C31" s="31" t="s">
        <v>87</v>
      </c>
      <c r="D31" s="193">
        <f t="shared" si="2"/>
        <v>204682</v>
      </c>
      <c r="E31" s="193">
        <f t="shared" si="0"/>
        <v>17474</v>
      </c>
      <c r="F31" s="168">
        <v>2979</v>
      </c>
      <c r="G31" s="168">
        <v>803</v>
      </c>
      <c r="H31" s="168">
        <v>14495</v>
      </c>
      <c r="I31" s="193">
        <f t="shared" si="7"/>
        <v>28295</v>
      </c>
      <c r="J31" s="168">
        <v>28106</v>
      </c>
      <c r="K31" s="168">
        <v>3183</v>
      </c>
      <c r="L31" s="168">
        <v>3260</v>
      </c>
      <c r="M31" s="168">
        <f t="shared" si="4"/>
        <v>189</v>
      </c>
      <c r="N31" s="168">
        <v>38</v>
      </c>
      <c r="O31" s="168">
        <v>151</v>
      </c>
      <c r="P31" s="193">
        <f t="shared" si="5"/>
        <v>8681</v>
      </c>
      <c r="Q31" s="168">
        <v>4229</v>
      </c>
      <c r="R31" s="168">
        <v>4452</v>
      </c>
      <c r="S31" s="193">
        <f t="shared" si="6"/>
        <v>150232</v>
      </c>
      <c r="T31" s="169">
        <v>25351</v>
      </c>
      <c r="U31" s="169">
        <v>61081</v>
      </c>
      <c r="V31" s="169">
        <v>25000</v>
      </c>
      <c r="W31" s="169">
        <v>38800</v>
      </c>
    </row>
    <row r="32" spans="1:23" x14ac:dyDescent="0.2">
      <c r="A32" s="170">
        <v>21</v>
      </c>
      <c r="B32" s="88" t="s">
        <v>22</v>
      </c>
      <c r="C32" s="31" t="s">
        <v>23</v>
      </c>
      <c r="D32" s="193">
        <f t="shared" si="2"/>
        <v>181632</v>
      </c>
      <c r="E32" s="193">
        <f t="shared" si="0"/>
        <v>16337</v>
      </c>
      <c r="F32" s="168">
        <v>2500</v>
      </c>
      <c r="G32" s="168">
        <v>513</v>
      </c>
      <c r="H32" s="168">
        <v>13837</v>
      </c>
      <c r="I32" s="193">
        <f t="shared" si="7"/>
        <v>23703</v>
      </c>
      <c r="J32" s="168">
        <v>23586</v>
      </c>
      <c r="K32" s="168">
        <v>2928</v>
      </c>
      <c r="L32" s="168">
        <v>2735</v>
      </c>
      <c r="M32" s="168">
        <f t="shared" si="4"/>
        <v>117</v>
      </c>
      <c r="N32" s="168">
        <v>33</v>
      </c>
      <c r="O32" s="168">
        <v>84</v>
      </c>
      <c r="P32" s="193">
        <f t="shared" si="5"/>
        <v>8120</v>
      </c>
      <c r="Q32" s="168">
        <v>4326</v>
      </c>
      <c r="R32" s="168">
        <v>3794</v>
      </c>
      <c r="S32" s="193">
        <f t="shared" si="6"/>
        <v>133472</v>
      </c>
      <c r="T32" s="169">
        <v>17746</v>
      </c>
      <c r="U32" s="169">
        <v>72726</v>
      </c>
      <c r="V32" s="169">
        <v>6000</v>
      </c>
      <c r="W32" s="169">
        <v>37000</v>
      </c>
    </row>
    <row r="33" spans="1:23" x14ac:dyDescent="0.2">
      <c r="A33" s="170">
        <v>22</v>
      </c>
      <c r="B33" s="87" t="s">
        <v>24</v>
      </c>
      <c r="C33" s="31" t="s">
        <v>25</v>
      </c>
      <c r="D33" s="193">
        <f t="shared" si="2"/>
        <v>44466</v>
      </c>
      <c r="E33" s="193">
        <f t="shared" si="0"/>
        <v>3100</v>
      </c>
      <c r="F33" s="168">
        <v>618</v>
      </c>
      <c r="G33" s="168">
        <v>20</v>
      </c>
      <c r="H33" s="168">
        <v>2482</v>
      </c>
      <c r="I33" s="193">
        <f t="shared" si="7"/>
        <v>5850</v>
      </c>
      <c r="J33" s="168">
        <v>5830</v>
      </c>
      <c r="K33" s="168">
        <v>403</v>
      </c>
      <c r="L33" s="168">
        <v>676</v>
      </c>
      <c r="M33" s="168">
        <f t="shared" si="4"/>
        <v>20</v>
      </c>
      <c r="N33" s="168">
        <v>0</v>
      </c>
      <c r="O33" s="168">
        <v>20</v>
      </c>
      <c r="P33" s="193">
        <f t="shared" si="5"/>
        <v>1830</v>
      </c>
      <c r="Q33" s="168">
        <v>907</v>
      </c>
      <c r="R33" s="168">
        <v>923</v>
      </c>
      <c r="S33" s="193">
        <f t="shared" si="6"/>
        <v>33686</v>
      </c>
      <c r="T33" s="169">
        <v>4530</v>
      </c>
      <c r="U33" s="169">
        <v>17956</v>
      </c>
      <c r="V33" s="169">
        <v>2200</v>
      </c>
      <c r="W33" s="169">
        <v>9000</v>
      </c>
    </row>
    <row r="34" spans="1:23" x14ac:dyDescent="0.2">
      <c r="A34" s="170">
        <v>23</v>
      </c>
      <c r="B34" s="87" t="s">
        <v>88</v>
      </c>
      <c r="C34" s="31" t="s">
        <v>89</v>
      </c>
      <c r="D34" s="193">
        <f t="shared" si="2"/>
        <v>0</v>
      </c>
      <c r="E34" s="193">
        <f t="shared" si="0"/>
        <v>0</v>
      </c>
      <c r="F34" s="168">
        <v>0</v>
      </c>
      <c r="G34" s="168">
        <v>0</v>
      </c>
      <c r="H34" s="168">
        <v>0</v>
      </c>
      <c r="I34" s="193">
        <f t="shared" si="7"/>
        <v>0</v>
      </c>
      <c r="J34" s="168">
        <v>0</v>
      </c>
      <c r="K34" s="168">
        <v>0</v>
      </c>
      <c r="L34" s="168">
        <v>0</v>
      </c>
      <c r="M34" s="168">
        <f t="shared" si="4"/>
        <v>0</v>
      </c>
      <c r="N34" s="168">
        <v>0</v>
      </c>
      <c r="O34" s="168">
        <v>0</v>
      </c>
      <c r="P34" s="193">
        <f t="shared" si="5"/>
        <v>0</v>
      </c>
      <c r="Q34" s="168">
        <v>0</v>
      </c>
      <c r="R34" s="168">
        <v>0</v>
      </c>
      <c r="S34" s="193">
        <f t="shared" si="6"/>
        <v>0</v>
      </c>
      <c r="T34" s="169">
        <v>0</v>
      </c>
      <c r="U34" s="169">
        <v>0</v>
      </c>
      <c r="V34" s="169">
        <v>0</v>
      </c>
      <c r="W34" s="169">
        <v>0</v>
      </c>
    </row>
    <row r="35" spans="1:23" ht="24" x14ac:dyDescent="0.2">
      <c r="A35" s="170">
        <v>24</v>
      </c>
      <c r="B35" s="87" t="s">
        <v>90</v>
      </c>
      <c r="C35" s="31" t="s">
        <v>91</v>
      </c>
      <c r="D35" s="193">
        <f t="shared" si="2"/>
        <v>0</v>
      </c>
      <c r="E35" s="193">
        <f t="shared" si="0"/>
        <v>0</v>
      </c>
      <c r="F35" s="168">
        <v>0</v>
      </c>
      <c r="G35" s="168">
        <v>0</v>
      </c>
      <c r="H35" s="168">
        <v>0</v>
      </c>
      <c r="I35" s="193">
        <f t="shared" si="7"/>
        <v>0</v>
      </c>
      <c r="J35" s="168">
        <v>0</v>
      </c>
      <c r="K35" s="168">
        <v>0</v>
      </c>
      <c r="L35" s="168">
        <v>0</v>
      </c>
      <c r="M35" s="168">
        <f t="shared" si="4"/>
        <v>0</v>
      </c>
      <c r="N35" s="168">
        <v>0</v>
      </c>
      <c r="O35" s="168">
        <v>0</v>
      </c>
      <c r="P35" s="193">
        <f t="shared" si="5"/>
        <v>0</v>
      </c>
      <c r="Q35" s="168">
        <v>0</v>
      </c>
      <c r="R35" s="168">
        <v>0</v>
      </c>
      <c r="S35" s="193">
        <f t="shared" si="6"/>
        <v>0</v>
      </c>
      <c r="T35" s="169">
        <v>0</v>
      </c>
      <c r="U35" s="169">
        <v>0</v>
      </c>
      <c r="V35" s="169">
        <v>0</v>
      </c>
      <c r="W35" s="169">
        <v>0</v>
      </c>
    </row>
    <row r="36" spans="1:23" x14ac:dyDescent="0.2">
      <c r="A36" s="170">
        <v>25</v>
      </c>
      <c r="B36" s="88" t="s">
        <v>92</v>
      </c>
      <c r="C36" s="31" t="s">
        <v>93</v>
      </c>
      <c r="D36" s="193">
        <f t="shared" si="2"/>
        <v>678157</v>
      </c>
      <c r="E36" s="193">
        <f t="shared" si="0"/>
        <v>38972</v>
      </c>
      <c r="F36" s="168">
        <v>13504</v>
      </c>
      <c r="G36" s="168">
        <v>4923</v>
      </c>
      <c r="H36" s="168">
        <v>25468</v>
      </c>
      <c r="I36" s="193">
        <f t="shared" si="7"/>
        <v>127497</v>
      </c>
      <c r="J36" s="168">
        <v>127428</v>
      </c>
      <c r="K36" s="168">
        <v>10734</v>
      </c>
      <c r="L36" s="168">
        <v>14779</v>
      </c>
      <c r="M36" s="168">
        <f t="shared" si="4"/>
        <v>69</v>
      </c>
      <c r="N36" s="168">
        <v>34</v>
      </c>
      <c r="O36" s="168">
        <v>35</v>
      </c>
      <c r="P36" s="193">
        <f t="shared" si="5"/>
        <v>44346</v>
      </c>
      <c r="Q36" s="168">
        <v>23282</v>
      </c>
      <c r="R36" s="168">
        <v>21064</v>
      </c>
      <c r="S36" s="193">
        <f t="shared" si="6"/>
        <v>467342</v>
      </c>
      <c r="T36" s="169">
        <v>99631</v>
      </c>
      <c r="U36" s="169">
        <v>205059</v>
      </c>
      <c r="V36" s="169">
        <v>100000</v>
      </c>
      <c r="W36" s="169">
        <v>62652</v>
      </c>
    </row>
    <row r="37" spans="1:23" x14ac:dyDescent="0.2">
      <c r="A37" s="170">
        <v>26</v>
      </c>
      <c r="B37" s="87" t="s">
        <v>94</v>
      </c>
      <c r="C37" s="31" t="s">
        <v>95</v>
      </c>
      <c r="D37" s="193">
        <f t="shared" si="2"/>
        <v>237156</v>
      </c>
      <c r="E37" s="193">
        <f t="shared" si="0"/>
        <v>41576</v>
      </c>
      <c r="F37" s="168">
        <v>0</v>
      </c>
      <c r="G37" s="168">
        <v>0</v>
      </c>
      <c r="H37" s="168">
        <v>41576</v>
      </c>
      <c r="I37" s="193">
        <f t="shared" si="7"/>
        <v>272</v>
      </c>
      <c r="J37" s="168">
        <v>0</v>
      </c>
      <c r="K37" s="168">
        <v>0</v>
      </c>
      <c r="L37" s="168">
        <v>0</v>
      </c>
      <c r="M37" s="168">
        <f t="shared" si="4"/>
        <v>272</v>
      </c>
      <c r="N37" s="168">
        <v>232</v>
      </c>
      <c r="O37" s="168">
        <v>40</v>
      </c>
      <c r="P37" s="193">
        <f t="shared" si="5"/>
        <v>0</v>
      </c>
      <c r="Q37" s="168">
        <v>0</v>
      </c>
      <c r="R37" s="168">
        <v>0</v>
      </c>
      <c r="S37" s="193">
        <f t="shared" si="6"/>
        <v>195308</v>
      </c>
      <c r="T37" s="169">
        <v>0</v>
      </c>
      <c r="U37" s="169">
        <v>51808</v>
      </c>
      <c r="V37" s="169">
        <v>62000</v>
      </c>
      <c r="W37" s="169">
        <v>81500</v>
      </c>
    </row>
    <row r="38" spans="1:23" x14ac:dyDescent="0.2">
      <c r="A38" s="170">
        <v>27</v>
      </c>
      <c r="B38" s="89" t="s">
        <v>96</v>
      </c>
      <c r="C38" s="31" t="s">
        <v>97</v>
      </c>
      <c r="D38" s="193">
        <f t="shared" si="2"/>
        <v>18899</v>
      </c>
      <c r="E38" s="193">
        <f t="shared" si="0"/>
        <v>0</v>
      </c>
      <c r="F38" s="168">
        <v>0</v>
      </c>
      <c r="G38" s="168">
        <v>0</v>
      </c>
      <c r="H38" s="168">
        <v>0</v>
      </c>
      <c r="I38" s="193">
        <f t="shared" si="7"/>
        <v>0</v>
      </c>
      <c r="J38" s="168">
        <v>0</v>
      </c>
      <c r="K38" s="168">
        <v>0</v>
      </c>
      <c r="L38" s="168">
        <v>0</v>
      </c>
      <c r="M38" s="168">
        <f t="shared" si="4"/>
        <v>0</v>
      </c>
      <c r="N38" s="168">
        <v>0</v>
      </c>
      <c r="O38" s="168">
        <v>0</v>
      </c>
      <c r="P38" s="193">
        <f t="shared" si="5"/>
        <v>0</v>
      </c>
      <c r="Q38" s="168">
        <v>0</v>
      </c>
      <c r="R38" s="168">
        <v>0</v>
      </c>
      <c r="S38" s="193">
        <f t="shared" si="6"/>
        <v>18899</v>
      </c>
      <c r="T38" s="169">
        <v>0</v>
      </c>
      <c r="U38" s="169">
        <v>15099</v>
      </c>
      <c r="V38" s="169">
        <v>3800</v>
      </c>
      <c r="W38" s="169">
        <v>0</v>
      </c>
    </row>
    <row r="39" spans="1:23" x14ac:dyDescent="0.2">
      <c r="A39" s="170">
        <v>28</v>
      </c>
      <c r="B39" s="89" t="s">
        <v>26</v>
      </c>
      <c r="C39" s="31" t="s">
        <v>27</v>
      </c>
      <c r="D39" s="193">
        <f t="shared" si="2"/>
        <v>240560</v>
      </c>
      <c r="E39" s="193">
        <f t="shared" si="0"/>
        <v>18402</v>
      </c>
      <c r="F39" s="168">
        <v>3604</v>
      </c>
      <c r="G39" s="168">
        <v>948</v>
      </c>
      <c r="H39" s="168">
        <v>14798</v>
      </c>
      <c r="I39" s="193">
        <f t="shared" si="7"/>
        <v>34306</v>
      </c>
      <c r="J39" s="168">
        <v>34006</v>
      </c>
      <c r="K39" s="168">
        <v>3266</v>
      </c>
      <c r="L39" s="168">
        <v>3944</v>
      </c>
      <c r="M39" s="168">
        <f t="shared" si="4"/>
        <v>300</v>
      </c>
      <c r="N39" s="168">
        <v>126</v>
      </c>
      <c r="O39" s="168">
        <v>174</v>
      </c>
      <c r="P39" s="193">
        <f t="shared" si="5"/>
        <v>10304</v>
      </c>
      <c r="Q39" s="168">
        <v>5182</v>
      </c>
      <c r="R39" s="168">
        <v>5122</v>
      </c>
      <c r="S39" s="193">
        <f t="shared" si="6"/>
        <v>177548</v>
      </c>
      <c r="T39" s="169">
        <v>17940</v>
      </c>
      <c r="U39" s="169">
        <v>81108</v>
      </c>
      <c r="V39" s="169">
        <v>37500</v>
      </c>
      <c r="W39" s="169">
        <v>41000</v>
      </c>
    </row>
    <row r="40" spans="1:23" x14ac:dyDescent="0.2">
      <c r="A40" s="170">
        <v>29</v>
      </c>
      <c r="B40" s="88" t="s">
        <v>98</v>
      </c>
      <c r="C40" s="31" t="s">
        <v>99</v>
      </c>
      <c r="D40" s="193">
        <f t="shared" si="2"/>
        <v>367219</v>
      </c>
      <c r="E40" s="193">
        <f t="shared" si="0"/>
        <v>29921</v>
      </c>
      <c r="F40" s="168">
        <v>5306</v>
      </c>
      <c r="G40" s="168">
        <v>2151</v>
      </c>
      <c r="H40" s="168">
        <v>24615</v>
      </c>
      <c r="I40" s="193">
        <f t="shared" si="7"/>
        <v>50281</v>
      </c>
      <c r="J40" s="168">
        <v>50063</v>
      </c>
      <c r="K40" s="168">
        <v>4331</v>
      </c>
      <c r="L40" s="168">
        <v>5806</v>
      </c>
      <c r="M40" s="168">
        <f t="shared" si="4"/>
        <v>218</v>
      </c>
      <c r="N40" s="168">
        <v>16</v>
      </c>
      <c r="O40" s="168">
        <v>202</v>
      </c>
      <c r="P40" s="193">
        <f t="shared" si="5"/>
        <v>16719</v>
      </c>
      <c r="Q40" s="168">
        <v>8848</v>
      </c>
      <c r="R40" s="168">
        <v>7871</v>
      </c>
      <c r="S40" s="193">
        <f t="shared" si="6"/>
        <v>270298</v>
      </c>
      <c r="T40" s="169">
        <v>60616</v>
      </c>
      <c r="U40" s="169">
        <v>110395</v>
      </c>
      <c r="V40" s="169">
        <v>50000</v>
      </c>
      <c r="W40" s="169">
        <v>49287</v>
      </c>
    </row>
    <row r="41" spans="1:23" x14ac:dyDescent="0.2">
      <c r="A41" s="170">
        <v>30</v>
      </c>
      <c r="B41" s="89" t="s">
        <v>100</v>
      </c>
      <c r="C41" s="31" t="s">
        <v>101</v>
      </c>
      <c r="D41" s="193">
        <f t="shared" si="2"/>
        <v>68420</v>
      </c>
      <c r="E41" s="193">
        <f t="shared" si="0"/>
        <v>5650</v>
      </c>
      <c r="F41" s="168">
        <v>1017</v>
      </c>
      <c r="G41" s="168">
        <v>326</v>
      </c>
      <c r="H41" s="168">
        <v>4633</v>
      </c>
      <c r="I41" s="193">
        <f t="shared" si="7"/>
        <v>9689</v>
      </c>
      <c r="J41" s="168">
        <v>9599</v>
      </c>
      <c r="K41" s="168">
        <v>1136</v>
      </c>
      <c r="L41" s="168">
        <v>1113</v>
      </c>
      <c r="M41" s="168">
        <f t="shared" si="4"/>
        <v>90</v>
      </c>
      <c r="N41" s="168">
        <v>5</v>
      </c>
      <c r="O41" s="168">
        <v>85</v>
      </c>
      <c r="P41" s="193">
        <f t="shared" si="5"/>
        <v>2793</v>
      </c>
      <c r="Q41" s="168">
        <v>1254</v>
      </c>
      <c r="R41" s="168">
        <v>1539</v>
      </c>
      <c r="S41" s="193">
        <f t="shared" si="6"/>
        <v>50288</v>
      </c>
      <c r="T41" s="169">
        <v>8947</v>
      </c>
      <c r="U41" s="169">
        <v>20326</v>
      </c>
      <c r="V41" s="169">
        <v>3000</v>
      </c>
      <c r="W41" s="169">
        <v>18015</v>
      </c>
    </row>
    <row r="42" spans="1:23" x14ac:dyDescent="0.2">
      <c r="A42" s="170">
        <v>31</v>
      </c>
      <c r="B42" s="87" t="s">
        <v>102</v>
      </c>
      <c r="C42" s="31" t="s">
        <v>103</v>
      </c>
      <c r="D42" s="193">
        <f t="shared" si="2"/>
        <v>248079</v>
      </c>
      <c r="E42" s="193">
        <f t="shared" si="0"/>
        <v>20119</v>
      </c>
      <c r="F42" s="168">
        <v>3667</v>
      </c>
      <c r="G42" s="168">
        <v>162</v>
      </c>
      <c r="H42" s="168">
        <v>16452</v>
      </c>
      <c r="I42" s="193">
        <f t="shared" si="7"/>
        <v>34867</v>
      </c>
      <c r="J42" s="168">
        <v>34600</v>
      </c>
      <c r="K42" s="168">
        <v>1138</v>
      </c>
      <c r="L42" s="168">
        <v>4013</v>
      </c>
      <c r="M42" s="168">
        <f t="shared" si="4"/>
        <v>267</v>
      </c>
      <c r="N42" s="168">
        <v>75</v>
      </c>
      <c r="O42" s="168">
        <v>192</v>
      </c>
      <c r="P42" s="193">
        <f t="shared" si="5"/>
        <v>10819</v>
      </c>
      <c r="Q42" s="168">
        <v>5216</v>
      </c>
      <c r="R42" s="168">
        <v>5603</v>
      </c>
      <c r="S42" s="193">
        <f t="shared" si="6"/>
        <v>182274</v>
      </c>
      <c r="T42" s="169">
        <v>43090</v>
      </c>
      <c r="U42" s="169">
        <v>64184</v>
      </c>
      <c r="V42" s="169">
        <v>40000</v>
      </c>
      <c r="W42" s="169">
        <v>35000</v>
      </c>
    </row>
    <row r="43" spans="1:23" x14ac:dyDescent="0.2">
      <c r="A43" s="170">
        <v>32</v>
      </c>
      <c r="B43" s="89" t="s">
        <v>104</v>
      </c>
      <c r="C43" s="31" t="s">
        <v>105</v>
      </c>
      <c r="D43" s="193">
        <f t="shared" si="2"/>
        <v>89510</v>
      </c>
      <c r="E43" s="193">
        <f t="shared" si="0"/>
        <v>7552</v>
      </c>
      <c r="F43" s="168">
        <v>1348</v>
      </c>
      <c r="G43" s="168">
        <v>239</v>
      </c>
      <c r="H43" s="168">
        <v>6204</v>
      </c>
      <c r="I43" s="193">
        <f t="shared" si="7"/>
        <v>12811</v>
      </c>
      <c r="J43" s="168">
        <v>12716</v>
      </c>
      <c r="K43" s="168">
        <v>4972</v>
      </c>
      <c r="L43" s="168">
        <v>1475</v>
      </c>
      <c r="M43" s="168">
        <f t="shared" si="4"/>
        <v>95</v>
      </c>
      <c r="N43" s="168">
        <v>55</v>
      </c>
      <c r="O43" s="168">
        <v>40</v>
      </c>
      <c r="P43" s="193">
        <f t="shared" si="5"/>
        <v>3731</v>
      </c>
      <c r="Q43" s="168">
        <v>1658</v>
      </c>
      <c r="R43" s="168">
        <v>2073</v>
      </c>
      <c r="S43" s="193">
        <f t="shared" si="6"/>
        <v>65416</v>
      </c>
      <c r="T43" s="169">
        <v>10571</v>
      </c>
      <c r="U43" s="169">
        <v>21795</v>
      </c>
      <c r="V43" s="169">
        <v>15000</v>
      </c>
      <c r="W43" s="169">
        <v>18050</v>
      </c>
    </row>
    <row r="44" spans="1:23" x14ac:dyDescent="0.2">
      <c r="A44" s="170">
        <v>33</v>
      </c>
      <c r="B44" s="88" t="s">
        <v>106</v>
      </c>
      <c r="C44" s="31" t="s">
        <v>107</v>
      </c>
      <c r="D44" s="193">
        <f t="shared" si="2"/>
        <v>240195</v>
      </c>
      <c r="E44" s="193">
        <f t="shared" si="0"/>
        <v>19997</v>
      </c>
      <c r="F44" s="168">
        <v>3529</v>
      </c>
      <c r="G44" s="168">
        <v>794</v>
      </c>
      <c r="H44" s="168">
        <v>16468</v>
      </c>
      <c r="I44" s="193">
        <f t="shared" si="7"/>
        <v>33522</v>
      </c>
      <c r="J44" s="168">
        <v>33298</v>
      </c>
      <c r="K44" s="168">
        <v>1532</v>
      </c>
      <c r="L44" s="168">
        <v>3862</v>
      </c>
      <c r="M44" s="168">
        <f t="shared" si="4"/>
        <v>224</v>
      </c>
      <c r="N44" s="168">
        <v>74</v>
      </c>
      <c r="O44" s="168">
        <v>150</v>
      </c>
      <c r="P44" s="193">
        <f t="shared" si="5"/>
        <v>10597</v>
      </c>
      <c r="Q44" s="168">
        <v>5239</v>
      </c>
      <c r="R44" s="168">
        <v>5358</v>
      </c>
      <c r="S44" s="193">
        <f t="shared" si="6"/>
        <v>176079</v>
      </c>
      <c r="T44" s="169">
        <v>24367</v>
      </c>
      <c r="U44" s="169">
        <v>88012</v>
      </c>
      <c r="V44" s="169">
        <v>32300</v>
      </c>
      <c r="W44" s="169">
        <v>31400</v>
      </c>
    </row>
    <row r="45" spans="1:23" x14ac:dyDescent="0.2">
      <c r="A45" s="170">
        <v>34</v>
      </c>
      <c r="B45" s="172" t="s">
        <v>108</v>
      </c>
      <c r="C45" s="173" t="s">
        <v>109</v>
      </c>
      <c r="D45" s="193">
        <f t="shared" si="2"/>
        <v>80163</v>
      </c>
      <c r="E45" s="193">
        <f t="shared" si="0"/>
        <v>6489</v>
      </c>
      <c r="F45" s="168">
        <v>1207</v>
      </c>
      <c r="G45" s="168">
        <v>300</v>
      </c>
      <c r="H45" s="168">
        <v>5282</v>
      </c>
      <c r="I45" s="193">
        <f t="shared" si="7"/>
        <v>11424</v>
      </c>
      <c r="J45" s="168">
        <v>11389</v>
      </c>
      <c r="K45" s="168">
        <v>900</v>
      </c>
      <c r="L45" s="168">
        <v>1321</v>
      </c>
      <c r="M45" s="168">
        <f t="shared" si="4"/>
        <v>35</v>
      </c>
      <c r="N45" s="168">
        <v>20</v>
      </c>
      <c r="O45" s="168">
        <v>15</v>
      </c>
      <c r="P45" s="193">
        <f t="shared" si="5"/>
        <v>3249</v>
      </c>
      <c r="Q45" s="168">
        <v>1459</v>
      </c>
      <c r="R45" s="168">
        <v>1790</v>
      </c>
      <c r="S45" s="193">
        <f t="shared" si="6"/>
        <v>59001</v>
      </c>
      <c r="T45" s="169">
        <v>13232</v>
      </c>
      <c r="U45" s="169">
        <v>18791</v>
      </c>
      <c r="V45" s="169">
        <v>11886</v>
      </c>
      <c r="W45" s="169">
        <v>15092</v>
      </c>
    </row>
    <row r="46" spans="1:23" x14ac:dyDescent="0.2">
      <c r="A46" s="170">
        <v>35</v>
      </c>
      <c r="B46" s="88" t="s">
        <v>110</v>
      </c>
      <c r="C46" s="31" t="s">
        <v>111</v>
      </c>
      <c r="D46" s="193">
        <f t="shared" si="2"/>
        <v>48812</v>
      </c>
      <c r="E46" s="193">
        <f t="shared" si="0"/>
        <v>3490</v>
      </c>
      <c r="F46" s="168">
        <v>776</v>
      </c>
      <c r="G46" s="168">
        <v>13</v>
      </c>
      <c r="H46" s="168">
        <v>2714</v>
      </c>
      <c r="I46" s="193">
        <f t="shared" si="7"/>
        <v>7445</v>
      </c>
      <c r="J46" s="168">
        <v>7320</v>
      </c>
      <c r="K46" s="168">
        <v>405</v>
      </c>
      <c r="L46" s="168">
        <v>849</v>
      </c>
      <c r="M46" s="168">
        <f t="shared" si="4"/>
        <v>125</v>
      </c>
      <c r="N46" s="168">
        <v>65</v>
      </c>
      <c r="O46" s="168">
        <v>60</v>
      </c>
      <c r="P46" s="193">
        <f t="shared" si="5"/>
        <v>1772</v>
      </c>
      <c r="Q46" s="168">
        <v>803</v>
      </c>
      <c r="R46" s="168">
        <v>969</v>
      </c>
      <c r="S46" s="193">
        <f t="shared" si="6"/>
        <v>36105</v>
      </c>
      <c r="T46" s="169">
        <v>9143</v>
      </c>
      <c r="U46" s="169">
        <v>15777</v>
      </c>
      <c r="V46" s="169">
        <v>3200</v>
      </c>
      <c r="W46" s="169">
        <v>7985</v>
      </c>
    </row>
    <row r="47" spans="1:23" x14ac:dyDescent="0.2">
      <c r="A47" s="170">
        <v>36</v>
      </c>
      <c r="B47" s="88" t="s">
        <v>112</v>
      </c>
      <c r="C47" s="31" t="s">
        <v>113</v>
      </c>
      <c r="D47" s="193">
        <f t="shared" si="2"/>
        <v>87494</v>
      </c>
      <c r="E47" s="193">
        <f t="shared" si="0"/>
        <v>6252</v>
      </c>
      <c r="F47" s="168">
        <v>1377</v>
      </c>
      <c r="G47" s="168">
        <v>235</v>
      </c>
      <c r="H47" s="168">
        <v>4875</v>
      </c>
      <c r="I47" s="193">
        <f t="shared" si="7"/>
        <v>13075</v>
      </c>
      <c r="J47" s="168">
        <v>12994</v>
      </c>
      <c r="K47" s="168">
        <v>1550</v>
      </c>
      <c r="L47" s="168">
        <v>1507</v>
      </c>
      <c r="M47" s="168">
        <f t="shared" si="4"/>
        <v>81</v>
      </c>
      <c r="N47" s="168">
        <v>0</v>
      </c>
      <c r="O47" s="168">
        <v>81</v>
      </c>
      <c r="P47" s="193">
        <f t="shared" si="5"/>
        <v>3322</v>
      </c>
      <c r="Q47" s="168">
        <v>1481</v>
      </c>
      <c r="R47" s="168">
        <v>1841</v>
      </c>
      <c r="S47" s="193">
        <f t="shared" si="6"/>
        <v>64845</v>
      </c>
      <c r="T47" s="169">
        <v>25241</v>
      </c>
      <c r="U47" s="169">
        <v>20604</v>
      </c>
      <c r="V47" s="169">
        <v>8000</v>
      </c>
      <c r="W47" s="169">
        <v>11000</v>
      </c>
    </row>
    <row r="48" spans="1:23" x14ac:dyDescent="0.2">
      <c r="A48" s="170">
        <v>37</v>
      </c>
      <c r="B48" s="87" t="s">
        <v>114</v>
      </c>
      <c r="C48" s="31" t="s">
        <v>115</v>
      </c>
      <c r="D48" s="193">
        <f t="shared" si="2"/>
        <v>38044</v>
      </c>
      <c r="E48" s="193">
        <f t="shared" si="0"/>
        <v>2377</v>
      </c>
      <c r="F48" s="168">
        <v>629</v>
      </c>
      <c r="G48" s="168">
        <v>42</v>
      </c>
      <c r="H48" s="168">
        <v>1748</v>
      </c>
      <c r="I48" s="193">
        <f t="shared" si="7"/>
        <v>5965</v>
      </c>
      <c r="J48" s="168">
        <v>5934</v>
      </c>
      <c r="K48" s="168">
        <v>86</v>
      </c>
      <c r="L48" s="168">
        <v>688</v>
      </c>
      <c r="M48" s="168">
        <f t="shared" si="4"/>
        <v>31</v>
      </c>
      <c r="N48" s="168">
        <v>0</v>
      </c>
      <c r="O48" s="168">
        <v>31</v>
      </c>
      <c r="P48" s="193">
        <f t="shared" si="5"/>
        <v>1434</v>
      </c>
      <c r="Q48" s="168">
        <v>637</v>
      </c>
      <c r="R48" s="168">
        <v>797</v>
      </c>
      <c r="S48" s="193">
        <f t="shared" si="6"/>
        <v>28268</v>
      </c>
      <c r="T48" s="169">
        <v>7531</v>
      </c>
      <c r="U48" s="169">
        <v>8937</v>
      </c>
      <c r="V48" s="169">
        <v>7800</v>
      </c>
      <c r="W48" s="169">
        <v>4000</v>
      </c>
    </row>
    <row r="49" spans="1:23" x14ac:dyDescent="0.2">
      <c r="A49" s="170">
        <v>38</v>
      </c>
      <c r="B49" s="89" t="s">
        <v>116</v>
      </c>
      <c r="C49" s="31" t="s">
        <v>117</v>
      </c>
      <c r="D49" s="193">
        <f t="shared" si="2"/>
        <v>28715</v>
      </c>
      <c r="E49" s="193">
        <f t="shared" si="0"/>
        <v>906</v>
      </c>
      <c r="F49" s="168">
        <v>906</v>
      </c>
      <c r="G49" s="168">
        <v>73</v>
      </c>
      <c r="H49" s="168">
        <v>0</v>
      </c>
      <c r="I49" s="193">
        <f t="shared" si="7"/>
        <v>8552</v>
      </c>
      <c r="J49" s="168">
        <v>8552</v>
      </c>
      <c r="K49" s="168">
        <v>452</v>
      </c>
      <c r="L49" s="168">
        <v>992</v>
      </c>
      <c r="M49" s="168">
        <f t="shared" si="4"/>
        <v>0</v>
      </c>
      <c r="N49" s="168">
        <v>0</v>
      </c>
      <c r="O49" s="168">
        <v>0</v>
      </c>
      <c r="P49" s="193">
        <f t="shared" si="5"/>
        <v>2126</v>
      </c>
      <c r="Q49" s="168">
        <v>836</v>
      </c>
      <c r="R49" s="168">
        <v>1290</v>
      </c>
      <c r="S49" s="193">
        <f t="shared" si="6"/>
        <v>17131</v>
      </c>
      <c r="T49" s="169">
        <v>1800</v>
      </c>
      <c r="U49" s="169">
        <v>15221</v>
      </c>
      <c r="V49" s="169">
        <v>0</v>
      </c>
      <c r="W49" s="169">
        <v>110</v>
      </c>
    </row>
    <row r="50" spans="1:23" x14ac:dyDescent="0.2">
      <c r="A50" s="170">
        <v>39</v>
      </c>
      <c r="B50" s="87" t="s">
        <v>28</v>
      </c>
      <c r="C50" s="31" t="s">
        <v>29</v>
      </c>
      <c r="D50" s="193">
        <f t="shared" si="2"/>
        <v>334220</v>
      </c>
      <c r="E50" s="193">
        <f t="shared" si="0"/>
        <v>29108</v>
      </c>
      <c r="F50" s="168">
        <v>4711</v>
      </c>
      <c r="G50" s="168">
        <v>705</v>
      </c>
      <c r="H50" s="168">
        <v>24397</v>
      </c>
      <c r="I50" s="193">
        <f t="shared" si="7"/>
        <v>44768</v>
      </c>
      <c r="J50" s="168">
        <v>44453</v>
      </c>
      <c r="K50" s="168">
        <v>1427</v>
      </c>
      <c r="L50" s="168">
        <v>5155</v>
      </c>
      <c r="M50" s="168">
        <f t="shared" si="4"/>
        <v>315</v>
      </c>
      <c r="N50" s="168">
        <v>164</v>
      </c>
      <c r="O50" s="168">
        <v>151</v>
      </c>
      <c r="P50" s="193">
        <f t="shared" si="5"/>
        <v>14959</v>
      </c>
      <c r="Q50" s="168">
        <v>7709</v>
      </c>
      <c r="R50" s="168">
        <v>7250</v>
      </c>
      <c r="S50" s="193">
        <f t="shared" si="6"/>
        <v>245385</v>
      </c>
      <c r="T50" s="169">
        <v>33849</v>
      </c>
      <c r="U50" s="169">
        <v>124356</v>
      </c>
      <c r="V50" s="169">
        <v>12180</v>
      </c>
      <c r="W50" s="169">
        <v>75000</v>
      </c>
    </row>
    <row r="51" spans="1:23" x14ac:dyDescent="0.2">
      <c r="A51" s="170">
        <v>40</v>
      </c>
      <c r="B51" s="88" t="s">
        <v>118</v>
      </c>
      <c r="C51" s="31" t="s">
        <v>119</v>
      </c>
      <c r="D51" s="193">
        <f t="shared" si="2"/>
        <v>70276</v>
      </c>
      <c r="E51" s="193">
        <f t="shared" si="0"/>
        <v>5411</v>
      </c>
      <c r="F51" s="168">
        <v>1093</v>
      </c>
      <c r="G51" s="168">
        <v>183</v>
      </c>
      <c r="H51" s="168">
        <v>4318</v>
      </c>
      <c r="I51" s="193">
        <f t="shared" si="7"/>
        <v>10417</v>
      </c>
      <c r="J51" s="168">
        <v>10310</v>
      </c>
      <c r="K51" s="168">
        <v>407</v>
      </c>
      <c r="L51" s="168">
        <v>1196</v>
      </c>
      <c r="M51" s="168">
        <f t="shared" si="4"/>
        <v>107</v>
      </c>
      <c r="N51" s="168">
        <v>75</v>
      </c>
      <c r="O51" s="168">
        <v>32</v>
      </c>
      <c r="P51" s="193">
        <f t="shared" si="5"/>
        <v>2644</v>
      </c>
      <c r="Q51" s="168">
        <v>1210</v>
      </c>
      <c r="R51" s="168">
        <v>1434</v>
      </c>
      <c r="S51" s="193">
        <f t="shared" si="6"/>
        <v>51804</v>
      </c>
      <c r="T51" s="169">
        <v>16587</v>
      </c>
      <c r="U51" s="169">
        <v>18417</v>
      </c>
      <c r="V51" s="169">
        <v>7800</v>
      </c>
      <c r="W51" s="169">
        <v>9000</v>
      </c>
    </row>
    <row r="52" spans="1:23" x14ac:dyDescent="0.2">
      <c r="A52" s="170">
        <v>41</v>
      </c>
      <c r="B52" s="88" t="s">
        <v>120</v>
      </c>
      <c r="C52" s="31" t="s">
        <v>121</v>
      </c>
      <c r="D52" s="193">
        <f t="shared" si="2"/>
        <v>256078</v>
      </c>
      <c r="E52" s="193">
        <f t="shared" si="0"/>
        <v>20428</v>
      </c>
      <c r="F52" s="168">
        <v>3824</v>
      </c>
      <c r="G52" s="168">
        <v>2103</v>
      </c>
      <c r="H52" s="168">
        <v>16604</v>
      </c>
      <c r="I52" s="193">
        <f t="shared" si="7"/>
        <v>36218</v>
      </c>
      <c r="J52" s="168">
        <v>36079</v>
      </c>
      <c r="K52" s="168">
        <v>2243</v>
      </c>
      <c r="L52" s="168">
        <v>4184</v>
      </c>
      <c r="M52" s="168">
        <f t="shared" si="4"/>
        <v>139</v>
      </c>
      <c r="N52" s="168">
        <v>67</v>
      </c>
      <c r="O52" s="168">
        <v>72</v>
      </c>
      <c r="P52" s="193">
        <f t="shared" si="5"/>
        <v>10968</v>
      </c>
      <c r="Q52" s="168">
        <v>5551</v>
      </c>
      <c r="R52" s="168">
        <v>5417</v>
      </c>
      <c r="S52" s="193">
        <f t="shared" si="6"/>
        <v>188464</v>
      </c>
      <c r="T52" s="169">
        <v>24128</v>
      </c>
      <c r="U52" s="169">
        <v>109675</v>
      </c>
      <c r="V52" s="169">
        <v>10661</v>
      </c>
      <c r="W52" s="169">
        <v>44000</v>
      </c>
    </row>
    <row r="53" spans="1:23" x14ac:dyDescent="0.2">
      <c r="A53" s="170">
        <v>42</v>
      </c>
      <c r="B53" s="87" t="s">
        <v>122</v>
      </c>
      <c r="C53" s="31" t="s">
        <v>123</v>
      </c>
      <c r="D53" s="193">
        <f t="shared" si="2"/>
        <v>53662</v>
      </c>
      <c r="E53" s="193">
        <f t="shared" si="0"/>
        <v>4018</v>
      </c>
      <c r="F53" s="168">
        <v>836</v>
      </c>
      <c r="G53" s="168">
        <v>10</v>
      </c>
      <c r="H53" s="168">
        <v>3182</v>
      </c>
      <c r="I53" s="193">
        <f t="shared" si="7"/>
        <v>7990</v>
      </c>
      <c r="J53" s="168">
        <v>7888</v>
      </c>
      <c r="K53" s="168">
        <v>135</v>
      </c>
      <c r="L53" s="168">
        <v>915</v>
      </c>
      <c r="M53" s="168">
        <f t="shared" si="4"/>
        <v>102</v>
      </c>
      <c r="N53" s="168">
        <v>60</v>
      </c>
      <c r="O53" s="168">
        <v>42</v>
      </c>
      <c r="P53" s="193">
        <f t="shared" si="5"/>
        <v>1895</v>
      </c>
      <c r="Q53" s="168">
        <v>861</v>
      </c>
      <c r="R53" s="168">
        <v>1034</v>
      </c>
      <c r="S53" s="193">
        <f t="shared" si="6"/>
        <v>39759</v>
      </c>
      <c r="T53" s="169">
        <v>12494</v>
      </c>
      <c r="U53" s="169">
        <v>13665</v>
      </c>
      <c r="V53" s="169">
        <v>4600</v>
      </c>
      <c r="W53" s="169">
        <v>9000</v>
      </c>
    </row>
    <row r="54" spans="1:23" x14ac:dyDescent="0.2">
      <c r="A54" s="170">
        <v>43</v>
      </c>
      <c r="B54" s="89" t="s">
        <v>124</v>
      </c>
      <c r="C54" s="31" t="s">
        <v>125</v>
      </c>
      <c r="D54" s="193">
        <f t="shared" si="2"/>
        <v>73385</v>
      </c>
      <c r="E54" s="193">
        <f t="shared" si="0"/>
        <v>5202</v>
      </c>
      <c r="F54" s="168">
        <v>1142</v>
      </c>
      <c r="G54" s="168">
        <v>90</v>
      </c>
      <c r="H54" s="168">
        <v>4060</v>
      </c>
      <c r="I54" s="193">
        <f t="shared" si="7"/>
        <v>10825</v>
      </c>
      <c r="J54" s="168">
        <v>10774</v>
      </c>
      <c r="K54" s="168">
        <v>864</v>
      </c>
      <c r="L54" s="168">
        <v>1250</v>
      </c>
      <c r="M54" s="168">
        <f t="shared" si="4"/>
        <v>51</v>
      </c>
      <c r="N54" s="168">
        <v>0</v>
      </c>
      <c r="O54" s="168">
        <v>51</v>
      </c>
      <c r="P54" s="193">
        <f t="shared" si="5"/>
        <v>2798</v>
      </c>
      <c r="Q54" s="168">
        <v>1282</v>
      </c>
      <c r="R54" s="168">
        <v>1516</v>
      </c>
      <c r="S54" s="193">
        <f t="shared" si="6"/>
        <v>54560</v>
      </c>
      <c r="T54" s="169">
        <v>9379</v>
      </c>
      <c r="U54" s="169">
        <v>28681</v>
      </c>
      <c r="V54" s="169">
        <v>7000</v>
      </c>
      <c r="W54" s="169">
        <v>9500</v>
      </c>
    </row>
    <row r="55" spans="1:23" x14ac:dyDescent="0.2">
      <c r="A55" s="170">
        <v>44</v>
      </c>
      <c r="B55" s="87" t="s">
        <v>126</v>
      </c>
      <c r="C55" s="31" t="s">
        <v>127</v>
      </c>
      <c r="D55" s="193">
        <f t="shared" si="2"/>
        <v>87338</v>
      </c>
      <c r="E55" s="193">
        <f t="shared" si="0"/>
        <v>6710</v>
      </c>
      <c r="F55" s="168">
        <v>1338</v>
      </c>
      <c r="G55" s="168">
        <v>210</v>
      </c>
      <c r="H55" s="168">
        <v>5372</v>
      </c>
      <c r="I55" s="193">
        <f t="shared" si="7"/>
        <v>12735</v>
      </c>
      <c r="J55" s="168">
        <v>12627</v>
      </c>
      <c r="K55" s="168">
        <v>1260</v>
      </c>
      <c r="L55" s="168">
        <v>1464</v>
      </c>
      <c r="M55" s="168">
        <f t="shared" si="4"/>
        <v>108</v>
      </c>
      <c r="N55" s="168">
        <v>65</v>
      </c>
      <c r="O55" s="168">
        <v>43</v>
      </c>
      <c r="P55" s="193">
        <f t="shared" si="5"/>
        <v>3369</v>
      </c>
      <c r="Q55" s="168">
        <v>1579</v>
      </c>
      <c r="R55" s="168">
        <v>1790</v>
      </c>
      <c r="S55" s="193">
        <f t="shared" si="6"/>
        <v>64524</v>
      </c>
      <c r="T55" s="169">
        <v>10786</v>
      </c>
      <c r="U55" s="169">
        <v>26738</v>
      </c>
      <c r="V55" s="169">
        <v>14000</v>
      </c>
      <c r="W55" s="169">
        <v>13000</v>
      </c>
    </row>
    <row r="56" spans="1:23" x14ac:dyDescent="0.2">
      <c r="A56" s="170">
        <v>45</v>
      </c>
      <c r="B56" s="89" t="s">
        <v>128</v>
      </c>
      <c r="C56" s="31" t="s">
        <v>129</v>
      </c>
      <c r="D56" s="193">
        <f t="shared" si="2"/>
        <v>105260</v>
      </c>
      <c r="E56" s="193">
        <f t="shared" si="0"/>
        <v>8389</v>
      </c>
      <c r="F56" s="168">
        <v>1581</v>
      </c>
      <c r="G56" s="168">
        <v>71</v>
      </c>
      <c r="H56" s="168">
        <v>6808</v>
      </c>
      <c r="I56" s="193">
        <f t="shared" si="7"/>
        <v>14997</v>
      </c>
      <c r="J56" s="168">
        <v>14920</v>
      </c>
      <c r="K56" s="168">
        <v>507</v>
      </c>
      <c r="L56" s="168">
        <v>1730</v>
      </c>
      <c r="M56" s="168">
        <f t="shared" si="4"/>
        <v>77</v>
      </c>
      <c r="N56" s="168">
        <v>20</v>
      </c>
      <c r="O56" s="168">
        <v>57</v>
      </c>
      <c r="P56" s="193">
        <f t="shared" si="5"/>
        <v>4348</v>
      </c>
      <c r="Q56" s="168">
        <v>2117</v>
      </c>
      <c r="R56" s="168">
        <v>2231</v>
      </c>
      <c r="S56" s="193">
        <f t="shared" si="6"/>
        <v>77526</v>
      </c>
      <c r="T56" s="169">
        <v>14645</v>
      </c>
      <c r="U56" s="169">
        <v>37081</v>
      </c>
      <c r="V56" s="169">
        <v>800</v>
      </c>
      <c r="W56" s="169">
        <v>25000</v>
      </c>
    </row>
    <row r="57" spans="1:23" x14ac:dyDescent="0.2">
      <c r="A57" s="170">
        <v>46</v>
      </c>
      <c r="B57" s="87" t="s">
        <v>130</v>
      </c>
      <c r="C57" s="31" t="s">
        <v>131</v>
      </c>
      <c r="D57" s="193">
        <f t="shared" si="2"/>
        <v>34521</v>
      </c>
      <c r="E57" s="193">
        <f t="shared" si="0"/>
        <v>2243</v>
      </c>
      <c r="F57" s="168">
        <v>563</v>
      </c>
      <c r="G57" s="168">
        <v>96</v>
      </c>
      <c r="H57" s="168">
        <v>1680</v>
      </c>
      <c r="I57" s="193">
        <f t="shared" si="7"/>
        <v>5367</v>
      </c>
      <c r="J57" s="168">
        <v>5311</v>
      </c>
      <c r="K57" s="168">
        <v>416</v>
      </c>
      <c r="L57" s="168">
        <v>616</v>
      </c>
      <c r="M57" s="168">
        <f t="shared" si="4"/>
        <v>56</v>
      </c>
      <c r="N57" s="168">
        <v>6</v>
      </c>
      <c r="O57" s="168">
        <v>50</v>
      </c>
      <c r="P57" s="193">
        <f t="shared" si="5"/>
        <v>1317</v>
      </c>
      <c r="Q57" s="168">
        <v>568</v>
      </c>
      <c r="R57" s="168">
        <v>749</v>
      </c>
      <c r="S57" s="193">
        <f t="shared" si="6"/>
        <v>25594</v>
      </c>
      <c r="T57" s="169">
        <v>13130</v>
      </c>
      <c r="U57" s="169">
        <v>6464</v>
      </c>
      <c r="V57" s="169">
        <v>2000</v>
      </c>
      <c r="W57" s="169">
        <v>4000</v>
      </c>
    </row>
    <row r="58" spans="1:23" x14ac:dyDescent="0.2">
      <c r="A58" s="170">
        <v>47</v>
      </c>
      <c r="B58" s="89" t="s">
        <v>132</v>
      </c>
      <c r="C58" s="31" t="s">
        <v>133</v>
      </c>
      <c r="D58" s="193">
        <f t="shared" si="2"/>
        <v>68034</v>
      </c>
      <c r="E58" s="193">
        <f t="shared" si="0"/>
        <v>5221</v>
      </c>
      <c r="F58" s="168">
        <v>1030</v>
      </c>
      <c r="G58" s="168">
        <v>117</v>
      </c>
      <c r="H58" s="168">
        <v>4191</v>
      </c>
      <c r="I58" s="193">
        <f t="shared" si="7"/>
        <v>9734</v>
      </c>
      <c r="J58" s="168">
        <v>9714</v>
      </c>
      <c r="K58" s="168">
        <v>318</v>
      </c>
      <c r="L58" s="168">
        <v>1127</v>
      </c>
      <c r="M58" s="168">
        <f t="shared" si="4"/>
        <v>20</v>
      </c>
      <c r="N58" s="168">
        <v>0</v>
      </c>
      <c r="O58" s="168">
        <v>20</v>
      </c>
      <c r="P58" s="193">
        <f t="shared" si="5"/>
        <v>2321</v>
      </c>
      <c r="Q58" s="168">
        <v>1071</v>
      </c>
      <c r="R58" s="168">
        <v>1250</v>
      </c>
      <c r="S58" s="193">
        <f t="shared" si="6"/>
        <v>50758</v>
      </c>
      <c r="T58" s="169">
        <v>13202</v>
      </c>
      <c r="U58" s="169">
        <v>15256</v>
      </c>
      <c r="V58" s="169">
        <v>11000</v>
      </c>
      <c r="W58" s="169">
        <v>11300</v>
      </c>
    </row>
    <row r="59" spans="1:23" x14ac:dyDescent="0.2">
      <c r="A59" s="170">
        <v>48</v>
      </c>
      <c r="B59" s="87" t="s">
        <v>134</v>
      </c>
      <c r="C59" s="31" t="s">
        <v>135</v>
      </c>
      <c r="D59" s="193">
        <f t="shared" si="2"/>
        <v>105103</v>
      </c>
      <c r="E59" s="193">
        <f t="shared" si="0"/>
        <v>7975</v>
      </c>
      <c r="F59" s="168">
        <v>1627</v>
      </c>
      <c r="G59" s="168">
        <v>595</v>
      </c>
      <c r="H59" s="168">
        <v>6348</v>
      </c>
      <c r="I59" s="193">
        <f t="shared" si="7"/>
        <v>15438</v>
      </c>
      <c r="J59" s="168">
        <v>15356</v>
      </c>
      <c r="K59" s="168">
        <v>1268</v>
      </c>
      <c r="L59" s="168">
        <v>1781</v>
      </c>
      <c r="M59" s="168">
        <f t="shared" si="4"/>
        <v>82</v>
      </c>
      <c r="N59" s="168">
        <v>18</v>
      </c>
      <c r="O59" s="168">
        <v>64</v>
      </c>
      <c r="P59" s="193">
        <f t="shared" si="5"/>
        <v>4191</v>
      </c>
      <c r="Q59" s="168">
        <v>1944</v>
      </c>
      <c r="R59" s="168">
        <v>2247</v>
      </c>
      <c r="S59" s="193">
        <f t="shared" si="6"/>
        <v>77499</v>
      </c>
      <c r="T59" s="169">
        <v>29636</v>
      </c>
      <c r="U59" s="169">
        <v>21863</v>
      </c>
      <c r="V59" s="169">
        <v>12000</v>
      </c>
      <c r="W59" s="169">
        <v>14000</v>
      </c>
    </row>
    <row r="60" spans="1:23" x14ac:dyDescent="0.2">
      <c r="A60" s="170">
        <v>49</v>
      </c>
      <c r="B60" s="87" t="s">
        <v>136</v>
      </c>
      <c r="C60" s="31" t="s">
        <v>137</v>
      </c>
      <c r="D60" s="193">
        <f t="shared" si="2"/>
        <v>385275</v>
      </c>
      <c r="E60" s="193">
        <f t="shared" si="0"/>
        <v>32411</v>
      </c>
      <c r="F60" s="168">
        <v>5565</v>
      </c>
      <c r="G60" s="168">
        <v>1430</v>
      </c>
      <c r="H60" s="168">
        <v>26846</v>
      </c>
      <c r="I60" s="193">
        <f t="shared" si="7"/>
        <v>52933</v>
      </c>
      <c r="J60" s="168">
        <v>52506</v>
      </c>
      <c r="K60" s="168">
        <v>3870</v>
      </c>
      <c r="L60" s="168">
        <v>6089</v>
      </c>
      <c r="M60" s="168">
        <f t="shared" si="4"/>
        <v>427</v>
      </c>
      <c r="N60" s="168">
        <v>287</v>
      </c>
      <c r="O60" s="168">
        <v>140</v>
      </c>
      <c r="P60" s="193">
        <f t="shared" si="5"/>
        <v>16919</v>
      </c>
      <c r="Q60" s="168">
        <v>8499</v>
      </c>
      <c r="R60" s="168">
        <v>8420</v>
      </c>
      <c r="S60" s="193">
        <f t="shared" si="6"/>
        <v>283012</v>
      </c>
      <c r="T60" s="169">
        <v>55809</v>
      </c>
      <c r="U60" s="169">
        <v>117903</v>
      </c>
      <c r="V60" s="169">
        <v>34300</v>
      </c>
      <c r="W60" s="169">
        <v>75000</v>
      </c>
    </row>
    <row r="61" spans="1:23" x14ac:dyDescent="0.2">
      <c r="A61" s="170">
        <v>50</v>
      </c>
      <c r="B61" s="87" t="s">
        <v>138</v>
      </c>
      <c r="C61" s="31" t="s">
        <v>139</v>
      </c>
      <c r="D61" s="193">
        <f t="shared" si="2"/>
        <v>74847</v>
      </c>
      <c r="E61" s="193">
        <f t="shared" si="0"/>
        <v>5935</v>
      </c>
      <c r="F61" s="168">
        <v>1156</v>
      </c>
      <c r="G61" s="168">
        <v>493</v>
      </c>
      <c r="H61" s="168">
        <v>4779</v>
      </c>
      <c r="I61" s="193">
        <f t="shared" si="7"/>
        <v>10952</v>
      </c>
      <c r="J61" s="168">
        <v>10912</v>
      </c>
      <c r="K61" s="168">
        <v>715</v>
      </c>
      <c r="L61" s="168">
        <v>1265</v>
      </c>
      <c r="M61" s="168">
        <f t="shared" si="4"/>
        <v>40</v>
      </c>
      <c r="N61" s="168">
        <v>6</v>
      </c>
      <c r="O61" s="168">
        <v>34</v>
      </c>
      <c r="P61" s="193">
        <f t="shared" si="5"/>
        <v>2798</v>
      </c>
      <c r="Q61" s="168">
        <v>1343</v>
      </c>
      <c r="R61" s="168">
        <v>1455</v>
      </c>
      <c r="S61" s="193">
        <f t="shared" si="6"/>
        <v>55162</v>
      </c>
      <c r="T61" s="169">
        <v>15253</v>
      </c>
      <c r="U61" s="169">
        <v>21909</v>
      </c>
      <c r="V61" s="169">
        <v>8000</v>
      </c>
      <c r="W61" s="169">
        <v>10000</v>
      </c>
    </row>
    <row r="62" spans="1:23" x14ac:dyDescent="0.2">
      <c r="A62" s="170">
        <v>51</v>
      </c>
      <c r="B62" s="87" t="s">
        <v>140</v>
      </c>
      <c r="C62" s="31" t="s">
        <v>141</v>
      </c>
      <c r="D62" s="193">
        <f t="shared" si="2"/>
        <v>55245</v>
      </c>
      <c r="E62" s="193">
        <f t="shared" si="0"/>
        <v>4073</v>
      </c>
      <c r="F62" s="168">
        <v>859</v>
      </c>
      <c r="G62" s="168">
        <v>51</v>
      </c>
      <c r="H62" s="168">
        <v>3214</v>
      </c>
      <c r="I62" s="193">
        <f t="shared" si="7"/>
        <v>8167</v>
      </c>
      <c r="J62" s="168">
        <v>8108</v>
      </c>
      <c r="K62" s="168">
        <v>648</v>
      </c>
      <c r="L62" s="168">
        <v>940</v>
      </c>
      <c r="M62" s="168">
        <f t="shared" si="4"/>
        <v>59</v>
      </c>
      <c r="N62" s="168">
        <v>15</v>
      </c>
      <c r="O62" s="168">
        <v>44</v>
      </c>
      <c r="P62" s="193">
        <f t="shared" si="5"/>
        <v>2223</v>
      </c>
      <c r="Q62" s="168">
        <v>948</v>
      </c>
      <c r="R62" s="168">
        <v>1275</v>
      </c>
      <c r="S62" s="193">
        <f t="shared" si="6"/>
        <v>40782</v>
      </c>
      <c r="T62" s="169">
        <v>12440</v>
      </c>
      <c r="U62" s="169">
        <v>11742</v>
      </c>
      <c r="V62" s="169">
        <v>8600</v>
      </c>
      <c r="W62" s="169">
        <v>8000</v>
      </c>
    </row>
    <row r="63" spans="1:23" x14ac:dyDescent="0.2">
      <c r="A63" s="170">
        <v>52</v>
      </c>
      <c r="B63" s="89" t="s">
        <v>142</v>
      </c>
      <c r="C63" s="31" t="s">
        <v>143</v>
      </c>
      <c r="D63" s="193">
        <f t="shared" si="2"/>
        <v>60696</v>
      </c>
      <c r="E63" s="193">
        <f t="shared" si="0"/>
        <v>4790</v>
      </c>
      <c r="F63" s="168">
        <v>927</v>
      </c>
      <c r="G63" s="168">
        <v>76</v>
      </c>
      <c r="H63" s="168">
        <v>3863</v>
      </c>
      <c r="I63" s="193">
        <f t="shared" si="7"/>
        <v>8792</v>
      </c>
      <c r="J63" s="168">
        <v>8746</v>
      </c>
      <c r="K63" s="168">
        <v>680</v>
      </c>
      <c r="L63" s="168">
        <v>1014</v>
      </c>
      <c r="M63" s="168">
        <f t="shared" si="4"/>
        <v>46</v>
      </c>
      <c r="N63" s="168">
        <v>5</v>
      </c>
      <c r="O63" s="168">
        <v>41</v>
      </c>
      <c r="P63" s="193">
        <f t="shared" si="5"/>
        <v>2585</v>
      </c>
      <c r="Q63" s="168">
        <v>1206</v>
      </c>
      <c r="R63" s="168">
        <v>1379</v>
      </c>
      <c r="S63" s="193">
        <f t="shared" si="6"/>
        <v>44529</v>
      </c>
      <c r="T63" s="169">
        <v>8899</v>
      </c>
      <c r="U63" s="169">
        <v>20270</v>
      </c>
      <c r="V63" s="169">
        <v>10000</v>
      </c>
      <c r="W63" s="169">
        <v>5360</v>
      </c>
    </row>
    <row r="64" spans="1:23" x14ac:dyDescent="0.2">
      <c r="A64" s="170">
        <v>53</v>
      </c>
      <c r="B64" s="87" t="s">
        <v>144</v>
      </c>
      <c r="C64" s="31" t="s">
        <v>145</v>
      </c>
      <c r="D64" s="193">
        <f t="shared" si="2"/>
        <v>0</v>
      </c>
      <c r="E64" s="193">
        <f t="shared" si="0"/>
        <v>0</v>
      </c>
      <c r="F64" s="168">
        <v>0</v>
      </c>
      <c r="G64" s="168">
        <v>0</v>
      </c>
      <c r="H64" s="168">
        <v>0</v>
      </c>
      <c r="I64" s="193">
        <f t="shared" si="7"/>
        <v>0</v>
      </c>
      <c r="J64" s="168">
        <v>0</v>
      </c>
      <c r="K64" s="168">
        <v>0</v>
      </c>
      <c r="L64" s="168">
        <v>0</v>
      </c>
      <c r="M64" s="168">
        <f t="shared" si="4"/>
        <v>0</v>
      </c>
      <c r="N64" s="168">
        <v>0</v>
      </c>
      <c r="O64" s="168">
        <v>0</v>
      </c>
      <c r="P64" s="193">
        <f t="shared" si="5"/>
        <v>0</v>
      </c>
      <c r="Q64" s="168">
        <v>0</v>
      </c>
      <c r="R64" s="168">
        <v>0</v>
      </c>
      <c r="S64" s="193">
        <f t="shared" si="6"/>
        <v>0</v>
      </c>
      <c r="T64" s="169">
        <v>0</v>
      </c>
      <c r="U64" s="169">
        <v>0</v>
      </c>
      <c r="V64" s="169">
        <v>0</v>
      </c>
      <c r="W64" s="169">
        <v>0</v>
      </c>
    </row>
    <row r="65" spans="1:23" x14ac:dyDescent="0.2">
      <c r="A65" s="170">
        <v>54</v>
      </c>
      <c r="B65" s="87" t="s">
        <v>146</v>
      </c>
      <c r="C65" s="31" t="s">
        <v>147</v>
      </c>
      <c r="D65" s="193">
        <f t="shared" si="2"/>
        <v>0</v>
      </c>
      <c r="E65" s="193">
        <f t="shared" si="0"/>
        <v>0</v>
      </c>
      <c r="F65" s="168">
        <v>0</v>
      </c>
      <c r="G65" s="168">
        <v>0</v>
      </c>
      <c r="H65" s="168">
        <v>0</v>
      </c>
      <c r="I65" s="193">
        <f t="shared" si="7"/>
        <v>0</v>
      </c>
      <c r="J65" s="168">
        <v>0</v>
      </c>
      <c r="K65" s="168">
        <v>0</v>
      </c>
      <c r="L65" s="168">
        <v>0</v>
      </c>
      <c r="M65" s="168">
        <f t="shared" si="4"/>
        <v>0</v>
      </c>
      <c r="N65" s="168">
        <v>0</v>
      </c>
      <c r="O65" s="168">
        <v>0</v>
      </c>
      <c r="P65" s="193">
        <f t="shared" si="5"/>
        <v>0</v>
      </c>
      <c r="Q65" s="168">
        <v>0</v>
      </c>
      <c r="R65" s="168">
        <v>0</v>
      </c>
      <c r="S65" s="193">
        <f t="shared" si="6"/>
        <v>0</v>
      </c>
      <c r="T65" s="169">
        <v>0</v>
      </c>
      <c r="U65" s="169">
        <v>0</v>
      </c>
      <c r="V65" s="169">
        <v>0</v>
      </c>
      <c r="W65" s="169">
        <v>0</v>
      </c>
    </row>
    <row r="66" spans="1:23" x14ac:dyDescent="0.2">
      <c r="A66" s="170">
        <v>55</v>
      </c>
      <c r="B66" s="87" t="s">
        <v>148</v>
      </c>
      <c r="C66" s="31" t="s">
        <v>149</v>
      </c>
      <c r="D66" s="193">
        <f t="shared" si="2"/>
        <v>203954</v>
      </c>
      <c r="E66" s="193">
        <f t="shared" si="0"/>
        <v>39008</v>
      </c>
      <c r="F66" s="168">
        <v>0</v>
      </c>
      <c r="G66" s="168">
        <v>0</v>
      </c>
      <c r="H66" s="168">
        <v>39008</v>
      </c>
      <c r="I66" s="193">
        <f t="shared" si="7"/>
        <v>205</v>
      </c>
      <c r="J66" s="168">
        <v>0</v>
      </c>
      <c r="K66" s="168">
        <v>0</v>
      </c>
      <c r="L66" s="168">
        <v>0</v>
      </c>
      <c r="M66" s="168">
        <f t="shared" si="4"/>
        <v>205</v>
      </c>
      <c r="N66" s="168">
        <v>135</v>
      </c>
      <c r="O66" s="168">
        <v>70</v>
      </c>
      <c r="P66" s="193">
        <f t="shared" si="5"/>
        <v>0</v>
      </c>
      <c r="Q66" s="168">
        <v>0</v>
      </c>
      <c r="R66" s="168">
        <v>0</v>
      </c>
      <c r="S66" s="193">
        <f t="shared" si="6"/>
        <v>164741</v>
      </c>
      <c r="T66" s="169">
        <v>0</v>
      </c>
      <c r="U66" s="169">
        <v>91341</v>
      </c>
      <c r="V66" s="169">
        <v>0</v>
      </c>
      <c r="W66" s="169">
        <v>73400</v>
      </c>
    </row>
    <row r="67" spans="1:23" x14ac:dyDescent="0.2">
      <c r="A67" s="170">
        <v>56</v>
      </c>
      <c r="B67" s="89" t="s">
        <v>150</v>
      </c>
      <c r="C67" s="31" t="s">
        <v>151</v>
      </c>
      <c r="D67" s="193">
        <f t="shared" si="2"/>
        <v>155170</v>
      </c>
      <c r="E67" s="193">
        <f t="shared" si="0"/>
        <v>29930</v>
      </c>
      <c r="F67" s="168">
        <v>0</v>
      </c>
      <c r="G67" s="168">
        <v>0</v>
      </c>
      <c r="H67" s="168">
        <v>29930</v>
      </c>
      <c r="I67" s="193">
        <f t="shared" si="7"/>
        <v>332</v>
      </c>
      <c r="J67" s="168">
        <v>0</v>
      </c>
      <c r="K67" s="168">
        <v>0</v>
      </c>
      <c r="L67" s="168">
        <v>0</v>
      </c>
      <c r="M67" s="168">
        <f t="shared" si="4"/>
        <v>332</v>
      </c>
      <c r="N67" s="168">
        <v>194</v>
      </c>
      <c r="O67" s="168">
        <v>138</v>
      </c>
      <c r="P67" s="193">
        <f t="shared" si="5"/>
        <v>0</v>
      </c>
      <c r="Q67" s="168">
        <v>0</v>
      </c>
      <c r="R67" s="168">
        <v>0</v>
      </c>
      <c r="S67" s="193">
        <f t="shared" si="6"/>
        <v>124908</v>
      </c>
      <c r="T67" s="169">
        <v>0</v>
      </c>
      <c r="U67" s="169">
        <v>64908</v>
      </c>
      <c r="V67" s="169">
        <v>0</v>
      </c>
      <c r="W67" s="169">
        <v>60000</v>
      </c>
    </row>
    <row r="68" spans="1:23" x14ac:dyDescent="0.2">
      <c r="A68" s="170">
        <v>57</v>
      </c>
      <c r="B68" s="88" t="s">
        <v>152</v>
      </c>
      <c r="C68" s="31" t="s">
        <v>153</v>
      </c>
      <c r="D68" s="193">
        <f t="shared" si="2"/>
        <v>218818</v>
      </c>
      <c r="E68" s="193">
        <f t="shared" si="0"/>
        <v>42256</v>
      </c>
      <c r="F68" s="168">
        <v>0</v>
      </c>
      <c r="G68" s="168">
        <v>0</v>
      </c>
      <c r="H68" s="168">
        <v>42256</v>
      </c>
      <c r="I68" s="193">
        <f t="shared" si="7"/>
        <v>216</v>
      </c>
      <c r="J68" s="168">
        <v>0</v>
      </c>
      <c r="K68" s="168">
        <v>0</v>
      </c>
      <c r="L68" s="168">
        <v>0</v>
      </c>
      <c r="M68" s="168">
        <f t="shared" si="4"/>
        <v>216</v>
      </c>
      <c r="N68" s="168">
        <v>58</v>
      </c>
      <c r="O68" s="168">
        <v>158</v>
      </c>
      <c r="P68" s="193">
        <f t="shared" si="5"/>
        <v>0</v>
      </c>
      <c r="Q68" s="168">
        <v>0</v>
      </c>
      <c r="R68" s="168">
        <v>0</v>
      </c>
      <c r="S68" s="193">
        <f t="shared" si="6"/>
        <v>176346</v>
      </c>
      <c r="T68" s="169">
        <v>0</v>
      </c>
      <c r="U68" s="169">
        <v>105506</v>
      </c>
      <c r="V68" s="169">
        <v>4000</v>
      </c>
      <c r="W68" s="169">
        <v>66840</v>
      </c>
    </row>
    <row r="69" spans="1:23" x14ac:dyDescent="0.2">
      <c r="A69" s="170">
        <v>58</v>
      </c>
      <c r="B69" s="89" t="s">
        <v>154</v>
      </c>
      <c r="C69" s="31" t="s">
        <v>155</v>
      </c>
      <c r="D69" s="193">
        <f t="shared" si="2"/>
        <v>306625</v>
      </c>
      <c r="E69" s="193">
        <f t="shared" si="0"/>
        <v>57606</v>
      </c>
      <c r="F69" s="168">
        <v>0</v>
      </c>
      <c r="G69" s="168">
        <v>0</v>
      </c>
      <c r="H69" s="168">
        <v>57606</v>
      </c>
      <c r="I69" s="193">
        <f t="shared" si="7"/>
        <v>284</v>
      </c>
      <c r="J69" s="168">
        <v>0</v>
      </c>
      <c r="K69" s="168">
        <v>0</v>
      </c>
      <c r="L69" s="168">
        <v>0</v>
      </c>
      <c r="M69" s="168">
        <f t="shared" si="4"/>
        <v>284</v>
      </c>
      <c r="N69" s="168">
        <v>60</v>
      </c>
      <c r="O69" s="168">
        <v>224</v>
      </c>
      <c r="P69" s="193">
        <f t="shared" si="5"/>
        <v>0</v>
      </c>
      <c r="Q69" s="168">
        <v>0</v>
      </c>
      <c r="R69" s="168">
        <v>0</v>
      </c>
      <c r="S69" s="193">
        <f t="shared" si="6"/>
        <v>248735</v>
      </c>
      <c r="T69" s="169">
        <v>0</v>
      </c>
      <c r="U69" s="169">
        <v>133735</v>
      </c>
      <c r="V69" s="169">
        <v>0</v>
      </c>
      <c r="W69" s="169">
        <v>115000</v>
      </c>
    </row>
    <row r="70" spans="1:23" x14ac:dyDescent="0.2">
      <c r="A70" s="170">
        <v>59</v>
      </c>
      <c r="B70" s="87" t="s">
        <v>156</v>
      </c>
      <c r="C70" s="31" t="s">
        <v>157</v>
      </c>
      <c r="D70" s="193">
        <f t="shared" si="2"/>
        <v>179086</v>
      </c>
      <c r="E70" s="193">
        <f t="shared" si="0"/>
        <v>33549</v>
      </c>
      <c r="F70" s="168">
        <v>0</v>
      </c>
      <c r="G70" s="168">
        <v>0</v>
      </c>
      <c r="H70" s="168">
        <v>33549</v>
      </c>
      <c r="I70" s="193">
        <f t="shared" si="7"/>
        <v>148</v>
      </c>
      <c r="J70" s="168">
        <v>0</v>
      </c>
      <c r="K70" s="168">
        <v>0</v>
      </c>
      <c r="L70" s="168">
        <v>0</v>
      </c>
      <c r="M70" s="168">
        <f t="shared" si="4"/>
        <v>148</v>
      </c>
      <c r="N70" s="168">
        <v>8</v>
      </c>
      <c r="O70" s="168">
        <v>140</v>
      </c>
      <c r="P70" s="193">
        <f t="shared" si="5"/>
        <v>0</v>
      </c>
      <c r="Q70" s="168">
        <v>0</v>
      </c>
      <c r="R70" s="168">
        <v>0</v>
      </c>
      <c r="S70" s="193">
        <f t="shared" si="6"/>
        <v>145389</v>
      </c>
      <c r="T70" s="169">
        <v>0</v>
      </c>
      <c r="U70" s="169">
        <v>90389</v>
      </c>
      <c r="V70" s="169">
        <v>5000</v>
      </c>
      <c r="W70" s="169">
        <v>50000</v>
      </c>
    </row>
    <row r="71" spans="1:23" ht="24" x14ac:dyDescent="0.2">
      <c r="A71" s="170">
        <v>60</v>
      </c>
      <c r="B71" s="88" t="s">
        <v>158</v>
      </c>
      <c r="C71" s="31" t="s">
        <v>159</v>
      </c>
      <c r="D71" s="193">
        <f t="shared" si="2"/>
        <v>55928</v>
      </c>
      <c r="E71" s="193">
        <f t="shared" si="0"/>
        <v>0</v>
      </c>
      <c r="F71" s="168">
        <v>0</v>
      </c>
      <c r="G71" s="168">
        <v>0</v>
      </c>
      <c r="H71" s="168">
        <v>0</v>
      </c>
      <c r="I71" s="193">
        <f t="shared" si="7"/>
        <v>0</v>
      </c>
      <c r="J71" s="168">
        <v>0</v>
      </c>
      <c r="K71" s="168">
        <v>0</v>
      </c>
      <c r="L71" s="168">
        <v>0</v>
      </c>
      <c r="M71" s="168">
        <f t="shared" si="4"/>
        <v>0</v>
      </c>
      <c r="N71" s="168">
        <v>0</v>
      </c>
      <c r="O71" s="168">
        <v>0</v>
      </c>
      <c r="P71" s="193">
        <f t="shared" si="5"/>
        <v>0</v>
      </c>
      <c r="Q71" s="168">
        <v>0</v>
      </c>
      <c r="R71" s="168">
        <v>0</v>
      </c>
      <c r="S71" s="193">
        <f t="shared" si="6"/>
        <v>55928</v>
      </c>
      <c r="T71" s="169">
        <v>0</v>
      </c>
      <c r="U71" s="169">
        <v>48928</v>
      </c>
      <c r="V71" s="169">
        <v>7000</v>
      </c>
      <c r="W71" s="169">
        <v>0</v>
      </c>
    </row>
    <row r="72" spans="1:23" ht="24" x14ac:dyDescent="0.2">
      <c r="A72" s="170">
        <v>61</v>
      </c>
      <c r="B72" s="88" t="s">
        <v>160</v>
      </c>
      <c r="C72" s="31" t="s">
        <v>161</v>
      </c>
      <c r="D72" s="193">
        <f t="shared" si="2"/>
        <v>60218</v>
      </c>
      <c r="E72" s="193">
        <f t="shared" si="0"/>
        <v>0</v>
      </c>
      <c r="F72" s="168">
        <v>0</v>
      </c>
      <c r="G72" s="168">
        <v>0</v>
      </c>
      <c r="H72" s="168">
        <v>0</v>
      </c>
      <c r="I72" s="193">
        <f t="shared" si="7"/>
        <v>0</v>
      </c>
      <c r="J72" s="168">
        <v>0</v>
      </c>
      <c r="K72" s="168">
        <v>0</v>
      </c>
      <c r="L72" s="168">
        <v>0</v>
      </c>
      <c r="M72" s="168">
        <f t="shared" si="4"/>
        <v>0</v>
      </c>
      <c r="N72" s="168">
        <v>0</v>
      </c>
      <c r="O72" s="168">
        <v>0</v>
      </c>
      <c r="P72" s="193">
        <f t="shared" si="5"/>
        <v>0</v>
      </c>
      <c r="Q72" s="168">
        <v>0</v>
      </c>
      <c r="R72" s="168">
        <v>0</v>
      </c>
      <c r="S72" s="193">
        <f t="shared" si="6"/>
        <v>60218</v>
      </c>
      <c r="T72" s="169">
        <v>0</v>
      </c>
      <c r="U72" s="169">
        <v>40218</v>
      </c>
      <c r="V72" s="169">
        <v>20000</v>
      </c>
      <c r="W72" s="169">
        <v>0</v>
      </c>
    </row>
    <row r="73" spans="1:23" x14ac:dyDescent="0.2">
      <c r="A73" s="170">
        <v>62</v>
      </c>
      <c r="B73" s="89" t="s">
        <v>162</v>
      </c>
      <c r="C73" s="31" t="s">
        <v>163</v>
      </c>
      <c r="D73" s="193">
        <f t="shared" si="2"/>
        <v>201707</v>
      </c>
      <c r="E73" s="193">
        <f t="shared" si="0"/>
        <v>4907</v>
      </c>
      <c r="F73" s="168">
        <v>4907</v>
      </c>
      <c r="G73" s="168">
        <v>247</v>
      </c>
      <c r="H73" s="168">
        <v>0</v>
      </c>
      <c r="I73" s="193">
        <f t="shared" si="7"/>
        <v>46302</v>
      </c>
      <c r="J73" s="168">
        <v>46302</v>
      </c>
      <c r="K73" s="168">
        <v>1146</v>
      </c>
      <c r="L73" s="168">
        <v>5370</v>
      </c>
      <c r="M73" s="168">
        <f t="shared" si="4"/>
        <v>0</v>
      </c>
      <c r="N73" s="168">
        <v>0</v>
      </c>
      <c r="O73" s="168">
        <v>0</v>
      </c>
      <c r="P73" s="193">
        <f t="shared" si="5"/>
        <v>16782</v>
      </c>
      <c r="Q73" s="168">
        <v>9255</v>
      </c>
      <c r="R73" s="168">
        <v>7527</v>
      </c>
      <c r="S73" s="193">
        <f t="shared" si="6"/>
        <v>133716</v>
      </c>
      <c r="T73" s="169">
        <v>38269</v>
      </c>
      <c r="U73" s="169">
        <v>78447</v>
      </c>
      <c r="V73" s="169">
        <v>1000</v>
      </c>
      <c r="W73" s="169">
        <v>16000</v>
      </c>
    </row>
    <row r="74" spans="1:23" x14ac:dyDescent="0.2">
      <c r="A74" s="170">
        <v>63</v>
      </c>
      <c r="B74" s="89" t="s">
        <v>164</v>
      </c>
      <c r="C74" s="31" t="s">
        <v>165</v>
      </c>
      <c r="D74" s="193">
        <f t="shared" si="2"/>
        <v>94184</v>
      </c>
      <c r="E74" s="193">
        <f t="shared" si="0"/>
        <v>2842</v>
      </c>
      <c r="F74" s="168">
        <v>2842</v>
      </c>
      <c r="G74" s="168">
        <v>50</v>
      </c>
      <c r="H74" s="168">
        <v>0</v>
      </c>
      <c r="I74" s="193">
        <f t="shared" si="7"/>
        <v>26814</v>
      </c>
      <c r="J74" s="168">
        <v>26814</v>
      </c>
      <c r="K74" s="168">
        <v>140</v>
      </c>
      <c r="L74" s="168">
        <v>3110</v>
      </c>
      <c r="M74" s="168">
        <f t="shared" si="4"/>
        <v>0</v>
      </c>
      <c r="N74" s="168">
        <v>0</v>
      </c>
      <c r="O74" s="168">
        <v>0</v>
      </c>
      <c r="P74" s="193">
        <f t="shared" si="5"/>
        <v>9583</v>
      </c>
      <c r="Q74" s="168">
        <v>5304</v>
      </c>
      <c r="R74" s="168">
        <v>4279</v>
      </c>
      <c r="S74" s="193">
        <f t="shared" si="6"/>
        <v>54945</v>
      </c>
      <c r="T74" s="169">
        <v>27602</v>
      </c>
      <c r="U74" s="169">
        <v>19343</v>
      </c>
      <c r="V74" s="169">
        <v>0</v>
      </c>
      <c r="W74" s="169">
        <v>8000</v>
      </c>
    </row>
    <row r="75" spans="1:23" x14ac:dyDescent="0.2">
      <c r="A75" s="170">
        <v>64</v>
      </c>
      <c r="B75" s="89" t="s">
        <v>166</v>
      </c>
      <c r="C75" s="31" t="s">
        <v>167</v>
      </c>
      <c r="D75" s="193">
        <f t="shared" si="2"/>
        <v>262047</v>
      </c>
      <c r="E75" s="193">
        <f t="shared" ref="E75:E138" si="8">F75+H75</f>
        <v>5524</v>
      </c>
      <c r="F75" s="168">
        <v>5524</v>
      </c>
      <c r="G75" s="168">
        <v>1290</v>
      </c>
      <c r="H75" s="168">
        <v>0</v>
      </c>
      <c r="I75" s="193">
        <f t="shared" si="7"/>
        <v>62557</v>
      </c>
      <c r="J75" s="168">
        <v>62557</v>
      </c>
      <c r="K75" s="168">
        <v>2651</v>
      </c>
      <c r="L75" s="168">
        <v>7139</v>
      </c>
      <c r="M75" s="168">
        <f t="shared" si="4"/>
        <v>0</v>
      </c>
      <c r="N75" s="168">
        <v>0</v>
      </c>
      <c r="O75" s="168">
        <v>0</v>
      </c>
      <c r="P75" s="193">
        <f t="shared" si="5"/>
        <v>22252</v>
      </c>
      <c r="Q75" s="168">
        <v>12230</v>
      </c>
      <c r="R75" s="168">
        <v>10022</v>
      </c>
      <c r="S75" s="193">
        <f t="shared" si="6"/>
        <v>171714</v>
      </c>
      <c r="T75" s="169">
        <v>77380</v>
      </c>
      <c r="U75" s="169">
        <v>80404</v>
      </c>
      <c r="V75" s="169">
        <v>0</v>
      </c>
      <c r="W75" s="169">
        <v>13930</v>
      </c>
    </row>
    <row r="76" spans="1:23" ht="24" x14ac:dyDescent="0.2">
      <c r="A76" s="170">
        <v>65</v>
      </c>
      <c r="B76" s="89" t="s">
        <v>168</v>
      </c>
      <c r="C76" s="31" t="s">
        <v>169</v>
      </c>
      <c r="D76" s="193">
        <f t="shared" ref="D76:D139" si="9">E76+I76+P76+S76</f>
        <v>4062</v>
      </c>
      <c r="E76" s="193">
        <f t="shared" si="8"/>
        <v>0</v>
      </c>
      <c r="F76" s="168">
        <v>0</v>
      </c>
      <c r="G76" s="168">
        <v>0</v>
      </c>
      <c r="H76" s="168">
        <v>0</v>
      </c>
      <c r="I76" s="193">
        <f t="shared" si="7"/>
        <v>0</v>
      </c>
      <c r="J76" s="168">
        <v>0</v>
      </c>
      <c r="K76" s="168">
        <v>0</v>
      </c>
      <c r="L76" s="168">
        <v>0</v>
      </c>
      <c r="M76" s="168">
        <f t="shared" si="4"/>
        <v>0</v>
      </c>
      <c r="N76" s="168">
        <v>0</v>
      </c>
      <c r="O76" s="168">
        <v>0</v>
      </c>
      <c r="P76" s="193">
        <f t="shared" si="5"/>
        <v>0</v>
      </c>
      <c r="Q76" s="168">
        <v>0</v>
      </c>
      <c r="R76" s="168">
        <v>0</v>
      </c>
      <c r="S76" s="193">
        <f t="shared" ref="S76:S139" si="10">SUM(T76:X76)</f>
        <v>4062</v>
      </c>
      <c r="T76" s="169">
        <v>0</v>
      </c>
      <c r="U76" s="169">
        <v>3762</v>
      </c>
      <c r="V76" s="169">
        <v>0</v>
      </c>
      <c r="W76" s="169">
        <v>300</v>
      </c>
    </row>
    <row r="77" spans="1:23" ht="24" x14ac:dyDescent="0.2">
      <c r="A77" s="170">
        <v>66</v>
      </c>
      <c r="B77" s="88" t="s">
        <v>170</v>
      </c>
      <c r="C77" s="31" t="s">
        <v>171</v>
      </c>
      <c r="D77" s="193">
        <f t="shared" si="9"/>
        <v>5014</v>
      </c>
      <c r="E77" s="193">
        <f t="shared" si="8"/>
        <v>0</v>
      </c>
      <c r="F77" s="168">
        <v>0</v>
      </c>
      <c r="G77" s="168">
        <v>0</v>
      </c>
      <c r="H77" s="168">
        <v>0</v>
      </c>
      <c r="I77" s="193">
        <f t="shared" si="7"/>
        <v>0</v>
      </c>
      <c r="J77" s="168">
        <v>0</v>
      </c>
      <c r="K77" s="168">
        <v>0</v>
      </c>
      <c r="L77" s="168">
        <v>0</v>
      </c>
      <c r="M77" s="168">
        <f t="shared" si="4"/>
        <v>0</v>
      </c>
      <c r="N77" s="168">
        <v>0</v>
      </c>
      <c r="O77" s="168">
        <v>0</v>
      </c>
      <c r="P77" s="193">
        <f t="shared" si="5"/>
        <v>0</v>
      </c>
      <c r="Q77" s="168">
        <v>0</v>
      </c>
      <c r="R77" s="168">
        <v>0</v>
      </c>
      <c r="S77" s="193">
        <f t="shared" si="10"/>
        <v>5014</v>
      </c>
      <c r="T77" s="169">
        <v>0</v>
      </c>
      <c r="U77" s="169">
        <v>4894</v>
      </c>
      <c r="V77" s="169">
        <v>120</v>
      </c>
      <c r="W77" s="169">
        <v>0</v>
      </c>
    </row>
    <row r="78" spans="1:23" ht="24" x14ac:dyDescent="0.2">
      <c r="A78" s="170">
        <v>67</v>
      </c>
      <c r="B78" s="89" t="s">
        <v>172</v>
      </c>
      <c r="C78" s="31" t="s">
        <v>173</v>
      </c>
      <c r="D78" s="193">
        <f t="shared" si="9"/>
        <v>5883</v>
      </c>
      <c r="E78" s="193">
        <f t="shared" si="8"/>
        <v>0</v>
      </c>
      <c r="F78" s="168">
        <v>0</v>
      </c>
      <c r="G78" s="168">
        <v>0</v>
      </c>
      <c r="H78" s="168">
        <v>0</v>
      </c>
      <c r="I78" s="193">
        <f t="shared" ref="I78:I141" si="11">J78+M78</f>
        <v>0</v>
      </c>
      <c r="J78" s="168">
        <v>0</v>
      </c>
      <c r="K78" s="168">
        <v>0</v>
      </c>
      <c r="L78" s="168">
        <v>0</v>
      </c>
      <c r="M78" s="168">
        <f t="shared" ref="M78:M141" si="12">N78+O78</f>
        <v>0</v>
      </c>
      <c r="N78" s="168">
        <v>0</v>
      </c>
      <c r="O78" s="168">
        <v>0</v>
      </c>
      <c r="P78" s="193">
        <f t="shared" ref="P78:P141" si="13">Q78+R78</f>
        <v>0</v>
      </c>
      <c r="Q78" s="168">
        <v>0</v>
      </c>
      <c r="R78" s="168">
        <v>0</v>
      </c>
      <c r="S78" s="193">
        <f t="shared" si="10"/>
        <v>5883</v>
      </c>
      <c r="T78" s="169">
        <v>68</v>
      </c>
      <c r="U78" s="169">
        <v>5665</v>
      </c>
      <c r="V78" s="169">
        <v>50</v>
      </c>
      <c r="W78" s="169">
        <v>100</v>
      </c>
    </row>
    <row r="79" spans="1:23" ht="24" x14ac:dyDescent="0.2">
      <c r="A79" s="170">
        <v>68</v>
      </c>
      <c r="B79" s="89" t="s">
        <v>174</v>
      </c>
      <c r="C79" s="31" t="s">
        <v>175</v>
      </c>
      <c r="D79" s="193">
        <f t="shared" si="9"/>
        <v>5629</v>
      </c>
      <c r="E79" s="193">
        <f t="shared" si="8"/>
        <v>0</v>
      </c>
      <c r="F79" s="168">
        <v>0</v>
      </c>
      <c r="G79" s="168">
        <v>0</v>
      </c>
      <c r="H79" s="168">
        <v>0</v>
      </c>
      <c r="I79" s="193">
        <f t="shared" si="11"/>
        <v>0</v>
      </c>
      <c r="J79" s="168">
        <v>0</v>
      </c>
      <c r="K79" s="168">
        <v>0</v>
      </c>
      <c r="L79" s="168">
        <v>0</v>
      </c>
      <c r="M79" s="168">
        <f t="shared" si="12"/>
        <v>0</v>
      </c>
      <c r="N79" s="168">
        <v>0</v>
      </c>
      <c r="O79" s="168">
        <v>0</v>
      </c>
      <c r="P79" s="193">
        <f t="shared" si="13"/>
        <v>0</v>
      </c>
      <c r="Q79" s="168">
        <v>0</v>
      </c>
      <c r="R79" s="168">
        <v>0</v>
      </c>
      <c r="S79" s="193">
        <f t="shared" si="10"/>
        <v>5629</v>
      </c>
      <c r="T79" s="169">
        <v>2703</v>
      </c>
      <c r="U79" s="169">
        <v>2626</v>
      </c>
      <c r="V79" s="169">
        <v>0</v>
      </c>
      <c r="W79" s="169">
        <v>300</v>
      </c>
    </row>
    <row r="80" spans="1:23" ht="24" x14ac:dyDescent="0.2">
      <c r="A80" s="170">
        <v>69</v>
      </c>
      <c r="B80" s="88" t="s">
        <v>176</v>
      </c>
      <c r="C80" s="31" t="s">
        <v>177</v>
      </c>
      <c r="D80" s="193">
        <f t="shared" si="9"/>
        <v>31997</v>
      </c>
      <c r="E80" s="193">
        <f t="shared" si="8"/>
        <v>0</v>
      </c>
      <c r="F80" s="168">
        <v>0</v>
      </c>
      <c r="G80" s="168">
        <v>0</v>
      </c>
      <c r="H80" s="168">
        <v>0</v>
      </c>
      <c r="I80" s="193">
        <f t="shared" si="11"/>
        <v>0</v>
      </c>
      <c r="J80" s="168">
        <v>0</v>
      </c>
      <c r="K80" s="168">
        <v>0</v>
      </c>
      <c r="L80" s="168">
        <v>0</v>
      </c>
      <c r="M80" s="168">
        <f t="shared" si="12"/>
        <v>0</v>
      </c>
      <c r="N80" s="168">
        <v>0</v>
      </c>
      <c r="O80" s="168">
        <v>0</v>
      </c>
      <c r="P80" s="193">
        <f t="shared" si="13"/>
        <v>0</v>
      </c>
      <c r="Q80" s="168">
        <v>0</v>
      </c>
      <c r="R80" s="168">
        <v>0</v>
      </c>
      <c r="S80" s="193">
        <f t="shared" si="10"/>
        <v>31997</v>
      </c>
      <c r="T80" s="169">
        <v>0</v>
      </c>
      <c r="U80" s="169">
        <v>27077</v>
      </c>
      <c r="V80" s="169">
        <v>3000</v>
      </c>
      <c r="W80" s="169">
        <v>1920</v>
      </c>
    </row>
    <row r="81" spans="1:23" ht="24" x14ac:dyDescent="0.2">
      <c r="A81" s="170">
        <v>70</v>
      </c>
      <c r="B81" s="88" t="s">
        <v>178</v>
      </c>
      <c r="C81" s="31" t="s">
        <v>179</v>
      </c>
      <c r="D81" s="193">
        <f t="shared" si="9"/>
        <v>4431</v>
      </c>
      <c r="E81" s="193">
        <f t="shared" si="8"/>
        <v>0</v>
      </c>
      <c r="F81" s="168">
        <v>0</v>
      </c>
      <c r="G81" s="168">
        <v>0</v>
      </c>
      <c r="H81" s="168">
        <v>0</v>
      </c>
      <c r="I81" s="193">
        <f t="shared" si="11"/>
        <v>0</v>
      </c>
      <c r="J81" s="168">
        <v>0</v>
      </c>
      <c r="K81" s="168">
        <v>0</v>
      </c>
      <c r="L81" s="168">
        <v>0</v>
      </c>
      <c r="M81" s="168">
        <f t="shared" si="12"/>
        <v>0</v>
      </c>
      <c r="N81" s="168">
        <v>0</v>
      </c>
      <c r="O81" s="168">
        <v>0</v>
      </c>
      <c r="P81" s="193">
        <f t="shared" si="13"/>
        <v>0</v>
      </c>
      <c r="Q81" s="168">
        <v>0</v>
      </c>
      <c r="R81" s="168">
        <v>0</v>
      </c>
      <c r="S81" s="193">
        <f t="shared" si="10"/>
        <v>4431</v>
      </c>
      <c r="T81" s="169">
        <v>0</v>
      </c>
      <c r="U81" s="169">
        <v>3756</v>
      </c>
      <c r="V81" s="169">
        <v>500</v>
      </c>
      <c r="W81" s="169">
        <v>175</v>
      </c>
    </row>
    <row r="82" spans="1:23" ht="24" x14ac:dyDescent="0.2">
      <c r="A82" s="170">
        <v>71</v>
      </c>
      <c r="B82" s="88" t="s">
        <v>180</v>
      </c>
      <c r="C82" s="31" t="s">
        <v>181</v>
      </c>
      <c r="D82" s="193">
        <f t="shared" si="9"/>
        <v>4421</v>
      </c>
      <c r="E82" s="193">
        <f t="shared" si="8"/>
        <v>0</v>
      </c>
      <c r="F82" s="168">
        <v>0</v>
      </c>
      <c r="G82" s="168">
        <v>0</v>
      </c>
      <c r="H82" s="168">
        <v>0</v>
      </c>
      <c r="I82" s="193">
        <f t="shared" si="11"/>
        <v>0</v>
      </c>
      <c r="J82" s="168">
        <v>0</v>
      </c>
      <c r="K82" s="168">
        <v>0</v>
      </c>
      <c r="L82" s="168">
        <v>0</v>
      </c>
      <c r="M82" s="168">
        <f t="shared" si="12"/>
        <v>0</v>
      </c>
      <c r="N82" s="168">
        <v>0</v>
      </c>
      <c r="O82" s="168">
        <v>0</v>
      </c>
      <c r="P82" s="193">
        <f t="shared" si="13"/>
        <v>0</v>
      </c>
      <c r="Q82" s="168">
        <v>0</v>
      </c>
      <c r="R82" s="168">
        <v>0</v>
      </c>
      <c r="S82" s="193">
        <f t="shared" si="10"/>
        <v>4421</v>
      </c>
      <c r="T82" s="169">
        <v>0</v>
      </c>
      <c r="U82" s="169">
        <v>3192</v>
      </c>
      <c r="V82" s="169">
        <v>229</v>
      </c>
      <c r="W82" s="169">
        <v>1000</v>
      </c>
    </row>
    <row r="83" spans="1:23" x14ac:dyDescent="0.2">
      <c r="A83" s="170">
        <v>72</v>
      </c>
      <c r="B83" s="87" t="s">
        <v>182</v>
      </c>
      <c r="C83" s="31" t="s">
        <v>183</v>
      </c>
      <c r="D83" s="193">
        <f t="shared" si="9"/>
        <v>290120</v>
      </c>
      <c r="E83" s="193">
        <f t="shared" si="8"/>
        <v>29595</v>
      </c>
      <c r="F83" s="168">
        <v>3807</v>
      </c>
      <c r="G83" s="168">
        <v>712</v>
      </c>
      <c r="H83" s="168">
        <v>25788</v>
      </c>
      <c r="I83" s="193">
        <f t="shared" si="11"/>
        <v>36112</v>
      </c>
      <c r="J83" s="168">
        <v>35920</v>
      </c>
      <c r="K83" s="168">
        <v>1721</v>
      </c>
      <c r="L83" s="168">
        <v>4166</v>
      </c>
      <c r="M83" s="168">
        <f t="shared" si="12"/>
        <v>192</v>
      </c>
      <c r="N83" s="168">
        <v>105</v>
      </c>
      <c r="O83" s="168">
        <v>87</v>
      </c>
      <c r="P83" s="193">
        <f t="shared" si="13"/>
        <v>14080</v>
      </c>
      <c r="Q83" s="168">
        <v>7649</v>
      </c>
      <c r="R83" s="168">
        <v>6431</v>
      </c>
      <c r="S83" s="193">
        <f t="shared" si="10"/>
        <v>210333</v>
      </c>
      <c r="T83" s="169">
        <v>25758</v>
      </c>
      <c r="U83" s="169">
        <v>101275</v>
      </c>
      <c r="V83" s="169">
        <v>18300</v>
      </c>
      <c r="W83" s="169">
        <v>65000</v>
      </c>
    </row>
    <row r="84" spans="1:23" x14ac:dyDescent="0.2">
      <c r="A84" s="170">
        <v>73</v>
      </c>
      <c r="B84" s="88" t="s">
        <v>184</v>
      </c>
      <c r="C84" s="31" t="s">
        <v>185</v>
      </c>
      <c r="D84" s="193">
        <f t="shared" si="9"/>
        <v>379280</v>
      </c>
      <c r="E84" s="193">
        <f t="shared" si="8"/>
        <v>12205</v>
      </c>
      <c r="F84" s="168">
        <v>9180</v>
      </c>
      <c r="G84" s="168">
        <v>530</v>
      </c>
      <c r="H84" s="168">
        <v>3025</v>
      </c>
      <c r="I84" s="193">
        <f t="shared" si="11"/>
        <v>86619</v>
      </c>
      <c r="J84" s="168">
        <v>86619</v>
      </c>
      <c r="K84" s="168">
        <v>2000</v>
      </c>
      <c r="L84" s="168">
        <v>10046</v>
      </c>
      <c r="M84" s="168">
        <f t="shared" si="12"/>
        <v>0</v>
      </c>
      <c r="N84" s="168">
        <v>0</v>
      </c>
      <c r="O84" s="168">
        <v>0</v>
      </c>
      <c r="P84" s="193">
        <f t="shared" si="13"/>
        <v>34561</v>
      </c>
      <c r="Q84" s="168">
        <v>19396</v>
      </c>
      <c r="R84" s="168">
        <v>15165</v>
      </c>
      <c r="S84" s="193">
        <f t="shared" si="10"/>
        <v>245895</v>
      </c>
      <c r="T84" s="169">
        <v>86638</v>
      </c>
      <c r="U84" s="169">
        <v>122257</v>
      </c>
      <c r="V84" s="169">
        <v>6000</v>
      </c>
      <c r="W84" s="169">
        <v>31000</v>
      </c>
    </row>
    <row r="85" spans="1:23" x14ac:dyDescent="0.2">
      <c r="A85" s="170">
        <v>74</v>
      </c>
      <c r="B85" s="87" t="s">
        <v>186</v>
      </c>
      <c r="C85" s="31" t="s">
        <v>187</v>
      </c>
      <c r="D85" s="193">
        <f t="shared" si="9"/>
        <v>177147</v>
      </c>
      <c r="E85" s="193">
        <f t="shared" si="8"/>
        <v>4993</v>
      </c>
      <c r="F85" s="168">
        <v>4993</v>
      </c>
      <c r="G85" s="168">
        <v>312</v>
      </c>
      <c r="H85" s="168">
        <v>0</v>
      </c>
      <c r="I85" s="193">
        <f t="shared" si="11"/>
        <v>47112</v>
      </c>
      <c r="J85" s="168">
        <v>47112</v>
      </c>
      <c r="K85" s="168">
        <v>1020</v>
      </c>
      <c r="L85" s="168">
        <v>5464</v>
      </c>
      <c r="M85" s="168">
        <f t="shared" si="12"/>
        <v>0</v>
      </c>
      <c r="N85" s="168">
        <v>0</v>
      </c>
      <c r="O85" s="168">
        <v>0</v>
      </c>
      <c r="P85" s="193">
        <f t="shared" si="13"/>
        <v>16783</v>
      </c>
      <c r="Q85" s="168">
        <v>8785</v>
      </c>
      <c r="R85" s="168">
        <v>7998</v>
      </c>
      <c r="S85" s="193">
        <f t="shared" si="10"/>
        <v>108259</v>
      </c>
      <c r="T85" s="169">
        <v>70649</v>
      </c>
      <c r="U85" s="169">
        <v>18710</v>
      </c>
      <c r="V85" s="169">
        <v>5700</v>
      </c>
      <c r="W85" s="169">
        <v>13200</v>
      </c>
    </row>
    <row r="86" spans="1:23" x14ac:dyDescent="0.2">
      <c r="A86" s="170">
        <v>75</v>
      </c>
      <c r="B86" s="88" t="s">
        <v>188</v>
      </c>
      <c r="C86" s="31" t="s">
        <v>468</v>
      </c>
      <c r="D86" s="193">
        <f t="shared" si="9"/>
        <v>139073</v>
      </c>
      <c r="E86" s="193">
        <f t="shared" si="8"/>
        <v>3389</v>
      </c>
      <c r="F86" s="168">
        <v>3389</v>
      </c>
      <c r="G86" s="168">
        <v>745</v>
      </c>
      <c r="H86" s="168">
        <v>0</v>
      </c>
      <c r="I86" s="193">
        <f t="shared" si="11"/>
        <v>31974</v>
      </c>
      <c r="J86" s="168">
        <v>31974</v>
      </c>
      <c r="K86" s="168">
        <v>2457</v>
      </c>
      <c r="L86" s="168">
        <v>3708</v>
      </c>
      <c r="M86" s="168">
        <f t="shared" si="12"/>
        <v>0</v>
      </c>
      <c r="N86" s="168">
        <v>0</v>
      </c>
      <c r="O86" s="168">
        <v>0</v>
      </c>
      <c r="P86" s="193">
        <f t="shared" si="13"/>
        <v>12143</v>
      </c>
      <c r="Q86" s="168">
        <v>6612</v>
      </c>
      <c r="R86" s="168">
        <v>5531</v>
      </c>
      <c r="S86" s="193">
        <f t="shared" si="10"/>
        <v>91567</v>
      </c>
      <c r="T86" s="169">
        <v>33879</v>
      </c>
      <c r="U86" s="169">
        <v>48688</v>
      </c>
      <c r="V86" s="169">
        <v>2000</v>
      </c>
      <c r="W86" s="169">
        <v>7000</v>
      </c>
    </row>
    <row r="87" spans="1:23" x14ac:dyDescent="0.2">
      <c r="A87" s="170">
        <v>76</v>
      </c>
      <c r="B87" s="88" t="s">
        <v>190</v>
      </c>
      <c r="C87" s="31" t="s">
        <v>191</v>
      </c>
      <c r="D87" s="193">
        <f t="shared" si="9"/>
        <v>368330</v>
      </c>
      <c r="E87" s="193">
        <f t="shared" si="8"/>
        <v>8456</v>
      </c>
      <c r="F87" s="168">
        <v>8456</v>
      </c>
      <c r="G87" s="168">
        <v>2649</v>
      </c>
      <c r="H87" s="168">
        <v>0</v>
      </c>
      <c r="I87" s="193">
        <f t="shared" si="11"/>
        <v>79792</v>
      </c>
      <c r="J87" s="168">
        <v>79792</v>
      </c>
      <c r="K87" s="168">
        <v>9705</v>
      </c>
      <c r="L87" s="168">
        <v>9254</v>
      </c>
      <c r="M87" s="168">
        <f t="shared" si="12"/>
        <v>0</v>
      </c>
      <c r="N87" s="168">
        <v>0</v>
      </c>
      <c r="O87" s="168">
        <v>0</v>
      </c>
      <c r="P87" s="193">
        <f t="shared" si="13"/>
        <v>28789</v>
      </c>
      <c r="Q87" s="168">
        <v>14907</v>
      </c>
      <c r="R87" s="168">
        <v>13882</v>
      </c>
      <c r="S87" s="193">
        <f t="shared" si="10"/>
        <v>251293</v>
      </c>
      <c r="T87" s="169">
        <v>61442</v>
      </c>
      <c r="U87" s="169">
        <v>128251</v>
      </c>
      <c r="V87" s="169">
        <v>18200</v>
      </c>
      <c r="W87" s="169">
        <v>43400</v>
      </c>
    </row>
    <row r="88" spans="1:23" x14ac:dyDescent="0.2">
      <c r="A88" s="170">
        <v>77</v>
      </c>
      <c r="B88" s="88" t="s">
        <v>192</v>
      </c>
      <c r="C88" s="31" t="s">
        <v>193</v>
      </c>
      <c r="D88" s="193">
        <f t="shared" si="9"/>
        <v>168103</v>
      </c>
      <c r="E88" s="193">
        <f t="shared" si="8"/>
        <v>31034</v>
      </c>
      <c r="F88" s="168">
        <v>0</v>
      </c>
      <c r="G88" s="168">
        <v>0</v>
      </c>
      <c r="H88" s="168">
        <v>31034</v>
      </c>
      <c r="I88" s="193">
        <f t="shared" si="11"/>
        <v>260</v>
      </c>
      <c r="J88" s="168">
        <v>0</v>
      </c>
      <c r="K88" s="168">
        <v>0</v>
      </c>
      <c r="L88" s="168">
        <v>0</v>
      </c>
      <c r="M88" s="168">
        <f t="shared" si="12"/>
        <v>260</v>
      </c>
      <c r="N88" s="168">
        <v>80</v>
      </c>
      <c r="O88" s="168">
        <v>180</v>
      </c>
      <c r="P88" s="193">
        <f t="shared" si="13"/>
        <v>0</v>
      </c>
      <c r="Q88" s="168">
        <v>0</v>
      </c>
      <c r="R88" s="168">
        <v>0</v>
      </c>
      <c r="S88" s="193">
        <f t="shared" si="10"/>
        <v>136809</v>
      </c>
      <c r="T88" s="169">
        <v>0</v>
      </c>
      <c r="U88" s="169">
        <v>74809</v>
      </c>
      <c r="V88" s="169">
        <v>0</v>
      </c>
      <c r="W88" s="169">
        <v>62000</v>
      </c>
    </row>
    <row r="89" spans="1:23" x14ac:dyDescent="0.2">
      <c r="A89" s="170">
        <v>78</v>
      </c>
      <c r="B89" s="88" t="s">
        <v>194</v>
      </c>
      <c r="C89" s="31" t="s">
        <v>195</v>
      </c>
      <c r="D89" s="193">
        <f t="shared" si="9"/>
        <v>257164</v>
      </c>
      <c r="E89" s="193">
        <f t="shared" si="8"/>
        <v>6805</v>
      </c>
      <c r="F89" s="168">
        <v>6805</v>
      </c>
      <c r="G89" s="168">
        <v>1580</v>
      </c>
      <c r="H89" s="168">
        <v>0</v>
      </c>
      <c r="I89" s="193">
        <f t="shared" si="11"/>
        <v>64207</v>
      </c>
      <c r="J89" s="168">
        <v>64207</v>
      </c>
      <c r="K89" s="168">
        <v>529</v>
      </c>
      <c r="L89" s="168">
        <v>7446</v>
      </c>
      <c r="M89" s="168">
        <f t="shared" si="12"/>
        <v>0</v>
      </c>
      <c r="N89" s="168">
        <v>0</v>
      </c>
      <c r="O89" s="168">
        <v>0</v>
      </c>
      <c r="P89" s="193">
        <f t="shared" si="13"/>
        <v>24669</v>
      </c>
      <c r="Q89" s="168">
        <v>12642</v>
      </c>
      <c r="R89" s="168">
        <v>12027</v>
      </c>
      <c r="S89" s="193">
        <f t="shared" si="10"/>
        <v>161483</v>
      </c>
      <c r="T89" s="169">
        <v>80028</v>
      </c>
      <c r="U89" s="169">
        <v>54855</v>
      </c>
      <c r="V89" s="169">
        <v>1600</v>
      </c>
      <c r="W89" s="169">
        <v>25000</v>
      </c>
    </row>
    <row r="90" spans="1:23" x14ac:dyDescent="0.2">
      <c r="A90" s="170">
        <v>79</v>
      </c>
      <c r="B90" s="88" t="s">
        <v>196</v>
      </c>
      <c r="C90" s="31" t="s">
        <v>197</v>
      </c>
      <c r="D90" s="193">
        <f t="shared" si="9"/>
        <v>61669</v>
      </c>
      <c r="E90" s="193">
        <f t="shared" si="8"/>
        <v>0</v>
      </c>
      <c r="F90" s="168">
        <v>0</v>
      </c>
      <c r="G90" s="168">
        <v>0</v>
      </c>
      <c r="H90" s="168">
        <v>0</v>
      </c>
      <c r="I90" s="193">
        <f t="shared" si="11"/>
        <v>0</v>
      </c>
      <c r="J90" s="168">
        <v>0</v>
      </c>
      <c r="K90" s="168">
        <v>0</v>
      </c>
      <c r="L90" s="168">
        <v>0</v>
      </c>
      <c r="M90" s="168">
        <f t="shared" si="12"/>
        <v>0</v>
      </c>
      <c r="N90" s="168">
        <v>0</v>
      </c>
      <c r="O90" s="168">
        <v>0</v>
      </c>
      <c r="P90" s="193">
        <f t="shared" si="13"/>
        <v>0</v>
      </c>
      <c r="Q90" s="168">
        <v>0</v>
      </c>
      <c r="R90" s="168">
        <v>0</v>
      </c>
      <c r="S90" s="193">
        <f t="shared" si="10"/>
        <v>61669</v>
      </c>
      <c r="T90" s="169">
        <v>1600</v>
      </c>
      <c r="U90" s="169">
        <v>27321</v>
      </c>
      <c r="V90" s="169">
        <v>0</v>
      </c>
      <c r="W90" s="169">
        <v>32748</v>
      </c>
    </row>
    <row r="91" spans="1:23" x14ac:dyDescent="0.2">
      <c r="A91" s="170">
        <v>80</v>
      </c>
      <c r="B91" s="89" t="s">
        <v>30</v>
      </c>
      <c r="C91" s="31" t="s">
        <v>198</v>
      </c>
      <c r="D91" s="193">
        <f t="shared" si="9"/>
        <v>0</v>
      </c>
      <c r="E91" s="193">
        <f t="shared" si="8"/>
        <v>0</v>
      </c>
      <c r="F91" s="168">
        <v>0</v>
      </c>
      <c r="G91" s="168">
        <v>0</v>
      </c>
      <c r="H91" s="168">
        <v>0</v>
      </c>
      <c r="I91" s="193">
        <f t="shared" si="11"/>
        <v>0</v>
      </c>
      <c r="J91" s="168">
        <v>0</v>
      </c>
      <c r="K91" s="168">
        <v>0</v>
      </c>
      <c r="L91" s="168">
        <v>0</v>
      </c>
      <c r="M91" s="168">
        <f t="shared" si="12"/>
        <v>0</v>
      </c>
      <c r="N91" s="168">
        <v>0</v>
      </c>
      <c r="O91" s="168">
        <v>0</v>
      </c>
      <c r="P91" s="193">
        <f t="shared" si="13"/>
        <v>0</v>
      </c>
      <c r="Q91" s="168">
        <v>0</v>
      </c>
      <c r="R91" s="168">
        <v>0</v>
      </c>
      <c r="S91" s="193">
        <f t="shared" si="10"/>
        <v>0</v>
      </c>
      <c r="T91" s="169">
        <v>0</v>
      </c>
      <c r="U91" s="169">
        <v>0</v>
      </c>
      <c r="V91" s="169">
        <v>0</v>
      </c>
      <c r="W91" s="169">
        <v>0</v>
      </c>
    </row>
    <row r="92" spans="1:23" ht="24" x14ac:dyDescent="0.2">
      <c r="A92" s="936">
        <v>81</v>
      </c>
      <c r="B92" s="939" t="s">
        <v>199</v>
      </c>
      <c r="C92" s="31" t="s">
        <v>200</v>
      </c>
      <c r="D92" s="193">
        <f t="shared" si="9"/>
        <v>34997</v>
      </c>
      <c r="E92" s="193">
        <f t="shared" si="8"/>
        <v>1368</v>
      </c>
      <c r="F92" s="168">
        <v>1368</v>
      </c>
      <c r="G92" s="168">
        <v>1300</v>
      </c>
      <c r="H92" s="168">
        <v>0</v>
      </c>
      <c r="I92" s="193">
        <f t="shared" si="11"/>
        <v>2473</v>
      </c>
      <c r="J92" s="168">
        <v>2473</v>
      </c>
      <c r="K92" s="168">
        <v>2413</v>
      </c>
      <c r="L92" s="168">
        <v>403</v>
      </c>
      <c r="M92" s="168">
        <f t="shared" si="12"/>
        <v>0</v>
      </c>
      <c r="N92" s="168">
        <v>0</v>
      </c>
      <c r="O92" s="168">
        <v>0</v>
      </c>
      <c r="P92" s="193">
        <f t="shared" si="13"/>
        <v>2126</v>
      </c>
      <c r="Q92" s="168">
        <v>1624</v>
      </c>
      <c r="R92" s="168">
        <v>502</v>
      </c>
      <c r="S92" s="193">
        <f t="shared" si="10"/>
        <v>29030</v>
      </c>
      <c r="T92" s="169">
        <v>989</v>
      </c>
      <c r="U92" s="169">
        <v>27136</v>
      </c>
      <c r="V92" s="169">
        <v>0</v>
      </c>
      <c r="W92" s="169">
        <v>905</v>
      </c>
    </row>
    <row r="93" spans="1:23" ht="36" x14ac:dyDescent="0.2">
      <c r="A93" s="937"/>
      <c r="B93" s="940"/>
      <c r="C93" s="31" t="s">
        <v>201</v>
      </c>
      <c r="D93" s="193">
        <f t="shared" si="9"/>
        <v>19570</v>
      </c>
      <c r="E93" s="193">
        <f t="shared" si="8"/>
        <v>1368</v>
      </c>
      <c r="F93" s="168">
        <v>1368</v>
      </c>
      <c r="G93" s="168">
        <v>1300</v>
      </c>
      <c r="H93" s="168">
        <v>0</v>
      </c>
      <c r="I93" s="193">
        <f t="shared" si="11"/>
        <v>2473</v>
      </c>
      <c r="J93" s="168">
        <v>2473</v>
      </c>
      <c r="K93" s="168">
        <v>2413</v>
      </c>
      <c r="L93" s="168">
        <v>403</v>
      </c>
      <c r="M93" s="168">
        <f t="shared" si="12"/>
        <v>0</v>
      </c>
      <c r="N93" s="168">
        <v>0</v>
      </c>
      <c r="O93" s="168">
        <v>0</v>
      </c>
      <c r="P93" s="193">
        <f t="shared" si="13"/>
        <v>2126</v>
      </c>
      <c r="Q93" s="168">
        <v>1624</v>
      </c>
      <c r="R93" s="168">
        <v>502</v>
      </c>
      <c r="S93" s="193">
        <f t="shared" si="10"/>
        <v>13603</v>
      </c>
      <c r="T93" s="169">
        <v>989</v>
      </c>
      <c r="U93" s="169">
        <v>11709</v>
      </c>
      <c r="V93" s="169">
        <v>0</v>
      </c>
      <c r="W93" s="169">
        <v>905</v>
      </c>
    </row>
    <row r="94" spans="1:23" ht="24" x14ac:dyDescent="0.2">
      <c r="A94" s="937"/>
      <c r="B94" s="940"/>
      <c r="C94" s="31" t="s">
        <v>202</v>
      </c>
      <c r="D94" s="193">
        <f t="shared" si="9"/>
        <v>5490</v>
      </c>
      <c r="E94" s="193">
        <f t="shared" si="8"/>
        <v>0</v>
      </c>
      <c r="F94" s="168">
        <v>0</v>
      </c>
      <c r="G94" s="168">
        <v>0</v>
      </c>
      <c r="H94" s="168">
        <v>0</v>
      </c>
      <c r="I94" s="193">
        <f t="shared" si="11"/>
        <v>0</v>
      </c>
      <c r="J94" s="168">
        <v>0</v>
      </c>
      <c r="K94" s="168">
        <v>0</v>
      </c>
      <c r="L94" s="168">
        <v>0</v>
      </c>
      <c r="M94" s="168">
        <f t="shared" si="12"/>
        <v>0</v>
      </c>
      <c r="N94" s="168">
        <v>0</v>
      </c>
      <c r="O94" s="168">
        <v>0</v>
      </c>
      <c r="P94" s="193">
        <f t="shared" si="13"/>
        <v>0</v>
      </c>
      <c r="Q94" s="168">
        <v>0</v>
      </c>
      <c r="R94" s="168">
        <v>0</v>
      </c>
      <c r="S94" s="193">
        <f t="shared" si="10"/>
        <v>5490</v>
      </c>
      <c r="T94" s="169">
        <v>0</v>
      </c>
      <c r="U94" s="169">
        <v>5490</v>
      </c>
      <c r="V94" s="169">
        <v>0</v>
      </c>
      <c r="W94" s="169">
        <v>0</v>
      </c>
    </row>
    <row r="95" spans="1:23" ht="36" x14ac:dyDescent="0.2">
      <c r="A95" s="938"/>
      <c r="B95" s="941"/>
      <c r="C95" s="174" t="s">
        <v>203</v>
      </c>
      <c r="D95" s="193">
        <f t="shared" si="9"/>
        <v>9937</v>
      </c>
      <c r="E95" s="193">
        <f t="shared" si="8"/>
        <v>0</v>
      </c>
      <c r="F95" s="168">
        <v>0</v>
      </c>
      <c r="G95" s="168">
        <v>0</v>
      </c>
      <c r="H95" s="168">
        <v>0</v>
      </c>
      <c r="I95" s="193">
        <f t="shared" si="11"/>
        <v>0</v>
      </c>
      <c r="J95" s="168">
        <v>0</v>
      </c>
      <c r="K95" s="168">
        <v>0</v>
      </c>
      <c r="L95" s="168">
        <v>0</v>
      </c>
      <c r="M95" s="168">
        <f t="shared" si="12"/>
        <v>0</v>
      </c>
      <c r="N95" s="168">
        <v>0</v>
      </c>
      <c r="O95" s="168">
        <v>0</v>
      </c>
      <c r="P95" s="193">
        <f t="shared" si="13"/>
        <v>0</v>
      </c>
      <c r="Q95" s="168">
        <v>0</v>
      </c>
      <c r="R95" s="168">
        <v>0</v>
      </c>
      <c r="S95" s="193">
        <f t="shared" si="10"/>
        <v>9937</v>
      </c>
      <c r="T95" s="169">
        <v>0</v>
      </c>
      <c r="U95" s="169">
        <v>9937</v>
      </c>
      <c r="V95" s="169">
        <v>0</v>
      </c>
      <c r="W95" s="169">
        <v>0</v>
      </c>
    </row>
    <row r="96" spans="1:23" ht="24" x14ac:dyDescent="0.2">
      <c r="A96" s="170">
        <v>82</v>
      </c>
      <c r="B96" s="89" t="s">
        <v>204</v>
      </c>
      <c r="C96" s="31" t="s">
        <v>205</v>
      </c>
      <c r="D96" s="193">
        <f t="shared" si="9"/>
        <v>10547</v>
      </c>
      <c r="E96" s="193">
        <f t="shared" si="8"/>
        <v>0</v>
      </c>
      <c r="F96" s="168">
        <v>0</v>
      </c>
      <c r="G96" s="168">
        <v>0</v>
      </c>
      <c r="H96" s="168">
        <v>0</v>
      </c>
      <c r="I96" s="193">
        <f t="shared" si="11"/>
        <v>0</v>
      </c>
      <c r="J96" s="168">
        <v>0</v>
      </c>
      <c r="K96" s="168">
        <v>0</v>
      </c>
      <c r="L96" s="168">
        <v>0</v>
      </c>
      <c r="M96" s="168">
        <f t="shared" si="12"/>
        <v>0</v>
      </c>
      <c r="N96" s="168">
        <v>0</v>
      </c>
      <c r="O96" s="168">
        <v>0</v>
      </c>
      <c r="P96" s="193">
        <f t="shared" si="13"/>
        <v>0</v>
      </c>
      <c r="Q96" s="168">
        <v>0</v>
      </c>
      <c r="R96" s="168">
        <v>0</v>
      </c>
      <c r="S96" s="193">
        <f t="shared" si="10"/>
        <v>10547</v>
      </c>
      <c r="T96" s="169">
        <v>0</v>
      </c>
      <c r="U96" s="169">
        <v>10547</v>
      </c>
      <c r="V96" s="169">
        <v>0</v>
      </c>
      <c r="W96" s="169">
        <v>0</v>
      </c>
    </row>
    <row r="97" spans="1:23" x14ac:dyDescent="0.2">
      <c r="A97" s="170">
        <v>83</v>
      </c>
      <c r="B97" s="89" t="s">
        <v>206</v>
      </c>
      <c r="C97" s="31" t="s">
        <v>207</v>
      </c>
      <c r="D97" s="193">
        <f t="shared" si="9"/>
        <v>16530</v>
      </c>
      <c r="E97" s="193">
        <f t="shared" si="8"/>
        <v>292</v>
      </c>
      <c r="F97" s="168">
        <v>292</v>
      </c>
      <c r="G97" s="168">
        <v>100</v>
      </c>
      <c r="H97" s="168">
        <v>0</v>
      </c>
      <c r="I97" s="193">
        <f t="shared" si="11"/>
        <v>2754</v>
      </c>
      <c r="J97" s="168">
        <v>2754</v>
      </c>
      <c r="K97" s="168">
        <v>700</v>
      </c>
      <c r="L97" s="168">
        <v>319</v>
      </c>
      <c r="M97" s="168">
        <f t="shared" si="12"/>
        <v>0</v>
      </c>
      <c r="N97" s="168">
        <v>0</v>
      </c>
      <c r="O97" s="168">
        <v>0</v>
      </c>
      <c r="P97" s="193">
        <f t="shared" si="13"/>
        <v>740</v>
      </c>
      <c r="Q97" s="168">
        <v>440</v>
      </c>
      <c r="R97" s="168">
        <v>300</v>
      </c>
      <c r="S97" s="193">
        <f t="shared" si="10"/>
        <v>12744</v>
      </c>
      <c r="T97" s="169">
        <v>7310</v>
      </c>
      <c r="U97" s="169">
        <v>3434</v>
      </c>
      <c r="V97" s="169">
        <v>0</v>
      </c>
      <c r="W97" s="169">
        <v>2000</v>
      </c>
    </row>
    <row r="98" spans="1:23" x14ac:dyDescent="0.2">
      <c r="A98" s="170">
        <v>84</v>
      </c>
      <c r="B98" s="87" t="s">
        <v>208</v>
      </c>
      <c r="C98" s="31" t="s">
        <v>209</v>
      </c>
      <c r="D98" s="193">
        <f t="shared" si="9"/>
        <v>76086</v>
      </c>
      <c r="E98" s="193">
        <f t="shared" si="8"/>
        <v>1816</v>
      </c>
      <c r="F98" s="168">
        <v>1816</v>
      </c>
      <c r="G98" s="168">
        <v>584</v>
      </c>
      <c r="H98" s="168">
        <v>0</v>
      </c>
      <c r="I98" s="193">
        <f t="shared" si="11"/>
        <v>17138</v>
      </c>
      <c r="J98" s="168">
        <v>17138</v>
      </c>
      <c r="K98" s="168">
        <v>2068</v>
      </c>
      <c r="L98" s="168">
        <v>1988</v>
      </c>
      <c r="M98" s="168">
        <f t="shared" si="12"/>
        <v>0</v>
      </c>
      <c r="N98" s="168">
        <v>0</v>
      </c>
      <c r="O98" s="168">
        <v>0</v>
      </c>
      <c r="P98" s="193">
        <f t="shared" si="13"/>
        <v>5990</v>
      </c>
      <c r="Q98" s="168">
        <v>3018</v>
      </c>
      <c r="R98" s="168">
        <v>2972</v>
      </c>
      <c r="S98" s="193">
        <f t="shared" si="10"/>
        <v>51142</v>
      </c>
      <c r="T98" s="169">
        <v>4781</v>
      </c>
      <c r="U98" s="169">
        <v>38376</v>
      </c>
      <c r="V98" s="169">
        <v>3850</v>
      </c>
      <c r="W98" s="169">
        <v>4135</v>
      </c>
    </row>
    <row r="99" spans="1:23" x14ac:dyDescent="0.2">
      <c r="A99" s="170">
        <v>85</v>
      </c>
      <c r="B99" s="89" t="s">
        <v>210</v>
      </c>
      <c r="C99" s="31" t="s">
        <v>211</v>
      </c>
      <c r="D99" s="193">
        <f t="shared" si="9"/>
        <v>46799</v>
      </c>
      <c r="E99" s="193">
        <f t="shared" si="8"/>
        <v>3822</v>
      </c>
      <c r="F99" s="168">
        <v>708</v>
      </c>
      <c r="G99" s="168">
        <v>15</v>
      </c>
      <c r="H99" s="168">
        <v>3114</v>
      </c>
      <c r="I99" s="193">
        <f t="shared" si="11"/>
        <v>6725</v>
      </c>
      <c r="J99" s="168">
        <v>6685</v>
      </c>
      <c r="K99" s="168">
        <v>223</v>
      </c>
      <c r="L99" s="168">
        <v>775</v>
      </c>
      <c r="M99" s="168">
        <f t="shared" si="12"/>
        <v>40</v>
      </c>
      <c r="N99" s="168">
        <v>0</v>
      </c>
      <c r="O99" s="168">
        <v>40</v>
      </c>
      <c r="P99" s="193">
        <f t="shared" si="13"/>
        <v>1912</v>
      </c>
      <c r="Q99" s="168">
        <v>835</v>
      </c>
      <c r="R99" s="168">
        <v>1077</v>
      </c>
      <c r="S99" s="193">
        <f t="shared" si="10"/>
        <v>34340</v>
      </c>
      <c r="T99" s="169">
        <v>7522</v>
      </c>
      <c r="U99" s="169">
        <v>18198</v>
      </c>
      <c r="V99" s="169">
        <v>1620</v>
      </c>
      <c r="W99" s="169">
        <v>7000</v>
      </c>
    </row>
    <row r="100" spans="1:23" x14ac:dyDescent="0.2">
      <c r="A100" s="170">
        <v>86</v>
      </c>
      <c r="B100" s="87" t="s">
        <v>212</v>
      </c>
      <c r="C100" s="31" t="s">
        <v>213</v>
      </c>
      <c r="D100" s="193">
        <f t="shared" si="9"/>
        <v>49473</v>
      </c>
      <c r="E100" s="193">
        <f t="shared" si="8"/>
        <v>4162</v>
      </c>
      <c r="F100" s="168">
        <v>742</v>
      </c>
      <c r="G100" s="168">
        <v>76</v>
      </c>
      <c r="H100" s="168">
        <v>3420</v>
      </c>
      <c r="I100" s="193">
        <f t="shared" si="11"/>
        <v>7020</v>
      </c>
      <c r="J100" s="168">
        <v>7001</v>
      </c>
      <c r="K100" s="168">
        <v>803</v>
      </c>
      <c r="L100" s="168">
        <v>812</v>
      </c>
      <c r="M100" s="168">
        <f t="shared" si="12"/>
        <v>19</v>
      </c>
      <c r="N100" s="168">
        <v>10</v>
      </c>
      <c r="O100" s="168">
        <v>9</v>
      </c>
      <c r="P100" s="193">
        <f t="shared" si="13"/>
        <v>2073</v>
      </c>
      <c r="Q100" s="168">
        <v>947</v>
      </c>
      <c r="R100" s="168">
        <v>1126</v>
      </c>
      <c r="S100" s="193">
        <f t="shared" si="10"/>
        <v>36218</v>
      </c>
      <c r="T100" s="169">
        <v>6992</v>
      </c>
      <c r="U100" s="169">
        <v>16966</v>
      </c>
      <c r="V100" s="169">
        <v>3956</v>
      </c>
      <c r="W100" s="169">
        <v>8304</v>
      </c>
    </row>
    <row r="101" spans="1:23" x14ac:dyDescent="0.2">
      <c r="A101" s="170">
        <v>87</v>
      </c>
      <c r="B101" s="87" t="s">
        <v>214</v>
      </c>
      <c r="C101" s="31" t="s">
        <v>215</v>
      </c>
      <c r="D101" s="193">
        <f t="shared" si="9"/>
        <v>144248</v>
      </c>
      <c r="E101" s="193">
        <f t="shared" si="8"/>
        <v>12537</v>
      </c>
      <c r="F101" s="168">
        <v>2079</v>
      </c>
      <c r="G101" s="168">
        <v>1200</v>
      </c>
      <c r="H101" s="168">
        <v>10458</v>
      </c>
      <c r="I101" s="193">
        <f t="shared" si="11"/>
        <v>19780</v>
      </c>
      <c r="J101" s="168">
        <v>19620</v>
      </c>
      <c r="K101" s="168">
        <v>2642</v>
      </c>
      <c r="L101" s="168">
        <v>2275</v>
      </c>
      <c r="M101" s="168">
        <f t="shared" si="12"/>
        <v>160</v>
      </c>
      <c r="N101" s="168">
        <v>0</v>
      </c>
      <c r="O101" s="168">
        <v>160</v>
      </c>
      <c r="P101" s="193">
        <f t="shared" si="13"/>
        <v>6821</v>
      </c>
      <c r="Q101" s="168">
        <v>3362</v>
      </c>
      <c r="R101" s="168">
        <v>3459</v>
      </c>
      <c r="S101" s="193">
        <f t="shared" si="10"/>
        <v>105110</v>
      </c>
      <c r="T101" s="169">
        <v>22053</v>
      </c>
      <c r="U101" s="169">
        <v>43537</v>
      </c>
      <c r="V101" s="169">
        <v>10000</v>
      </c>
      <c r="W101" s="169">
        <v>29520</v>
      </c>
    </row>
    <row r="102" spans="1:23" x14ac:dyDescent="0.2">
      <c r="A102" s="170">
        <v>88</v>
      </c>
      <c r="B102" s="89" t="s">
        <v>216</v>
      </c>
      <c r="C102" s="31" t="s">
        <v>217</v>
      </c>
      <c r="D102" s="193">
        <f t="shared" si="9"/>
        <v>59076</v>
      </c>
      <c r="E102" s="193">
        <f t="shared" si="8"/>
        <v>4739</v>
      </c>
      <c r="F102" s="168">
        <v>876</v>
      </c>
      <c r="G102" s="168">
        <v>147</v>
      </c>
      <c r="H102" s="168">
        <v>3863</v>
      </c>
      <c r="I102" s="193">
        <f t="shared" si="11"/>
        <v>8299</v>
      </c>
      <c r="J102" s="168">
        <v>8263</v>
      </c>
      <c r="K102" s="168">
        <v>720</v>
      </c>
      <c r="L102" s="168">
        <v>958</v>
      </c>
      <c r="M102" s="168">
        <f t="shared" si="12"/>
        <v>36</v>
      </c>
      <c r="N102" s="168">
        <v>0</v>
      </c>
      <c r="O102" s="168">
        <v>36</v>
      </c>
      <c r="P102" s="193">
        <f t="shared" si="13"/>
        <v>2313</v>
      </c>
      <c r="Q102" s="168">
        <v>1063</v>
      </c>
      <c r="R102" s="168">
        <v>1250</v>
      </c>
      <c r="S102" s="193">
        <f t="shared" si="10"/>
        <v>43725</v>
      </c>
      <c r="T102" s="169">
        <v>10541</v>
      </c>
      <c r="U102" s="169">
        <v>16749</v>
      </c>
      <c r="V102" s="169">
        <v>8000</v>
      </c>
      <c r="W102" s="169">
        <v>8435</v>
      </c>
    </row>
    <row r="103" spans="1:23" x14ac:dyDescent="0.2">
      <c r="A103" s="170">
        <v>89</v>
      </c>
      <c r="B103" s="88" t="s">
        <v>218</v>
      </c>
      <c r="C103" s="31" t="s">
        <v>219</v>
      </c>
      <c r="D103" s="193">
        <f t="shared" si="9"/>
        <v>189082</v>
      </c>
      <c r="E103" s="193">
        <f t="shared" si="8"/>
        <v>19119</v>
      </c>
      <c r="F103" s="168">
        <v>2546</v>
      </c>
      <c r="G103" s="168">
        <v>533</v>
      </c>
      <c r="H103" s="168">
        <v>16573</v>
      </c>
      <c r="I103" s="193">
        <f t="shared" si="11"/>
        <v>24224</v>
      </c>
      <c r="J103" s="168">
        <v>24024</v>
      </c>
      <c r="K103" s="168">
        <v>2024</v>
      </c>
      <c r="L103" s="168">
        <v>2786</v>
      </c>
      <c r="M103" s="168">
        <f t="shared" si="12"/>
        <v>200</v>
      </c>
      <c r="N103" s="168">
        <v>50</v>
      </c>
      <c r="O103" s="168">
        <v>150</v>
      </c>
      <c r="P103" s="193">
        <f t="shared" si="13"/>
        <v>8650</v>
      </c>
      <c r="Q103" s="168">
        <v>4232</v>
      </c>
      <c r="R103" s="168">
        <v>4418</v>
      </c>
      <c r="S103" s="193">
        <f t="shared" si="10"/>
        <v>137089</v>
      </c>
      <c r="T103" s="169">
        <v>23082</v>
      </c>
      <c r="U103" s="169">
        <v>47157</v>
      </c>
      <c r="V103" s="169">
        <v>26850</v>
      </c>
      <c r="W103" s="169">
        <v>40000</v>
      </c>
    </row>
    <row r="104" spans="1:23" x14ac:dyDescent="0.2">
      <c r="A104" s="170">
        <v>90</v>
      </c>
      <c r="B104" s="88" t="s">
        <v>220</v>
      </c>
      <c r="C104" s="31" t="s">
        <v>221</v>
      </c>
      <c r="D104" s="193">
        <f t="shared" si="9"/>
        <v>134305</v>
      </c>
      <c r="E104" s="193">
        <f t="shared" si="8"/>
        <v>11403</v>
      </c>
      <c r="F104" s="168">
        <v>1961</v>
      </c>
      <c r="G104" s="168">
        <v>62</v>
      </c>
      <c r="H104" s="168">
        <v>9442</v>
      </c>
      <c r="I104" s="193">
        <f t="shared" si="11"/>
        <v>18610</v>
      </c>
      <c r="J104" s="168">
        <v>18508</v>
      </c>
      <c r="K104" s="168">
        <v>463</v>
      </c>
      <c r="L104" s="168">
        <v>2146</v>
      </c>
      <c r="M104" s="168">
        <f t="shared" si="12"/>
        <v>102</v>
      </c>
      <c r="N104" s="168">
        <v>0</v>
      </c>
      <c r="O104" s="168">
        <v>102</v>
      </c>
      <c r="P104" s="193">
        <f t="shared" si="13"/>
        <v>5703</v>
      </c>
      <c r="Q104" s="168">
        <v>2706</v>
      </c>
      <c r="R104" s="168">
        <v>2997</v>
      </c>
      <c r="S104" s="193">
        <f t="shared" si="10"/>
        <v>98589</v>
      </c>
      <c r="T104" s="169">
        <v>23011</v>
      </c>
      <c r="U104" s="169">
        <v>43128</v>
      </c>
      <c r="V104" s="169">
        <v>12000</v>
      </c>
      <c r="W104" s="169">
        <v>20450</v>
      </c>
    </row>
    <row r="105" spans="1:23" x14ac:dyDescent="0.2">
      <c r="A105" s="170">
        <v>91</v>
      </c>
      <c r="B105" s="87" t="s">
        <v>222</v>
      </c>
      <c r="C105" s="31" t="s">
        <v>223</v>
      </c>
      <c r="D105" s="193">
        <f t="shared" si="9"/>
        <v>45068</v>
      </c>
      <c r="E105" s="193">
        <f t="shared" si="8"/>
        <v>3776</v>
      </c>
      <c r="F105" s="168">
        <v>672</v>
      </c>
      <c r="G105" s="168">
        <v>135</v>
      </c>
      <c r="H105" s="168">
        <v>3104</v>
      </c>
      <c r="I105" s="193">
        <f t="shared" si="11"/>
        <v>6411</v>
      </c>
      <c r="J105" s="168">
        <v>6339</v>
      </c>
      <c r="K105" s="168">
        <v>775</v>
      </c>
      <c r="L105" s="168">
        <v>735</v>
      </c>
      <c r="M105" s="168">
        <f t="shared" si="12"/>
        <v>72</v>
      </c>
      <c r="N105" s="168">
        <v>14</v>
      </c>
      <c r="O105" s="168">
        <v>58</v>
      </c>
      <c r="P105" s="193">
        <f t="shared" si="13"/>
        <v>1837</v>
      </c>
      <c r="Q105" s="168">
        <v>829</v>
      </c>
      <c r="R105" s="168">
        <v>1008</v>
      </c>
      <c r="S105" s="193">
        <f t="shared" si="10"/>
        <v>33044</v>
      </c>
      <c r="T105" s="169">
        <v>7914</v>
      </c>
      <c r="U105" s="169">
        <v>14930</v>
      </c>
      <c r="V105" s="169">
        <v>5000</v>
      </c>
      <c r="W105" s="169">
        <v>5200</v>
      </c>
    </row>
    <row r="106" spans="1:23" x14ac:dyDescent="0.2">
      <c r="A106" s="170">
        <v>92</v>
      </c>
      <c r="B106" s="88" t="s">
        <v>224</v>
      </c>
      <c r="C106" s="31" t="s">
        <v>225</v>
      </c>
      <c r="D106" s="193">
        <f t="shared" si="9"/>
        <v>70511</v>
      </c>
      <c r="E106" s="193">
        <f t="shared" si="8"/>
        <v>5994</v>
      </c>
      <c r="F106" s="168">
        <v>1053</v>
      </c>
      <c r="G106" s="168">
        <v>220</v>
      </c>
      <c r="H106" s="168">
        <v>4941</v>
      </c>
      <c r="I106" s="193">
        <f t="shared" si="11"/>
        <v>9987</v>
      </c>
      <c r="J106" s="168">
        <v>9939</v>
      </c>
      <c r="K106" s="168">
        <v>605</v>
      </c>
      <c r="L106" s="168">
        <v>1153</v>
      </c>
      <c r="M106" s="168">
        <f t="shared" si="12"/>
        <v>48</v>
      </c>
      <c r="N106" s="168">
        <v>0</v>
      </c>
      <c r="O106" s="168">
        <v>48</v>
      </c>
      <c r="P106" s="193">
        <f t="shared" si="13"/>
        <v>2734</v>
      </c>
      <c r="Q106" s="168">
        <v>1332</v>
      </c>
      <c r="R106" s="168">
        <v>1402</v>
      </c>
      <c r="S106" s="193">
        <f t="shared" si="10"/>
        <v>51796</v>
      </c>
      <c r="T106" s="169">
        <v>20460</v>
      </c>
      <c r="U106" s="169">
        <v>16236</v>
      </c>
      <c r="V106" s="169">
        <v>4400</v>
      </c>
      <c r="W106" s="169">
        <v>10700</v>
      </c>
    </row>
    <row r="107" spans="1:23" x14ac:dyDescent="0.2">
      <c r="A107" s="170">
        <v>93</v>
      </c>
      <c r="B107" s="88" t="s">
        <v>226</v>
      </c>
      <c r="C107" s="31" t="s">
        <v>227</v>
      </c>
      <c r="D107" s="193">
        <f t="shared" si="9"/>
        <v>67637</v>
      </c>
      <c r="E107" s="193">
        <f t="shared" si="8"/>
        <v>5856</v>
      </c>
      <c r="F107" s="168">
        <v>995</v>
      </c>
      <c r="G107" s="168">
        <v>138</v>
      </c>
      <c r="H107" s="168">
        <v>4861</v>
      </c>
      <c r="I107" s="193">
        <f t="shared" si="11"/>
        <v>9451</v>
      </c>
      <c r="J107" s="168">
        <v>9386</v>
      </c>
      <c r="K107" s="168">
        <v>250</v>
      </c>
      <c r="L107" s="168">
        <v>1089</v>
      </c>
      <c r="M107" s="168">
        <f t="shared" si="12"/>
        <v>65</v>
      </c>
      <c r="N107" s="168">
        <v>30</v>
      </c>
      <c r="O107" s="168">
        <v>35</v>
      </c>
      <c r="P107" s="193">
        <f t="shared" si="13"/>
        <v>2789</v>
      </c>
      <c r="Q107" s="168">
        <v>1300</v>
      </c>
      <c r="R107" s="168">
        <v>1489</v>
      </c>
      <c r="S107" s="193">
        <f t="shared" si="10"/>
        <v>49541</v>
      </c>
      <c r="T107" s="169">
        <v>10903</v>
      </c>
      <c r="U107" s="169">
        <v>20096</v>
      </c>
      <c r="V107" s="169">
        <v>9720</v>
      </c>
      <c r="W107" s="169">
        <v>8822</v>
      </c>
    </row>
    <row r="108" spans="1:23" x14ac:dyDescent="0.2">
      <c r="A108" s="170">
        <v>94</v>
      </c>
      <c r="B108" s="89" t="s">
        <v>32</v>
      </c>
      <c r="C108" s="31" t="s">
        <v>33</v>
      </c>
      <c r="D108" s="193">
        <f t="shared" si="9"/>
        <v>87427</v>
      </c>
      <c r="E108" s="193">
        <f t="shared" si="8"/>
        <v>7627</v>
      </c>
      <c r="F108" s="168">
        <v>1204</v>
      </c>
      <c r="G108" s="168">
        <v>590</v>
      </c>
      <c r="H108" s="168">
        <v>6423</v>
      </c>
      <c r="I108" s="193">
        <f t="shared" si="11"/>
        <v>11429</v>
      </c>
      <c r="J108" s="168">
        <v>11364</v>
      </c>
      <c r="K108" s="168">
        <v>1137</v>
      </c>
      <c r="L108" s="168">
        <v>1318</v>
      </c>
      <c r="M108" s="168">
        <f t="shared" si="12"/>
        <v>65</v>
      </c>
      <c r="N108" s="168">
        <v>2</v>
      </c>
      <c r="O108" s="168">
        <v>63</v>
      </c>
      <c r="P108" s="193">
        <f t="shared" si="13"/>
        <v>3637</v>
      </c>
      <c r="Q108" s="168">
        <v>1814</v>
      </c>
      <c r="R108" s="168">
        <v>1823</v>
      </c>
      <c r="S108" s="193">
        <f t="shared" si="10"/>
        <v>64734</v>
      </c>
      <c r="T108" s="169">
        <v>7595</v>
      </c>
      <c r="U108" s="169">
        <v>27139</v>
      </c>
      <c r="V108" s="169">
        <v>10000</v>
      </c>
      <c r="W108" s="169">
        <v>20000</v>
      </c>
    </row>
    <row r="109" spans="1:23" x14ac:dyDescent="0.2">
      <c r="A109" s="170">
        <v>95</v>
      </c>
      <c r="B109" s="87" t="s">
        <v>228</v>
      </c>
      <c r="C109" s="31" t="s">
        <v>229</v>
      </c>
      <c r="D109" s="193">
        <f t="shared" si="9"/>
        <v>52232</v>
      </c>
      <c r="E109" s="193">
        <f t="shared" si="8"/>
        <v>4433</v>
      </c>
      <c r="F109" s="168">
        <v>771</v>
      </c>
      <c r="G109" s="168">
        <v>538</v>
      </c>
      <c r="H109" s="168">
        <v>3662</v>
      </c>
      <c r="I109" s="193">
        <f t="shared" si="11"/>
        <v>7340</v>
      </c>
      <c r="J109" s="168">
        <v>7278</v>
      </c>
      <c r="K109" s="168">
        <v>1532</v>
      </c>
      <c r="L109" s="168">
        <v>844</v>
      </c>
      <c r="M109" s="168">
        <f t="shared" si="12"/>
        <v>62</v>
      </c>
      <c r="N109" s="168">
        <v>0</v>
      </c>
      <c r="O109" s="168">
        <v>62</v>
      </c>
      <c r="P109" s="193">
        <f t="shared" si="13"/>
        <v>2110</v>
      </c>
      <c r="Q109" s="168">
        <v>967</v>
      </c>
      <c r="R109" s="168">
        <v>1143</v>
      </c>
      <c r="S109" s="193">
        <f t="shared" si="10"/>
        <v>38349</v>
      </c>
      <c r="T109" s="169">
        <v>6725</v>
      </c>
      <c r="U109" s="169">
        <v>13824</v>
      </c>
      <c r="V109" s="169">
        <v>7812</v>
      </c>
      <c r="W109" s="169">
        <v>9988</v>
      </c>
    </row>
    <row r="110" spans="1:23" x14ac:dyDescent="0.2">
      <c r="A110" s="170">
        <v>96</v>
      </c>
      <c r="B110" s="88" t="s">
        <v>230</v>
      </c>
      <c r="C110" s="31" t="s">
        <v>231</v>
      </c>
      <c r="D110" s="193">
        <f t="shared" si="9"/>
        <v>135128</v>
      </c>
      <c r="E110" s="193">
        <f t="shared" si="8"/>
        <v>11052</v>
      </c>
      <c r="F110" s="168">
        <v>2040</v>
      </c>
      <c r="G110" s="168">
        <v>630</v>
      </c>
      <c r="H110" s="168">
        <v>9012</v>
      </c>
      <c r="I110" s="193">
        <f t="shared" si="11"/>
        <v>19313</v>
      </c>
      <c r="J110" s="168">
        <v>19247</v>
      </c>
      <c r="K110" s="168">
        <v>1895</v>
      </c>
      <c r="L110" s="168">
        <v>2232</v>
      </c>
      <c r="M110" s="168">
        <f t="shared" si="12"/>
        <v>66</v>
      </c>
      <c r="N110" s="168">
        <v>6</v>
      </c>
      <c r="O110" s="168">
        <v>60</v>
      </c>
      <c r="P110" s="193">
        <f t="shared" si="13"/>
        <v>5792</v>
      </c>
      <c r="Q110" s="168">
        <v>2771</v>
      </c>
      <c r="R110" s="168">
        <v>3021</v>
      </c>
      <c r="S110" s="193">
        <f t="shared" si="10"/>
        <v>98971</v>
      </c>
      <c r="T110" s="169">
        <v>23450</v>
      </c>
      <c r="U110" s="169">
        <v>38821</v>
      </c>
      <c r="V110" s="169">
        <v>11700</v>
      </c>
      <c r="W110" s="169">
        <v>25000</v>
      </c>
    </row>
    <row r="111" spans="1:23" x14ac:dyDescent="0.2">
      <c r="A111" s="170">
        <v>97</v>
      </c>
      <c r="B111" s="88" t="s">
        <v>232</v>
      </c>
      <c r="C111" s="31" t="s">
        <v>233</v>
      </c>
      <c r="D111" s="193">
        <f t="shared" si="9"/>
        <v>8560</v>
      </c>
      <c r="E111" s="193">
        <f t="shared" si="8"/>
        <v>0</v>
      </c>
      <c r="F111" s="168">
        <v>0</v>
      </c>
      <c r="G111" s="168">
        <v>0</v>
      </c>
      <c r="H111" s="168">
        <v>0</v>
      </c>
      <c r="I111" s="193">
        <f t="shared" si="11"/>
        <v>0</v>
      </c>
      <c r="J111" s="168">
        <v>0</v>
      </c>
      <c r="K111" s="168">
        <v>0</v>
      </c>
      <c r="L111" s="168">
        <v>0</v>
      </c>
      <c r="M111" s="168">
        <f t="shared" si="12"/>
        <v>0</v>
      </c>
      <c r="N111" s="168">
        <v>0</v>
      </c>
      <c r="O111" s="168">
        <v>0</v>
      </c>
      <c r="P111" s="193">
        <f t="shared" si="13"/>
        <v>0</v>
      </c>
      <c r="Q111" s="168">
        <v>0</v>
      </c>
      <c r="R111" s="168">
        <v>0</v>
      </c>
      <c r="S111" s="193">
        <f t="shared" si="10"/>
        <v>8560</v>
      </c>
      <c r="T111" s="169">
        <v>856</v>
      </c>
      <c r="U111" s="169">
        <v>7704</v>
      </c>
      <c r="V111" s="169">
        <v>0</v>
      </c>
      <c r="W111" s="169">
        <v>0</v>
      </c>
    </row>
    <row r="112" spans="1:23" x14ac:dyDescent="0.2">
      <c r="A112" s="170">
        <v>98</v>
      </c>
      <c r="B112" s="88" t="s">
        <v>234</v>
      </c>
      <c r="C112" s="31" t="s">
        <v>235</v>
      </c>
      <c r="D112" s="193">
        <f t="shared" si="9"/>
        <v>0</v>
      </c>
      <c r="E112" s="193">
        <f t="shared" si="8"/>
        <v>0</v>
      </c>
      <c r="F112" s="168">
        <v>0</v>
      </c>
      <c r="G112" s="168">
        <v>0</v>
      </c>
      <c r="H112" s="168">
        <v>0</v>
      </c>
      <c r="I112" s="193">
        <f t="shared" si="11"/>
        <v>0</v>
      </c>
      <c r="J112" s="168">
        <v>0</v>
      </c>
      <c r="K112" s="168">
        <v>0</v>
      </c>
      <c r="L112" s="168">
        <v>0</v>
      </c>
      <c r="M112" s="168">
        <f t="shared" si="12"/>
        <v>0</v>
      </c>
      <c r="N112" s="168">
        <v>0</v>
      </c>
      <c r="O112" s="168">
        <v>0</v>
      </c>
      <c r="P112" s="193">
        <f t="shared" si="13"/>
        <v>0</v>
      </c>
      <c r="Q112" s="168">
        <v>0</v>
      </c>
      <c r="R112" s="168">
        <v>0</v>
      </c>
      <c r="S112" s="193">
        <f t="shared" si="10"/>
        <v>0</v>
      </c>
      <c r="T112" s="169">
        <v>0</v>
      </c>
      <c r="U112" s="169">
        <v>0</v>
      </c>
      <c r="V112" s="169">
        <v>0</v>
      </c>
      <c r="W112" s="169">
        <v>0</v>
      </c>
    </row>
    <row r="113" spans="1:23" x14ac:dyDescent="0.2">
      <c r="A113" s="170">
        <v>99</v>
      </c>
      <c r="B113" s="87" t="s">
        <v>236</v>
      </c>
      <c r="C113" s="31" t="s">
        <v>237</v>
      </c>
      <c r="D113" s="193">
        <f t="shared" si="9"/>
        <v>0</v>
      </c>
      <c r="E113" s="193">
        <f t="shared" si="8"/>
        <v>0</v>
      </c>
      <c r="F113" s="168">
        <v>0</v>
      </c>
      <c r="G113" s="168">
        <v>0</v>
      </c>
      <c r="H113" s="168">
        <v>0</v>
      </c>
      <c r="I113" s="193">
        <f t="shared" si="11"/>
        <v>0</v>
      </c>
      <c r="J113" s="168">
        <v>0</v>
      </c>
      <c r="K113" s="168">
        <v>0</v>
      </c>
      <c r="L113" s="168">
        <v>0</v>
      </c>
      <c r="M113" s="168">
        <f t="shared" si="12"/>
        <v>0</v>
      </c>
      <c r="N113" s="168">
        <v>0</v>
      </c>
      <c r="O113" s="168">
        <v>0</v>
      </c>
      <c r="P113" s="193">
        <f t="shared" si="13"/>
        <v>0</v>
      </c>
      <c r="Q113" s="168">
        <v>0</v>
      </c>
      <c r="R113" s="168">
        <v>0</v>
      </c>
      <c r="S113" s="193">
        <f t="shared" si="10"/>
        <v>0</v>
      </c>
      <c r="T113" s="169">
        <v>0</v>
      </c>
      <c r="U113" s="169">
        <v>0</v>
      </c>
      <c r="V113" s="169">
        <v>0</v>
      </c>
      <c r="W113" s="169">
        <v>0</v>
      </c>
    </row>
    <row r="114" spans="1:23" x14ac:dyDescent="0.2">
      <c r="A114" s="170">
        <v>100</v>
      </c>
      <c r="B114" s="87" t="s">
        <v>238</v>
      </c>
      <c r="C114" s="31" t="s">
        <v>239</v>
      </c>
      <c r="D114" s="193">
        <f t="shared" si="9"/>
        <v>0</v>
      </c>
      <c r="E114" s="193">
        <f t="shared" si="8"/>
        <v>0</v>
      </c>
      <c r="F114" s="168">
        <v>0</v>
      </c>
      <c r="G114" s="168">
        <v>0</v>
      </c>
      <c r="H114" s="168">
        <v>0</v>
      </c>
      <c r="I114" s="193">
        <f t="shared" si="11"/>
        <v>0</v>
      </c>
      <c r="J114" s="168">
        <v>0</v>
      </c>
      <c r="K114" s="168">
        <v>0</v>
      </c>
      <c r="L114" s="168">
        <v>0</v>
      </c>
      <c r="M114" s="168">
        <f t="shared" si="12"/>
        <v>0</v>
      </c>
      <c r="N114" s="168">
        <v>0</v>
      </c>
      <c r="O114" s="168">
        <v>0</v>
      </c>
      <c r="P114" s="193">
        <f t="shared" si="13"/>
        <v>0</v>
      </c>
      <c r="Q114" s="168">
        <v>0</v>
      </c>
      <c r="R114" s="168">
        <v>0</v>
      </c>
      <c r="S114" s="193">
        <f t="shared" si="10"/>
        <v>0</v>
      </c>
      <c r="T114" s="169">
        <v>0</v>
      </c>
      <c r="U114" s="169">
        <v>0</v>
      </c>
      <c r="V114" s="169">
        <v>0</v>
      </c>
      <c r="W114" s="169">
        <v>0</v>
      </c>
    </row>
    <row r="115" spans="1:23" x14ac:dyDescent="0.2">
      <c r="A115" s="170">
        <v>101</v>
      </c>
      <c r="B115" s="87" t="s">
        <v>240</v>
      </c>
      <c r="C115" s="31" t="s">
        <v>241</v>
      </c>
      <c r="D115" s="193">
        <f t="shared" si="9"/>
        <v>0</v>
      </c>
      <c r="E115" s="193">
        <f t="shared" si="8"/>
        <v>0</v>
      </c>
      <c r="F115" s="168">
        <v>0</v>
      </c>
      <c r="G115" s="168">
        <v>0</v>
      </c>
      <c r="H115" s="168">
        <v>0</v>
      </c>
      <c r="I115" s="193">
        <f t="shared" si="11"/>
        <v>0</v>
      </c>
      <c r="J115" s="168">
        <v>0</v>
      </c>
      <c r="K115" s="168">
        <v>0</v>
      </c>
      <c r="L115" s="168">
        <v>0</v>
      </c>
      <c r="M115" s="168">
        <f t="shared" si="12"/>
        <v>0</v>
      </c>
      <c r="N115" s="168">
        <v>0</v>
      </c>
      <c r="O115" s="168">
        <v>0</v>
      </c>
      <c r="P115" s="193">
        <f t="shared" si="13"/>
        <v>0</v>
      </c>
      <c r="Q115" s="168">
        <v>0</v>
      </c>
      <c r="R115" s="168">
        <v>0</v>
      </c>
      <c r="S115" s="193">
        <f t="shared" si="10"/>
        <v>0</v>
      </c>
      <c r="T115" s="169">
        <v>0</v>
      </c>
      <c r="U115" s="169">
        <v>0</v>
      </c>
      <c r="V115" s="169">
        <v>0</v>
      </c>
      <c r="W115" s="169">
        <v>0</v>
      </c>
    </row>
    <row r="116" spans="1:23" x14ac:dyDescent="0.2">
      <c r="A116" s="170">
        <v>102</v>
      </c>
      <c r="B116" s="87" t="s">
        <v>242</v>
      </c>
      <c r="C116" s="31" t="s">
        <v>243</v>
      </c>
      <c r="D116" s="193">
        <f t="shared" si="9"/>
        <v>0</v>
      </c>
      <c r="E116" s="193">
        <f t="shared" si="8"/>
        <v>0</v>
      </c>
      <c r="F116" s="168">
        <v>0</v>
      </c>
      <c r="G116" s="168">
        <v>0</v>
      </c>
      <c r="H116" s="168">
        <v>0</v>
      </c>
      <c r="I116" s="193">
        <f t="shared" si="11"/>
        <v>0</v>
      </c>
      <c r="J116" s="168">
        <v>0</v>
      </c>
      <c r="K116" s="168">
        <v>0</v>
      </c>
      <c r="L116" s="168">
        <v>0</v>
      </c>
      <c r="M116" s="168">
        <f t="shared" si="12"/>
        <v>0</v>
      </c>
      <c r="N116" s="168">
        <v>0</v>
      </c>
      <c r="O116" s="168">
        <v>0</v>
      </c>
      <c r="P116" s="193">
        <f t="shared" si="13"/>
        <v>0</v>
      </c>
      <c r="Q116" s="168">
        <v>0</v>
      </c>
      <c r="R116" s="168">
        <v>0</v>
      </c>
      <c r="S116" s="193">
        <f t="shared" si="10"/>
        <v>0</v>
      </c>
      <c r="T116" s="169">
        <v>0</v>
      </c>
      <c r="U116" s="169">
        <v>0</v>
      </c>
      <c r="V116" s="169">
        <v>0</v>
      </c>
      <c r="W116" s="169">
        <v>0</v>
      </c>
    </row>
    <row r="117" spans="1:23" x14ac:dyDescent="0.2">
      <c r="A117" s="170">
        <v>103</v>
      </c>
      <c r="B117" s="87" t="s">
        <v>244</v>
      </c>
      <c r="C117" s="31" t="s">
        <v>245</v>
      </c>
      <c r="D117" s="193">
        <f t="shared" si="9"/>
        <v>36760</v>
      </c>
      <c r="E117" s="193">
        <f t="shared" si="8"/>
        <v>0</v>
      </c>
      <c r="F117" s="168">
        <v>0</v>
      </c>
      <c r="G117" s="168">
        <v>0</v>
      </c>
      <c r="H117" s="168">
        <v>0</v>
      </c>
      <c r="I117" s="193">
        <f t="shared" si="11"/>
        <v>0</v>
      </c>
      <c r="J117" s="168">
        <v>0</v>
      </c>
      <c r="K117" s="168">
        <v>0</v>
      </c>
      <c r="L117" s="168">
        <v>0</v>
      </c>
      <c r="M117" s="168">
        <f t="shared" si="12"/>
        <v>0</v>
      </c>
      <c r="N117" s="168">
        <v>0</v>
      </c>
      <c r="O117" s="168">
        <v>0</v>
      </c>
      <c r="P117" s="193">
        <f t="shared" si="13"/>
        <v>0</v>
      </c>
      <c r="Q117" s="168">
        <v>0</v>
      </c>
      <c r="R117" s="168">
        <v>0</v>
      </c>
      <c r="S117" s="193">
        <f t="shared" si="10"/>
        <v>36760</v>
      </c>
      <c r="T117" s="169">
        <v>3676</v>
      </c>
      <c r="U117" s="169">
        <v>33084</v>
      </c>
      <c r="V117" s="169">
        <v>0</v>
      </c>
      <c r="W117" s="169">
        <v>0</v>
      </c>
    </row>
    <row r="118" spans="1:23" x14ac:dyDescent="0.2">
      <c r="A118" s="170">
        <v>104</v>
      </c>
      <c r="B118" s="175" t="s">
        <v>246</v>
      </c>
      <c r="C118" s="173" t="s">
        <v>247</v>
      </c>
      <c r="D118" s="193">
        <f t="shared" si="9"/>
        <v>0</v>
      </c>
      <c r="E118" s="193">
        <f t="shared" si="8"/>
        <v>0</v>
      </c>
      <c r="F118" s="168">
        <v>0</v>
      </c>
      <c r="G118" s="168">
        <v>0</v>
      </c>
      <c r="H118" s="168">
        <v>0</v>
      </c>
      <c r="I118" s="193">
        <f t="shared" si="11"/>
        <v>0</v>
      </c>
      <c r="J118" s="168">
        <v>0</v>
      </c>
      <c r="K118" s="168">
        <v>0</v>
      </c>
      <c r="L118" s="168">
        <v>0</v>
      </c>
      <c r="M118" s="168">
        <f t="shared" si="12"/>
        <v>0</v>
      </c>
      <c r="N118" s="168">
        <v>0</v>
      </c>
      <c r="O118" s="168">
        <v>0</v>
      </c>
      <c r="P118" s="193">
        <f t="shared" si="13"/>
        <v>0</v>
      </c>
      <c r="Q118" s="168">
        <v>0</v>
      </c>
      <c r="R118" s="168">
        <v>0</v>
      </c>
      <c r="S118" s="193">
        <f t="shared" si="10"/>
        <v>0</v>
      </c>
      <c r="T118" s="169">
        <v>0</v>
      </c>
      <c r="U118" s="169">
        <v>0</v>
      </c>
      <c r="V118" s="169">
        <v>0</v>
      </c>
      <c r="W118" s="169">
        <v>0</v>
      </c>
    </row>
    <row r="119" spans="1:23" x14ac:dyDescent="0.2">
      <c r="A119" s="170">
        <v>105</v>
      </c>
      <c r="B119" s="89" t="s">
        <v>248</v>
      </c>
      <c r="C119" s="31" t="s">
        <v>249</v>
      </c>
      <c r="D119" s="193">
        <f t="shared" si="9"/>
        <v>0</v>
      </c>
      <c r="E119" s="193">
        <f t="shared" si="8"/>
        <v>0</v>
      </c>
      <c r="F119" s="168">
        <v>0</v>
      </c>
      <c r="G119" s="168">
        <v>0</v>
      </c>
      <c r="H119" s="168">
        <v>0</v>
      </c>
      <c r="I119" s="193">
        <f t="shared" si="11"/>
        <v>0</v>
      </c>
      <c r="J119" s="168">
        <v>0</v>
      </c>
      <c r="K119" s="168">
        <v>0</v>
      </c>
      <c r="L119" s="168">
        <v>0</v>
      </c>
      <c r="M119" s="168">
        <f t="shared" si="12"/>
        <v>0</v>
      </c>
      <c r="N119" s="168">
        <v>0</v>
      </c>
      <c r="O119" s="168">
        <v>0</v>
      </c>
      <c r="P119" s="193">
        <f t="shared" si="13"/>
        <v>0</v>
      </c>
      <c r="Q119" s="168">
        <v>0</v>
      </c>
      <c r="R119" s="168">
        <v>0</v>
      </c>
      <c r="S119" s="193">
        <f t="shared" si="10"/>
        <v>0</v>
      </c>
      <c r="T119" s="169">
        <v>0</v>
      </c>
      <c r="U119" s="169">
        <v>0</v>
      </c>
      <c r="V119" s="169">
        <v>0</v>
      </c>
      <c r="W119" s="169">
        <v>0</v>
      </c>
    </row>
    <row r="120" spans="1:23" x14ac:dyDescent="0.2">
      <c r="A120" s="170">
        <v>106</v>
      </c>
      <c r="B120" s="87" t="s">
        <v>250</v>
      </c>
      <c r="C120" s="31" t="s">
        <v>251</v>
      </c>
      <c r="D120" s="193">
        <f t="shared" si="9"/>
        <v>0</v>
      </c>
      <c r="E120" s="193">
        <f t="shared" si="8"/>
        <v>0</v>
      </c>
      <c r="F120" s="168">
        <v>0</v>
      </c>
      <c r="G120" s="168">
        <v>0</v>
      </c>
      <c r="H120" s="168">
        <v>0</v>
      </c>
      <c r="I120" s="193">
        <f t="shared" si="11"/>
        <v>0</v>
      </c>
      <c r="J120" s="168">
        <v>0</v>
      </c>
      <c r="K120" s="168">
        <v>0</v>
      </c>
      <c r="L120" s="168">
        <v>0</v>
      </c>
      <c r="M120" s="168">
        <f t="shared" si="12"/>
        <v>0</v>
      </c>
      <c r="N120" s="168">
        <v>0</v>
      </c>
      <c r="O120" s="168">
        <v>0</v>
      </c>
      <c r="P120" s="193">
        <f t="shared" si="13"/>
        <v>0</v>
      </c>
      <c r="Q120" s="168">
        <v>0</v>
      </c>
      <c r="R120" s="168">
        <v>0</v>
      </c>
      <c r="S120" s="193">
        <f t="shared" si="10"/>
        <v>0</v>
      </c>
      <c r="T120" s="169">
        <v>0</v>
      </c>
      <c r="U120" s="169">
        <v>0</v>
      </c>
      <c r="V120" s="169">
        <v>0</v>
      </c>
      <c r="W120" s="169">
        <v>0</v>
      </c>
    </row>
    <row r="121" spans="1:23" x14ac:dyDescent="0.2">
      <c r="A121" s="170">
        <v>107</v>
      </c>
      <c r="B121" s="88" t="s">
        <v>252</v>
      </c>
      <c r="C121" s="176" t="s">
        <v>253</v>
      </c>
      <c r="D121" s="193">
        <f t="shared" si="9"/>
        <v>0</v>
      </c>
      <c r="E121" s="193">
        <f t="shared" si="8"/>
        <v>0</v>
      </c>
      <c r="F121" s="168">
        <v>0</v>
      </c>
      <c r="G121" s="168">
        <v>0</v>
      </c>
      <c r="H121" s="168">
        <v>0</v>
      </c>
      <c r="I121" s="193">
        <f t="shared" si="11"/>
        <v>0</v>
      </c>
      <c r="J121" s="168">
        <v>0</v>
      </c>
      <c r="K121" s="168">
        <v>0</v>
      </c>
      <c r="L121" s="168">
        <v>0</v>
      </c>
      <c r="M121" s="168">
        <f t="shared" si="12"/>
        <v>0</v>
      </c>
      <c r="N121" s="168">
        <v>0</v>
      </c>
      <c r="O121" s="168">
        <v>0</v>
      </c>
      <c r="P121" s="193">
        <f t="shared" si="13"/>
        <v>0</v>
      </c>
      <c r="Q121" s="168">
        <v>0</v>
      </c>
      <c r="R121" s="168">
        <v>0</v>
      </c>
      <c r="S121" s="193">
        <f t="shared" si="10"/>
        <v>0</v>
      </c>
      <c r="T121" s="169">
        <v>0</v>
      </c>
      <c r="U121" s="169">
        <v>0</v>
      </c>
      <c r="V121" s="169">
        <v>0</v>
      </c>
      <c r="W121" s="169">
        <v>0</v>
      </c>
    </row>
    <row r="122" spans="1:23" x14ac:dyDescent="0.2">
      <c r="A122" s="170">
        <v>108</v>
      </c>
      <c r="B122" s="87" t="s">
        <v>254</v>
      </c>
      <c r="C122" s="31" t="s">
        <v>255</v>
      </c>
      <c r="D122" s="193">
        <f t="shared" si="9"/>
        <v>0</v>
      </c>
      <c r="E122" s="193">
        <f t="shared" si="8"/>
        <v>0</v>
      </c>
      <c r="F122" s="168">
        <v>0</v>
      </c>
      <c r="G122" s="168">
        <v>0</v>
      </c>
      <c r="H122" s="168">
        <v>0</v>
      </c>
      <c r="I122" s="193">
        <f t="shared" si="11"/>
        <v>0</v>
      </c>
      <c r="J122" s="168">
        <v>0</v>
      </c>
      <c r="K122" s="168">
        <v>0</v>
      </c>
      <c r="L122" s="168">
        <v>0</v>
      </c>
      <c r="M122" s="168">
        <f t="shared" si="12"/>
        <v>0</v>
      </c>
      <c r="N122" s="168">
        <v>0</v>
      </c>
      <c r="O122" s="168">
        <v>0</v>
      </c>
      <c r="P122" s="193">
        <f t="shared" si="13"/>
        <v>0</v>
      </c>
      <c r="Q122" s="168">
        <v>0</v>
      </c>
      <c r="R122" s="168">
        <v>0</v>
      </c>
      <c r="S122" s="193">
        <f t="shared" si="10"/>
        <v>0</v>
      </c>
      <c r="T122" s="169">
        <v>0</v>
      </c>
      <c r="U122" s="169">
        <v>0</v>
      </c>
      <c r="V122" s="169">
        <v>0</v>
      </c>
      <c r="W122" s="169">
        <v>0</v>
      </c>
    </row>
    <row r="123" spans="1:23" x14ac:dyDescent="0.2">
      <c r="A123" s="170">
        <v>109</v>
      </c>
      <c r="B123" s="89" t="s">
        <v>256</v>
      </c>
      <c r="C123" s="31" t="s">
        <v>257</v>
      </c>
      <c r="D123" s="193">
        <f t="shared" si="9"/>
        <v>0</v>
      </c>
      <c r="E123" s="193">
        <f t="shared" si="8"/>
        <v>0</v>
      </c>
      <c r="F123" s="168">
        <v>0</v>
      </c>
      <c r="G123" s="168">
        <v>0</v>
      </c>
      <c r="H123" s="168">
        <v>0</v>
      </c>
      <c r="I123" s="193">
        <f t="shared" si="11"/>
        <v>0</v>
      </c>
      <c r="J123" s="168">
        <v>0</v>
      </c>
      <c r="K123" s="168">
        <v>0</v>
      </c>
      <c r="L123" s="168">
        <v>0</v>
      </c>
      <c r="M123" s="168">
        <f t="shared" si="12"/>
        <v>0</v>
      </c>
      <c r="N123" s="168">
        <v>0</v>
      </c>
      <c r="O123" s="168">
        <v>0</v>
      </c>
      <c r="P123" s="193">
        <f t="shared" si="13"/>
        <v>0</v>
      </c>
      <c r="Q123" s="168">
        <v>0</v>
      </c>
      <c r="R123" s="168">
        <v>0</v>
      </c>
      <c r="S123" s="193">
        <f t="shared" si="10"/>
        <v>0</v>
      </c>
      <c r="T123" s="169">
        <v>0</v>
      </c>
      <c r="U123" s="169">
        <v>0</v>
      </c>
      <c r="V123" s="169">
        <v>0</v>
      </c>
      <c r="W123" s="169">
        <v>0</v>
      </c>
    </row>
    <row r="124" spans="1:23" x14ac:dyDescent="0.2">
      <c r="A124" s="170">
        <v>110</v>
      </c>
      <c r="B124" s="89" t="s">
        <v>258</v>
      </c>
      <c r="C124" s="31" t="s">
        <v>259</v>
      </c>
      <c r="D124" s="193">
        <f t="shared" si="9"/>
        <v>0</v>
      </c>
      <c r="E124" s="193">
        <f t="shared" si="8"/>
        <v>0</v>
      </c>
      <c r="F124" s="168">
        <v>0</v>
      </c>
      <c r="G124" s="168">
        <v>0</v>
      </c>
      <c r="H124" s="168">
        <v>0</v>
      </c>
      <c r="I124" s="193">
        <f t="shared" si="11"/>
        <v>0</v>
      </c>
      <c r="J124" s="168">
        <v>0</v>
      </c>
      <c r="K124" s="168">
        <v>0</v>
      </c>
      <c r="L124" s="168">
        <v>0</v>
      </c>
      <c r="M124" s="168">
        <f t="shared" si="12"/>
        <v>0</v>
      </c>
      <c r="N124" s="168">
        <v>0</v>
      </c>
      <c r="O124" s="168">
        <v>0</v>
      </c>
      <c r="P124" s="193">
        <f t="shared" si="13"/>
        <v>0</v>
      </c>
      <c r="Q124" s="168">
        <v>0</v>
      </c>
      <c r="R124" s="168">
        <v>0</v>
      </c>
      <c r="S124" s="193">
        <f t="shared" si="10"/>
        <v>0</v>
      </c>
      <c r="T124" s="169">
        <v>0</v>
      </c>
      <c r="U124" s="169">
        <v>0</v>
      </c>
      <c r="V124" s="169">
        <v>0</v>
      </c>
      <c r="W124" s="169">
        <v>0</v>
      </c>
    </row>
    <row r="125" spans="1:23" x14ac:dyDescent="0.2">
      <c r="A125" s="170">
        <v>111</v>
      </c>
      <c r="B125" s="343" t="s">
        <v>560</v>
      </c>
      <c r="C125" s="342" t="s">
        <v>561</v>
      </c>
      <c r="D125" s="193">
        <f t="shared" si="9"/>
        <v>0</v>
      </c>
      <c r="E125" s="193">
        <f t="shared" si="8"/>
        <v>0</v>
      </c>
      <c r="F125" s="168">
        <v>0</v>
      </c>
      <c r="G125" s="168">
        <v>0</v>
      </c>
      <c r="H125" s="168">
        <v>0</v>
      </c>
      <c r="I125" s="193">
        <f t="shared" si="11"/>
        <v>0</v>
      </c>
      <c r="J125" s="168">
        <v>0</v>
      </c>
      <c r="K125" s="168">
        <v>0</v>
      </c>
      <c r="L125" s="168">
        <v>0</v>
      </c>
      <c r="M125" s="168">
        <f t="shared" si="12"/>
        <v>0</v>
      </c>
      <c r="N125" s="168">
        <v>0</v>
      </c>
      <c r="O125" s="168">
        <v>0</v>
      </c>
      <c r="P125" s="193">
        <f t="shared" si="13"/>
        <v>0</v>
      </c>
      <c r="Q125" s="168">
        <v>0</v>
      </c>
      <c r="R125" s="168">
        <v>0</v>
      </c>
      <c r="S125" s="193">
        <f t="shared" si="10"/>
        <v>0</v>
      </c>
      <c r="T125" s="169">
        <v>0</v>
      </c>
      <c r="U125" s="169">
        <v>0</v>
      </c>
      <c r="V125" s="169">
        <v>0</v>
      </c>
      <c r="W125" s="169">
        <v>0</v>
      </c>
    </row>
    <row r="126" spans="1:23" x14ac:dyDescent="0.2">
      <c r="A126" s="170">
        <v>112</v>
      </c>
      <c r="B126" s="89" t="s">
        <v>260</v>
      </c>
      <c r="C126" s="31" t="s">
        <v>261</v>
      </c>
      <c r="D126" s="193">
        <f t="shared" si="9"/>
        <v>0</v>
      </c>
      <c r="E126" s="193">
        <f t="shared" si="8"/>
        <v>0</v>
      </c>
      <c r="F126" s="168">
        <v>0</v>
      </c>
      <c r="G126" s="168">
        <v>0</v>
      </c>
      <c r="H126" s="168">
        <v>0</v>
      </c>
      <c r="I126" s="193">
        <f t="shared" si="11"/>
        <v>0</v>
      </c>
      <c r="J126" s="168">
        <v>0</v>
      </c>
      <c r="K126" s="168">
        <v>0</v>
      </c>
      <c r="L126" s="168">
        <v>0</v>
      </c>
      <c r="M126" s="168">
        <f t="shared" si="12"/>
        <v>0</v>
      </c>
      <c r="N126" s="168">
        <v>0</v>
      </c>
      <c r="O126" s="168">
        <v>0</v>
      </c>
      <c r="P126" s="193">
        <f t="shared" si="13"/>
        <v>0</v>
      </c>
      <c r="Q126" s="168">
        <v>0</v>
      </c>
      <c r="R126" s="168">
        <v>0</v>
      </c>
      <c r="S126" s="193">
        <f t="shared" si="10"/>
        <v>0</v>
      </c>
      <c r="T126" s="169">
        <v>0</v>
      </c>
      <c r="U126" s="169">
        <v>0</v>
      </c>
      <c r="V126" s="169">
        <v>0</v>
      </c>
      <c r="W126" s="169">
        <v>0</v>
      </c>
    </row>
    <row r="127" spans="1:23" x14ac:dyDescent="0.2">
      <c r="A127" s="170">
        <v>113</v>
      </c>
      <c r="B127" s="87" t="s">
        <v>262</v>
      </c>
      <c r="C127" s="31" t="s">
        <v>263</v>
      </c>
      <c r="D127" s="193">
        <f t="shared" si="9"/>
        <v>10160</v>
      </c>
      <c r="E127" s="193">
        <f t="shared" si="8"/>
        <v>0</v>
      </c>
      <c r="F127" s="168">
        <v>0</v>
      </c>
      <c r="G127" s="168">
        <v>0</v>
      </c>
      <c r="H127" s="168">
        <v>0</v>
      </c>
      <c r="I127" s="193">
        <f t="shared" si="11"/>
        <v>0</v>
      </c>
      <c r="J127" s="168">
        <v>0</v>
      </c>
      <c r="K127" s="168">
        <v>0</v>
      </c>
      <c r="L127" s="168">
        <v>0</v>
      </c>
      <c r="M127" s="168">
        <f t="shared" si="12"/>
        <v>0</v>
      </c>
      <c r="N127" s="168">
        <v>0</v>
      </c>
      <c r="O127" s="168">
        <v>0</v>
      </c>
      <c r="P127" s="193">
        <f t="shared" si="13"/>
        <v>0</v>
      </c>
      <c r="Q127" s="168">
        <v>0</v>
      </c>
      <c r="R127" s="168">
        <v>0</v>
      </c>
      <c r="S127" s="193">
        <f t="shared" si="10"/>
        <v>10160</v>
      </c>
      <c r="T127" s="169">
        <v>1016</v>
      </c>
      <c r="U127" s="169">
        <v>9144</v>
      </c>
      <c r="V127" s="169">
        <v>0</v>
      </c>
      <c r="W127" s="169">
        <v>0</v>
      </c>
    </row>
    <row r="128" spans="1:23" ht="24" x14ac:dyDescent="0.2">
      <c r="A128" s="170">
        <v>114</v>
      </c>
      <c r="B128" s="87" t="s">
        <v>264</v>
      </c>
      <c r="C128" s="177" t="s">
        <v>265</v>
      </c>
      <c r="D128" s="193">
        <f t="shared" si="9"/>
        <v>0</v>
      </c>
      <c r="E128" s="193">
        <f t="shared" si="8"/>
        <v>0</v>
      </c>
      <c r="F128" s="168">
        <v>0</v>
      </c>
      <c r="G128" s="168">
        <v>0</v>
      </c>
      <c r="H128" s="168">
        <v>0</v>
      </c>
      <c r="I128" s="193">
        <f t="shared" si="11"/>
        <v>0</v>
      </c>
      <c r="J128" s="168">
        <v>0</v>
      </c>
      <c r="K128" s="168">
        <v>0</v>
      </c>
      <c r="L128" s="168">
        <v>0</v>
      </c>
      <c r="M128" s="168">
        <f t="shared" si="12"/>
        <v>0</v>
      </c>
      <c r="N128" s="168">
        <v>0</v>
      </c>
      <c r="O128" s="168">
        <v>0</v>
      </c>
      <c r="P128" s="193">
        <f t="shared" si="13"/>
        <v>0</v>
      </c>
      <c r="Q128" s="168">
        <v>0</v>
      </c>
      <c r="R128" s="168">
        <v>0</v>
      </c>
      <c r="S128" s="193">
        <f t="shared" si="10"/>
        <v>0</v>
      </c>
      <c r="T128" s="169">
        <v>0</v>
      </c>
      <c r="U128" s="169">
        <v>0</v>
      </c>
      <c r="V128" s="169">
        <v>0</v>
      </c>
      <c r="W128" s="169">
        <v>0</v>
      </c>
    </row>
    <row r="129" spans="1:23" x14ac:dyDescent="0.2">
      <c r="A129" s="170">
        <v>115</v>
      </c>
      <c r="B129" s="87" t="s">
        <v>266</v>
      </c>
      <c r="C129" s="31" t="s">
        <v>267</v>
      </c>
      <c r="D129" s="193">
        <f t="shared" si="9"/>
        <v>231713</v>
      </c>
      <c r="E129" s="193">
        <f t="shared" si="8"/>
        <v>0</v>
      </c>
      <c r="F129" s="168">
        <v>0</v>
      </c>
      <c r="G129" s="168">
        <v>0</v>
      </c>
      <c r="H129" s="168">
        <v>0</v>
      </c>
      <c r="I129" s="193">
        <f t="shared" si="11"/>
        <v>0</v>
      </c>
      <c r="J129" s="168">
        <v>0</v>
      </c>
      <c r="K129" s="168">
        <v>0</v>
      </c>
      <c r="L129" s="168">
        <v>0</v>
      </c>
      <c r="M129" s="168">
        <f t="shared" si="12"/>
        <v>0</v>
      </c>
      <c r="N129" s="168">
        <v>0</v>
      </c>
      <c r="O129" s="168">
        <v>0</v>
      </c>
      <c r="P129" s="193">
        <f t="shared" si="13"/>
        <v>0</v>
      </c>
      <c r="Q129" s="168">
        <v>0</v>
      </c>
      <c r="R129" s="168">
        <v>0</v>
      </c>
      <c r="S129" s="193">
        <f t="shared" si="10"/>
        <v>231713</v>
      </c>
      <c r="T129" s="169">
        <v>0</v>
      </c>
      <c r="U129" s="169">
        <v>231713</v>
      </c>
      <c r="V129" s="169">
        <v>0</v>
      </c>
      <c r="W129" s="169">
        <v>0</v>
      </c>
    </row>
    <row r="130" spans="1:23" x14ac:dyDescent="0.2">
      <c r="A130" s="170">
        <v>116</v>
      </c>
      <c r="B130" s="87" t="s">
        <v>268</v>
      </c>
      <c r="C130" s="31" t="s">
        <v>269</v>
      </c>
      <c r="D130" s="193">
        <f t="shared" si="9"/>
        <v>150000</v>
      </c>
      <c r="E130" s="193">
        <f t="shared" si="8"/>
        <v>0</v>
      </c>
      <c r="F130" s="168">
        <v>0</v>
      </c>
      <c r="G130" s="168">
        <v>0</v>
      </c>
      <c r="H130" s="168">
        <v>0</v>
      </c>
      <c r="I130" s="193">
        <f t="shared" si="11"/>
        <v>0</v>
      </c>
      <c r="J130" s="168">
        <v>0</v>
      </c>
      <c r="K130" s="168">
        <v>0</v>
      </c>
      <c r="L130" s="168">
        <v>0</v>
      </c>
      <c r="M130" s="168">
        <f t="shared" si="12"/>
        <v>0</v>
      </c>
      <c r="N130" s="168">
        <v>0</v>
      </c>
      <c r="O130" s="168">
        <v>0</v>
      </c>
      <c r="P130" s="193">
        <f t="shared" si="13"/>
        <v>0</v>
      </c>
      <c r="Q130" s="168">
        <v>0</v>
      </c>
      <c r="R130" s="168">
        <v>0</v>
      </c>
      <c r="S130" s="193">
        <f t="shared" si="10"/>
        <v>150000</v>
      </c>
      <c r="T130" s="169">
        <v>0</v>
      </c>
      <c r="U130" s="169">
        <v>150000</v>
      </c>
      <c r="V130" s="169">
        <v>0</v>
      </c>
      <c r="W130" s="169">
        <v>0</v>
      </c>
    </row>
    <row r="131" spans="1:23" x14ac:dyDescent="0.2">
      <c r="A131" s="170">
        <v>117</v>
      </c>
      <c r="B131" s="87" t="s">
        <v>270</v>
      </c>
      <c r="C131" s="31" t="s">
        <v>271</v>
      </c>
      <c r="D131" s="193">
        <f t="shared" si="9"/>
        <v>116425</v>
      </c>
      <c r="E131" s="193">
        <f t="shared" si="8"/>
        <v>0</v>
      </c>
      <c r="F131" s="168">
        <v>0</v>
      </c>
      <c r="G131" s="168">
        <v>0</v>
      </c>
      <c r="H131" s="168">
        <v>0</v>
      </c>
      <c r="I131" s="193">
        <f t="shared" si="11"/>
        <v>0</v>
      </c>
      <c r="J131" s="168">
        <v>0</v>
      </c>
      <c r="K131" s="168">
        <v>0</v>
      </c>
      <c r="L131" s="168">
        <v>0</v>
      </c>
      <c r="M131" s="168">
        <f t="shared" si="12"/>
        <v>0</v>
      </c>
      <c r="N131" s="168">
        <v>0</v>
      </c>
      <c r="O131" s="168">
        <v>0</v>
      </c>
      <c r="P131" s="193">
        <f t="shared" si="13"/>
        <v>0</v>
      </c>
      <c r="Q131" s="168">
        <v>0</v>
      </c>
      <c r="R131" s="168">
        <v>0</v>
      </c>
      <c r="S131" s="193">
        <f t="shared" si="10"/>
        <v>116425</v>
      </c>
      <c r="T131" s="169">
        <v>0</v>
      </c>
      <c r="U131" s="169">
        <v>116425</v>
      </c>
      <c r="V131" s="169">
        <v>0</v>
      </c>
      <c r="W131" s="169">
        <v>0</v>
      </c>
    </row>
    <row r="132" spans="1:23" x14ac:dyDescent="0.2">
      <c r="A132" s="170">
        <v>118</v>
      </c>
      <c r="B132" s="88" t="s">
        <v>272</v>
      </c>
      <c r="C132" s="31" t="s">
        <v>273</v>
      </c>
      <c r="D132" s="193">
        <f t="shared" si="9"/>
        <v>116660</v>
      </c>
      <c r="E132" s="193">
        <f t="shared" si="8"/>
        <v>0</v>
      </c>
      <c r="F132" s="168">
        <v>0</v>
      </c>
      <c r="G132" s="168">
        <v>0</v>
      </c>
      <c r="H132" s="168">
        <v>0</v>
      </c>
      <c r="I132" s="193">
        <f t="shared" si="11"/>
        <v>0</v>
      </c>
      <c r="J132" s="168">
        <v>0</v>
      </c>
      <c r="K132" s="168">
        <v>0</v>
      </c>
      <c r="L132" s="168">
        <v>0</v>
      </c>
      <c r="M132" s="168">
        <f t="shared" si="12"/>
        <v>0</v>
      </c>
      <c r="N132" s="168">
        <v>0</v>
      </c>
      <c r="O132" s="168">
        <v>0</v>
      </c>
      <c r="P132" s="193">
        <f t="shared" si="13"/>
        <v>0</v>
      </c>
      <c r="Q132" s="168">
        <v>0</v>
      </c>
      <c r="R132" s="168">
        <v>0</v>
      </c>
      <c r="S132" s="193">
        <f t="shared" si="10"/>
        <v>116660</v>
      </c>
      <c r="T132" s="169">
        <v>0</v>
      </c>
      <c r="U132" s="169">
        <v>116660</v>
      </c>
      <c r="V132" s="169">
        <v>0</v>
      </c>
      <c r="W132" s="169">
        <v>0</v>
      </c>
    </row>
    <row r="133" spans="1:23" x14ac:dyDescent="0.2">
      <c r="A133" s="170">
        <v>119</v>
      </c>
      <c r="B133" s="88" t="s">
        <v>274</v>
      </c>
      <c r="C133" s="31" t="s">
        <v>275</v>
      </c>
      <c r="D133" s="193">
        <f t="shared" si="9"/>
        <v>109892</v>
      </c>
      <c r="E133" s="193">
        <f t="shared" si="8"/>
        <v>0</v>
      </c>
      <c r="F133" s="168">
        <v>0</v>
      </c>
      <c r="G133" s="168">
        <v>0</v>
      </c>
      <c r="H133" s="168">
        <v>0</v>
      </c>
      <c r="I133" s="193">
        <f t="shared" si="11"/>
        <v>0</v>
      </c>
      <c r="J133" s="168">
        <v>0</v>
      </c>
      <c r="K133" s="168">
        <v>0</v>
      </c>
      <c r="L133" s="168">
        <v>0</v>
      </c>
      <c r="M133" s="168">
        <f t="shared" si="12"/>
        <v>0</v>
      </c>
      <c r="N133" s="168">
        <v>0</v>
      </c>
      <c r="O133" s="168">
        <v>0</v>
      </c>
      <c r="P133" s="193">
        <f t="shared" si="13"/>
        <v>0</v>
      </c>
      <c r="Q133" s="168">
        <v>0</v>
      </c>
      <c r="R133" s="168">
        <v>0</v>
      </c>
      <c r="S133" s="193">
        <f t="shared" si="10"/>
        <v>109892</v>
      </c>
      <c r="T133" s="169">
        <v>600</v>
      </c>
      <c r="U133" s="169">
        <v>97492</v>
      </c>
      <c r="V133" s="169">
        <v>0</v>
      </c>
      <c r="W133" s="169">
        <v>11800</v>
      </c>
    </row>
    <row r="134" spans="1:23" x14ac:dyDescent="0.2">
      <c r="A134" s="170">
        <v>120</v>
      </c>
      <c r="B134" s="88" t="s">
        <v>276</v>
      </c>
      <c r="C134" s="31" t="s">
        <v>277</v>
      </c>
      <c r="D134" s="193">
        <f t="shared" si="9"/>
        <v>82310</v>
      </c>
      <c r="E134" s="193">
        <f t="shared" si="8"/>
        <v>0</v>
      </c>
      <c r="F134" s="168">
        <v>0</v>
      </c>
      <c r="G134" s="168">
        <v>0</v>
      </c>
      <c r="H134" s="168">
        <v>0</v>
      </c>
      <c r="I134" s="193">
        <f t="shared" si="11"/>
        <v>0</v>
      </c>
      <c r="J134" s="168">
        <v>0</v>
      </c>
      <c r="K134" s="168">
        <v>0</v>
      </c>
      <c r="L134" s="168">
        <v>0</v>
      </c>
      <c r="M134" s="168">
        <f t="shared" si="12"/>
        <v>0</v>
      </c>
      <c r="N134" s="168">
        <v>0</v>
      </c>
      <c r="O134" s="168">
        <v>0</v>
      </c>
      <c r="P134" s="193">
        <f t="shared" si="13"/>
        <v>0</v>
      </c>
      <c r="Q134" s="168">
        <v>0</v>
      </c>
      <c r="R134" s="168">
        <v>0</v>
      </c>
      <c r="S134" s="193">
        <f t="shared" si="10"/>
        <v>82310</v>
      </c>
      <c r="T134" s="169">
        <v>0</v>
      </c>
      <c r="U134" s="169">
        <v>59180</v>
      </c>
      <c r="V134" s="169">
        <v>0</v>
      </c>
      <c r="W134" s="169">
        <v>23130</v>
      </c>
    </row>
    <row r="135" spans="1:23" x14ac:dyDescent="0.2">
      <c r="A135" s="170">
        <v>121</v>
      </c>
      <c r="B135" s="87" t="s">
        <v>278</v>
      </c>
      <c r="C135" s="31" t="s">
        <v>279</v>
      </c>
      <c r="D135" s="193">
        <f t="shared" si="9"/>
        <v>90176</v>
      </c>
      <c r="E135" s="193">
        <f t="shared" si="8"/>
        <v>0</v>
      </c>
      <c r="F135" s="168">
        <v>0</v>
      </c>
      <c r="G135" s="168">
        <v>0</v>
      </c>
      <c r="H135" s="168">
        <v>0</v>
      </c>
      <c r="I135" s="193">
        <f t="shared" si="11"/>
        <v>0</v>
      </c>
      <c r="J135" s="168">
        <v>0</v>
      </c>
      <c r="K135" s="168">
        <v>0</v>
      </c>
      <c r="L135" s="168">
        <v>0</v>
      </c>
      <c r="M135" s="168">
        <f t="shared" si="12"/>
        <v>0</v>
      </c>
      <c r="N135" s="168">
        <v>0</v>
      </c>
      <c r="O135" s="168">
        <v>0</v>
      </c>
      <c r="P135" s="193">
        <f t="shared" si="13"/>
        <v>0</v>
      </c>
      <c r="Q135" s="168">
        <v>0</v>
      </c>
      <c r="R135" s="168">
        <v>0</v>
      </c>
      <c r="S135" s="193">
        <f t="shared" si="10"/>
        <v>90176</v>
      </c>
      <c r="T135" s="169">
        <v>0</v>
      </c>
      <c r="U135" s="169">
        <v>90176</v>
      </c>
      <c r="V135" s="169">
        <v>0</v>
      </c>
      <c r="W135" s="169">
        <v>0</v>
      </c>
    </row>
    <row r="136" spans="1:23" x14ac:dyDescent="0.2">
      <c r="A136" s="170">
        <v>122</v>
      </c>
      <c r="B136" s="87" t="s">
        <v>280</v>
      </c>
      <c r="C136" s="31" t="s">
        <v>281</v>
      </c>
      <c r="D136" s="193">
        <f t="shared" si="9"/>
        <v>0</v>
      </c>
      <c r="E136" s="193">
        <f t="shared" si="8"/>
        <v>0</v>
      </c>
      <c r="F136" s="168">
        <v>0</v>
      </c>
      <c r="G136" s="168">
        <v>0</v>
      </c>
      <c r="H136" s="168">
        <v>0</v>
      </c>
      <c r="I136" s="193">
        <f t="shared" si="11"/>
        <v>0</v>
      </c>
      <c r="J136" s="168">
        <v>0</v>
      </c>
      <c r="K136" s="168">
        <v>0</v>
      </c>
      <c r="L136" s="168">
        <v>0</v>
      </c>
      <c r="M136" s="168">
        <f t="shared" si="12"/>
        <v>0</v>
      </c>
      <c r="N136" s="168">
        <v>0</v>
      </c>
      <c r="O136" s="168">
        <v>0</v>
      </c>
      <c r="P136" s="193">
        <f t="shared" si="13"/>
        <v>0</v>
      </c>
      <c r="Q136" s="168">
        <v>0</v>
      </c>
      <c r="R136" s="168">
        <v>0</v>
      </c>
      <c r="S136" s="193">
        <f t="shared" si="10"/>
        <v>0</v>
      </c>
      <c r="T136" s="169">
        <v>0</v>
      </c>
      <c r="U136" s="169">
        <v>0</v>
      </c>
      <c r="V136" s="169">
        <v>0</v>
      </c>
      <c r="W136" s="169">
        <v>0</v>
      </c>
    </row>
    <row r="137" spans="1:23" x14ac:dyDescent="0.2">
      <c r="A137" s="170">
        <v>123</v>
      </c>
      <c r="B137" s="87" t="s">
        <v>282</v>
      </c>
      <c r="C137" s="31" t="s">
        <v>283</v>
      </c>
      <c r="D137" s="193">
        <f t="shared" si="9"/>
        <v>60218</v>
      </c>
      <c r="E137" s="193">
        <f t="shared" si="8"/>
        <v>0</v>
      </c>
      <c r="F137" s="168">
        <v>0</v>
      </c>
      <c r="G137" s="168">
        <v>0</v>
      </c>
      <c r="H137" s="168">
        <v>0</v>
      </c>
      <c r="I137" s="193">
        <f t="shared" si="11"/>
        <v>0</v>
      </c>
      <c r="J137" s="168">
        <v>0</v>
      </c>
      <c r="K137" s="168">
        <v>0</v>
      </c>
      <c r="L137" s="168">
        <v>0</v>
      </c>
      <c r="M137" s="168">
        <f t="shared" si="12"/>
        <v>0</v>
      </c>
      <c r="N137" s="168">
        <v>0</v>
      </c>
      <c r="O137" s="168">
        <v>0</v>
      </c>
      <c r="P137" s="193">
        <f t="shared" si="13"/>
        <v>0</v>
      </c>
      <c r="Q137" s="168">
        <v>0</v>
      </c>
      <c r="R137" s="168">
        <v>0</v>
      </c>
      <c r="S137" s="193">
        <f t="shared" si="10"/>
        <v>60218</v>
      </c>
      <c r="T137" s="169">
        <v>0</v>
      </c>
      <c r="U137" s="169">
        <v>60218</v>
      </c>
      <c r="V137" s="169">
        <v>0</v>
      </c>
      <c r="W137" s="169">
        <v>0</v>
      </c>
    </row>
    <row r="138" spans="1:23" x14ac:dyDescent="0.2">
      <c r="A138" s="170">
        <v>124</v>
      </c>
      <c r="B138" s="88" t="s">
        <v>284</v>
      </c>
      <c r="C138" s="31" t="s">
        <v>285</v>
      </c>
      <c r="D138" s="193">
        <f t="shared" si="9"/>
        <v>118577</v>
      </c>
      <c r="E138" s="193">
        <f t="shared" si="8"/>
        <v>3513</v>
      </c>
      <c r="F138" s="168">
        <v>3513</v>
      </c>
      <c r="G138" s="168">
        <v>400</v>
      </c>
      <c r="H138" s="168">
        <v>0</v>
      </c>
      <c r="I138" s="193">
        <f t="shared" si="11"/>
        <v>33147</v>
      </c>
      <c r="J138" s="168">
        <v>33147</v>
      </c>
      <c r="K138" s="168">
        <v>850</v>
      </c>
      <c r="L138" s="168">
        <v>3844</v>
      </c>
      <c r="M138" s="168">
        <f t="shared" si="12"/>
        <v>0</v>
      </c>
      <c r="N138" s="168">
        <v>0</v>
      </c>
      <c r="O138" s="168">
        <v>0</v>
      </c>
      <c r="P138" s="193">
        <f t="shared" si="13"/>
        <v>12294</v>
      </c>
      <c r="Q138" s="168">
        <v>6824</v>
      </c>
      <c r="R138" s="168">
        <v>5470</v>
      </c>
      <c r="S138" s="193">
        <f t="shared" si="10"/>
        <v>69623</v>
      </c>
      <c r="T138" s="169">
        <v>39102</v>
      </c>
      <c r="U138" s="169">
        <v>23521</v>
      </c>
      <c r="V138" s="169">
        <v>0</v>
      </c>
      <c r="W138" s="169">
        <v>7000</v>
      </c>
    </row>
    <row r="139" spans="1:23" x14ac:dyDescent="0.2">
      <c r="A139" s="170">
        <v>125</v>
      </c>
      <c r="B139" s="89" t="s">
        <v>286</v>
      </c>
      <c r="C139" s="31" t="s">
        <v>287</v>
      </c>
      <c r="D139" s="193">
        <f t="shared" si="9"/>
        <v>260133</v>
      </c>
      <c r="E139" s="193">
        <f t="shared" ref="E139:E149" si="14">F139+H139</f>
        <v>20299</v>
      </c>
      <c r="F139" s="168">
        <v>4462</v>
      </c>
      <c r="G139" s="168">
        <v>160</v>
      </c>
      <c r="H139" s="168">
        <v>15837</v>
      </c>
      <c r="I139" s="193">
        <f t="shared" si="11"/>
        <v>42170</v>
      </c>
      <c r="J139" s="168">
        <v>42105</v>
      </c>
      <c r="K139" s="168">
        <v>920</v>
      </c>
      <c r="L139" s="168">
        <v>4882</v>
      </c>
      <c r="M139" s="168">
        <f t="shared" si="12"/>
        <v>65</v>
      </c>
      <c r="N139" s="168">
        <v>0</v>
      </c>
      <c r="O139" s="168">
        <v>65</v>
      </c>
      <c r="P139" s="193">
        <f t="shared" si="13"/>
        <v>15668</v>
      </c>
      <c r="Q139" s="168">
        <v>8711</v>
      </c>
      <c r="R139" s="168">
        <v>6957</v>
      </c>
      <c r="S139" s="193">
        <f t="shared" si="10"/>
        <v>181996</v>
      </c>
      <c r="T139" s="169">
        <v>24178</v>
      </c>
      <c r="U139" s="169">
        <v>104231</v>
      </c>
      <c r="V139" s="169">
        <v>7432</v>
      </c>
      <c r="W139" s="169">
        <v>46155</v>
      </c>
    </row>
    <row r="140" spans="1:23" x14ac:dyDescent="0.2">
      <c r="A140" s="170">
        <v>126</v>
      </c>
      <c r="B140" s="87" t="s">
        <v>288</v>
      </c>
      <c r="C140" s="31" t="s">
        <v>289</v>
      </c>
      <c r="D140" s="193">
        <f t="shared" ref="D140:D149" si="15">E140+I140+P140+S140</f>
        <v>5638</v>
      </c>
      <c r="E140" s="193">
        <f t="shared" si="14"/>
        <v>0</v>
      </c>
      <c r="F140" s="168">
        <v>0</v>
      </c>
      <c r="G140" s="168">
        <v>0</v>
      </c>
      <c r="H140" s="168">
        <v>0</v>
      </c>
      <c r="I140" s="193">
        <f t="shared" si="11"/>
        <v>0</v>
      </c>
      <c r="J140" s="168">
        <v>0</v>
      </c>
      <c r="K140" s="168">
        <v>0</v>
      </c>
      <c r="L140" s="168">
        <v>0</v>
      </c>
      <c r="M140" s="168">
        <f t="shared" si="12"/>
        <v>0</v>
      </c>
      <c r="N140" s="168">
        <v>0</v>
      </c>
      <c r="O140" s="168">
        <v>0</v>
      </c>
      <c r="P140" s="193">
        <f t="shared" si="13"/>
        <v>0</v>
      </c>
      <c r="Q140" s="168">
        <v>0</v>
      </c>
      <c r="R140" s="168">
        <v>0</v>
      </c>
      <c r="S140" s="193">
        <f t="shared" ref="S140:S149" si="16">SUM(T140:X140)</f>
        <v>5638</v>
      </c>
      <c r="T140" s="169">
        <v>0</v>
      </c>
      <c r="U140" s="169">
        <v>5638</v>
      </c>
      <c r="V140" s="169">
        <v>0</v>
      </c>
      <c r="W140" s="169">
        <v>0</v>
      </c>
    </row>
    <row r="141" spans="1:23" x14ac:dyDescent="0.2">
      <c r="A141" s="170">
        <v>127</v>
      </c>
      <c r="B141" s="88" t="s">
        <v>290</v>
      </c>
      <c r="C141" s="31" t="s">
        <v>291</v>
      </c>
      <c r="D141" s="193">
        <f t="shared" si="15"/>
        <v>26015</v>
      </c>
      <c r="E141" s="193">
        <f t="shared" si="14"/>
        <v>0</v>
      </c>
      <c r="F141" s="168">
        <v>0</v>
      </c>
      <c r="G141" s="168">
        <v>0</v>
      </c>
      <c r="H141" s="168">
        <v>0</v>
      </c>
      <c r="I141" s="193">
        <f t="shared" si="11"/>
        <v>0</v>
      </c>
      <c r="J141" s="168">
        <v>0</v>
      </c>
      <c r="K141" s="168">
        <v>0</v>
      </c>
      <c r="L141" s="168">
        <v>0</v>
      </c>
      <c r="M141" s="168">
        <f t="shared" si="12"/>
        <v>0</v>
      </c>
      <c r="N141" s="168">
        <v>0</v>
      </c>
      <c r="O141" s="168">
        <v>0</v>
      </c>
      <c r="P141" s="193">
        <f t="shared" si="13"/>
        <v>0</v>
      </c>
      <c r="Q141" s="168">
        <v>0</v>
      </c>
      <c r="R141" s="168">
        <v>0</v>
      </c>
      <c r="S141" s="193">
        <f t="shared" si="16"/>
        <v>26015</v>
      </c>
      <c r="T141" s="169">
        <v>0</v>
      </c>
      <c r="U141" s="169">
        <v>26015</v>
      </c>
      <c r="V141" s="169">
        <v>0</v>
      </c>
      <c r="W141" s="169">
        <v>0</v>
      </c>
    </row>
    <row r="142" spans="1:23" ht="12.75" x14ac:dyDescent="0.2">
      <c r="A142" s="170">
        <v>128</v>
      </c>
      <c r="B142" s="178" t="s">
        <v>292</v>
      </c>
      <c r="C142" s="179" t="s">
        <v>293</v>
      </c>
      <c r="D142" s="193">
        <f t="shared" si="15"/>
        <v>0</v>
      </c>
      <c r="E142" s="193">
        <f t="shared" si="14"/>
        <v>0</v>
      </c>
      <c r="F142" s="168">
        <v>0</v>
      </c>
      <c r="G142" s="168">
        <v>0</v>
      </c>
      <c r="H142" s="168">
        <v>0</v>
      </c>
      <c r="I142" s="193">
        <f t="shared" ref="I142:I149" si="17">J142+M142</f>
        <v>0</v>
      </c>
      <c r="J142" s="168">
        <v>0</v>
      </c>
      <c r="K142" s="168">
        <v>0</v>
      </c>
      <c r="L142" s="168">
        <v>0</v>
      </c>
      <c r="M142" s="168">
        <f t="shared" ref="M142:M149" si="18">N142+O142</f>
        <v>0</v>
      </c>
      <c r="N142" s="168">
        <v>0</v>
      </c>
      <c r="O142" s="168">
        <v>0</v>
      </c>
      <c r="P142" s="193">
        <f t="shared" ref="P142:P149" si="19">Q142+R142</f>
        <v>0</v>
      </c>
      <c r="Q142" s="168">
        <v>0</v>
      </c>
      <c r="R142" s="168">
        <v>0</v>
      </c>
      <c r="S142" s="193">
        <f t="shared" si="16"/>
        <v>0</v>
      </c>
      <c r="T142" s="169">
        <v>0</v>
      </c>
      <c r="U142" s="169">
        <v>0</v>
      </c>
      <c r="V142" s="169">
        <v>0</v>
      </c>
      <c r="W142" s="169">
        <v>0</v>
      </c>
    </row>
    <row r="143" spans="1:23" ht="12.75" x14ac:dyDescent="0.2">
      <c r="A143" s="170">
        <v>129</v>
      </c>
      <c r="B143" s="180" t="s">
        <v>294</v>
      </c>
      <c r="C143" s="181" t="s">
        <v>295</v>
      </c>
      <c r="D143" s="193">
        <f t="shared" si="15"/>
        <v>0</v>
      </c>
      <c r="E143" s="193">
        <f t="shared" si="14"/>
        <v>0</v>
      </c>
      <c r="F143" s="168">
        <v>0</v>
      </c>
      <c r="G143" s="168">
        <v>0</v>
      </c>
      <c r="H143" s="168">
        <v>0</v>
      </c>
      <c r="I143" s="193">
        <f t="shared" si="17"/>
        <v>0</v>
      </c>
      <c r="J143" s="168">
        <v>0</v>
      </c>
      <c r="K143" s="168">
        <v>0</v>
      </c>
      <c r="L143" s="168">
        <v>0</v>
      </c>
      <c r="M143" s="168">
        <f t="shared" si="18"/>
        <v>0</v>
      </c>
      <c r="N143" s="168">
        <v>0</v>
      </c>
      <c r="O143" s="168">
        <v>0</v>
      </c>
      <c r="P143" s="193">
        <f t="shared" si="19"/>
        <v>0</v>
      </c>
      <c r="Q143" s="168">
        <v>0</v>
      </c>
      <c r="R143" s="168">
        <v>0</v>
      </c>
      <c r="S143" s="193">
        <f t="shared" si="16"/>
        <v>0</v>
      </c>
      <c r="T143" s="169">
        <v>0</v>
      </c>
      <c r="U143" s="169">
        <v>0</v>
      </c>
      <c r="V143" s="169">
        <v>0</v>
      </c>
      <c r="W143" s="169">
        <v>0</v>
      </c>
    </row>
    <row r="144" spans="1:23" ht="12.75" x14ac:dyDescent="0.2">
      <c r="A144" s="170">
        <v>130</v>
      </c>
      <c r="B144" s="182" t="s">
        <v>296</v>
      </c>
      <c r="C144" s="183" t="s">
        <v>297</v>
      </c>
      <c r="D144" s="193">
        <f t="shared" si="15"/>
        <v>0</v>
      </c>
      <c r="E144" s="193">
        <f t="shared" si="14"/>
        <v>0</v>
      </c>
      <c r="F144" s="168">
        <v>0</v>
      </c>
      <c r="G144" s="168">
        <v>0</v>
      </c>
      <c r="H144" s="168">
        <v>0</v>
      </c>
      <c r="I144" s="193">
        <f t="shared" si="17"/>
        <v>0</v>
      </c>
      <c r="J144" s="168">
        <v>0</v>
      </c>
      <c r="K144" s="168">
        <v>0</v>
      </c>
      <c r="L144" s="168">
        <v>0</v>
      </c>
      <c r="M144" s="168">
        <f t="shared" si="18"/>
        <v>0</v>
      </c>
      <c r="N144" s="168">
        <v>0</v>
      </c>
      <c r="O144" s="168">
        <v>0</v>
      </c>
      <c r="P144" s="193">
        <f t="shared" si="19"/>
        <v>0</v>
      </c>
      <c r="Q144" s="168">
        <v>0</v>
      </c>
      <c r="R144" s="168">
        <v>0</v>
      </c>
      <c r="S144" s="193">
        <f t="shared" si="16"/>
        <v>0</v>
      </c>
      <c r="T144" s="169">
        <v>0</v>
      </c>
      <c r="U144" s="169">
        <v>0</v>
      </c>
      <c r="V144" s="169">
        <v>0</v>
      </c>
      <c r="W144" s="169">
        <v>0</v>
      </c>
    </row>
    <row r="145" spans="1:23" ht="12.75" x14ac:dyDescent="0.2">
      <c r="A145" s="170">
        <v>131</v>
      </c>
      <c r="B145" s="184" t="s">
        <v>298</v>
      </c>
      <c r="C145" s="185" t="s">
        <v>469</v>
      </c>
      <c r="D145" s="193">
        <f t="shared" si="15"/>
        <v>0</v>
      </c>
      <c r="E145" s="193">
        <f t="shared" si="14"/>
        <v>0</v>
      </c>
      <c r="F145" s="168">
        <v>0</v>
      </c>
      <c r="G145" s="168">
        <v>0</v>
      </c>
      <c r="H145" s="168">
        <v>0</v>
      </c>
      <c r="I145" s="193">
        <f t="shared" si="17"/>
        <v>0</v>
      </c>
      <c r="J145" s="168">
        <v>0</v>
      </c>
      <c r="K145" s="168">
        <v>0</v>
      </c>
      <c r="L145" s="168">
        <v>0</v>
      </c>
      <c r="M145" s="168">
        <f t="shared" si="18"/>
        <v>0</v>
      </c>
      <c r="N145" s="168">
        <v>0</v>
      </c>
      <c r="O145" s="168">
        <v>0</v>
      </c>
      <c r="P145" s="193">
        <f t="shared" si="19"/>
        <v>0</v>
      </c>
      <c r="Q145" s="168">
        <v>0</v>
      </c>
      <c r="R145" s="168">
        <v>0</v>
      </c>
      <c r="S145" s="193">
        <f t="shared" si="16"/>
        <v>0</v>
      </c>
      <c r="T145" s="169">
        <v>0</v>
      </c>
      <c r="U145" s="169">
        <v>0</v>
      </c>
      <c r="V145" s="169">
        <v>0</v>
      </c>
      <c r="W145" s="169">
        <v>0</v>
      </c>
    </row>
    <row r="146" spans="1:23" x14ac:dyDescent="0.2">
      <c r="A146" s="170">
        <v>132</v>
      </c>
      <c r="B146" s="170" t="s">
        <v>300</v>
      </c>
      <c r="C146" s="186" t="s">
        <v>301</v>
      </c>
      <c r="D146" s="193">
        <f t="shared" si="15"/>
        <v>0</v>
      </c>
      <c r="E146" s="193">
        <f t="shared" si="14"/>
        <v>0</v>
      </c>
      <c r="F146" s="168">
        <v>0</v>
      </c>
      <c r="G146" s="168">
        <v>0</v>
      </c>
      <c r="H146" s="168">
        <v>0</v>
      </c>
      <c r="I146" s="193">
        <f t="shared" si="17"/>
        <v>0</v>
      </c>
      <c r="J146" s="168">
        <v>0</v>
      </c>
      <c r="K146" s="168">
        <v>0</v>
      </c>
      <c r="L146" s="168">
        <v>0</v>
      </c>
      <c r="M146" s="168">
        <f t="shared" si="18"/>
        <v>0</v>
      </c>
      <c r="N146" s="168">
        <v>0</v>
      </c>
      <c r="O146" s="168">
        <v>0</v>
      </c>
      <c r="P146" s="193">
        <f t="shared" si="19"/>
        <v>0</v>
      </c>
      <c r="Q146" s="168">
        <v>0</v>
      </c>
      <c r="R146" s="168">
        <v>0</v>
      </c>
      <c r="S146" s="193">
        <f t="shared" si="16"/>
        <v>0</v>
      </c>
      <c r="T146" s="169">
        <v>0</v>
      </c>
      <c r="U146" s="169">
        <v>0</v>
      </c>
      <c r="V146" s="169">
        <v>0</v>
      </c>
      <c r="W146" s="169">
        <v>0</v>
      </c>
    </row>
    <row r="147" spans="1:23" x14ac:dyDescent="0.2">
      <c r="A147" s="170">
        <v>133</v>
      </c>
      <c r="B147" s="187" t="s">
        <v>302</v>
      </c>
      <c r="C147" s="186" t="s">
        <v>303</v>
      </c>
      <c r="D147" s="193">
        <f t="shared" si="15"/>
        <v>0</v>
      </c>
      <c r="E147" s="193">
        <f t="shared" si="14"/>
        <v>0</v>
      </c>
      <c r="F147" s="168">
        <v>0</v>
      </c>
      <c r="G147" s="168">
        <v>0</v>
      </c>
      <c r="H147" s="168">
        <v>0</v>
      </c>
      <c r="I147" s="193">
        <f t="shared" si="17"/>
        <v>0</v>
      </c>
      <c r="J147" s="168">
        <v>0</v>
      </c>
      <c r="K147" s="168">
        <v>0</v>
      </c>
      <c r="L147" s="168">
        <v>0</v>
      </c>
      <c r="M147" s="168">
        <f t="shared" si="18"/>
        <v>0</v>
      </c>
      <c r="N147" s="168">
        <v>0</v>
      </c>
      <c r="O147" s="168">
        <v>0</v>
      </c>
      <c r="P147" s="193">
        <f t="shared" si="19"/>
        <v>0</v>
      </c>
      <c r="Q147" s="168">
        <v>0</v>
      </c>
      <c r="R147" s="168">
        <v>0</v>
      </c>
      <c r="S147" s="193">
        <f t="shared" si="16"/>
        <v>0</v>
      </c>
      <c r="T147" s="169">
        <v>0</v>
      </c>
      <c r="U147" s="169">
        <v>0</v>
      </c>
      <c r="V147" s="169">
        <v>0</v>
      </c>
      <c r="W147" s="169">
        <v>0</v>
      </c>
    </row>
    <row r="148" spans="1:23" x14ac:dyDescent="0.2">
      <c r="A148" s="170">
        <v>134</v>
      </c>
      <c r="B148" s="188" t="s">
        <v>304</v>
      </c>
      <c r="C148" s="189" t="s">
        <v>305</v>
      </c>
      <c r="D148" s="193">
        <f t="shared" si="15"/>
        <v>0</v>
      </c>
      <c r="E148" s="193">
        <f t="shared" si="14"/>
        <v>0</v>
      </c>
      <c r="F148" s="168">
        <v>0</v>
      </c>
      <c r="G148" s="168">
        <v>0</v>
      </c>
      <c r="H148" s="168">
        <v>0</v>
      </c>
      <c r="I148" s="193">
        <f t="shared" si="17"/>
        <v>0</v>
      </c>
      <c r="J148" s="168">
        <v>0</v>
      </c>
      <c r="K148" s="168">
        <v>0</v>
      </c>
      <c r="L148" s="168">
        <v>0</v>
      </c>
      <c r="M148" s="168">
        <f t="shared" si="18"/>
        <v>0</v>
      </c>
      <c r="N148" s="168">
        <v>0</v>
      </c>
      <c r="O148" s="168">
        <v>0</v>
      </c>
      <c r="P148" s="193">
        <f t="shared" si="19"/>
        <v>0</v>
      </c>
      <c r="Q148" s="168">
        <v>0</v>
      </c>
      <c r="R148" s="168">
        <v>0</v>
      </c>
      <c r="S148" s="193">
        <f t="shared" si="16"/>
        <v>0</v>
      </c>
      <c r="T148" s="169">
        <v>0</v>
      </c>
      <c r="U148" s="169">
        <v>0</v>
      </c>
      <c r="V148" s="169">
        <v>0</v>
      </c>
      <c r="W148" s="169">
        <v>0</v>
      </c>
    </row>
    <row r="149" spans="1:23" x14ac:dyDescent="0.2">
      <c r="A149" s="170">
        <v>135</v>
      </c>
      <c r="B149" s="187" t="s">
        <v>306</v>
      </c>
      <c r="C149" s="186" t="s">
        <v>307</v>
      </c>
      <c r="D149" s="193">
        <f t="shared" si="15"/>
        <v>0</v>
      </c>
      <c r="E149" s="193">
        <f t="shared" si="14"/>
        <v>0</v>
      </c>
      <c r="F149" s="168">
        <v>0</v>
      </c>
      <c r="G149" s="168">
        <v>0</v>
      </c>
      <c r="H149" s="168">
        <v>0</v>
      </c>
      <c r="I149" s="193">
        <f t="shared" si="17"/>
        <v>0</v>
      </c>
      <c r="J149" s="168">
        <v>0</v>
      </c>
      <c r="K149" s="168">
        <v>0</v>
      </c>
      <c r="L149" s="168">
        <v>0</v>
      </c>
      <c r="M149" s="168">
        <f t="shared" si="18"/>
        <v>0</v>
      </c>
      <c r="N149" s="168">
        <v>0</v>
      </c>
      <c r="O149" s="168">
        <v>0</v>
      </c>
      <c r="P149" s="193">
        <f t="shared" si="19"/>
        <v>0</v>
      </c>
      <c r="Q149" s="168">
        <v>0</v>
      </c>
      <c r="R149" s="168">
        <v>0</v>
      </c>
      <c r="S149" s="193">
        <f t="shared" si="16"/>
        <v>0</v>
      </c>
      <c r="T149" s="169">
        <v>0</v>
      </c>
      <c r="U149" s="169">
        <v>0</v>
      </c>
      <c r="V149" s="169">
        <v>0</v>
      </c>
      <c r="W149" s="169">
        <v>0</v>
      </c>
    </row>
    <row r="150" spans="1:23" ht="12.75" customHeight="1" x14ac:dyDescent="0.2">
      <c r="A150" s="942"/>
      <c r="B150" s="942"/>
      <c r="C150" s="942"/>
      <c r="D150" s="190"/>
    </row>
    <row r="153" spans="1:23" x14ac:dyDescent="0.2">
      <c r="I153" s="171"/>
    </row>
    <row r="154" spans="1:23" x14ac:dyDescent="0.2">
      <c r="S154" s="171"/>
      <c r="T154" s="171"/>
      <c r="U154" s="171"/>
      <c r="V154" s="171"/>
      <c r="W154" s="171"/>
    </row>
  </sheetData>
  <mergeCells count="37">
    <mergeCell ref="A10:C10"/>
    <mergeCell ref="A11:C11"/>
    <mergeCell ref="A92:A95"/>
    <mergeCell ref="B92:B95"/>
    <mergeCell ref="A150:C150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0"/>
  <sheetViews>
    <sheetView zoomScale="90" zoomScaleNormal="90" workbookViewId="0">
      <pane xSplit="4" ySplit="7" topLeftCell="E131" activePane="bottomRight" state="frozen"/>
      <selection pane="topRight" activeCell="D1" sqref="D1"/>
      <selection pane="bottomLeft" activeCell="A8" sqref="A8"/>
      <selection pane="bottomRight" activeCell="C121" sqref="C121"/>
    </sheetView>
  </sheetViews>
  <sheetFormatPr defaultColWidth="10.7109375" defaultRowHeight="15" x14ac:dyDescent="0.25"/>
  <cols>
    <col min="1" max="1" width="7" style="77" hidden="1" customWidth="1"/>
    <col min="2" max="2" width="7" style="77" customWidth="1"/>
    <col min="3" max="3" width="9" style="77" customWidth="1"/>
    <col min="4" max="4" width="57.5703125" style="77" customWidth="1"/>
    <col min="5" max="5" width="16.42578125" style="77" customWidth="1"/>
    <col min="6" max="6" width="12" style="77" customWidth="1"/>
    <col min="7" max="7" width="13.28515625" style="77" customWidth="1"/>
    <col min="8" max="16384" width="10.7109375" style="77"/>
  </cols>
  <sheetData>
    <row r="1" spans="1:11" ht="32.25" customHeight="1" x14ac:dyDescent="0.25">
      <c r="A1" s="76"/>
      <c r="B1" s="76"/>
      <c r="C1" s="952" t="s">
        <v>311</v>
      </c>
      <c r="D1" s="952"/>
      <c r="E1" s="952"/>
      <c r="F1" s="952"/>
      <c r="G1" s="952"/>
      <c r="H1" s="952"/>
      <c r="I1" s="952"/>
      <c r="J1" s="952"/>
      <c r="K1" s="952"/>
    </row>
    <row r="2" spans="1:11" s="78" customFormat="1" ht="35.25" customHeight="1" x14ac:dyDescent="0.2">
      <c r="A2" s="946" t="s">
        <v>0</v>
      </c>
      <c r="B2" s="946" t="s">
        <v>312</v>
      </c>
      <c r="C2" s="953" t="s">
        <v>1</v>
      </c>
      <c r="D2" s="954" t="s">
        <v>313</v>
      </c>
      <c r="E2" s="955" t="s">
        <v>314</v>
      </c>
      <c r="F2" s="955"/>
      <c r="G2" s="955"/>
      <c r="H2" s="955"/>
      <c r="I2" s="955"/>
      <c r="J2" s="955"/>
      <c r="K2" s="955"/>
    </row>
    <row r="3" spans="1:11" s="78" customFormat="1" ht="25.5" customHeight="1" x14ac:dyDescent="0.2">
      <c r="A3" s="946"/>
      <c r="B3" s="946"/>
      <c r="C3" s="953"/>
      <c r="D3" s="954"/>
      <c r="E3" s="944" t="s">
        <v>315</v>
      </c>
      <c r="F3" s="944"/>
      <c r="G3" s="944"/>
      <c r="H3" s="944" t="s">
        <v>316</v>
      </c>
      <c r="I3" s="944"/>
      <c r="J3" s="944"/>
      <c r="K3" s="944"/>
    </row>
    <row r="4" spans="1:11" s="78" customFormat="1" ht="25.5" customHeight="1" x14ac:dyDescent="0.2">
      <c r="A4" s="946"/>
      <c r="B4" s="946"/>
      <c r="C4" s="953"/>
      <c r="D4" s="954"/>
      <c r="E4" s="944" t="s">
        <v>317</v>
      </c>
      <c r="F4" s="945" t="s">
        <v>318</v>
      </c>
      <c r="G4" s="945"/>
      <c r="H4" s="944" t="s">
        <v>319</v>
      </c>
      <c r="I4" s="945" t="s">
        <v>320</v>
      </c>
      <c r="J4" s="945"/>
      <c r="K4" s="945"/>
    </row>
    <row r="5" spans="1:11" s="78" customFormat="1" ht="58.5" customHeight="1" x14ac:dyDescent="0.2">
      <c r="A5" s="946"/>
      <c r="B5" s="946"/>
      <c r="C5" s="953"/>
      <c r="D5" s="954"/>
      <c r="E5" s="944"/>
      <c r="F5" s="79" t="s">
        <v>321</v>
      </c>
      <c r="G5" s="79" t="s">
        <v>322</v>
      </c>
      <c r="H5" s="944"/>
      <c r="I5" s="79" t="s">
        <v>323</v>
      </c>
      <c r="J5" s="79" t="s">
        <v>324</v>
      </c>
      <c r="K5" s="79" t="s">
        <v>325</v>
      </c>
    </row>
    <row r="6" spans="1:11" s="78" customFormat="1" ht="12.75" customHeight="1" x14ac:dyDescent="0.2">
      <c r="A6" s="80">
        <v>1</v>
      </c>
      <c r="B6" s="80">
        <v>1</v>
      </c>
      <c r="C6" s="81">
        <v>2</v>
      </c>
      <c r="D6" s="82">
        <v>3</v>
      </c>
      <c r="E6" s="79">
        <v>4</v>
      </c>
      <c r="F6" s="79">
        <v>5</v>
      </c>
      <c r="G6" s="79">
        <v>6</v>
      </c>
      <c r="H6" s="79">
        <v>7</v>
      </c>
      <c r="I6" s="79">
        <v>8</v>
      </c>
      <c r="J6" s="79">
        <v>9</v>
      </c>
      <c r="K6" s="79">
        <v>10</v>
      </c>
    </row>
    <row r="7" spans="1:11" s="78" customFormat="1" ht="21" customHeight="1" x14ac:dyDescent="0.2">
      <c r="A7" s="946" t="s">
        <v>326</v>
      </c>
      <c r="B7" s="946"/>
      <c r="C7" s="946"/>
      <c r="D7" s="946"/>
      <c r="E7" s="83">
        <f t="shared" ref="E7:K7" si="0">SUM(E8:E143)-E89</f>
        <v>194709</v>
      </c>
      <c r="F7" s="83">
        <f t="shared" si="0"/>
        <v>16031</v>
      </c>
      <c r="G7" s="83">
        <f t="shared" si="0"/>
        <v>16031</v>
      </c>
      <c r="H7" s="83">
        <f t="shared" si="0"/>
        <v>4809</v>
      </c>
      <c r="I7" s="83">
        <f t="shared" si="0"/>
        <v>1603</v>
      </c>
      <c r="J7" s="83">
        <f t="shared" si="0"/>
        <v>1603</v>
      </c>
      <c r="K7" s="83">
        <f t="shared" si="0"/>
        <v>1603</v>
      </c>
    </row>
    <row r="8" spans="1:11" x14ac:dyDescent="0.25">
      <c r="A8" s="84">
        <v>1</v>
      </c>
      <c r="B8" s="84">
        <v>1</v>
      </c>
      <c r="C8" s="49" t="s">
        <v>54</v>
      </c>
      <c r="D8" s="50" t="s">
        <v>55</v>
      </c>
      <c r="E8" s="85">
        <v>867</v>
      </c>
      <c r="F8" s="85">
        <v>3</v>
      </c>
      <c r="G8" s="85">
        <v>3</v>
      </c>
      <c r="H8" s="85">
        <v>0</v>
      </c>
      <c r="I8" s="85">
        <v>0</v>
      </c>
      <c r="J8" s="85">
        <v>0</v>
      </c>
      <c r="K8" s="85">
        <v>0</v>
      </c>
    </row>
    <row r="9" spans="1:11" x14ac:dyDescent="0.25">
      <c r="A9" s="84">
        <v>2</v>
      </c>
      <c r="B9" s="84">
        <v>2</v>
      </c>
      <c r="C9" s="52" t="s">
        <v>56</v>
      </c>
      <c r="D9" s="50" t="s">
        <v>57</v>
      </c>
      <c r="E9" s="85">
        <v>896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</row>
    <row r="10" spans="1:11" x14ac:dyDescent="0.25">
      <c r="A10" s="84">
        <v>3</v>
      </c>
      <c r="B10" s="84">
        <v>3</v>
      </c>
      <c r="C10" s="87" t="s">
        <v>16</v>
      </c>
      <c r="D10" s="31" t="s">
        <v>17</v>
      </c>
      <c r="E10" s="85">
        <v>2719</v>
      </c>
      <c r="F10" s="85">
        <v>1750</v>
      </c>
      <c r="G10" s="85">
        <v>1750</v>
      </c>
      <c r="H10" s="85">
        <v>525</v>
      </c>
      <c r="I10" s="85">
        <v>175</v>
      </c>
      <c r="J10" s="85">
        <v>175</v>
      </c>
      <c r="K10" s="85">
        <v>175</v>
      </c>
    </row>
    <row r="11" spans="1:11" x14ac:dyDescent="0.25">
      <c r="A11" s="84">
        <v>4</v>
      </c>
      <c r="B11" s="84">
        <v>4</v>
      </c>
      <c r="C11" s="49" t="s">
        <v>58</v>
      </c>
      <c r="D11" s="50" t="s">
        <v>59</v>
      </c>
      <c r="E11" s="85">
        <v>963</v>
      </c>
      <c r="F11" s="85">
        <v>1</v>
      </c>
      <c r="G11" s="85">
        <v>1</v>
      </c>
      <c r="H11" s="85">
        <v>0</v>
      </c>
      <c r="I11" s="85">
        <v>0</v>
      </c>
      <c r="J11" s="85">
        <v>0</v>
      </c>
      <c r="K11" s="85">
        <v>0</v>
      </c>
    </row>
    <row r="12" spans="1:11" x14ac:dyDescent="0.25">
      <c r="A12" s="84">
        <v>5</v>
      </c>
      <c r="B12" s="84">
        <v>5</v>
      </c>
      <c r="C12" s="49" t="s">
        <v>60</v>
      </c>
      <c r="D12" s="50" t="s">
        <v>61</v>
      </c>
      <c r="E12" s="85">
        <v>1046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</row>
    <row r="13" spans="1:11" x14ac:dyDescent="0.25">
      <c r="A13" s="84">
        <v>6</v>
      </c>
      <c r="B13" s="84">
        <v>6</v>
      </c>
      <c r="C13" s="87" t="s">
        <v>18</v>
      </c>
      <c r="D13" s="31" t="s">
        <v>19</v>
      </c>
      <c r="E13" s="85">
        <v>7492</v>
      </c>
      <c r="F13" s="85">
        <v>3764</v>
      </c>
      <c r="G13" s="85">
        <v>3764</v>
      </c>
      <c r="H13" s="85">
        <v>1128</v>
      </c>
      <c r="I13" s="85">
        <v>376</v>
      </c>
      <c r="J13" s="85">
        <v>376</v>
      </c>
      <c r="K13" s="85">
        <v>376</v>
      </c>
    </row>
    <row r="14" spans="1:11" x14ac:dyDescent="0.25">
      <c r="A14" s="84">
        <v>7</v>
      </c>
      <c r="B14" s="84">
        <v>7</v>
      </c>
      <c r="C14" s="49" t="s">
        <v>62</v>
      </c>
      <c r="D14" s="50" t="s">
        <v>63</v>
      </c>
      <c r="E14" s="85">
        <v>2746</v>
      </c>
      <c r="F14" s="85">
        <v>1</v>
      </c>
      <c r="G14" s="85">
        <v>1</v>
      </c>
      <c r="H14" s="85">
        <v>0</v>
      </c>
      <c r="I14" s="85">
        <v>0</v>
      </c>
      <c r="J14" s="85">
        <v>0</v>
      </c>
      <c r="K14" s="85">
        <v>0</v>
      </c>
    </row>
    <row r="15" spans="1:11" x14ac:dyDescent="0.25">
      <c r="A15" s="84">
        <v>8</v>
      </c>
      <c r="B15" s="84">
        <v>8</v>
      </c>
      <c r="C15" s="53" t="s">
        <v>64</v>
      </c>
      <c r="D15" s="50" t="s">
        <v>65</v>
      </c>
      <c r="E15" s="85">
        <v>1109</v>
      </c>
      <c r="F15" s="85">
        <v>10</v>
      </c>
      <c r="G15" s="85">
        <v>10</v>
      </c>
      <c r="H15" s="85">
        <v>3</v>
      </c>
      <c r="I15" s="85">
        <v>1</v>
      </c>
      <c r="J15" s="85">
        <v>1</v>
      </c>
      <c r="K15" s="85">
        <v>1</v>
      </c>
    </row>
    <row r="16" spans="1:11" x14ac:dyDescent="0.25">
      <c r="A16" s="84">
        <v>9</v>
      </c>
      <c r="B16" s="84">
        <v>9</v>
      </c>
      <c r="C16" s="53" t="s">
        <v>66</v>
      </c>
      <c r="D16" s="50" t="s">
        <v>67</v>
      </c>
      <c r="E16" s="85">
        <v>993</v>
      </c>
      <c r="F16" s="85">
        <v>51</v>
      </c>
      <c r="G16" s="85">
        <v>51</v>
      </c>
      <c r="H16" s="85">
        <v>15</v>
      </c>
      <c r="I16" s="85">
        <v>5</v>
      </c>
      <c r="J16" s="85">
        <v>5</v>
      </c>
      <c r="K16" s="85">
        <v>5</v>
      </c>
    </row>
    <row r="17" spans="1:11" x14ac:dyDescent="0.25">
      <c r="A17" s="84">
        <v>10</v>
      </c>
      <c r="B17" s="84">
        <v>10</v>
      </c>
      <c r="C17" s="53" t="s">
        <v>68</v>
      </c>
      <c r="D17" s="50" t="s">
        <v>69</v>
      </c>
      <c r="E17" s="85">
        <v>1388</v>
      </c>
      <c r="F17" s="85">
        <v>3</v>
      </c>
      <c r="G17" s="85">
        <v>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4">
        <v>11</v>
      </c>
      <c r="B18" s="84">
        <v>11</v>
      </c>
      <c r="C18" s="53" t="s">
        <v>70</v>
      </c>
      <c r="D18" s="50" t="s">
        <v>71</v>
      </c>
      <c r="E18" s="85">
        <v>987</v>
      </c>
      <c r="F18" s="85">
        <v>32</v>
      </c>
      <c r="G18" s="85">
        <v>32</v>
      </c>
      <c r="H18" s="85">
        <v>9</v>
      </c>
      <c r="I18" s="85">
        <v>3</v>
      </c>
      <c r="J18" s="85">
        <v>3</v>
      </c>
      <c r="K18" s="85">
        <v>3</v>
      </c>
    </row>
    <row r="19" spans="1:11" x14ac:dyDescent="0.25">
      <c r="A19" s="84">
        <v>12</v>
      </c>
      <c r="B19" s="84">
        <v>12</v>
      </c>
      <c r="C19" s="53" t="s">
        <v>72</v>
      </c>
      <c r="D19" s="50" t="s">
        <v>73</v>
      </c>
      <c r="E19" s="85">
        <v>2045</v>
      </c>
      <c r="F19" s="85">
        <v>10</v>
      </c>
      <c r="G19" s="85">
        <v>10</v>
      </c>
      <c r="H19" s="85">
        <v>3</v>
      </c>
      <c r="I19" s="85">
        <v>1</v>
      </c>
      <c r="J19" s="85">
        <v>1</v>
      </c>
      <c r="K19" s="85">
        <v>1</v>
      </c>
    </row>
    <row r="20" spans="1:11" x14ac:dyDescent="0.25">
      <c r="A20" s="84">
        <v>13</v>
      </c>
      <c r="B20" s="84">
        <v>13</v>
      </c>
      <c r="C20" s="53" t="s">
        <v>74</v>
      </c>
      <c r="D20" s="50" t="s">
        <v>75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4">
        <v>14</v>
      </c>
      <c r="B21" s="84">
        <v>14</v>
      </c>
      <c r="C21" s="53" t="s">
        <v>76</v>
      </c>
      <c r="D21" s="50" t="s">
        <v>77</v>
      </c>
      <c r="E21" s="85">
        <v>1269</v>
      </c>
      <c r="F21" s="85">
        <v>1269</v>
      </c>
      <c r="G21" s="85">
        <v>1269</v>
      </c>
      <c r="H21" s="85">
        <v>381</v>
      </c>
      <c r="I21" s="85">
        <v>127</v>
      </c>
      <c r="J21" s="85">
        <v>127</v>
      </c>
      <c r="K21" s="85">
        <v>127</v>
      </c>
    </row>
    <row r="22" spans="1:11" x14ac:dyDescent="0.25">
      <c r="A22" s="84">
        <v>15</v>
      </c>
      <c r="B22" s="84">
        <v>15</v>
      </c>
      <c r="C22" s="53" t="s">
        <v>78</v>
      </c>
      <c r="D22" s="50" t="s">
        <v>79</v>
      </c>
      <c r="E22" s="85">
        <v>1832</v>
      </c>
      <c r="F22" s="85">
        <v>140</v>
      </c>
      <c r="G22" s="85">
        <v>140</v>
      </c>
      <c r="H22" s="85">
        <v>42</v>
      </c>
      <c r="I22" s="85">
        <v>14</v>
      </c>
      <c r="J22" s="85">
        <v>14</v>
      </c>
      <c r="K22" s="85">
        <v>14</v>
      </c>
    </row>
    <row r="23" spans="1:11" x14ac:dyDescent="0.25">
      <c r="A23" s="84">
        <v>16</v>
      </c>
      <c r="B23" s="84">
        <v>16</v>
      </c>
      <c r="C23" s="53" t="s">
        <v>80</v>
      </c>
      <c r="D23" s="50" t="s">
        <v>81</v>
      </c>
      <c r="E23" s="85">
        <v>2395</v>
      </c>
      <c r="F23" s="85">
        <v>12</v>
      </c>
      <c r="G23" s="85">
        <v>12</v>
      </c>
      <c r="H23" s="85">
        <v>3</v>
      </c>
      <c r="I23" s="85">
        <v>1</v>
      </c>
      <c r="J23" s="85">
        <v>1</v>
      </c>
      <c r="K23" s="85">
        <v>1</v>
      </c>
    </row>
    <row r="24" spans="1:11" x14ac:dyDescent="0.25">
      <c r="A24" s="84">
        <v>17</v>
      </c>
      <c r="B24" s="84">
        <v>17</v>
      </c>
      <c r="C24" s="87" t="s">
        <v>20</v>
      </c>
      <c r="D24" s="31" t="s">
        <v>21</v>
      </c>
      <c r="E24" s="85">
        <v>4578</v>
      </c>
      <c r="F24" s="85">
        <v>10</v>
      </c>
      <c r="G24" s="85">
        <v>10</v>
      </c>
      <c r="H24" s="85">
        <v>3</v>
      </c>
      <c r="I24" s="85">
        <v>1</v>
      </c>
      <c r="J24" s="85">
        <v>1</v>
      </c>
      <c r="K24" s="85">
        <v>1</v>
      </c>
    </row>
    <row r="25" spans="1:11" x14ac:dyDescent="0.25">
      <c r="A25" s="84">
        <v>18</v>
      </c>
      <c r="B25" s="84">
        <v>18</v>
      </c>
      <c r="C25" s="49" t="s">
        <v>82</v>
      </c>
      <c r="D25" s="50" t="s">
        <v>83</v>
      </c>
      <c r="E25" s="85">
        <v>745</v>
      </c>
      <c r="F25" s="85">
        <v>745</v>
      </c>
      <c r="G25" s="85">
        <v>745</v>
      </c>
      <c r="H25" s="85">
        <v>225</v>
      </c>
      <c r="I25" s="85">
        <v>75</v>
      </c>
      <c r="J25" s="85">
        <v>75</v>
      </c>
      <c r="K25" s="85">
        <v>75</v>
      </c>
    </row>
    <row r="26" spans="1:11" x14ac:dyDescent="0.25">
      <c r="A26" s="84">
        <v>19</v>
      </c>
      <c r="B26" s="84">
        <v>19</v>
      </c>
      <c r="C26" s="49" t="s">
        <v>84</v>
      </c>
      <c r="D26" s="50" t="s">
        <v>85</v>
      </c>
      <c r="E26" s="85">
        <v>631</v>
      </c>
      <c r="F26" s="85">
        <v>16</v>
      </c>
      <c r="G26" s="85">
        <v>16</v>
      </c>
      <c r="H26" s="85">
        <v>6</v>
      </c>
      <c r="I26" s="85">
        <v>2</v>
      </c>
      <c r="J26" s="85">
        <v>2</v>
      </c>
      <c r="K26" s="85">
        <v>2</v>
      </c>
    </row>
    <row r="27" spans="1:11" x14ac:dyDescent="0.25">
      <c r="A27" s="84">
        <v>20</v>
      </c>
      <c r="B27" s="84">
        <v>20</v>
      </c>
      <c r="C27" s="49" t="s">
        <v>86</v>
      </c>
      <c r="D27" s="50" t="s">
        <v>87</v>
      </c>
      <c r="E27" s="85">
        <v>3260</v>
      </c>
      <c r="F27" s="85">
        <v>163</v>
      </c>
      <c r="G27" s="85">
        <v>163</v>
      </c>
      <c r="H27" s="85">
        <v>48</v>
      </c>
      <c r="I27" s="85">
        <v>16</v>
      </c>
      <c r="J27" s="85">
        <v>16</v>
      </c>
      <c r="K27" s="85">
        <v>16</v>
      </c>
    </row>
    <row r="28" spans="1:11" x14ac:dyDescent="0.25">
      <c r="A28" s="84">
        <v>21</v>
      </c>
      <c r="B28" s="84">
        <v>21</v>
      </c>
      <c r="C28" s="88" t="s">
        <v>22</v>
      </c>
      <c r="D28" s="31" t="s">
        <v>23</v>
      </c>
      <c r="E28" s="85">
        <v>2735</v>
      </c>
      <c r="F28" s="85">
        <v>2099</v>
      </c>
      <c r="G28" s="85">
        <v>2099</v>
      </c>
      <c r="H28" s="85">
        <v>630</v>
      </c>
      <c r="I28" s="85">
        <v>210</v>
      </c>
      <c r="J28" s="85">
        <v>210</v>
      </c>
      <c r="K28" s="85">
        <v>210</v>
      </c>
    </row>
    <row r="29" spans="1:11" x14ac:dyDescent="0.25">
      <c r="A29" s="84">
        <v>22</v>
      </c>
      <c r="B29" s="84">
        <v>22</v>
      </c>
      <c r="C29" s="87" t="s">
        <v>24</v>
      </c>
      <c r="D29" s="31" t="s">
        <v>25</v>
      </c>
      <c r="E29" s="85">
        <v>676</v>
      </c>
      <c r="F29" s="85">
        <v>10</v>
      </c>
      <c r="G29" s="85">
        <v>10</v>
      </c>
      <c r="H29" s="85">
        <v>3</v>
      </c>
      <c r="I29" s="85">
        <v>1</v>
      </c>
      <c r="J29" s="85">
        <v>1</v>
      </c>
      <c r="K29" s="85">
        <v>1</v>
      </c>
    </row>
    <row r="30" spans="1:11" x14ac:dyDescent="0.25">
      <c r="A30" s="84">
        <v>23</v>
      </c>
      <c r="B30" s="84">
        <v>23</v>
      </c>
      <c r="C30" s="53" t="s">
        <v>88</v>
      </c>
      <c r="D30" s="50" t="s">
        <v>89</v>
      </c>
      <c r="E30" s="85">
        <v>0</v>
      </c>
      <c r="F30" s="85">
        <v>0</v>
      </c>
      <c r="G30" s="85">
        <v>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4">
        <v>24</v>
      </c>
      <c r="B31" s="84">
        <v>24</v>
      </c>
      <c r="C31" s="53" t="s">
        <v>90</v>
      </c>
      <c r="D31" s="50" t="s">
        <v>91</v>
      </c>
      <c r="E31" s="85">
        <v>0</v>
      </c>
      <c r="F31" s="85">
        <v>0</v>
      </c>
      <c r="G31" s="85">
        <v>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4">
        <v>25</v>
      </c>
      <c r="B32" s="84">
        <v>25</v>
      </c>
      <c r="C32" s="49" t="s">
        <v>92</v>
      </c>
      <c r="D32" s="50" t="s">
        <v>93</v>
      </c>
      <c r="E32" s="85">
        <v>14779</v>
      </c>
      <c r="F32" s="85">
        <v>20</v>
      </c>
      <c r="G32" s="85">
        <v>20</v>
      </c>
      <c r="H32" s="85">
        <v>6</v>
      </c>
      <c r="I32" s="85">
        <v>2</v>
      </c>
      <c r="J32" s="85">
        <v>2</v>
      </c>
      <c r="K32" s="85">
        <v>2</v>
      </c>
    </row>
    <row r="33" spans="1:11" x14ac:dyDescent="0.25">
      <c r="A33" s="84">
        <v>26</v>
      </c>
      <c r="B33" s="84">
        <v>26</v>
      </c>
      <c r="C33" s="53" t="s">
        <v>94</v>
      </c>
      <c r="D33" s="50" t="s">
        <v>95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4">
        <v>27</v>
      </c>
      <c r="B34" s="84">
        <v>27</v>
      </c>
      <c r="C34" s="52" t="s">
        <v>96</v>
      </c>
      <c r="D34" s="50" t="s">
        <v>97</v>
      </c>
      <c r="E34" s="85">
        <v>0</v>
      </c>
      <c r="F34" s="85">
        <v>0</v>
      </c>
      <c r="G34" s="85">
        <v>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4">
        <v>29</v>
      </c>
      <c r="B35" s="84">
        <v>28</v>
      </c>
      <c r="C35" s="89" t="s">
        <v>26</v>
      </c>
      <c r="D35" s="31" t="s">
        <v>27</v>
      </c>
      <c r="E35" s="85">
        <v>3944</v>
      </c>
      <c r="F35" s="85">
        <v>110</v>
      </c>
      <c r="G35" s="85">
        <v>110</v>
      </c>
      <c r="H35" s="85">
        <v>33</v>
      </c>
      <c r="I35" s="85">
        <v>11</v>
      </c>
      <c r="J35" s="85">
        <v>11</v>
      </c>
      <c r="K35" s="85">
        <v>11</v>
      </c>
    </row>
    <row r="36" spans="1:11" x14ac:dyDescent="0.25">
      <c r="A36" s="84">
        <v>30</v>
      </c>
      <c r="B36" s="84">
        <v>29</v>
      </c>
      <c r="C36" s="49" t="s">
        <v>98</v>
      </c>
      <c r="D36" s="50" t="s">
        <v>99</v>
      </c>
      <c r="E36" s="85">
        <v>5806</v>
      </c>
      <c r="F36" s="85">
        <v>19</v>
      </c>
      <c r="G36" s="85">
        <v>19</v>
      </c>
      <c r="H36" s="85">
        <v>6</v>
      </c>
      <c r="I36" s="85">
        <v>2</v>
      </c>
      <c r="J36" s="85">
        <v>2</v>
      </c>
      <c r="K36" s="85">
        <v>2</v>
      </c>
    </row>
    <row r="37" spans="1:11" x14ac:dyDescent="0.25">
      <c r="A37" s="84">
        <v>31</v>
      </c>
      <c r="B37" s="84">
        <v>30</v>
      </c>
      <c r="C37" s="52" t="s">
        <v>100</v>
      </c>
      <c r="D37" s="50" t="s">
        <v>101</v>
      </c>
      <c r="E37" s="85">
        <v>1113</v>
      </c>
      <c r="F37" s="85">
        <v>15</v>
      </c>
      <c r="G37" s="85">
        <v>15</v>
      </c>
      <c r="H37" s="85">
        <v>6</v>
      </c>
      <c r="I37" s="85">
        <v>2</v>
      </c>
      <c r="J37" s="85">
        <v>2</v>
      </c>
      <c r="K37" s="85">
        <v>2</v>
      </c>
    </row>
    <row r="38" spans="1:11" x14ac:dyDescent="0.25">
      <c r="A38" s="84">
        <v>32</v>
      </c>
      <c r="B38" s="84">
        <v>31</v>
      </c>
      <c r="C38" s="53" t="s">
        <v>102</v>
      </c>
      <c r="D38" s="50" t="s">
        <v>103</v>
      </c>
      <c r="E38" s="85">
        <v>4013</v>
      </c>
      <c r="F38" s="85">
        <v>51</v>
      </c>
      <c r="G38" s="85">
        <v>51</v>
      </c>
      <c r="H38" s="85">
        <v>15</v>
      </c>
      <c r="I38" s="85">
        <v>5</v>
      </c>
      <c r="J38" s="85">
        <v>5</v>
      </c>
      <c r="K38" s="85">
        <v>5</v>
      </c>
    </row>
    <row r="39" spans="1:11" x14ac:dyDescent="0.25">
      <c r="A39" s="84">
        <v>33</v>
      </c>
      <c r="B39" s="84">
        <v>32</v>
      </c>
      <c r="C39" s="52" t="s">
        <v>104</v>
      </c>
      <c r="D39" s="50" t="s">
        <v>105</v>
      </c>
      <c r="E39" s="85">
        <v>1475</v>
      </c>
      <c r="F39" s="85">
        <v>2</v>
      </c>
      <c r="G39" s="85">
        <v>2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4">
        <v>34</v>
      </c>
      <c r="B40" s="84">
        <v>33</v>
      </c>
      <c r="C40" s="49" t="s">
        <v>106</v>
      </c>
      <c r="D40" s="50" t="s">
        <v>107</v>
      </c>
      <c r="E40" s="85">
        <v>3862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4">
        <v>35</v>
      </c>
      <c r="B41" s="84">
        <v>34</v>
      </c>
      <c r="C41" s="90" t="s">
        <v>108</v>
      </c>
      <c r="D41" s="91" t="s">
        <v>109</v>
      </c>
      <c r="E41" s="85">
        <v>1321</v>
      </c>
      <c r="F41" s="85">
        <v>0</v>
      </c>
      <c r="G41" s="85">
        <v>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4">
        <v>36</v>
      </c>
      <c r="B42" s="84">
        <v>35</v>
      </c>
      <c r="C42" s="49" t="s">
        <v>110</v>
      </c>
      <c r="D42" s="50" t="s">
        <v>111</v>
      </c>
      <c r="E42" s="85">
        <v>849</v>
      </c>
      <c r="F42" s="85">
        <v>15</v>
      </c>
      <c r="G42" s="85">
        <v>15</v>
      </c>
      <c r="H42" s="85">
        <v>6</v>
      </c>
      <c r="I42" s="85">
        <v>2</v>
      </c>
      <c r="J42" s="85">
        <v>2</v>
      </c>
      <c r="K42" s="85">
        <v>2</v>
      </c>
    </row>
    <row r="43" spans="1:11" x14ac:dyDescent="0.25">
      <c r="A43" s="84">
        <v>37</v>
      </c>
      <c r="B43" s="84">
        <v>36</v>
      </c>
      <c r="C43" s="49" t="s">
        <v>112</v>
      </c>
      <c r="D43" s="50" t="s">
        <v>113</v>
      </c>
      <c r="E43" s="85">
        <v>1507</v>
      </c>
      <c r="F43" s="85">
        <v>370</v>
      </c>
      <c r="G43" s="85">
        <v>370</v>
      </c>
      <c r="H43" s="85">
        <v>111</v>
      </c>
      <c r="I43" s="85">
        <v>37</v>
      </c>
      <c r="J43" s="85">
        <v>37</v>
      </c>
      <c r="K43" s="85">
        <v>37</v>
      </c>
    </row>
    <row r="44" spans="1:11" x14ac:dyDescent="0.25">
      <c r="A44" s="84">
        <v>38</v>
      </c>
      <c r="B44" s="84">
        <v>37</v>
      </c>
      <c r="C44" s="53" t="s">
        <v>114</v>
      </c>
      <c r="D44" s="50" t="s">
        <v>115</v>
      </c>
      <c r="E44" s="85">
        <v>688</v>
      </c>
      <c r="F44" s="85">
        <v>0</v>
      </c>
      <c r="G44" s="85">
        <v>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4">
        <v>39</v>
      </c>
      <c r="B45" s="84">
        <v>38</v>
      </c>
      <c r="C45" s="52" t="s">
        <v>116</v>
      </c>
      <c r="D45" s="50" t="s">
        <v>117</v>
      </c>
      <c r="E45" s="85">
        <v>992</v>
      </c>
      <c r="F45" s="85">
        <v>0</v>
      </c>
      <c r="G45" s="85">
        <v>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4">
        <v>40</v>
      </c>
      <c r="B46" s="84">
        <v>39</v>
      </c>
      <c r="C46" s="87" t="s">
        <v>28</v>
      </c>
      <c r="D46" s="31" t="s">
        <v>29</v>
      </c>
      <c r="E46" s="85">
        <v>5155</v>
      </c>
      <c r="F46" s="85">
        <v>73</v>
      </c>
      <c r="G46" s="85">
        <v>73</v>
      </c>
      <c r="H46" s="85">
        <v>21</v>
      </c>
      <c r="I46" s="85">
        <v>7</v>
      </c>
      <c r="J46" s="85">
        <v>7</v>
      </c>
      <c r="K46" s="85">
        <v>7</v>
      </c>
    </row>
    <row r="47" spans="1:11" x14ac:dyDescent="0.25">
      <c r="A47" s="84">
        <v>41</v>
      </c>
      <c r="B47" s="84">
        <v>40</v>
      </c>
      <c r="C47" s="49" t="s">
        <v>118</v>
      </c>
      <c r="D47" s="50" t="s">
        <v>119</v>
      </c>
      <c r="E47" s="85">
        <v>1196</v>
      </c>
      <c r="F47" s="85">
        <v>0</v>
      </c>
      <c r="G47" s="85">
        <v>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4">
        <v>42</v>
      </c>
      <c r="B48" s="84">
        <v>41</v>
      </c>
      <c r="C48" s="49" t="s">
        <v>120</v>
      </c>
      <c r="D48" s="50" t="s">
        <v>121</v>
      </c>
      <c r="E48" s="85">
        <v>4184</v>
      </c>
      <c r="F48" s="85">
        <v>13</v>
      </c>
      <c r="G48" s="85">
        <v>13</v>
      </c>
      <c r="H48" s="85">
        <v>3</v>
      </c>
      <c r="I48" s="85">
        <v>1</v>
      </c>
      <c r="J48" s="85">
        <v>1</v>
      </c>
      <c r="K48" s="85">
        <v>1</v>
      </c>
    </row>
    <row r="49" spans="1:11" x14ac:dyDescent="0.25">
      <c r="A49" s="84">
        <v>43</v>
      </c>
      <c r="B49" s="84">
        <v>42</v>
      </c>
      <c r="C49" s="53" t="s">
        <v>122</v>
      </c>
      <c r="D49" s="50" t="s">
        <v>123</v>
      </c>
      <c r="E49" s="85">
        <v>915</v>
      </c>
      <c r="F49" s="85">
        <v>0</v>
      </c>
      <c r="G49" s="85">
        <v>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4"/>
      <c r="B50" s="84">
        <v>43</v>
      </c>
      <c r="C50" s="52" t="s">
        <v>124</v>
      </c>
      <c r="D50" s="50" t="s">
        <v>125</v>
      </c>
      <c r="E50" s="85">
        <v>1250</v>
      </c>
      <c r="F50" s="85">
        <v>42</v>
      </c>
      <c r="G50" s="85">
        <v>42</v>
      </c>
      <c r="H50" s="85">
        <v>12</v>
      </c>
      <c r="I50" s="85">
        <v>4</v>
      </c>
      <c r="J50" s="85">
        <v>4</v>
      </c>
      <c r="K50" s="85">
        <v>4</v>
      </c>
    </row>
    <row r="51" spans="1:11" x14ac:dyDescent="0.25">
      <c r="A51" s="84">
        <v>44</v>
      </c>
      <c r="B51" s="84">
        <v>44</v>
      </c>
      <c r="C51" s="53" t="s">
        <v>126</v>
      </c>
      <c r="D51" s="50" t="s">
        <v>127</v>
      </c>
      <c r="E51" s="85">
        <v>1464</v>
      </c>
      <c r="F51" s="85">
        <v>11</v>
      </c>
      <c r="G51" s="85">
        <v>11</v>
      </c>
      <c r="H51" s="85">
        <v>3</v>
      </c>
      <c r="I51" s="85">
        <v>1</v>
      </c>
      <c r="J51" s="85">
        <v>1</v>
      </c>
      <c r="K51" s="85">
        <v>1</v>
      </c>
    </row>
    <row r="52" spans="1:11" x14ac:dyDescent="0.25">
      <c r="A52" s="84">
        <v>45</v>
      </c>
      <c r="B52" s="84">
        <v>45</v>
      </c>
      <c r="C52" s="52" t="s">
        <v>128</v>
      </c>
      <c r="D52" s="50" t="s">
        <v>129</v>
      </c>
      <c r="E52" s="85">
        <v>1730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4">
        <v>46</v>
      </c>
      <c r="B53" s="84">
        <v>46</v>
      </c>
      <c r="C53" s="53" t="s">
        <v>130</v>
      </c>
      <c r="D53" s="50" t="s">
        <v>131</v>
      </c>
      <c r="E53" s="85">
        <v>616</v>
      </c>
      <c r="F53" s="85">
        <v>0</v>
      </c>
      <c r="G53" s="85">
        <v>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4">
        <v>47</v>
      </c>
      <c r="B54" s="84">
        <v>47</v>
      </c>
      <c r="C54" s="52" t="s">
        <v>132</v>
      </c>
      <c r="D54" s="50" t="s">
        <v>133</v>
      </c>
      <c r="E54" s="85">
        <v>1127</v>
      </c>
      <c r="F54" s="85">
        <v>93</v>
      </c>
      <c r="G54" s="85">
        <v>93</v>
      </c>
      <c r="H54" s="85">
        <v>27</v>
      </c>
      <c r="I54" s="85">
        <v>9</v>
      </c>
      <c r="J54" s="85">
        <v>9</v>
      </c>
      <c r="K54" s="85">
        <v>9</v>
      </c>
    </row>
    <row r="55" spans="1:11" x14ac:dyDescent="0.25">
      <c r="A55" s="84">
        <v>48</v>
      </c>
      <c r="B55" s="84">
        <v>48</v>
      </c>
      <c r="C55" s="53" t="s">
        <v>134</v>
      </c>
      <c r="D55" s="50" t="s">
        <v>135</v>
      </c>
      <c r="E55" s="85">
        <v>1781</v>
      </c>
      <c r="F55" s="85">
        <v>12</v>
      </c>
      <c r="G55" s="85">
        <v>12</v>
      </c>
      <c r="H55" s="85">
        <v>3</v>
      </c>
      <c r="I55" s="85">
        <v>1</v>
      </c>
      <c r="J55" s="85">
        <v>1</v>
      </c>
      <c r="K55" s="85">
        <v>1</v>
      </c>
    </row>
    <row r="56" spans="1:11" x14ac:dyDescent="0.25">
      <c r="A56" s="84">
        <v>49</v>
      </c>
      <c r="B56" s="84">
        <v>49</v>
      </c>
      <c r="C56" s="53" t="s">
        <v>136</v>
      </c>
      <c r="D56" s="50" t="s">
        <v>137</v>
      </c>
      <c r="E56" s="85">
        <v>6089</v>
      </c>
      <c r="F56" s="85">
        <v>80</v>
      </c>
      <c r="G56" s="85">
        <v>80</v>
      </c>
      <c r="H56" s="85">
        <v>24</v>
      </c>
      <c r="I56" s="85">
        <v>8</v>
      </c>
      <c r="J56" s="85">
        <v>8</v>
      </c>
      <c r="K56" s="85">
        <v>8</v>
      </c>
    </row>
    <row r="57" spans="1:11" x14ac:dyDescent="0.25">
      <c r="A57" s="84"/>
      <c r="B57" s="84">
        <v>50</v>
      </c>
      <c r="C57" s="53" t="s">
        <v>138</v>
      </c>
      <c r="D57" s="50" t="s">
        <v>139</v>
      </c>
      <c r="E57" s="85">
        <v>1265</v>
      </c>
      <c r="F57" s="85">
        <v>2</v>
      </c>
      <c r="G57" s="85">
        <v>2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4">
        <v>50</v>
      </c>
      <c r="B58" s="84">
        <v>51</v>
      </c>
      <c r="C58" s="53" t="s">
        <v>140</v>
      </c>
      <c r="D58" s="50" t="s">
        <v>141</v>
      </c>
      <c r="E58" s="85">
        <v>940</v>
      </c>
      <c r="F58" s="85">
        <v>3</v>
      </c>
      <c r="G58" s="85">
        <v>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4"/>
      <c r="B59" s="84">
        <v>52</v>
      </c>
      <c r="C59" s="52" t="s">
        <v>142</v>
      </c>
      <c r="D59" s="50" t="s">
        <v>143</v>
      </c>
      <c r="E59" s="85">
        <v>1014</v>
      </c>
      <c r="F59" s="85">
        <v>8</v>
      </c>
      <c r="G59" s="85">
        <v>8</v>
      </c>
      <c r="H59" s="85">
        <v>3</v>
      </c>
      <c r="I59" s="85">
        <v>1</v>
      </c>
      <c r="J59" s="85">
        <v>1</v>
      </c>
      <c r="K59" s="85">
        <v>1</v>
      </c>
    </row>
    <row r="60" spans="1:11" x14ac:dyDescent="0.25">
      <c r="A60" s="84">
        <v>51</v>
      </c>
      <c r="B60" s="84">
        <v>53</v>
      </c>
      <c r="C60" s="53" t="s">
        <v>144</v>
      </c>
      <c r="D60" s="50" t="s">
        <v>145</v>
      </c>
      <c r="E60" s="85">
        <v>0</v>
      </c>
      <c r="F60" s="85">
        <v>0</v>
      </c>
      <c r="G60" s="85">
        <v>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4">
        <v>52</v>
      </c>
      <c r="B61" s="84">
        <v>54</v>
      </c>
      <c r="C61" s="53" t="s">
        <v>146</v>
      </c>
      <c r="D61" s="50" t="s">
        <v>147</v>
      </c>
      <c r="E61" s="85">
        <v>0</v>
      </c>
      <c r="F61" s="85">
        <v>0</v>
      </c>
      <c r="G61" s="85">
        <v>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4">
        <v>53</v>
      </c>
      <c r="B62" s="84">
        <v>55</v>
      </c>
      <c r="C62" s="53" t="s">
        <v>148</v>
      </c>
      <c r="D62" s="50" t="s">
        <v>149</v>
      </c>
      <c r="E62" s="85">
        <v>0</v>
      </c>
      <c r="F62" s="85">
        <v>0</v>
      </c>
      <c r="G62" s="85">
        <v>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4">
        <v>54</v>
      </c>
      <c r="B63" s="84">
        <v>56</v>
      </c>
      <c r="C63" s="52" t="s">
        <v>150</v>
      </c>
      <c r="D63" s="50" t="s">
        <v>151</v>
      </c>
      <c r="E63" s="85">
        <v>0</v>
      </c>
      <c r="F63" s="85">
        <v>0</v>
      </c>
      <c r="G63" s="85">
        <v>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4">
        <v>55</v>
      </c>
      <c r="B64" s="84">
        <v>57</v>
      </c>
      <c r="C64" s="49" t="s">
        <v>152</v>
      </c>
      <c r="D64" s="50" t="s">
        <v>153</v>
      </c>
      <c r="E64" s="85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4">
        <v>56</v>
      </c>
      <c r="B65" s="84">
        <v>58</v>
      </c>
      <c r="C65" s="52" t="s">
        <v>154</v>
      </c>
      <c r="D65" s="50" t="s">
        <v>155</v>
      </c>
      <c r="E65" s="85">
        <v>0</v>
      </c>
      <c r="F65" s="85">
        <v>0</v>
      </c>
      <c r="G65" s="85">
        <v>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4">
        <v>57</v>
      </c>
      <c r="B66" s="84">
        <v>59</v>
      </c>
      <c r="C66" s="53" t="s">
        <v>156</v>
      </c>
      <c r="D66" s="50" t="s">
        <v>157</v>
      </c>
      <c r="E66" s="85">
        <v>0</v>
      </c>
      <c r="F66" s="85">
        <v>0</v>
      </c>
      <c r="G66" s="85">
        <v>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4">
        <v>58</v>
      </c>
      <c r="B67" s="84">
        <v>60</v>
      </c>
      <c r="C67" s="49" t="s">
        <v>158</v>
      </c>
      <c r="D67" s="50" t="s">
        <v>159</v>
      </c>
      <c r="E67" s="85">
        <v>0</v>
      </c>
      <c r="F67" s="85">
        <v>0</v>
      </c>
      <c r="G67" s="85">
        <v>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4">
        <v>59</v>
      </c>
      <c r="B68" s="84">
        <v>61</v>
      </c>
      <c r="C68" s="49" t="s">
        <v>160</v>
      </c>
      <c r="D68" s="50" t="s">
        <v>161</v>
      </c>
      <c r="E68" s="85">
        <v>0</v>
      </c>
      <c r="F68" s="85">
        <v>0</v>
      </c>
      <c r="G68" s="85">
        <v>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4">
        <v>60</v>
      </c>
      <c r="B69" s="84">
        <v>62</v>
      </c>
      <c r="C69" s="52" t="s">
        <v>162</v>
      </c>
      <c r="D69" s="50" t="s">
        <v>163</v>
      </c>
      <c r="E69" s="85">
        <v>5370</v>
      </c>
      <c r="F69" s="85">
        <v>46</v>
      </c>
      <c r="G69" s="85">
        <v>46</v>
      </c>
      <c r="H69" s="85">
        <v>15</v>
      </c>
      <c r="I69" s="85">
        <v>5</v>
      </c>
      <c r="J69" s="85">
        <v>5</v>
      </c>
      <c r="K69" s="85">
        <v>5</v>
      </c>
    </row>
    <row r="70" spans="1:11" x14ac:dyDescent="0.25">
      <c r="A70" s="84">
        <v>61</v>
      </c>
      <c r="B70" s="84">
        <v>63</v>
      </c>
      <c r="C70" s="52" t="s">
        <v>164</v>
      </c>
      <c r="D70" s="50" t="s">
        <v>165</v>
      </c>
      <c r="E70" s="85">
        <v>3110</v>
      </c>
      <c r="F70" s="85">
        <v>2234</v>
      </c>
      <c r="G70" s="85">
        <v>2234</v>
      </c>
      <c r="H70" s="85">
        <v>669</v>
      </c>
      <c r="I70" s="85">
        <v>223</v>
      </c>
      <c r="J70" s="85">
        <v>223</v>
      </c>
      <c r="K70" s="85">
        <v>223</v>
      </c>
    </row>
    <row r="71" spans="1:11" x14ac:dyDescent="0.25">
      <c r="A71" s="84">
        <v>62</v>
      </c>
      <c r="B71" s="84">
        <v>64</v>
      </c>
      <c r="C71" s="52" t="s">
        <v>166</v>
      </c>
      <c r="D71" s="50" t="s">
        <v>167</v>
      </c>
      <c r="E71" s="85">
        <v>7139</v>
      </c>
      <c r="F71" s="85">
        <v>0</v>
      </c>
      <c r="G71" s="85">
        <v>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4">
        <v>63</v>
      </c>
      <c r="B72" s="84">
        <v>65</v>
      </c>
      <c r="C72" s="52" t="s">
        <v>168</v>
      </c>
      <c r="D72" s="50" t="s">
        <v>169</v>
      </c>
      <c r="E72" s="85">
        <v>0</v>
      </c>
      <c r="F72" s="85">
        <v>0</v>
      </c>
      <c r="G72" s="85">
        <v>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4">
        <v>64</v>
      </c>
      <c r="B73" s="84">
        <v>66</v>
      </c>
      <c r="C73" s="49" t="s">
        <v>170</v>
      </c>
      <c r="D73" s="50" t="s">
        <v>171</v>
      </c>
      <c r="E73" s="85">
        <v>0</v>
      </c>
      <c r="F73" s="85">
        <v>0</v>
      </c>
      <c r="G73" s="85">
        <v>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4">
        <v>65</v>
      </c>
      <c r="B74" s="84">
        <v>67</v>
      </c>
      <c r="C74" s="52" t="s">
        <v>172</v>
      </c>
      <c r="D74" s="50" t="s">
        <v>173</v>
      </c>
      <c r="E74" s="85">
        <v>0</v>
      </c>
      <c r="F74" s="85">
        <v>0</v>
      </c>
      <c r="G74" s="85">
        <v>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4">
        <v>66</v>
      </c>
      <c r="B75" s="84">
        <v>68</v>
      </c>
      <c r="C75" s="52" t="s">
        <v>174</v>
      </c>
      <c r="D75" s="50" t="s">
        <v>175</v>
      </c>
      <c r="E75" s="85">
        <v>0</v>
      </c>
      <c r="F75" s="85">
        <v>0</v>
      </c>
      <c r="G75" s="85">
        <v>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4">
        <v>67</v>
      </c>
      <c r="B76" s="84">
        <v>69</v>
      </c>
      <c r="C76" s="49" t="s">
        <v>176</v>
      </c>
      <c r="D76" s="50" t="s">
        <v>177</v>
      </c>
      <c r="E76" s="85">
        <v>0</v>
      </c>
      <c r="F76" s="85">
        <v>0</v>
      </c>
      <c r="G76" s="85">
        <v>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4">
        <v>68</v>
      </c>
      <c r="B77" s="84">
        <v>70</v>
      </c>
      <c r="C77" s="49" t="s">
        <v>178</v>
      </c>
      <c r="D77" s="50" t="s">
        <v>179</v>
      </c>
      <c r="E77" s="85">
        <v>0</v>
      </c>
      <c r="F77" s="85">
        <v>0</v>
      </c>
      <c r="G77" s="85">
        <v>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4">
        <v>69</v>
      </c>
      <c r="B78" s="84">
        <v>71</v>
      </c>
      <c r="C78" s="49" t="s">
        <v>180</v>
      </c>
      <c r="D78" s="50" t="s">
        <v>181</v>
      </c>
      <c r="E78" s="85">
        <v>0</v>
      </c>
      <c r="F78" s="85">
        <v>0</v>
      </c>
      <c r="G78" s="85">
        <v>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4">
        <v>70</v>
      </c>
      <c r="B79" s="84">
        <v>72</v>
      </c>
      <c r="C79" s="53" t="s">
        <v>182</v>
      </c>
      <c r="D79" s="50" t="s">
        <v>183</v>
      </c>
      <c r="E79" s="85">
        <v>4166</v>
      </c>
      <c r="F79" s="85">
        <v>139</v>
      </c>
      <c r="G79" s="85">
        <v>139</v>
      </c>
      <c r="H79" s="85">
        <v>42</v>
      </c>
      <c r="I79" s="85">
        <v>14</v>
      </c>
      <c r="J79" s="85">
        <v>14</v>
      </c>
      <c r="K79" s="85">
        <v>14</v>
      </c>
    </row>
    <row r="80" spans="1:11" x14ac:dyDescent="0.25">
      <c r="A80" s="84">
        <v>71</v>
      </c>
      <c r="B80" s="84">
        <v>73</v>
      </c>
      <c r="C80" s="49" t="s">
        <v>184</v>
      </c>
      <c r="D80" s="50" t="s">
        <v>185</v>
      </c>
      <c r="E80" s="85">
        <v>10046</v>
      </c>
      <c r="F80" s="85">
        <v>13</v>
      </c>
      <c r="G80" s="85">
        <v>13</v>
      </c>
      <c r="H80" s="85">
        <v>3</v>
      </c>
      <c r="I80" s="85">
        <v>1</v>
      </c>
      <c r="J80" s="85">
        <v>1</v>
      </c>
      <c r="K80" s="85">
        <v>1</v>
      </c>
    </row>
    <row r="81" spans="1:11" x14ac:dyDescent="0.25">
      <c r="A81" s="84">
        <v>72</v>
      </c>
      <c r="B81" s="84">
        <v>74</v>
      </c>
      <c r="C81" s="53" t="s">
        <v>186</v>
      </c>
      <c r="D81" s="50" t="s">
        <v>187</v>
      </c>
      <c r="E81" s="85">
        <v>5464</v>
      </c>
      <c r="F81" s="85">
        <v>66</v>
      </c>
      <c r="G81" s="85">
        <v>66</v>
      </c>
      <c r="H81" s="85">
        <v>21</v>
      </c>
      <c r="I81" s="85">
        <v>7</v>
      </c>
      <c r="J81" s="85">
        <v>7</v>
      </c>
      <c r="K81" s="85">
        <v>7</v>
      </c>
    </row>
    <row r="82" spans="1:11" x14ac:dyDescent="0.25">
      <c r="A82" s="84">
        <v>73</v>
      </c>
      <c r="B82" s="84">
        <v>75</v>
      </c>
      <c r="C82" s="49" t="s">
        <v>188</v>
      </c>
      <c r="D82" s="50" t="s">
        <v>189</v>
      </c>
      <c r="E82" s="85">
        <v>3708</v>
      </c>
      <c r="F82" s="85">
        <v>125</v>
      </c>
      <c r="G82" s="85">
        <v>125</v>
      </c>
      <c r="H82" s="85">
        <v>39</v>
      </c>
      <c r="I82" s="85">
        <v>13</v>
      </c>
      <c r="J82" s="85">
        <v>13</v>
      </c>
      <c r="K82" s="85">
        <v>13</v>
      </c>
    </row>
    <row r="83" spans="1:11" x14ac:dyDescent="0.25">
      <c r="A83" s="84">
        <v>74</v>
      </c>
      <c r="B83" s="84">
        <v>76</v>
      </c>
      <c r="C83" s="49" t="s">
        <v>190</v>
      </c>
      <c r="D83" s="50" t="s">
        <v>191</v>
      </c>
      <c r="E83" s="85">
        <v>9254</v>
      </c>
      <c r="F83" s="85">
        <v>777</v>
      </c>
      <c r="G83" s="85">
        <v>777</v>
      </c>
      <c r="H83" s="85">
        <v>234</v>
      </c>
      <c r="I83" s="85">
        <v>78</v>
      </c>
      <c r="J83" s="85">
        <v>78</v>
      </c>
      <c r="K83" s="85">
        <v>78</v>
      </c>
    </row>
    <row r="84" spans="1:11" x14ac:dyDescent="0.25">
      <c r="A84" s="84">
        <v>75</v>
      </c>
      <c r="B84" s="84">
        <v>77</v>
      </c>
      <c r="C84" s="49" t="s">
        <v>192</v>
      </c>
      <c r="D84" s="50" t="s">
        <v>193</v>
      </c>
      <c r="E84" s="85">
        <v>0</v>
      </c>
      <c r="F84" s="85">
        <v>0</v>
      </c>
      <c r="G84" s="85">
        <v>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4">
        <v>76</v>
      </c>
      <c r="B85" s="84">
        <v>78</v>
      </c>
      <c r="C85" s="49" t="s">
        <v>194</v>
      </c>
      <c r="D85" s="50" t="s">
        <v>195</v>
      </c>
      <c r="E85" s="85">
        <v>7446</v>
      </c>
      <c r="F85" s="85">
        <v>9</v>
      </c>
      <c r="G85" s="85">
        <v>9</v>
      </c>
      <c r="H85" s="85">
        <v>3</v>
      </c>
      <c r="I85" s="85">
        <v>1</v>
      </c>
      <c r="J85" s="85">
        <v>1</v>
      </c>
      <c r="K85" s="85">
        <v>1</v>
      </c>
    </row>
    <row r="86" spans="1:11" x14ac:dyDescent="0.25">
      <c r="A86" s="84">
        <v>77</v>
      </c>
      <c r="B86" s="84">
        <v>79</v>
      </c>
      <c r="C86" s="49" t="s">
        <v>196</v>
      </c>
      <c r="D86" s="50" t="s">
        <v>197</v>
      </c>
      <c r="E86" s="85">
        <v>0</v>
      </c>
      <c r="F86" s="85">
        <v>0</v>
      </c>
      <c r="G86" s="85">
        <v>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4">
        <v>78</v>
      </c>
      <c r="B87" s="84">
        <v>80</v>
      </c>
      <c r="C87" s="52" t="s">
        <v>30</v>
      </c>
      <c r="D87" s="50" t="s">
        <v>198</v>
      </c>
      <c r="E87" s="85">
        <v>0</v>
      </c>
      <c r="F87" s="85">
        <v>0</v>
      </c>
      <c r="G87" s="85">
        <v>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947">
        <v>79</v>
      </c>
      <c r="B88" s="948">
        <v>81</v>
      </c>
      <c r="C88" s="951" t="s">
        <v>199</v>
      </c>
      <c r="D88" s="58" t="s">
        <v>200</v>
      </c>
      <c r="E88" s="85">
        <v>403</v>
      </c>
      <c r="F88" s="85">
        <v>0</v>
      </c>
      <c r="G88" s="85">
        <v>0</v>
      </c>
      <c r="H88" s="85">
        <v>0</v>
      </c>
      <c r="I88" s="85">
        <v>0</v>
      </c>
      <c r="J88" s="85">
        <v>0</v>
      </c>
      <c r="K88" s="85">
        <v>0</v>
      </c>
    </row>
    <row r="89" spans="1:11" ht="24" x14ac:dyDescent="0.25">
      <c r="A89" s="947"/>
      <c r="B89" s="949"/>
      <c r="C89" s="951"/>
      <c r="D89" s="50" t="s">
        <v>201</v>
      </c>
      <c r="E89" s="85">
        <v>403</v>
      </c>
      <c r="F89" s="85">
        <v>0</v>
      </c>
      <c r="G89" s="85">
        <v>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947"/>
      <c r="B90" s="949"/>
      <c r="C90" s="951"/>
      <c r="D90" s="50" t="s">
        <v>202</v>
      </c>
      <c r="E90" s="85">
        <v>0</v>
      </c>
      <c r="F90" s="85">
        <v>0</v>
      </c>
      <c r="G90" s="85">
        <v>0</v>
      </c>
      <c r="H90" s="85">
        <v>0</v>
      </c>
      <c r="I90" s="85">
        <v>0</v>
      </c>
      <c r="J90" s="85">
        <v>0</v>
      </c>
      <c r="K90" s="85">
        <v>0</v>
      </c>
    </row>
    <row r="91" spans="1:11" ht="24" x14ac:dyDescent="0.25">
      <c r="A91" s="947"/>
      <c r="B91" s="950"/>
      <c r="C91" s="951"/>
      <c r="D91" s="59" t="s">
        <v>203</v>
      </c>
      <c r="E91" s="85">
        <v>0</v>
      </c>
      <c r="F91" s="85">
        <v>0</v>
      </c>
      <c r="G91" s="85">
        <v>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4">
        <v>80</v>
      </c>
      <c r="B92" s="84">
        <v>82</v>
      </c>
      <c r="C92" s="52" t="s">
        <v>204</v>
      </c>
      <c r="D92" s="50" t="s">
        <v>205</v>
      </c>
      <c r="E92" s="85">
        <v>0</v>
      </c>
      <c r="F92" s="85">
        <v>0</v>
      </c>
      <c r="G92" s="85">
        <v>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4">
        <v>81</v>
      </c>
      <c r="B93" s="84">
        <v>83</v>
      </c>
      <c r="C93" s="52" t="s">
        <v>206</v>
      </c>
      <c r="D93" s="50" t="s">
        <v>207</v>
      </c>
      <c r="E93" s="85">
        <v>319</v>
      </c>
      <c r="F93" s="85">
        <v>0</v>
      </c>
      <c r="G93" s="85">
        <v>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4">
        <v>82</v>
      </c>
      <c r="B94" s="84">
        <v>84</v>
      </c>
      <c r="C94" s="53" t="s">
        <v>208</v>
      </c>
      <c r="D94" s="50" t="s">
        <v>209</v>
      </c>
      <c r="E94" s="85">
        <v>1988</v>
      </c>
      <c r="F94" s="85">
        <v>720</v>
      </c>
      <c r="G94" s="85">
        <v>720</v>
      </c>
      <c r="H94" s="85">
        <v>216</v>
      </c>
      <c r="I94" s="85">
        <v>72</v>
      </c>
      <c r="J94" s="85">
        <v>72</v>
      </c>
      <c r="K94" s="85">
        <v>72</v>
      </c>
    </row>
    <row r="95" spans="1:11" x14ac:dyDescent="0.25">
      <c r="A95" s="84">
        <v>83</v>
      </c>
      <c r="B95" s="84">
        <v>85</v>
      </c>
      <c r="C95" s="52" t="s">
        <v>210</v>
      </c>
      <c r="D95" s="50" t="s">
        <v>211</v>
      </c>
      <c r="E95" s="85">
        <v>775</v>
      </c>
      <c r="F95" s="85">
        <v>7</v>
      </c>
      <c r="G95" s="85">
        <v>7</v>
      </c>
      <c r="H95" s="85">
        <v>3</v>
      </c>
      <c r="I95" s="85">
        <v>1</v>
      </c>
      <c r="J95" s="85">
        <v>1</v>
      </c>
      <c r="K95" s="85">
        <v>1</v>
      </c>
    </row>
    <row r="96" spans="1:11" x14ac:dyDescent="0.25">
      <c r="A96" s="84">
        <v>84</v>
      </c>
      <c r="B96" s="84">
        <v>86</v>
      </c>
      <c r="C96" s="53" t="s">
        <v>212</v>
      </c>
      <c r="D96" s="50" t="s">
        <v>213</v>
      </c>
      <c r="E96" s="85">
        <v>812</v>
      </c>
      <c r="F96" s="85">
        <v>56</v>
      </c>
      <c r="G96" s="85">
        <v>56</v>
      </c>
      <c r="H96" s="85">
        <v>18</v>
      </c>
      <c r="I96" s="85">
        <v>6</v>
      </c>
      <c r="J96" s="85">
        <v>6</v>
      </c>
      <c r="K96" s="85">
        <v>6</v>
      </c>
    </row>
    <row r="97" spans="1:11" x14ac:dyDescent="0.25">
      <c r="A97" s="84">
        <v>85</v>
      </c>
      <c r="B97" s="84">
        <v>87</v>
      </c>
      <c r="C97" s="53" t="s">
        <v>214</v>
      </c>
      <c r="D97" s="50" t="s">
        <v>215</v>
      </c>
      <c r="E97" s="85">
        <v>2275</v>
      </c>
      <c r="F97" s="85">
        <v>190</v>
      </c>
      <c r="G97" s="85">
        <v>190</v>
      </c>
      <c r="H97" s="85">
        <v>57</v>
      </c>
      <c r="I97" s="85">
        <v>19</v>
      </c>
      <c r="J97" s="85">
        <v>19</v>
      </c>
      <c r="K97" s="85">
        <v>19</v>
      </c>
    </row>
    <row r="98" spans="1:11" x14ac:dyDescent="0.25">
      <c r="A98" s="84">
        <v>86</v>
      </c>
      <c r="B98" s="84">
        <v>88</v>
      </c>
      <c r="C98" s="52" t="s">
        <v>216</v>
      </c>
      <c r="D98" s="50" t="s">
        <v>217</v>
      </c>
      <c r="E98" s="85">
        <v>958</v>
      </c>
      <c r="F98" s="85">
        <v>325</v>
      </c>
      <c r="G98" s="85">
        <v>325</v>
      </c>
      <c r="H98" s="85">
        <v>99</v>
      </c>
      <c r="I98" s="85">
        <v>33</v>
      </c>
      <c r="J98" s="85">
        <v>33</v>
      </c>
      <c r="K98" s="85">
        <v>33</v>
      </c>
    </row>
    <row r="99" spans="1:11" x14ac:dyDescent="0.25">
      <c r="A99" s="84">
        <v>88</v>
      </c>
      <c r="B99" s="84">
        <v>89</v>
      </c>
      <c r="C99" s="49" t="s">
        <v>218</v>
      </c>
      <c r="D99" s="50" t="s">
        <v>219</v>
      </c>
      <c r="E99" s="85">
        <v>2786</v>
      </c>
      <c r="F99" s="85">
        <v>23</v>
      </c>
      <c r="G99" s="85">
        <v>23</v>
      </c>
      <c r="H99" s="85">
        <v>6</v>
      </c>
      <c r="I99" s="85">
        <v>2</v>
      </c>
      <c r="J99" s="85">
        <v>2</v>
      </c>
      <c r="K99" s="85">
        <v>2</v>
      </c>
    </row>
    <row r="100" spans="1:11" x14ac:dyDescent="0.25">
      <c r="A100" s="84">
        <v>89</v>
      </c>
      <c r="B100" s="84">
        <v>90</v>
      </c>
      <c r="C100" s="49" t="s">
        <v>220</v>
      </c>
      <c r="D100" s="50" t="s">
        <v>221</v>
      </c>
      <c r="E100" s="85">
        <v>2146</v>
      </c>
      <c r="F100" s="85">
        <v>0</v>
      </c>
      <c r="G100" s="85">
        <v>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4">
        <v>90</v>
      </c>
      <c r="B101" s="84">
        <v>91</v>
      </c>
      <c r="C101" s="53" t="s">
        <v>222</v>
      </c>
      <c r="D101" s="50" t="s">
        <v>223</v>
      </c>
      <c r="E101" s="85">
        <v>735</v>
      </c>
      <c r="F101" s="85">
        <v>3</v>
      </c>
      <c r="G101" s="85">
        <v>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4">
        <v>91</v>
      </c>
      <c r="B102" s="84">
        <v>92</v>
      </c>
      <c r="C102" s="49" t="s">
        <v>224</v>
      </c>
      <c r="D102" s="50" t="s">
        <v>225</v>
      </c>
      <c r="E102" s="85">
        <v>1153</v>
      </c>
      <c r="F102" s="85">
        <v>4</v>
      </c>
      <c r="G102" s="85">
        <v>4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4">
        <v>92</v>
      </c>
      <c r="B103" s="84">
        <v>93</v>
      </c>
      <c r="C103" s="49" t="s">
        <v>226</v>
      </c>
      <c r="D103" s="50" t="s">
        <v>227</v>
      </c>
      <c r="E103" s="85">
        <v>1089</v>
      </c>
      <c r="F103" s="85">
        <v>5</v>
      </c>
      <c r="G103" s="85">
        <v>5</v>
      </c>
      <c r="H103" s="85">
        <v>3</v>
      </c>
      <c r="I103" s="85">
        <v>1</v>
      </c>
      <c r="J103" s="85">
        <v>1</v>
      </c>
      <c r="K103" s="85">
        <v>1</v>
      </c>
    </row>
    <row r="104" spans="1:11" x14ac:dyDescent="0.25">
      <c r="A104" s="84">
        <v>93</v>
      </c>
      <c r="B104" s="84">
        <v>94</v>
      </c>
      <c r="C104" s="89" t="s">
        <v>32</v>
      </c>
      <c r="D104" s="31" t="s">
        <v>33</v>
      </c>
      <c r="E104" s="85">
        <v>1318</v>
      </c>
      <c r="F104" s="85">
        <v>0</v>
      </c>
      <c r="G104" s="85">
        <v>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4">
        <v>94</v>
      </c>
      <c r="B105" s="84">
        <v>95</v>
      </c>
      <c r="C105" s="53" t="s">
        <v>228</v>
      </c>
      <c r="D105" s="50" t="s">
        <v>229</v>
      </c>
      <c r="E105" s="85">
        <v>844</v>
      </c>
      <c r="F105" s="85">
        <v>9</v>
      </c>
      <c r="G105" s="85">
        <v>9</v>
      </c>
      <c r="H105" s="85">
        <v>3</v>
      </c>
      <c r="I105" s="85">
        <v>1</v>
      </c>
      <c r="J105" s="85">
        <v>1</v>
      </c>
      <c r="K105" s="85">
        <v>1</v>
      </c>
    </row>
    <row r="106" spans="1:11" x14ac:dyDescent="0.25">
      <c r="A106" s="84">
        <v>96</v>
      </c>
      <c r="B106" s="84">
        <v>96</v>
      </c>
      <c r="C106" s="49" t="s">
        <v>230</v>
      </c>
      <c r="D106" s="50" t="s">
        <v>231</v>
      </c>
      <c r="E106" s="85">
        <v>2232</v>
      </c>
      <c r="F106" s="85">
        <v>18</v>
      </c>
      <c r="G106" s="85">
        <v>18</v>
      </c>
      <c r="H106" s="85">
        <v>6</v>
      </c>
      <c r="I106" s="85">
        <v>2</v>
      </c>
      <c r="J106" s="85">
        <v>2</v>
      </c>
      <c r="K106" s="85">
        <v>2</v>
      </c>
    </row>
    <row r="107" spans="1:11" x14ac:dyDescent="0.25">
      <c r="A107" s="84">
        <v>98</v>
      </c>
      <c r="B107" s="84">
        <v>97</v>
      </c>
      <c r="C107" s="49" t="s">
        <v>232</v>
      </c>
      <c r="D107" s="50" t="s">
        <v>233</v>
      </c>
      <c r="E107" s="85">
        <v>0</v>
      </c>
      <c r="F107" s="85">
        <v>0</v>
      </c>
      <c r="G107" s="85">
        <v>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4">
        <v>99</v>
      </c>
      <c r="B108" s="84">
        <v>98</v>
      </c>
      <c r="C108" s="49" t="s">
        <v>234</v>
      </c>
      <c r="D108" s="50" t="s">
        <v>235</v>
      </c>
      <c r="E108" s="85">
        <v>0</v>
      </c>
      <c r="F108" s="85">
        <v>0</v>
      </c>
      <c r="G108" s="85">
        <v>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4">
        <v>100</v>
      </c>
      <c r="B109" s="84">
        <v>99</v>
      </c>
      <c r="C109" s="53" t="s">
        <v>236</v>
      </c>
      <c r="D109" s="50" t="s">
        <v>237</v>
      </c>
      <c r="E109" s="85">
        <v>0</v>
      </c>
      <c r="F109" s="85">
        <v>0</v>
      </c>
      <c r="G109" s="85">
        <v>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4">
        <v>101</v>
      </c>
      <c r="B110" s="84">
        <v>100</v>
      </c>
      <c r="C110" s="53" t="s">
        <v>238</v>
      </c>
      <c r="D110" s="50" t="s">
        <v>239</v>
      </c>
      <c r="E110" s="85">
        <v>0</v>
      </c>
      <c r="F110" s="85">
        <v>0</v>
      </c>
      <c r="G110" s="85">
        <v>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4">
        <v>102</v>
      </c>
      <c r="B111" s="84">
        <v>101</v>
      </c>
      <c r="C111" s="53" t="s">
        <v>240</v>
      </c>
      <c r="D111" s="50" t="s">
        <v>241</v>
      </c>
      <c r="E111" s="85">
        <v>0</v>
      </c>
      <c r="F111" s="85">
        <v>0</v>
      </c>
      <c r="G111" s="85">
        <v>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4">
        <v>103</v>
      </c>
      <c r="B112" s="84">
        <v>102</v>
      </c>
      <c r="C112" s="53" t="s">
        <v>242</v>
      </c>
      <c r="D112" s="50" t="s">
        <v>243</v>
      </c>
      <c r="E112" s="85">
        <v>0</v>
      </c>
      <c r="F112" s="85">
        <v>0</v>
      </c>
      <c r="G112" s="85">
        <v>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4">
        <v>104</v>
      </c>
      <c r="B113" s="84">
        <v>103</v>
      </c>
      <c r="C113" s="53" t="s">
        <v>244</v>
      </c>
      <c r="D113" s="50" t="s">
        <v>245</v>
      </c>
      <c r="E113" s="85">
        <v>0</v>
      </c>
      <c r="F113" s="85">
        <v>0</v>
      </c>
      <c r="G113" s="85">
        <v>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4">
        <v>105</v>
      </c>
      <c r="B114" s="84">
        <v>104</v>
      </c>
      <c r="C114" s="92" t="s">
        <v>246</v>
      </c>
      <c r="D114" s="91" t="s">
        <v>247</v>
      </c>
      <c r="E114" s="85">
        <v>0</v>
      </c>
      <c r="F114" s="85">
        <v>0</v>
      </c>
      <c r="G114" s="85">
        <v>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4">
        <v>106</v>
      </c>
      <c r="B115" s="84">
        <v>105</v>
      </c>
      <c r="C115" s="52" t="s">
        <v>248</v>
      </c>
      <c r="D115" s="50" t="s">
        <v>249</v>
      </c>
      <c r="E115" s="85">
        <v>0</v>
      </c>
      <c r="F115" s="85">
        <v>0</v>
      </c>
      <c r="G115" s="85">
        <v>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4">
        <v>107</v>
      </c>
      <c r="B116" s="84">
        <v>106</v>
      </c>
      <c r="C116" s="53" t="s">
        <v>250</v>
      </c>
      <c r="D116" s="50" t="s">
        <v>251</v>
      </c>
      <c r="E116" s="85">
        <v>0</v>
      </c>
      <c r="F116" s="85">
        <v>0</v>
      </c>
      <c r="G116" s="85">
        <v>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4">
        <v>108</v>
      </c>
      <c r="B117" s="84">
        <v>107</v>
      </c>
      <c r="C117" s="49" t="s">
        <v>252</v>
      </c>
      <c r="D117" s="61" t="s">
        <v>253</v>
      </c>
      <c r="E117" s="85">
        <v>0</v>
      </c>
      <c r="F117" s="85">
        <v>0</v>
      </c>
      <c r="G117" s="85">
        <v>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4">
        <v>109</v>
      </c>
      <c r="B118" s="84">
        <v>108</v>
      </c>
      <c r="C118" s="53" t="s">
        <v>254</v>
      </c>
      <c r="D118" s="50" t="s">
        <v>255</v>
      </c>
      <c r="E118" s="85">
        <v>0</v>
      </c>
      <c r="F118" s="85">
        <v>0</v>
      </c>
      <c r="G118" s="85">
        <v>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4">
        <v>110</v>
      </c>
      <c r="B119" s="84">
        <v>109</v>
      </c>
      <c r="C119" s="52" t="s">
        <v>256</v>
      </c>
      <c r="D119" s="50" t="s">
        <v>257</v>
      </c>
      <c r="E119" s="85">
        <v>0</v>
      </c>
      <c r="F119" s="85">
        <v>0</v>
      </c>
      <c r="G119" s="85">
        <v>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4">
        <v>111</v>
      </c>
      <c r="B120" s="84">
        <v>110</v>
      </c>
      <c r="C120" s="52" t="s">
        <v>258</v>
      </c>
      <c r="D120" s="50" t="s">
        <v>259</v>
      </c>
      <c r="E120" s="85">
        <v>0</v>
      </c>
      <c r="F120" s="85">
        <v>0</v>
      </c>
      <c r="G120" s="85">
        <v>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4">
        <v>112</v>
      </c>
      <c r="B121" s="84">
        <v>111</v>
      </c>
      <c r="C121" s="343" t="s">
        <v>560</v>
      </c>
      <c r="D121" s="342" t="s">
        <v>561</v>
      </c>
      <c r="E121" s="85">
        <v>0</v>
      </c>
      <c r="F121" s="85">
        <v>0</v>
      </c>
      <c r="G121" s="85">
        <v>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4">
        <v>113</v>
      </c>
      <c r="B122" s="84">
        <v>112</v>
      </c>
      <c r="C122" s="52" t="s">
        <v>260</v>
      </c>
      <c r="D122" s="50" t="s">
        <v>261</v>
      </c>
      <c r="E122" s="85">
        <v>0</v>
      </c>
      <c r="F122" s="85">
        <v>0</v>
      </c>
      <c r="G122" s="85">
        <v>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4">
        <v>114</v>
      </c>
      <c r="B123" s="84">
        <v>113</v>
      </c>
      <c r="C123" s="53" t="s">
        <v>262</v>
      </c>
      <c r="D123" s="50" t="s">
        <v>263</v>
      </c>
      <c r="E123" s="85">
        <v>0</v>
      </c>
      <c r="F123" s="85">
        <v>0</v>
      </c>
      <c r="G123" s="85">
        <v>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4">
        <v>115</v>
      </c>
      <c r="B124" s="84">
        <v>114</v>
      </c>
      <c r="C124" s="53" t="s">
        <v>264</v>
      </c>
      <c r="D124" s="55" t="s">
        <v>265</v>
      </c>
      <c r="E124" s="85">
        <v>0</v>
      </c>
      <c r="F124" s="85">
        <v>0</v>
      </c>
      <c r="G124" s="85">
        <v>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4">
        <v>116</v>
      </c>
      <c r="B125" s="84">
        <v>115</v>
      </c>
      <c r="C125" s="53" t="s">
        <v>266</v>
      </c>
      <c r="D125" s="50" t="s">
        <v>267</v>
      </c>
      <c r="E125" s="85">
        <v>0</v>
      </c>
      <c r="F125" s="85">
        <v>0</v>
      </c>
      <c r="G125" s="85">
        <v>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4">
        <v>117</v>
      </c>
      <c r="B126" s="84">
        <v>116</v>
      </c>
      <c r="C126" s="53" t="s">
        <v>268</v>
      </c>
      <c r="D126" s="50" t="s">
        <v>269</v>
      </c>
      <c r="E126" s="85">
        <v>0</v>
      </c>
      <c r="F126" s="85">
        <v>0</v>
      </c>
      <c r="G126" s="85">
        <v>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4">
        <v>118</v>
      </c>
      <c r="B127" s="84">
        <v>117</v>
      </c>
      <c r="C127" s="53" t="s">
        <v>270</v>
      </c>
      <c r="D127" s="50" t="s">
        <v>271</v>
      </c>
      <c r="E127" s="85">
        <v>0</v>
      </c>
      <c r="F127" s="85">
        <v>0</v>
      </c>
      <c r="G127" s="85">
        <v>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4">
        <v>119</v>
      </c>
      <c r="B128" s="84">
        <v>118</v>
      </c>
      <c r="C128" s="49" t="s">
        <v>272</v>
      </c>
      <c r="D128" s="50" t="s">
        <v>273</v>
      </c>
      <c r="E128" s="85">
        <v>0</v>
      </c>
      <c r="F128" s="85">
        <v>0</v>
      </c>
      <c r="G128" s="85">
        <v>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4">
        <v>120</v>
      </c>
      <c r="B129" s="84">
        <v>119</v>
      </c>
      <c r="C129" s="49" t="s">
        <v>274</v>
      </c>
      <c r="D129" s="50" t="s">
        <v>275</v>
      </c>
      <c r="E129" s="85">
        <v>0</v>
      </c>
      <c r="F129" s="85">
        <v>0</v>
      </c>
      <c r="G129" s="85">
        <v>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4">
        <v>121</v>
      </c>
      <c r="B130" s="84">
        <v>120</v>
      </c>
      <c r="C130" s="49" t="s">
        <v>276</v>
      </c>
      <c r="D130" s="50" t="s">
        <v>277</v>
      </c>
      <c r="E130" s="85">
        <v>0</v>
      </c>
      <c r="F130" s="85">
        <v>0</v>
      </c>
      <c r="G130" s="85">
        <v>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4">
        <v>122</v>
      </c>
      <c r="B131" s="84">
        <v>121</v>
      </c>
      <c r="C131" s="53" t="s">
        <v>278</v>
      </c>
      <c r="D131" s="50" t="s">
        <v>279</v>
      </c>
      <c r="E131" s="85">
        <v>0</v>
      </c>
      <c r="F131" s="85">
        <v>0</v>
      </c>
      <c r="G131" s="85">
        <v>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4">
        <v>123</v>
      </c>
      <c r="B132" s="84">
        <v>122</v>
      </c>
      <c r="C132" s="53" t="s">
        <v>280</v>
      </c>
      <c r="D132" s="50" t="s">
        <v>281</v>
      </c>
      <c r="E132" s="85">
        <v>0</v>
      </c>
      <c r="F132" s="85">
        <v>0</v>
      </c>
      <c r="G132" s="85">
        <v>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4">
        <v>124</v>
      </c>
      <c r="B133" s="84">
        <v>123</v>
      </c>
      <c r="C133" s="53" t="s">
        <v>282</v>
      </c>
      <c r="D133" s="50" t="s">
        <v>283</v>
      </c>
      <c r="E133" s="85">
        <v>0</v>
      </c>
      <c r="F133" s="85">
        <v>0</v>
      </c>
      <c r="G133" s="85">
        <v>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4">
        <v>125</v>
      </c>
      <c r="B134" s="84">
        <v>124</v>
      </c>
      <c r="C134" s="49" t="s">
        <v>284</v>
      </c>
      <c r="D134" s="50" t="s">
        <v>285</v>
      </c>
      <c r="E134" s="85">
        <v>3844</v>
      </c>
      <c r="F134" s="85">
        <v>230</v>
      </c>
      <c r="G134" s="85">
        <v>230</v>
      </c>
      <c r="H134" s="85">
        <v>69</v>
      </c>
      <c r="I134" s="85">
        <v>23</v>
      </c>
      <c r="J134" s="85">
        <v>23</v>
      </c>
      <c r="K134" s="85">
        <v>23</v>
      </c>
    </row>
    <row r="135" spans="1:11" x14ac:dyDescent="0.25">
      <c r="A135" s="84">
        <v>126</v>
      </c>
      <c r="B135" s="84">
        <v>125</v>
      </c>
      <c r="C135" s="52" t="s">
        <v>286</v>
      </c>
      <c r="D135" s="50" t="s">
        <v>287</v>
      </c>
      <c r="E135" s="85">
        <v>4882</v>
      </c>
      <c r="F135" s="85">
        <v>4</v>
      </c>
      <c r="G135" s="85">
        <v>4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4">
        <v>127</v>
      </c>
      <c r="B136" s="84">
        <v>126</v>
      </c>
      <c r="C136" s="53" t="s">
        <v>288</v>
      </c>
      <c r="D136" s="50" t="s">
        <v>289</v>
      </c>
      <c r="E136" s="85">
        <v>0</v>
      </c>
      <c r="F136" s="85">
        <v>0</v>
      </c>
      <c r="G136" s="85">
        <v>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4">
        <v>128</v>
      </c>
      <c r="B137" s="84">
        <v>127</v>
      </c>
      <c r="C137" s="49" t="s">
        <v>290</v>
      </c>
      <c r="D137" s="50" t="s">
        <v>291</v>
      </c>
      <c r="E137" s="85">
        <v>0</v>
      </c>
      <c r="F137" s="85">
        <v>0</v>
      </c>
      <c r="G137" s="85">
        <v>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4">
        <v>129</v>
      </c>
      <c r="B138" s="84">
        <v>128</v>
      </c>
      <c r="C138" s="53" t="s">
        <v>292</v>
      </c>
      <c r="D138" s="50" t="s">
        <v>293</v>
      </c>
      <c r="E138" s="85">
        <v>0</v>
      </c>
      <c r="F138" s="85">
        <v>0</v>
      </c>
      <c r="G138" s="85">
        <v>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4">
        <v>130</v>
      </c>
      <c r="B139" s="84">
        <v>129</v>
      </c>
      <c r="C139" s="62" t="s">
        <v>294</v>
      </c>
      <c r="D139" s="93" t="s">
        <v>295</v>
      </c>
      <c r="E139" s="85">
        <v>0</v>
      </c>
      <c r="F139" s="85">
        <v>0</v>
      </c>
      <c r="G139" s="85">
        <v>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4">
        <v>131</v>
      </c>
      <c r="B140" s="84">
        <v>130</v>
      </c>
      <c r="C140" s="64" t="s">
        <v>296</v>
      </c>
      <c r="D140" s="94" t="s">
        <v>297</v>
      </c>
      <c r="E140" s="85">
        <v>0</v>
      </c>
      <c r="F140" s="85">
        <v>0</v>
      </c>
      <c r="G140" s="85">
        <v>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4">
        <v>132</v>
      </c>
      <c r="B141" s="84">
        <v>131</v>
      </c>
      <c r="C141" s="62" t="s">
        <v>298</v>
      </c>
      <c r="D141" s="95" t="s">
        <v>327</v>
      </c>
      <c r="E141" s="85">
        <v>0</v>
      </c>
      <c r="F141" s="85">
        <v>0</v>
      </c>
      <c r="G141" s="85">
        <v>0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4">
        <v>133</v>
      </c>
      <c r="B142" s="84">
        <v>132</v>
      </c>
      <c r="C142" s="84" t="s">
        <v>300</v>
      </c>
      <c r="D142" s="96" t="s">
        <v>301</v>
      </c>
      <c r="E142" s="85">
        <v>0</v>
      </c>
      <c r="F142" s="85">
        <v>0</v>
      </c>
      <c r="G142" s="85">
        <v>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4">
        <v>134</v>
      </c>
      <c r="B143" s="84">
        <v>133</v>
      </c>
      <c r="C143" s="97" t="s">
        <v>302</v>
      </c>
      <c r="D143" s="96" t="s">
        <v>303</v>
      </c>
      <c r="E143" s="85">
        <v>0</v>
      </c>
      <c r="F143" s="85">
        <v>0</v>
      </c>
      <c r="G143" s="85">
        <v>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4">
        <v>135</v>
      </c>
      <c r="B144" s="84">
        <v>134</v>
      </c>
      <c r="C144" s="98" t="s">
        <v>304</v>
      </c>
      <c r="D144" s="99" t="s">
        <v>305</v>
      </c>
      <c r="E144" s="85">
        <v>0</v>
      </c>
      <c r="F144" s="85">
        <v>0</v>
      </c>
      <c r="G144" s="85">
        <v>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102"/>
      <c r="B145" s="317">
        <v>135</v>
      </c>
      <c r="C145" s="100" t="s">
        <v>306</v>
      </c>
      <c r="D145" s="101" t="s">
        <v>307</v>
      </c>
      <c r="E145" s="85">
        <v>0</v>
      </c>
      <c r="F145" s="85">
        <v>0</v>
      </c>
      <c r="G145" s="85">
        <v>0</v>
      </c>
      <c r="H145" s="85">
        <v>0</v>
      </c>
      <c r="I145" s="85">
        <v>0</v>
      </c>
      <c r="J145" s="85">
        <v>0</v>
      </c>
      <c r="K145" s="85">
        <v>0</v>
      </c>
    </row>
    <row r="146" spans="1:11" ht="57.75" customHeight="1" x14ac:dyDescent="0.25">
      <c r="A146" s="943" t="s">
        <v>328</v>
      </c>
      <c r="B146" s="943"/>
      <c r="C146" s="943"/>
      <c r="D146" s="943"/>
      <c r="E146" s="943"/>
      <c r="F146" s="943"/>
      <c r="G146" s="943"/>
      <c r="H146" s="943"/>
      <c r="I146" s="943"/>
      <c r="J146" s="943"/>
      <c r="K146" s="943"/>
    </row>
    <row r="147" spans="1:11" x14ac:dyDescent="0.25">
      <c r="A147" s="76"/>
      <c r="B147" s="76"/>
      <c r="C147" s="76"/>
      <c r="D147" s="103"/>
      <c r="E147" s="103"/>
      <c r="F147" s="103"/>
      <c r="G147" s="103"/>
      <c r="H147" s="103"/>
      <c r="I147" s="103"/>
      <c r="J147" s="103"/>
      <c r="K147" s="103"/>
    </row>
    <row r="150" spans="1:11" x14ac:dyDescent="0.25">
      <c r="E150" s="86"/>
      <c r="F150" s="86"/>
      <c r="G150" s="86"/>
      <c r="H150" s="86"/>
      <c r="I150" s="86"/>
      <c r="J150" s="86"/>
      <c r="K150" s="86"/>
    </row>
  </sheetData>
  <mergeCells count="17"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  <mergeCell ref="A146:K146"/>
    <mergeCell ref="H4:H5"/>
    <mergeCell ref="I4:K4"/>
    <mergeCell ref="A7:D7"/>
    <mergeCell ref="A88:A91"/>
    <mergeCell ref="B88:B91"/>
    <mergeCell ref="C88:C91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17</vt:i4>
      </vt:variant>
    </vt:vector>
  </HeadingPairs>
  <TitlesOfParts>
    <vt:vector size="47" baseType="lpstr">
      <vt:lpstr>Объемы КС (Пр.1-26)</vt:lpstr>
      <vt:lpstr>ВМП КС (Пр.1-26)</vt:lpstr>
      <vt:lpstr>ВМП ДС (Пр.16-25)</vt:lpstr>
      <vt:lpstr>ДС</vt:lpstr>
      <vt:lpstr>СМП (16=25)</vt:lpstr>
      <vt:lpstr>Обращения 2026</vt:lpstr>
      <vt:lpstr>Мед.реаб.в АПУ 2026 </vt:lpstr>
      <vt:lpstr>Профилак.Свод (Пр.16-25)   </vt:lpstr>
      <vt:lpstr>Углуб.дисп.1 и 2 эт.(Пр.16-25)</vt:lpstr>
      <vt:lpstr>ДОРЗ 1 и 2 этап (Пр.16-25)</vt:lpstr>
      <vt:lpstr>Пос. по дисп.набл. (Пр.16-25) </vt:lpstr>
      <vt:lpstr>Раз.пос.(Пр.16-25)    </vt:lpstr>
      <vt:lpstr>Пос с др.целями(Пр.16-25)  </vt:lpstr>
      <vt:lpstr>Пос. ср.мед.пер.(Пр.16-25)   </vt:lpstr>
      <vt:lpstr>Центры здор.взросл Пр.(16-25)</vt:lpstr>
      <vt:lpstr>Компл.посещ. ДН (16-25)</vt:lpstr>
      <vt:lpstr>Дистанц. набл. (16-25)</vt:lpstr>
      <vt:lpstr>КТ, МРТ</vt:lpstr>
      <vt:lpstr>УЗИ ССС</vt:lpstr>
      <vt:lpstr>ЭИ,ПАИ, МГИ</vt:lpstr>
      <vt:lpstr>НИПТ, РНК геп С, Фиброз</vt:lpstr>
      <vt:lpstr>ШХНИЗ,ШСД</vt:lpstr>
      <vt:lpstr>АПУ неотл.пом.</vt:lpstr>
      <vt:lpstr>гемодиализ</vt:lpstr>
      <vt:lpstr>Долечивание, кибер-нож (16-25)</vt:lpstr>
      <vt:lpstr>Венерология (16-25)</vt:lpstr>
      <vt:lpstr>Паллиатив. МП (1-26)</vt:lpstr>
      <vt:lpstr>Наркология (1-26)</vt:lpstr>
      <vt:lpstr>Психотерапия (16-25)</vt:lpstr>
      <vt:lpstr>Фтизиатрия (16-25)</vt:lpstr>
      <vt:lpstr>'АПУ неотл.пом.'!Заголовки_для_печати</vt:lpstr>
      <vt:lpstr>'ВМП КС (Пр.1-26)'!Заголовки_для_печати</vt:lpstr>
      <vt:lpstr>'КТ, МРТ'!Заголовки_для_печати</vt:lpstr>
      <vt:lpstr>'НИПТ, РНК геп С, Фиброз'!Заголовки_для_печати</vt:lpstr>
      <vt:lpstr>'Обращения 2026'!Заголовки_для_печати</vt:lpstr>
      <vt:lpstr>'Объемы КС (Пр.1-26)'!Заголовки_для_печати</vt:lpstr>
      <vt:lpstr>'Пос с др.целями(Пр.16-25)  '!Заголовки_для_печати</vt:lpstr>
      <vt:lpstr>'Пос. по дисп.набл. (Пр.16-25) '!Заголовки_для_печати</vt:lpstr>
      <vt:lpstr>'Пос. ср.мед.пер.(Пр.16-25)   '!Заголовки_для_печати</vt:lpstr>
      <vt:lpstr>'Профилак.Свод (Пр.16-25)   '!Заголовки_для_печати</vt:lpstr>
      <vt:lpstr>'Раз.пос.(Пр.16-25)    '!Заголовки_для_печати</vt:lpstr>
      <vt:lpstr>'СМП (16=25)'!Заголовки_для_печати</vt:lpstr>
      <vt:lpstr>'Углуб.дисп.1 и 2 эт.(Пр.16-25)'!Заголовки_для_печати</vt:lpstr>
      <vt:lpstr>'УЗИ ССС'!Заголовки_для_печати</vt:lpstr>
      <vt:lpstr>'Центры здор.взросл Пр.(16-25)'!Заголовки_для_печати</vt:lpstr>
      <vt:lpstr>'ШХНИЗ,ШСД'!Заголовки_для_печати</vt:lpstr>
      <vt:lpstr>'ЭИ,ПАИ, МГИ'!Заголовки_для_печати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Ардеева Г.М.</cp:lastModifiedBy>
  <cp:lastPrinted>2025-12-24T03:50:06Z</cp:lastPrinted>
  <dcterms:created xsi:type="dcterms:W3CDTF">2025-10-22T09:33:22Z</dcterms:created>
  <dcterms:modified xsi:type="dcterms:W3CDTF">2026-02-03T11:13:27Z</dcterms:modified>
</cp:coreProperties>
</file>