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1-26\"/>
    </mc:Choice>
  </mc:AlternateContent>
  <xr:revisionPtr revIDLastSave="0" documentId="13_ncr:1_{95C4EE33-94AC-40A5-9AED-EF2A4D28FFC8}" xr6:coauthVersionLast="36" xr6:coauthVersionMax="36" xr10:uidLastSave="{00000000-0000-0000-0000-000000000000}"/>
  <bookViews>
    <workbookView xWindow="-30" yWindow="360" windowWidth="10365" windowHeight="10740" xr2:uid="{00000000-000D-0000-FFFF-FFFF00000000}"/>
  </bookViews>
  <sheets>
    <sheet name="СБП всего" sheetId="18" r:id="rId1"/>
    <sheet name="Долечивание" sheetId="12" r:id="rId2"/>
    <sheet name="Кибер-нож" sheetId="14" r:id="rId3"/>
    <sheet name="Венерология" sheetId="8" r:id="rId4"/>
    <sheet name="Паллиативная МП" sheetId="10" r:id="rId5"/>
    <sheet name="Психотерапия" sheetId="16" r:id="rId6"/>
    <sheet name="Наркология" sheetId="15" r:id="rId7"/>
    <sheet name="Фтизиатрия" sheetId="13" r:id="rId8"/>
  </sheets>
  <calcPr calcId="191029"/>
</workbook>
</file>

<file path=xl/calcChain.xml><?xml version="1.0" encoding="utf-8"?>
<calcChain xmlns="http://schemas.openxmlformats.org/spreadsheetml/2006/main">
  <c r="G144" i="10" l="1"/>
  <c r="G137" i="10"/>
  <c r="G103" i="10"/>
  <c r="G42" i="10"/>
  <c r="G34" i="10"/>
  <c r="G19" i="10"/>
  <c r="G121" i="12" l="1"/>
  <c r="E8" i="13" l="1"/>
  <c r="G8" i="13"/>
  <c r="I8" i="13"/>
  <c r="J8" i="13"/>
  <c r="D8" i="13"/>
  <c r="E11" i="15"/>
  <c r="G11" i="15"/>
  <c r="H11" i="15"/>
  <c r="K11" i="15"/>
  <c r="L11" i="15"/>
  <c r="N11" i="15"/>
  <c r="O11" i="15"/>
  <c r="D11" i="15"/>
  <c r="E8" i="16"/>
  <c r="G8" i="16"/>
  <c r="H8" i="16"/>
  <c r="K8" i="16"/>
  <c r="L8" i="16"/>
  <c r="N8" i="16"/>
  <c r="O8" i="16"/>
  <c r="D8" i="16"/>
  <c r="E8" i="10"/>
  <c r="G8" i="10"/>
  <c r="D8" i="10"/>
  <c r="E8" i="8"/>
  <c r="G8" i="8"/>
  <c r="H8" i="8"/>
  <c r="E8" i="14"/>
  <c r="F8" i="14"/>
  <c r="G8" i="14"/>
  <c r="I8" i="14"/>
  <c r="J8" i="14"/>
  <c r="D8" i="14"/>
  <c r="F148" i="18" l="1"/>
  <c r="F148" i="8"/>
  <c r="I148" i="8" s="1"/>
  <c r="G148" i="18" s="1"/>
  <c r="F148" i="10"/>
  <c r="H148" i="10" s="1"/>
  <c r="H148" i="18" s="1"/>
  <c r="F148" i="16"/>
  <c r="I148" i="16"/>
  <c r="M148" i="16"/>
  <c r="P148" i="16"/>
  <c r="F148" i="13"/>
  <c r="H148" i="13" s="1"/>
  <c r="K148" i="13" s="1"/>
  <c r="K148" i="18" s="1"/>
  <c r="F151" i="15"/>
  <c r="I151" i="15"/>
  <c r="M151" i="15"/>
  <c r="P151" i="15"/>
  <c r="I148" i="12"/>
  <c r="E8" i="12"/>
  <c r="F8" i="12"/>
  <c r="G8" i="12"/>
  <c r="H8" i="12"/>
  <c r="D8" i="12"/>
  <c r="E148" i="18" l="1"/>
  <c r="J148" i="16"/>
  <c r="Q148" i="16" s="1"/>
  <c r="J151" i="15"/>
  <c r="Q151" i="15" s="1"/>
  <c r="J148" i="18" s="1"/>
  <c r="I148" i="18" l="1"/>
  <c r="D148" i="18" s="1"/>
  <c r="E10" i="18"/>
  <c r="F10" i="18"/>
  <c r="E11" i="18"/>
  <c r="F11" i="18"/>
  <c r="E12" i="18"/>
  <c r="F12" i="18"/>
  <c r="E13" i="18"/>
  <c r="F13" i="18"/>
  <c r="E14" i="18"/>
  <c r="F14" i="18"/>
  <c r="E15" i="18"/>
  <c r="F15" i="18"/>
  <c r="E16" i="18"/>
  <c r="F16" i="18"/>
  <c r="E17" i="18"/>
  <c r="F17" i="18"/>
  <c r="E18" i="18"/>
  <c r="F18" i="18"/>
  <c r="E19" i="18"/>
  <c r="F19" i="18"/>
  <c r="E20" i="18"/>
  <c r="F20" i="18"/>
  <c r="E21" i="18"/>
  <c r="F21" i="18"/>
  <c r="E22" i="18"/>
  <c r="F22" i="18"/>
  <c r="E23" i="18"/>
  <c r="F23" i="18"/>
  <c r="E24" i="18"/>
  <c r="F24" i="18"/>
  <c r="E25" i="18"/>
  <c r="F25" i="18"/>
  <c r="E26" i="18"/>
  <c r="F26" i="18"/>
  <c r="E27" i="18"/>
  <c r="F27" i="18"/>
  <c r="E28" i="18"/>
  <c r="F28" i="18"/>
  <c r="E29" i="18"/>
  <c r="F29" i="18"/>
  <c r="E30" i="18"/>
  <c r="F30" i="18"/>
  <c r="E31" i="18"/>
  <c r="F31" i="18"/>
  <c r="E32" i="18"/>
  <c r="F32" i="18"/>
  <c r="E33" i="18"/>
  <c r="F33" i="18"/>
  <c r="E34" i="18"/>
  <c r="F34" i="18"/>
  <c r="E35" i="18"/>
  <c r="F35" i="18"/>
  <c r="E36" i="18"/>
  <c r="F36" i="18"/>
  <c r="E37" i="18"/>
  <c r="F37" i="18"/>
  <c r="E38" i="18"/>
  <c r="F38" i="18"/>
  <c r="E39" i="18"/>
  <c r="F39" i="18"/>
  <c r="E40" i="18"/>
  <c r="F40" i="18"/>
  <c r="E41" i="18"/>
  <c r="F41" i="18"/>
  <c r="E42" i="18"/>
  <c r="F42" i="18"/>
  <c r="E43" i="18"/>
  <c r="F43" i="18"/>
  <c r="E44" i="18"/>
  <c r="F44" i="18"/>
  <c r="E45" i="18"/>
  <c r="F45" i="18"/>
  <c r="E46" i="18"/>
  <c r="F46" i="18"/>
  <c r="E47" i="18"/>
  <c r="F47" i="18"/>
  <c r="E48" i="18"/>
  <c r="F48" i="18"/>
  <c r="E49" i="18"/>
  <c r="F49" i="18"/>
  <c r="E50" i="18"/>
  <c r="F50" i="18"/>
  <c r="E51" i="18"/>
  <c r="F51" i="18"/>
  <c r="E52" i="18"/>
  <c r="F52" i="18"/>
  <c r="E53" i="18"/>
  <c r="F53" i="18"/>
  <c r="E54" i="18"/>
  <c r="F54" i="18"/>
  <c r="E55" i="18"/>
  <c r="F55" i="18"/>
  <c r="E56" i="18"/>
  <c r="F56" i="18"/>
  <c r="E57" i="18"/>
  <c r="F57" i="18"/>
  <c r="E58" i="18"/>
  <c r="F58" i="18"/>
  <c r="E59" i="18"/>
  <c r="F59" i="18"/>
  <c r="E60" i="18"/>
  <c r="F60" i="18"/>
  <c r="E61" i="18"/>
  <c r="F61" i="18"/>
  <c r="E62" i="18"/>
  <c r="F62" i="18"/>
  <c r="E63" i="18"/>
  <c r="F63" i="18"/>
  <c r="E64" i="18"/>
  <c r="F64" i="18"/>
  <c r="E65" i="18"/>
  <c r="F65" i="18"/>
  <c r="E66" i="18"/>
  <c r="F66" i="18"/>
  <c r="E67" i="18"/>
  <c r="F67" i="18"/>
  <c r="E68" i="18"/>
  <c r="F68" i="18"/>
  <c r="E69" i="18"/>
  <c r="F69" i="18"/>
  <c r="E70" i="18"/>
  <c r="F70" i="18"/>
  <c r="E71" i="18"/>
  <c r="F71" i="18"/>
  <c r="E72" i="18"/>
  <c r="F72" i="18"/>
  <c r="E73" i="18"/>
  <c r="F73" i="18"/>
  <c r="E74" i="18"/>
  <c r="F74" i="18"/>
  <c r="E75" i="18"/>
  <c r="F75" i="18"/>
  <c r="E76" i="18"/>
  <c r="F76" i="18"/>
  <c r="E77" i="18"/>
  <c r="F77" i="18"/>
  <c r="E78" i="18"/>
  <c r="F78" i="18"/>
  <c r="E79" i="18"/>
  <c r="F79" i="18"/>
  <c r="E80" i="18"/>
  <c r="F80" i="18"/>
  <c r="E81" i="18"/>
  <c r="F81" i="18"/>
  <c r="E82" i="18"/>
  <c r="F82" i="18"/>
  <c r="E83" i="18"/>
  <c r="F83" i="18"/>
  <c r="E84" i="18"/>
  <c r="F84" i="18"/>
  <c r="E85" i="18"/>
  <c r="F85" i="18"/>
  <c r="E86" i="18"/>
  <c r="F86" i="18"/>
  <c r="E87" i="18"/>
  <c r="F87" i="18"/>
  <c r="E88" i="18"/>
  <c r="F88" i="18"/>
  <c r="E89" i="18"/>
  <c r="F89" i="18"/>
  <c r="E90" i="18"/>
  <c r="F90" i="18"/>
  <c r="E91" i="18"/>
  <c r="F91" i="18"/>
  <c r="E92" i="18"/>
  <c r="F92" i="18"/>
  <c r="E93" i="18"/>
  <c r="F93" i="18"/>
  <c r="E94" i="18"/>
  <c r="F94" i="18"/>
  <c r="E95" i="18"/>
  <c r="F95" i="18"/>
  <c r="E96" i="18"/>
  <c r="F96" i="18"/>
  <c r="E97" i="18"/>
  <c r="F97" i="18"/>
  <c r="E98" i="18"/>
  <c r="F98" i="18"/>
  <c r="E99" i="18"/>
  <c r="F99" i="18"/>
  <c r="E100" i="18"/>
  <c r="F100" i="18"/>
  <c r="E101" i="18"/>
  <c r="F101" i="18"/>
  <c r="E102" i="18"/>
  <c r="F102" i="18"/>
  <c r="E103" i="18"/>
  <c r="F103" i="18"/>
  <c r="E104" i="18"/>
  <c r="F104" i="18"/>
  <c r="E105" i="18"/>
  <c r="F105" i="18"/>
  <c r="E106" i="18"/>
  <c r="F106" i="18"/>
  <c r="E107" i="18"/>
  <c r="F107" i="18"/>
  <c r="E108" i="18"/>
  <c r="F108" i="18"/>
  <c r="E109" i="18"/>
  <c r="F109" i="18"/>
  <c r="E110" i="18"/>
  <c r="F110" i="18"/>
  <c r="E111" i="18"/>
  <c r="F111" i="18"/>
  <c r="E112" i="18"/>
  <c r="F112" i="18"/>
  <c r="E113" i="18"/>
  <c r="F113" i="18"/>
  <c r="E114" i="18"/>
  <c r="F114" i="18"/>
  <c r="E115" i="18"/>
  <c r="F115" i="18"/>
  <c r="E116" i="18"/>
  <c r="F116" i="18"/>
  <c r="E117" i="18"/>
  <c r="F117" i="18"/>
  <c r="E118" i="18"/>
  <c r="F118" i="18"/>
  <c r="E119" i="18"/>
  <c r="F119" i="18"/>
  <c r="E120" i="18"/>
  <c r="F120" i="18"/>
  <c r="F121" i="18"/>
  <c r="F122" i="18"/>
  <c r="E123" i="18"/>
  <c r="F123" i="18"/>
  <c r="E124" i="18"/>
  <c r="F124" i="18"/>
  <c r="E125" i="18"/>
  <c r="F125" i="18"/>
  <c r="E126" i="18"/>
  <c r="F126" i="18"/>
  <c r="E127" i="18"/>
  <c r="F127" i="18"/>
  <c r="E128" i="18"/>
  <c r="F128" i="18"/>
  <c r="E129" i="18"/>
  <c r="F129" i="18"/>
  <c r="E130" i="18"/>
  <c r="F130" i="18"/>
  <c r="E131" i="18"/>
  <c r="F131" i="18"/>
  <c r="E132" i="18"/>
  <c r="F132" i="18"/>
  <c r="E133" i="18"/>
  <c r="F133" i="18"/>
  <c r="E134" i="18"/>
  <c r="F134" i="18"/>
  <c r="E135" i="18"/>
  <c r="F135" i="18"/>
  <c r="E136" i="18"/>
  <c r="F136" i="18"/>
  <c r="E137" i="18"/>
  <c r="F137" i="18"/>
  <c r="E138" i="18"/>
  <c r="F138" i="18"/>
  <c r="E139" i="18"/>
  <c r="E140" i="18"/>
  <c r="F140" i="18"/>
  <c r="E141" i="18"/>
  <c r="F141" i="18"/>
  <c r="E142" i="18"/>
  <c r="F142" i="18"/>
  <c r="E143" i="18"/>
  <c r="F143" i="18"/>
  <c r="E144" i="18"/>
  <c r="F144" i="18"/>
  <c r="E145" i="18"/>
  <c r="F145" i="18"/>
  <c r="E146" i="18"/>
  <c r="F146" i="18"/>
  <c r="E147" i="18"/>
  <c r="F147" i="18"/>
  <c r="F9" i="18"/>
  <c r="E9" i="18"/>
  <c r="J6" i="14" l="1"/>
  <c r="I6" i="14"/>
  <c r="G6" i="14"/>
  <c r="F6" i="14"/>
  <c r="E6" i="14"/>
  <c r="D6" i="14"/>
  <c r="F6" i="12"/>
  <c r="H6" i="12"/>
  <c r="G6" i="12"/>
  <c r="E6" i="12"/>
  <c r="D6" i="12"/>
  <c r="F147" i="8"/>
  <c r="I147" i="8" s="1"/>
  <c r="G147" i="18" s="1"/>
  <c r="E6" i="8"/>
  <c r="G6" i="8"/>
  <c r="H6" i="8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H147" i="10" s="1"/>
  <c r="F9" i="10"/>
  <c r="G6" i="10"/>
  <c r="E6" i="10"/>
  <c r="D6" i="10"/>
  <c r="E6" i="16"/>
  <c r="G6" i="16"/>
  <c r="H6" i="16"/>
  <c r="K6" i="16"/>
  <c r="L6" i="16"/>
  <c r="N6" i="16"/>
  <c r="O6" i="16"/>
  <c r="D6" i="16"/>
  <c r="F147" i="16"/>
  <c r="I147" i="16"/>
  <c r="M147" i="16"/>
  <c r="P147" i="16"/>
  <c r="F150" i="15"/>
  <c r="I150" i="15"/>
  <c r="M150" i="15"/>
  <c r="P150" i="15"/>
  <c r="E6" i="15"/>
  <c r="G6" i="15"/>
  <c r="H6" i="15"/>
  <c r="K6" i="15"/>
  <c r="L6" i="15"/>
  <c r="N6" i="15"/>
  <c r="O6" i="15"/>
  <c r="D6" i="15"/>
  <c r="E6" i="13"/>
  <c r="G6" i="13"/>
  <c r="I6" i="13"/>
  <c r="J6" i="13"/>
  <c r="D6" i="13"/>
  <c r="J150" i="15" l="1"/>
  <c r="Q150" i="15" s="1"/>
  <c r="F8" i="10"/>
  <c r="H147" i="18"/>
  <c r="J147" i="16"/>
  <c r="Q147" i="16" s="1"/>
  <c r="J147" i="18" l="1"/>
  <c r="I147" i="18"/>
  <c r="F147" i="13"/>
  <c r="H147" i="13" l="1"/>
  <c r="K147" i="13" s="1"/>
  <c r="K147" i="18" s="1"/>
  <c r="D147" i="18" s="1"/>
  <c r="F149" i="15"/>
  <c r="I149" i="15"/>
  <c r="M149" i="15"/>
  <c r="P149" i="15"/>
  <c r="F146" i="16"/>
  <c r="I146" i="16"/>
  <c r="M146" i="16"/>
  <c r="P146" i="16"/>
  <c r="H146" i="10"/>
  <c r="F146" i="8"/>
  <c r="I146" i="8" s="1"/>
  <c r="G146" i="18" s="1"/>
  <c r="F146" i="13"/>
  <c r="H146" i="13" s="1"/>
  <c r="K146" i="13" s="1"/>
  <c r="K146" i="18" s="1"/>
  <c r="H146" i="18" l="1"/>
  <c r="J146" i="16"/>
  <c r="Q146" i="16" s="1"/>
  <c r="J149" i="15"/>
  <c r="Q149" i="15" s="1"/>
  <c r="J146" i="18" l="1"/>
  <c r="I146" i="18"/>
  <c r="F145" i="13"/>
  <c r="H145" i="13" s="1"/>
  <c r="K145" i="13" s="1"/>
  <c r="K145" i="18" s="1"/>
  <c r="F148" i="15"/>
  <c r="I148" i="15"/>
  <c r="M148" i="15"/>
  <c r="P148" i="15"/>
  <c r="F145" i="16"/>
  <c r="I145" i="16"/>
  <c r="M145" i="16"/>
  <c r="P145" i="16"/>
  <c r="H145" i="10"/>
  <c r="F145" i="8"/>
  <c r="I145" i="8" s="1"/>
  <c r="G145" i="18" s="1"/>
  <c r="D146" i="18" l="1"/>
  <c r="H145" i="18"/>
  <c r="J148" i="15"/>
  <c r="Q148" i="15" s="1"/>
  <c r="J145" i="16"/>
  <c r="Q145" i="16" s="1"/>
  <c r="J145" i="18" l="1"/>
  <c r="I145" i="18"/>
  <c r="D145" i="18" l="1"/>
  <c r="F144" i="13" l="1"/>
  <c r="H144" i="13" s="1"/>
  <c r="K144" i="13" l="1"/>
  <c r="K144" i="18" s="1"/>
  <c r="F144" i="8" l="1"/>
  <c r="I144" i="8" s="1"/>
  <c r="G144" i="18" s="1"/>
  <c r="F147" i="15"/>
  <c r="I147" i="15"/>
  <c r="M147" i="15"/>
  <c r="P147" i="15"/>
  <c r="F144" i="16"/>
  <c r="I144" i="16"/>
  <c r="M144" i="16"/>
  <c r="P144" i="16"/>
  <c r="J147" i="15" l="1"/>
  <c r="Q147" i="15" s="1"/>
  <c r="H144" i="10"/>
  <c r="J144" i="16"/>
  <c r="Q144" i="16" s="1"/>
  <c r="J144" i="18" l="1"/>
  <c r="H144" i="18"/>
  <c r="I144" i="18"/>
  <c r="D144" i="18" l="1"/>
  <c r="H139" i="14" l="1"/>
  <c r="H8" i="14" s="1"/>
  <c r="H6" i="14" s="1"/>
  <c r="K139" i="14" l="1"/>
  <c r="K8" i="14" l="1"/>
  <c r="K6" i="14" s="1"/>
  <c r="F139" i="18"/>
  <c r="F8" i="18" s="1"/>
  <c r="F6" i="18" s="1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46" i="13"/>
  <c r="F47" i="13"/>
  <c r="F48" i="13"/>
  <c r="F49" i="13"/>
  <c r="F50" i="13"/>
  <c r="F51" i="13"/>
  <c r="F52" i="13"/>
  <c r="F53" i="13"/>
  <c r="F54" i="13"/>
  <c r="F55" i="13"/>
  <c r="F56" i="13"/>
  <c r="F57" i="13"/>
  <c r="F58" i="13"/>
  <c r="F59" i="13"/>
  <c r="F60" i="13"/>
  <c r="F61" i="13"/>
  <c r="F62" i="13"/>
  <c r="F63" i="13"/>
  <c r="F64" i="13"/>
  <c r="F65" i="13"/>
  <c r="F66" i="13"/>
  <c r="F67" i="13"/>
  <c r="F68" i="13"/>
  <c r="F69" i="13"/>
  <c r="F70" i="13"/>
  <c r="F71" i="13"/>
  <c r="F72" i="13"/>
  <c r="F73" i="13"/>
  <c r="F74" i="13"/>
  <c r="F75" i="13"/>
  <c r="F76" i="13"/>
  <c r="F77" i="13"/>
  <c r="F78" i="13"/>
  <c r="F79" i="13"/>
  <c r="F80" i="13"/>
  <c r="F81" i="13"/>
  <c r="F82" i="13"/>
  <c r="F83" i="13"/>
  <c r="F84" i="13"/>
  <c r="F85" i="13"/>
  <c r="F86" i="13"/>
  <c r="F87" i="13"/>
  <c r="F88" i="13"/>
  <c r="F89" i="13"/>
  <c r="F90" i="13"/>
  <c r="F91" i="13"/>
  <c r="F92" i="13"/>
  <c r="F93" i="13"/>
  <c r="F94" i="13"/>
  <c r="F95" i="13"/>
  <c r="F96" i="13"/>
  <c r="F97" i="13"/>
  <c r="F98" i="13"/>
  <c r="F99" i="13"/>
  <c r="F100" i="13"/>
  <c r="F101" i="13"/>
  <c r="F102" i="13"/>
  <c r="F103" i="13"/>
  <c r="F104" i="13"/>
  <c r="F105" i="13"/>
  <c r="F106" i="13"/>
  <c r="F107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22" i="13"/>
  <c r="F123" i="13"/>
  <c r="F124" i="13"/>
  <c r="F125" i="13"/>
  <c r="F126" i="13"/>
  <c r="F127" i="13"/>
  <c r="F128" i="13"/>
  <c r="F129" i="13"/>
  <c r="F13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0" i="13"/>
  <c r="F9" i="13"/>
  <c r="F135" i="8"/>
  <c r="I135" i="8" s="1"/>
  <c r="G135" i="18" s="1"/>
  <c r="F136" i="8"/>
  <c r="I136" i="8" s="1"/>
  <c r="F137" i="8"/>
  <c r="I137" i="8" s="1"/>
  <c r="G137" i="18" s="1"/>
  <c r="F138" i="8"/>
  <c r="I138" i="8" s="1"/>
  <c r="G138" i="18" s="1"/>
  <c r="F139" i="8"/>
  <c r="I139" i="8" s="1"/>
  <c r="G139" i="18" s="1"/>
  <c r="F140" i="8"/>
  <c r="I140" i="8" s="1"/>
  <c r="G140" i="18" s="1"/>
  <c r="F141" i="8"/>
  <c r="I141" i="8" s="1"/>
  <c r="G141" i="18" s="1"/>
  <c r="F142" i="8"/>
  <c r="I142" i="8" s="1"/>
  <c r="G142" i="18" s="1"/>
  <c r="F143" i="8"/>
  <c r="I143" i="8" s="1"/>
  <c r="G143" i="18" s="1"/>
  <c r="F8" i="13" l="1"/>
  <c r="F6" i="13" s="1"/>
  <c r="G136" i="18"/>
  <c r="H84" i="13"/>
  <c r="K84" i="13" s="1"/>
  <c r="K84" i="18" s="1"/>
  <c r="H53" i="13"/>
  <c r="K53" i="13" s="1"/>
  <c r="H24" i="13"/>
  <c r="K24" i="13" s="1"/>
  <c r="H115" i="13"/>
  <c r="K115" i="13" s="1"/>
  <c r="K115" i="18" s="1"/>
  <c r="H143" i="13"/>
  <c r="K143" i="13" s="1"/>
  <c r="K143" i="18" s="1"/>
  <c r="H135" i="13"/>
  <c r="K135" i="13" s="1"/>
  <c r="K135" i="18" s="1"/>
  <c r="H123" i="13"/>
  <c r="K123" i="13" s="1"/>
  <c r="K123" i="18" s="1"/>
  <c r="H116" i="13"/>
  <c r="K116" i="13" s="1"/>
  <c r="K116" i="18" s="1"/>
  <c r="H106" i="13"/>
  <c r="K106" i="13" s="1"/>
  <c r="H98" i="13"/>
  <c r="K98" i="13" s="1"/>
  <c r="H90" i="13"/>
  <c r="K90" i="13" s="1"/>
  <c r="K90" i="18" s="1"/>
  <c r="H82" i="13"/>
  <c r="K82" i="13" s="1"/>
  <c r="K82" i="18" s="1"/>
  <c r="H74" i="13"/>
  <c r="K74" i="13" s="1"/>
  <c r="K74" i="18" s="1"/>
  <c r="H66" i="13"/>
  <c r="K66" i="13" s="1"/>
  <c r="K66" i="18" s="1"/>
  <c r="H58" i="13"/>
  <c r="K58" i="13" s="1"/>
  <c r="H47" i="13"/>
  <c r="K47" i="13" s="1"/>
  <c r="K47" i="18" s="1"/>
  <c r="H39" i="13"/>
  <c r="K39" i="13" s="1"/>
  <c r="K39" i="18" s="1"/>
  <c r="H30" i="13"/>
  <c r="K30" i="13" s="1"/>
  <c r="K30" i="18" s="1"/>
  <c r="H26" i="13"/>
  <c r="K26" i="13" s="1"/>
  <c r="H22" i="13"/>
  <c r="K22" i="13" s="1"/>
  <c r="H19" i="13"/>
  <c r="K19" i="13" s="1"/>
  <c r="H15" i="13"/>
  <c r="K15" i="13" s="1"/>
  <c r="H11" i="13"/>
  <c r="K11" i="13" s="1"/>
  <c r="K11" i="18" s="1"/>
  <c r="H142" i="13"/>
  <c r="K142" i="13" s="1"/>
  <c r="H138" i="13"/>
  <c r="K138" i="13" s="1"/>
  <c r="K138" i="18" s="1"/>
  <c r="H134" i="13"/>
  <c r="K134" i="13" s="1"/>
  <c r="K134" i="18" s="1"/>
  <c r="H130" i="13"/>
  <c r="K130" i="13" s="1"/>
  <c r="K130" i="18" s="1"/>
  <c r="H126" i="13"/>
  <c r="K126" i="13" s="1"/>
  <c r="K126" i="18" s="1"/>
  <c r="H119" i="13"/>
  <c r="K119" i="13" s="1"/>
  <c r="K119" i="18" s="1"/>
  <c r="H112" i="13"/>
  <c r="K112" i="13" s="1"/>
  <c r="K112" i="18" s="1"/>
  <c r="H109" i="13"/>
  <c r="K109" i="13" s="1"/>
  <c r="K109" i="18" s="1"/>
  <c r="H105" i="13"/>
  <c r="K105" i="13" s="1"/>
  <c r="H101" i="13"/>
  <c r="K101" i="13" s="1"/>
  <c r="H97" i="13"/>
  <c r="K97" i="13" s="1"/>
  <c r="H93" i="13"/>
  <c r="K93" i="13" s="1"/>
  <c r="K93" i="18" s="1"/>
  <c r="H89" i="13"/>
  <c r="H85" i="13"/>
  <c r="K85" i="13" s="1"/>
  <c r="K85" i="18" s="1"/>
  <c r="H81" i="13"/>
  <c r="K81" i="13" s="1"/>
  <c r="K81" i="18" s="1"/>
  <c r="H77" i="13"/>
  <c r="K77" i="13" s="1"/>
  <c r="K77" i="18" s="1"/>
  <c r="H73" i="13"/>
  <c r="K73" i="13" s="1"/>
  <c r="K73" i="18" s="1"/>
  <c r="H69" i="13"/>
  <c r="K69" i="13" s="1"/>
  <c r="K69" i="18" s="1"/>
  <c r="H65" i="13"/>
  <c r="K65" i="13" s="1"/>
  <c r="K65" i="18" s="1"/>
  <c r="H61" i="13"/>
  <c r="K61" i="13" s="1"/>
  <c r="K61" i="18" s="1"/>
  <c r="H54" i="13"/>
  <c r="K54" i="13" s="1"/>
  <c r="H50" i="13"/>
  <c r="K50" i="13" s="1"/>
  <c r="H46" i="13"/>
  <c r="K46" i="13" s="1"/>
  <c r="K46" i="18" s="1"/>
  <c r="H42" i="13"/>
  <c r="K42" i="13" s="1"/>
  <c r="H38" i="13"/>
  <c r="K38" i="13" s="1"/>
  <c r="H33" i="13"/>
  <c r="K33" i="13" s="1"/>
  <c r="H29" i="13"/>
  <c r="K29" i="13" s="1"/>
  <c r="K29" i="18" s="1"/>
  <c r="H25" i="13"/>
  <c r="K25" i="13" s="1"/>
  <c r="K25" i="18" s="1"/>
  <c r="H18" i="13"/>
  <c r="K18" i="13" s="1"/>
  <c r="H14" i="13"/>
  <c r="K14" i="13" s="1"/>
  <c r="H137" i="13"/>
  <c r="K137" i="13" s="1"/>
  <c r="K137" i="18" s="1"/>
  <c r="H108" i="13"/>
  <c r="K108" i="13" s="1"/>
  <c r="K108" i="18" s="1"/>
  <c r="H76" i="13"/>
  <c r="K76" i="13" s="1"/>
  <c r="K76" i="18" s="1"/>
  <c r="H45" i="13"/>
  <c r="K45" i="13" s="1"/>
  <c r="H17" i="13"/>
  <c r="K17" i="13" s="1"/>
  <c r="H131" i="13"/>
  <c r="K131" i="13" s="1"/>
  <c r="K131" i="18" s="1"/>
  <c r="H55" i="13"/>
  <c r="K55" i="13" s="1"/>
  <c r="H133" i="13"/>
  <c r="K133" i="13" s="1"/>
  <c r="K133" i="18" s="1"/>
  <c r="H118" i="13"/>
  <c r="K118" i="13" s="1"/>
  <c r="K118" i="18" s="1"/>
  <c r="H104" i="13"/>
  <c r="K104" i="13" s="1"/>
  <c r="H96" i="13"/>
  <c r="K96" i="13" s="1"/>
  <c r="H88" i="13"/>
  <c r="K88" i="13" s="1"/>
  <c r="K88" i="18" s="1"/>
  <c r="H80" i="13"/>
  <c r="K80" i="13" s="1"/>
  <c r="K80" i="18" s="1"/>
  <c r="H72" i="13"/>
  <c r="K72" i="13" s="1"/>
  <c r="K72" i="18" s="1"/>
  <c r="H64" i="13"/>
  <c r="K64" i="13" s="1"/>
  <c r="K64" i="18" s="1"/>
  <c r="H57" i="13"/>
  <c r="K57" i="13" s="1"/>
  <c r="H49" i="13"/>
  <c r="K49" i="13" s="1"/>
  <c r="H41" i="13"/>
  <c r="K41" i="13" s="1"/>
  <c r="H35" i="13"/>
  <c r="K35" i="13" s="1"/>
  <c r="K35" i="18" s="1"/>
  <c r="H28" i="13"/>
  <c r="K28" i="13" s="1"/>
  <c r="H21" i="13"/>
  <c r="K21" i="13" s="1"/>
  <c r="H13" i="13"/>
  <c r="K13" i="13" s="1"/>
  <c r="H129" i="13"/>
  <c r="K129" i="13" s="1"/>
  <c r="K129" i="18" s="1"/>
  <c r="H100" i="13"/>
  <c r="K100" i="13" s="1"/>
  <c r="H68" i="13"/>
  <c r="K68" i="13" s="1"/>
  <c r="K68" i="18" s="1"/>
  <c r="H37" i="13"/>
  <c r="K37" i="13" s="1"/>
  <c r="K37" i="18" s="1"/>
  <c r="H139" i="13"/>
  <c r="K139" i="13" s="1"/>
  <c r="K139" i="18" s="1"/>
  <c r="H127" i="13"/>
  <c r="K127" i="13" s="1"/>
  <c r="K127" i="18" s="1"/>
  <c r="H120" i="13"/>
  <c r="K120" i="13" s="1"/>
  <c r="K120" i="18" s="1"/>
  <c r="H113" i="13"/>
  <c r="K113" i="13" s="1"/>
  <c r="K113" i="18" s="1"/>
  <c r="H102" i="13"/>
  <c r="K102" i="13" s="1"/>
  <c r="H94" i="13"/>
  <c r="K94" i="13" s="1"/>
  <c r="K94" i="18" s="1"/>
  <c r="H86" i="13"/>
  <c r="H78" i="13"/>
  <c r="K78" i="13" s="1"/>
  <c r="K78" i="18" s="1"/>
  <c r="H70" i="13"/>
  <c r="K70" i="13" s="1"/>
  <c r="K70" i="18" s="1"/>
  <c r="H62" i="13"/>
  <c r="K62" i="13" s="1"/>
  <c r="K62" i="18" s="1"/>
  <c r="H51" i="13"/>
  <c r="K51" i="13" s="1"/>
  <c r="H43" i="13"/>
  <c r="K43" i="13" s="1"/>
  <c r="H9" i="13"/>
  <c r="H141" i="13"/>
  <c r="K141" i="13" s="1"/>
  <c r="K141" i="18" s="1"/>
  <c r="H125" i="13"/>
  <c r="K125" i="13" s="1"/>
  <c r="K125" i="18" s="1"/>
  <c r="H111" i="13"/>
  <c r="K111" i="13" s="1"/>
  <c r="K111" i="18" s="1"/>
  <c r="H10" i="13"/>
  <c r="K10" i="13" s="1"/>
  <c r="H140" i="13"/>
  <c r="K140" i="13" s="1"/>
  <c r="K140" i="18" s="1"/>
  <c r="H136" i="13"/>
  <c r="K136" i="13" s="1"/>
  <c r="H132" i="13"/>
  <c r="K132" i="13" s="1"/>
  <c r="K132" i="18" s="1"/>
  <c r="H128" i="13"/>
  <c r="K128" i="13" s="1"/>
  <c r="K128" i="18" s="1"/>
  <c r="H124" i="13"/>
  <c r="K124" i="13" s="1"/>
  <c r="K124" i="18" s="1"/>
  <c r="H121" i="13"/>
  <c r="K121" i="13" s="1"/>
  <c r="K121" i="18" s="1"/>
  <c r="H117" i="13"/>
  <c r="K117" i="13" s="1"/>
  <c r="K117" i="18" s="1"/>
  <c r="H114" i="13"/>
  <c r="K114" i="13" s="1"/>
  <c r="K114" i="18" s="1"/>
  <c r="H110" i="13"/>
  <c r="K110" i="13" s="1"/>
  <c r="K110" i="18" s="1"/>
  <c r="H107" i="13"/>
  <c r="K107" i="13" s="1"/>
  <c r="H103" i="13"/>
  <c r="K103" i="13" s="1"/>
  <c r="H99" i="13"/>
  <c r="K99" i="13" s="1"/>
  <c r="H95" i="13"/>
  <c r="K95" i="13" s="1"/>
  <c r="K95" i="18" s="1"/>
  <c r="H91" i="13"/>
  <c r="K91" i="13" s="1"/>
  <c r="K91" i="18" s="1"/>
  <c r="H87" i="13"/>
  <c r="K87" i="13" s="1"/>
  <c r="K87" i="18" s="1"/>
  <c r="H83" i="13"/>
  <c r="K83" i="13" s="1"/>
  <c r="K83" i="18" s="1"/>
  <c r="H79" i="13"/>
  <c r="K79" i="13" s="1"/>
  <c r="K79" i="18" s="1"/>
  <c r="H75" i="13"/>
  <c r="K75" i="13" s="1"/>
  <c r="K75" i="18" s="1"/>
  <c r="H71" i="13"/>
  <c r="K71" i="13" s="1"/>
  <c r="K71" i="18" s="1"/>
  <c r="H67" i="13"/>
  <c r="K67" i="13" s="1"/>
  <c r="K67" i="18" s="1"/>
  <c r="H63" i="13"/>
  <c r="K63" i="13" s="1"/>
  <c r="K63" i="18" s="1"/>
  <c r="H59" i="13"/>
  <c r="K59" i="13" s="1"/>
  <c r="H56" i="13"/>
  <c r="K56" i="13" s="1"/>
  <c r="H52" i="13"/>
  <c r="K52" i="13" s="1"/>
  <c r="H48" i="13"/>
  <c r="K48" i="13" s="1"/>
  <c r="H44" i="13"/>
  <c r="K44" i="13" s="1"/>
  <c r="H40" i="13"/>
  <c r="K40" i="13" s="1"/>
  <c r="H36" i="13"/>
  <c r="K36" i="13" s="1"/>
  <c r="K36" i="18" s="1"/>
  <c r="H34" i="13"/>
  <c r="K34" i="13" s="1"/>
  <c r="K34" i="18" s="1"/>
  <c r="H31" i="13"/>
  <c r="K31" i="13" s="1"/>
  <c r="K31" i="18" s="1"/>
  <c r="H27" i="13"/>
  <c r="K27" i="13" s="1"/>
  <c r="H23" i="13"/>
  <c r="K23" i="13" s="1"/>
  <c r="H20" i="13"/>
  <c r="K20" i="13" s="1"/>
  <c r="H16" i="13"/>
  <c r="K16" i="13" s="1"/>
  <c r="H12" i="13"/>
  <c r="K12" i="13" s="1"/>
  <c r="H122" i="13"/>
  <c r="K122" i="13" s="1"/>
  <c r="K122" i="18" s="1"/>
  <c r="H92" i="13"/>
  <c r="K92" i="13" s="1"/>
  <c r="K92" i="18" s="1"/>
  <c r="H60" i="13"/>
  <c r="K60" i="13" s="1"/>
  <c r="H32" i="13"/>
  <c r="K32" i="13" s="1"/>
  <c r="K32" i="18" s="1"/>
  <c r="P146" i="15"/>
  <c r="M146" i="15"/>
  <c r="I146" i="15"/>
  <c r="F146" i="15"/>
  <c r="P145" i="15"/>
  <c r="M145" i="15"/>
  <c r="I145" i="15"/>
  <c r="F145" i="15"/>
  <c r="P144" i="15"/>
  <c r="M144" i="15"/>
  <c r="I144" i="15"/>
  <c r="F144" i="15"/>
  <c r="P143" i="15"/>
  <c r="M143" i="15"/>
  <c r="I143" i="15"/>
  <c r="F143" i="15"/>
  <c r="P142" i="15"/>
  <c r="M142" i="15"/>
  <c r="I142" i="15"/>
  <c r="F142" i="15"/>
  <c r="P141" i="15"/>
  <c r="M141" i="15"/>
  <c r="I141" i="15"/>
  <c r="F141" i="15"/>
  <c r="P140" i="15"/>
  <c r="M140" i="15"/>
  <c r="I140" i="15"/>
  <c r="F140" i="15"/>
  <c r="P139" i="15"/>
  <c r="M139" i="15"/>
  <c r="I139" i="15"/>
  <c r="F139" i="15"/>
  <c r="P138" i="15"/>
  <c r="M138" i="15"/>
  <c r="I138" i="15"/>
  <c r="F138" i="15"/>
  <c r="P137" i="15"/>
  <c r="M137" i="15"/>
  <c r="I137" i="15"/>
  <c r="F137" i="15"/>
  <c r="P136" i="15"/>
  <c r="M136" i="15"/>
  <c r="I136" i="15"/>
  <c r="F136" i="15"/>
  <c r="P135" i="15"/>
  <c r="M135" i="15"/>
  <c r="I135" i="15"/>
  <c r="F135" i="15"/>
  <c r="P134" i="15"/>
  <c r="M134" i="15"/>
  <c r="I134" i="15"/>
  <c r="F134" i="15"/>
  <c r="P133" i="15"/>
  <c r="M133" i="15"/>
  <c r="I133" i="15"/>
  <c r="F133" i="15"/>
  <c r="P132" i="15"/>
  <c r="M132" i="15"/>
  <c r="I132" i="15"/>
  <c r="F132" i="15"/>
  <c r="P131" i="15"/>
  <c r="M131" i="15"/>
  <c r="I131" i="15"/>
  <c r="F131" i="15"/>
  <c r="P130" i="15"/>
  <c r="M130" i="15"/>
  <c r="I130" i="15"/>
  <c r="F130" i="15"/>
  <c r="P129" i="15"/>
  <c r="M129" i="15"/>
  <c r="I129" i="15"/>
  <c r="F129" i="15"/>
  <c r="P128" i="15"/>
  <c r="M128" i="15"/>
  <c r="I128" i="15"/>
  <c r="F128" i="15"/>
  <c r="P127" i="15"/>
  <c r="M127" i="15"/>
  <c r="I127" i="15"/>
  <c r="F127" i="15"/>
  <c r="P126" i="15"/>
  <c r="M126" i="15"/>
  <c r="I126" i="15"/>
  <c r="F126" i="15"/>
  <c r="P125" i="15"/>
  <c r="M125" i="15"/>
  <c r="I125" i="15"/>
  <c r="F125" i="15"/>
  <c r="P124" i="15"/>
  <c r="M124" i="15"/>
  <c r="I124" i="15"/>
  <c r="F124" i="15"/>
  <c r="P123" i="15"/>
  <c r="M123" i="15"/>
  <c r="I123" i="15"/>
  <c r="F123" i="15"/>
  <c r="P122" i="15"/>
  <c r="M122" i="15"/>
  <c r="I122" i="15"/>
  <c r="F122" i="15"/>
  <c r="P121" i="15"/>
  <c r="M121" i="15"/>
  <c r="I121" i="15"/>
  <c r="F121" i="15"/>
  <c r="P120" i="15"/>
  <c r="M120" i="15"/>
  <c r="I120" i="15"/>
  <c r="F120" i="15"/>
  <c r="P119" i="15"/>
  <c r="M119" i="15"/>
  <c r="I119" i="15"/>
  <c r="F119" i="15"/>
  <c r="P118" i="15"/>
  <c r="M118" i="15"/>
  <c r="I118" i="15"/>
  <c r="F118" i="15"/>
  <c r="P117" i="15"/>
  <c r="M117" i="15"/>
  <c r="I117" i="15"/>
  <c r="P116" i="15"/>
  <c r="M116" i="15"/>
  <c r="I116" i="15"/>
  <c r="P115" i="15"/>
  <c r="M115" i="15"/>
  <c r="I115" i="15"/>
  <c r="P114" i="15"/>
  <c r="M114" i="15"/>
  <c r="I114" i="15"/>
  <c r="P113" i="15"/>
  <c r="M113" i="15"/>
  <c r="I113" i="15"/>
  <c r="P112" i="15"/>
  <c r="M112" i="15"/>
  <c r="I112" i="15"/>
  <c r="P111" i="15"/>
  <c r="M111" i="15"/>
  <c r="I111" i="15"/>
  <c r="P110" i="15"/>
  <c r="M110" i="15"/>
  <c r="I110" i="15"/>
  <c r="P109" i="15"/>
  <c r="M109" i="15"/>
  <c r="I109" i="15"/>
  <c r="P108" i="15"/>
  <c r="M108" i="15"/>
  <c r="I108" i="15"/>
  <c r="P107" i="15"/>
  <c r="M107" i="15"/>
  <c r="I107" i="15"/>
  <c r="P106" i="15"/>
  <c r="M106" i="15"/>
  <c r="I106" i="15"/>
  <c r="P105" i="15"/>
  <c r="M105" i="15"/>
  <c r="I105" i="15"/>
  <c r="P104" i="15"/>
  <c r="M104" i="15"/>
  <c r="I104" i="15"/>
  <c r="P103" i="15"/>
  <c r="M103" i="15"/>
  <c r="I103" i="15"/>
  <c r="P102" i="15"/>
  <c r="M102" i="15"/>
  <c r="I102" i="15"/>
  <c r="P101" i="15"/>
  <c r="M101" i="15"/>
  <c r="I101" i="15"/>
  <c r="P100" i="15"/>
  <c r="M100" i="15"/>
  <c r="I100" i="15"/>
  <c r="P99" i="15"/>
  <c r="M99" i="15"/>
  <c r="I99" i="15"/>
  <c r="P98" i="15"/>
  <c r="M98" i="15"/>
  <c r="I98" i="15"/>
  <c r="P97" i="15"/>
  <c r="M97" i="15"/>
  <c r="I97" i="15"/>
  <c r="P96" i="15"/>
  <c r="M96" i="15"/>
  <c r="I96" i="15"/>
  <c r="P95" i="15"/>
  <c r="M95" i="15"/>
  <c r="I95" i="15"/>
  <c r="P94" i="15"/>
  <c r="M94" i="15"/>
  <c r="I94" i="15"/>
  <c r="P93" i="15"/>
  <c r="M93" i="15"/>
  <c r="I93" i="15"/>
  <c r="P92" i="15"/>
  <c r="M92" i="15"/>
  <c r="I92" i="15"/>
  <c r="P91" i="15"/>
  <c r="M91" i="15"/>
  <c r="I91" i="15"/>
  <c r="P90" i="15"/>
  <c r="M90" i="15"/>
  <c r="I90" i="15"/>
  <c r="P89" i="15"/>
  <c r="M89" i="15"/>
  <c r="I89" i="15"/>
  <c r="P88" i="15"/>
  <c r="M88" i="15"/>
  <c r="I88" i="15"/>
  <c r="P87" i="15"/>
  <c r="M87" i="15"/>
  <c r="I87" i="15"/>
  <c r="P86" i="15"/>
  <c r="M86" i="15"/>
  <c r="I86" i="15"/>
  <c r="P85" i="15"/>
  <c r="M85" i="15"/>
  <c r="I85" i="15"/>
  <c r="P84" i="15"/>
  <c r="M84" i="15"/>
  <c r="I84" i="15"/>
  <c r="P83" i="15"/>
  <c r="M83" i="15"/>
  <c r="I83" i="15"/>
  <c r="P82" i="15"/>
  <c r="M82" i="15"/>
  <c r="I82" i="15"/>
  <c r="P81" i="15"/>
  <c r="M81" i="15"/>
  <c r="I81" i="15"/>
  <c r="P80" i="15"/>
  <c r="M80" i="15"/>
  <c r="I80" i="15"/>
  <c r="P79" i="15"/>
  <c r="M79" i="15"/>
  <c r="I79" i="15"/>
  <c r="P78" i="15"/>
  <c r="M78" i="15"/>
  <c r="I78" i="15"/>
  <c r="P77" i="15"/>
  <c r="M77" i="15"/>
  <c r="I77" i="15"/>
  <c r="P76" i="15"/>
  <c r="M76" i="15"/>
  <c r="I76" i="15"/>
  <c r="P75" i="15"/>
  <c r="M75" i="15"/>
  <c r="I75" i="15"/>
  <c r="P74" i="15"/>
  <c r="M74" i="15"/>
  <c r="I74" i="15"/>
  <c r="P73" i="15"/>
  <c r="M73" i="15"/>
  <c r="I73" i="15"/>
  <c r="P72" i="15"/>
  <c r="M72" i="15"/>
  <c r="I72" i="15"/>
  <c r="P71" i="15"/>
  <c r="M71" i="15"/>
  <c r="I71" i="15"/>
  <c r="P70" i="15"/>
  <c r="M70" i="15"/>
  <c r="I70" i="15"/>
  <c r="P69" i="15"/>
  <c r="M69" i="15"/>
  <c r="I69" i="15"/>
  <c r="P68" i="15"/>
  <c r="M68" i="15"/>
  <c r="I68" i="15"/>
  <c r="P67" i="15"/>
  <c r="M67" i="15"/>
  <c r="I67" i="15"/>
  <c r="P66" i="15"/>
  <c r="M66" i="15"/>
  <c r="I66" i="15"/>
  <c r="P65" i="15"/>
  <c r="M65" i="15"/>
  <c r="I65" i="15"/>
  <c r="P64" i="15"/>
  <c r="M64" i="15"/>
  <c r="I64" i="15"/>
  <c r="P63" i="15"/>
  <c r="M63" i="15"/>
  <c r="I63" i="15"/>
  <c r="P62" i="15"/>
  <c r="M62" i="15"/>
  <c r="I62" i="15"/>
  <c r="P61" i="15"/>
  <c r="M61" i="15"/>
  <c r="I61" i="15"/>
  <c r="P60" i="15"/>
  <c r="M60" i="15"/>
  <c r="I60" i="15"/>
  <c r="P59" i="15"/>
  <c r="M59" i="15"/>
  <c r="I59" i="15"/>
  <c r="P58" i="15"/>
  <c r="M58" i="15"/>
  <c r="I58" i="15"/>
  <c r="P57" i="15"/>
  <c r="M57" i="15"/>
  <c r="I57" i="15"/>
  <c r="P56" i="15"/>
  <c r="M56" i="15"/>
  <c r="I56" i="15"/>
  <c r="P55" i="15"/>
  <c r="M55" i="15"/>
  <c r="I55" i="15"/>
  <c r="P54" i="15"/>
  <c r="M54" i="15"/>
  <c r="I54" i="15"/>
  <c r="P53" i="15"/>
  <c r="M53" i="15"/>
  <c r="I53" i="15"/>
  <c r="P52" i="15"/>
  <c r="M52" i="15"/>
  <c r="I52" i="15"/>
  <c r="P51" i="15"/>
  <c r="M51" i="15"/>
  <c r="I51" i="15"/>
  <c r="P50" i="15"/>
  <c r="M50" i="15"/>
  <c r="I50" i="15"/>
  <c r="P49" i="15"/>
  <c r="M49" i="15"/>
  <c r="I49" i="15"/>
  <c r="P48" i="15"/>
  <c r="M48" i="15"/>
  <c r="I48" i="15"/>
  <c r="P47" i="15"/>
  <c r="M47" i="15"/>
  <c r="I47" i="15"/>
  <c r="P46" i="15"/>
  <c r="M46" i="15"/>
  <c r="I46" i="15"/>
  <c r="P45" i="15"/>
  <c r="M45" i="15"/>
  <c r="I45" i="15"/>
  <c r="P44" i="15"/>
  <c r="M44" i="15"/>
  <c r="I44" i="15"/>
  <c r="P43" i="15"/>
  <c r="M43" i="15"/>
  <c r="I43" i="15"/>
  <c r="P42" i="15"/>
  <c r="M42" i="15"/>
  <c r="I42" i="15"/>
  <c r="P41" i="15"/>
  <c r="M41" i="15"/>
  <c r="I41" i="15"/>
  <c r="P40" i="15"/>
  <c r="M40" i="15"/>
  <c r="I40" i="15"/>
  <c r="P39" i="15"/>
  <c r="M39" i="15"/>
  <c r="I39" i="15"/>
  <c r="P38" i="15"/>
  <c r="M38" i="15"/>
  <c r="I38" i="15"/>
  <c r="P37" i="15"/>
  <c r="M37" i="15"/>
  <c r="I37" i="15"/>
  <c r="P36" i="15"/>
  <c r="M36" i="15"/>
  <c r="I36" i="15"/>
  <c r="P35" i="15"/>
  <c r="M35" i="15"/>
  <c r="I35" i="15"/>
  <c r="P34" i="15"/>
  <c r="M34" i="15"/>
  <c r="I34" i="15"/>
  <c r="P33" i="15"/>
  <c r="M33" i="15"/>
  <c r="I33" i="15"/>
  <c r="P32" i="15"/>
  <c r="M32" i="15"/>
  <c r="I32" i="15"/>
  <c r="P31" i="15"/>
  <c r="M31" i="15"/>
  <c r="I31" i="15"/>
  <c r="P30" i="15"/>
  <c r="M30" i="15"/>
  <c r="I30" i="15"/>
  <c r="P29" i="15"/>
  <c r="M29" i="15"/>
  <c r="I29" i="15"/>
  <c r="P28" i="15"/>
  <c r="M28" i="15"/>
  <c r="I28" i="15"/>
  <c r="P27" i="15"/>
  <c r="M27" i="15"/>
  <c r="I27" i="15"/>
  <c r="P26" i="15"/>
  <c r="M26" i="15"/>
  <c r="I26" i="15"/>
  <c r="P25" i="15"/>
  <c r="M25" i="15"/>
  <c r="I25" i="15"/>
  <c r="P24" i="15"/>
  <c r="M24" i="15"/>
  <c r="I24" i="15"/>
  <c r="P23" i="15"/>
  <c r="M23" i="15"/>
  <c r="I23" i="15"/>
  <c r="P22" i="15"/>
  <c r="M22" i="15"/>
  <c r="I22" i="15"/>
  <c r="P21" i="15"/>
  <c r="M21" i="15"/>
  <c r="I21" i="15"/>
  <c r="P20" i="15"/>
  <c r="M20" i="15"/>
  <c r="I20" i="15"/>
  <c r="P19" i="15"/>
  <c r="M19" i="15"/>
  <c r="I19" i="15"/>
  <c r="P18" i="15"/>
  <c r="M18" i="15"/>
  <c r="I18" i="15"/>
  <c r="P17" i="15"/>
  <c r="M17" i="15"/>
  <c r="I17" i="15"/>
  <c r="P16" i="15"/>
  <c r="M16" i="15"/>
  <c r="I16" i="15"/>
  <c r="P15" i="15"/>
  <c r="M15" i="15"/>
  <c r="I15" i="15"/>
  <c r="P14" i="15"/>
  <c r="M14" i="15"/>
  <c r="I14" i="15"/>
  <c r="P13" i="15"/>
  <c r="M13" i="15"/>
  <c r="I13" i="15"/>
  <c r="P12" i="15"/>
  <c r="M12" i="15"/>
  <c r="I12" i="15"/>
  <c r="M11" i="15" l="1"/>
  <c r="M6" i="15" s="1"/>
  <c r="I11" i="15"/>
  <c r="P11" i="15"/>
  <c r="P6" i="15" s="1"/>
  <c r="K89" i="13"/>
  <c r="H8" i="13"/>
  <c r="H6" i="13" s="1"/>
  <c r="K99" i="18"/>
  <c r="K96" i="18"/>
  <c r="K55" i="18"/>
  <c r="K18" i="18"/>
  <c r="K50" i="18"/>
  <c r="K23" i="18"/>
  <c r="K52" i="18"/>
  <c r="K10" i="18"/>
  <c r="K102" i="18"/>
  <c r="K101" i="18"/>
  <c r="K19" i="18"/>
  <c r="K106" i="18"/>
  <c r="K12" i="18"/>
  <c r="K27" i="18"/>
  <c r="K40" i="18"/>
  <c r="K56" i="18"/>
  <c r="K103" i="18"/>
  <c r="K43" i="18"/>
  <c r="K13" i="18"/>
  <c r="K41" i="18"/>
  <c r="K104" i="18"/>
  <c r="K38" i="18"/>
  <c r="K54" i="18"/>
  <c r="K105" i="18"/>
  <c r="K22" i="18"/>
  <c r="K60" i="18"/>
  <c r="K16" i="18"/>
  <c r="K44" i="18"/>
  <c r="K59" i="18"/>
  <c r="K107" i="18"/>
  <c r="K136" i="18"/>
  <c r="K51" i="18"/>
  <c r="K21" i="18"/>
  <c r="K49" i="18"/>
  <c r="K17" i="18"/>
  <c r="K42" i="18"/>
  <c r="K26" i="18"/>
  <c r="K58" i="18"/>
  <c r="K24" i="18"/>
  <c r="K20" i="18"/>
  <c r="K48" i="18"/>
  <c r="K100" i="18"/>
  <c r="K28" i="18"/>
  <c r="K57" i="18"/>
  <c r="K45" i="18"/>
  <c r="K14" i="18"/>
  <c r="K33" i="18"/>
  <c r="K97" i="18"/>
  <c r="K15" i="18"/>
  <c r="K98" i="18"/>
  <c r="K53" i="18"/>
  <c r="K142" i="18"/>
  <c r="I6" i="15"/>
  <c r="K9" i="13"/>
  <c r="K86" i="13"/>
  <c r="K86" i="18" s="1"/>
  <c r="J120" i="15"/>
  <c r="Q120" i="15" s="1"/>
  <c r="J122" i="15"/>
  <c r="Q122" i="15" s="1"/>
  <c r="J124" i="15"/>
  <c r="Q124" i="15" s="1"/>
  <c r="J127" i="15"/>
  <c r="Q127" i="15" s="1"/>
  <c r="J129" i="15"/>
  <c r="Q129" i="15" s="1"/>
  <c r="J131" i="15"/>
  <c r="Q131" i="15" s="1"/>
  <c r="J133" i="15"/>
  <c r="Q133" i="15" s="1"/>
  <c r="J135" i="15"/>
  <c r="Q135" i="15" s="1"/>
  <c r="J137" i="15"/>
  <c r="Q137" i="15" s="1"/>
  <c r="J139" i="15"/>
  <c r="Q139" i="15" s="1"/>
  <c r="J141" i="15"/>
  <c r="Q141" i="15" s="1"/>
  <c r="J143" i="15"/>
  <c r="Q143" i="15" s="1"/>
  <c r="J145" i="15"/>
  <c r="Q145" i="15" s="1"/>
  <c r="J118" i="15"/>
  <c r="Q118" i="15" s="1"/>
  <c r="J119" i="15"/>
  <c r="Q119" i="15" s="1"/>
  <c r="J121" i="15"/>
  <c r="Q121" i="15" s="1"/>
  <c r="J123" i="15"/>
  <c r="Q123" i="15" s="1"/>
  <c r="J125" i="15"/>
  <c r="Q125" i="15" s="1"/>
  <c r="J126" i="15"/>
  <c r="Q126" i="15" s="1"/>
  <c r="J128" i="15"/>
  <c r="Q128" i="15" s="1"/>
  <c r="J130" i="15"/>
  <c r="Q130" i="15" s="1"/>
  <c r="J132" i="15"/>
  <c r="Q132" i="15" s="1"/>
  <c r="J134" i="15"/>
  <c r="Q134" i="15" s="1"/>
  <c r="J136" i="15"/>
  <c r="Q136" i="15" s="1"/>
  <c r="J138" i="15"/>
  <c r="Q138" i="15" s="1"/>
  <c r="J140" i="15"/>
  <c r="Q140" i="15" s="1"/>
  <c r="J142" i="15"/>
  <c r="Q142" i="15" s="1"/>
  <c r="J144" i="15"/>
  <c r="Q144" i="15" s="1"/>
  <c r="J146" i="15"/>
  <c r="Q146" i="15" s="1"/>
  <c r="P143" i="16"/>
  <c r="M143" i="16"/>
  <c r="I143" i="16"/>
  <c r="F143" i="16"/>
  <c r="P142" i="16"/>
  <c r="M142" i="16"/>
  <c r="I142" i="16"/>
  <c r="F142" i="16"/>
  <c r="P141" i="16"/>
  <c r="M141" i="16"/>
  <c r="I141" i="16"/>
  <c r="F141" i="16"/>
  <c r="P140" i="16"/>
  <c r="M140" i="16"/>
  <c r="I140" i="16"/>
  <c r="F140" i="16"/>
  <c r="P139" i="16"/>
  <c r="M139" i="16"/>
  <c r="I139" i="16"/>
  <c r="F139" i="16"/>
  <c r="P138" i="16"/>
  <c r="M138" i="16"/>
  <c r="I138" i="16"/>
  <c r="F138" i="16"/>
  <c r="P137" i="16"/>
  <c r="M137" i="16"/>
  <c r="I137" i="16"/>
  <c r="F137" i="16"/>
  <c r="P136" i="16"/>
  <c r="M136" i="16"/>
  <c r="I136" i="16"/>
  <c r="F136" i="16"/>
  <c r="P135" i="16"/>
  <c r="M135" i="16"/>
  <c r="I135" i="16"/>
  <c r="F135" i="16"/>
  <c r="P134" i="16"/>
  <c r="M134" i="16"/>
  <c r="I134" i="16"/>
  <c r="F134" i="16"/>
  <c r="P133" i="16"/>
  <c r="M133" i="16"/>
  <c r="I133" i="16"/>
  <c r="F133" i="16"/>
  <c r="P132" i="16"/>
  <c r="M132" i="16"/>
  <c r="I132" i="16"/>
  <c r="F132" i="16"/>
  <c r="P131" i="16"/>
  <c r="M131" i="16"/>
  <c r="I131" i="16"/>
  <c r="F131" i="16"/>
  <c r="P130" i="16"/>
  <c r="M130" i="16"/>
  <c r="I130" i="16"/>
  <c r="F130" i="16"/>
  <c r="P129" i="16"/>
  <c r="M129" i="16"/>
  <c r="I129" i="16"/>
  <c r="F129" i="16"/>
  <c r="P128" i="16"/>
  <c r="M128" i="16"/>
  <c r="I128" i="16"/>
  <c r="F128" i="16"/>
  <c r="P127" i="16"/>
  <c r="M127" i="16"/>
  <c r="I127" i="16"/>
  <c r="F127" i="16"/>
  <c r="P126" i="16"/>
  <c r="M126" i="16"/>
  <c r="I126" i="16"/>
  <c r="F126" i="16"/>
  <c r="P125" i="16"/>
  <c r="M125" i="16"/>
  <c r="I125" i="16"/>
  <c r="F125" i="16"/>
  <c r="P124" i="16"/>
  <c r="M124" i="16"/>
  <c r="I124" i="16"/>
  <c r="F124" i="16"/>
  <c r="P123" i="16"/>
  <c r="M123" i="16"/>
  <c r="I123" i="16"/>
  <c r="F123" i="16"/>
  <c r="P122" i="16"/>
  <c r="M122" i="16"/>
  <c r="I122" i="16"/>
  <c r="F122" i="16"/>
  <c r="P121" i="16"/>
  <c r="M121" i="16"/>
  <c r="I121" i="16"/>
  <c r="F121" i="16"/>
  <c r="P120" i="16"/>
  <c r="M120" i="16"/>
  <c r="I120" i="16"/>
  <c r="F120" i="16"/>
  <c r="P119" i="16"/>
  <c r="M119" i="16"/>
  <c r="I119" i="16"/>
  <c r="F119" i="16"/>
  <c r="P118" i="16"/>
  <c r="M118" i="16"/>
  <c r="I118" i="16"/>
  <c r="F118" i="16"/>
  <c r="P117" i="16"/>
  <c r="M117" i="16"/>
  <c r="I117" i="16"/>
  <c r="F117" i="16"/>
  <c r="P116" i="16"/>
  <c r="M116" i="16"/>
  <c r="I116" i="16"/>
  <c r="F116" i="16"/>
  <c r="P115" i="16"/>
  <c r="M115" i="16"/>
  <c r="I115" i="16"/>
  <c r="F115" i="16"/>
  <c r="P114" i="16"/>
  <c r="M114" i="16"/>
  <c r="I114" i="16"/>
  <c r="F114" i="16"/>
  <c r="P113" i="16"/>
  <c r="M113" i="16"/>
  <c r="I113" i="16"/>
  <c r="F113" i="16"/>
  <c r="P112" i="16"/>
  <c r="M112" i="16"/>
  <c r="I112" i="16"/>
  <c r="F112" i="16"/>
  <c r="P111" i="16"/>
  <c r="M111" i="16"/>
  <c r="I111" i="16"/>
  <c r="F111" i="16"/>
  <c r="P110" i="16"/>
  <c r="M110" i="16"/>
  <c r="I110" i="16"/>
  <c r="F110" i="16"/>
  <c r="P109" i="16"/>
  <c r="M109" i="16"/>
  <c r="I109" i="16"/>
  <c r="F109" i="16"/>
  <c r="P108" i="16"/>
  <c r="M108" i="16"/>
  <c r="I108" i="16"/>
  <c r="F108" i="16"/>
  <c r="P107" i="16"/>
  <c r="M107" i="16"/>
  <c r="I107" i="16"/>
  <c r="F107" i="16"/>
  <c r="P106" i="16"/>
  <c r="M106" i="16"/>
  <c r="I106" i="16"/>
  <c r="F106" i="16"/>
  <c r="P105" i="16"/>
  <c r="M105" i="16"/>
  <c r="I105" i="16"/>
  <c r="F105" i="16"/>
  <c r="P104" i="16"/>
  <c r="M104" i="16"/>
  <c r="I104" i="16"/>
  <c r="F104" i="16"/>
  <c r="P103" i="16"/>
  <c r="M103" i="16"/>
  <c r="I103" i="16"/>
  <c r="F103" i="16"/>
  <c r="P102" i="16"/>
  <c r="M102" i="16"/>
  <c r="I102" i="16"/>
  <c r="F102" i="16"/>
  <c r="P101" i="16"/>
  <c r="M101" i="16"/>
  <c r="I101" i="16"/>
  <c r="F101" i="16"/>
  <c r="P100" i="16"/>
  <c r="M100" i="16"/>
  <c r="I100" i="16"/>
  <c r="F100" i="16"/>
  <c r="P99" i="16"/>
  <c r="M99" i="16"/>
  <c r="I99" i="16"/>
  <c r="F99" i="16"/>
  <c r="P98" i="16"/>
  <c r="M98" i="16"/>
  <c r="I98" i="16"/>
  <c r="F98" i="16"/>
  <c r="P97" i="16"/>
  <c r="M97" i="16"/>
  <c r="I97" i="16"/>
  <c r="F97" i="16"/>
  <c r="P96" i="16"/>
  <c r="M96" i="16"/>
  <c r="I96" i="16"/>
  <c r="F96" i="16"/>
  <c r="P95" i="16"/>
  <c r="M95" i="16"/>
  <c r="I95" i="16"/>
  <c r="P94" i="16"/>
  <c r="M94" i="16"/>
  <c r="I94" i="16"/>
  <c r="P93" i="16"/>
  <c r="M93" i="16"/>
  <c r="I93" i="16"/>
  <c r="P92" i="16"/>
  <c r="M92" i="16"/>
  <c r="I92" i="16"/>
  <c r="P91" i="16"/>
  <c r="M91" i="16"/>
  <c r="I91" i="16"/>
  <c r="P90" i="16"/>
  <c r="M90" i="16"/>
  <c r="I90" i="16"/>
  <c r="P89" i="16"/>
  <c r="M89" i="16"/>
  <c r="I89" i="16"/>
  <c r="P88" i="16"/>
  <c r="M88" i="16"/>
  <c r="I88" i="16"/>
  <c r="P87" i="16"/>
  <c r="M87" i="16"/>
  <c r="I87" i="16"/>
  <c r="P86" i="16"/>
  <c r="M86" i="16"/>
  <c r="I86" i="16"/>
  <c r="P85" i="16"/>
  <c r="M85" i="16"/>
  <c r="I85" i="16"/>
  <c r="P84" i="16"/>
  <c r="M84" i="16"/>
  <c r="I84" i="16"/>
  <c r="P83" i="16"/>
  <c r="M83" i="16"/>
  <c r="I83" i="16"/>
  <c r="P82" i="16"/>
  <c r="M82" i="16"/>
  <c r="I82" i="16"/>
  <c r="P81" i="16"/>
  <c r="M81" i="16"/>
  <c r="I81" i="16"/>
  <c r="P80" i="16"/>
  <c r="M80" i="16"/>
  <c r="I80" i="16"/>
  <c r="P79" i="16"/>
  <c r="M79" i="16"/>
  <c r="I79" i="16"/>
  <c r="P78" i="16"/>
  <c r="M78" i="16"/>
  <c r="I78" i="16"/>
  <c r="P77" i="16"/>
  <c r="M77" i="16"/>
  <c r="I77" i="16"/>
  <c r="P76" i="16"/>
  <c r="M76" i="16"/>
  <c r="I76" i="16"/>
  <c r="P75" i="16"/>
  <c r="M75" i="16"/>
  <c r="I75" i="16"/>
  <c r="P74" i="16"/>
  <c r="M74" i="16"/>
  <c r="I74" i="16"/>
  <c r="P73" i="16"/>
  <c r="M73" i="16"/>
  <c r="I73" i="16"/>
  <c r="P72" i="16"/>
  <c r="M72" i="16"/>
  <c r="I72" i="16"/>
  <c r="P71" i="16"/>
  <c r="M71" i="16"/>
  <c r="I71" i="16"/>
  <c r="P70" i="16"/>
  <c r="M70" i="16"/>
  <c r="I70" i="16"/>
  <c r="P69" i="16"/>
  <c r="M69" i="16"/>
  <c r="I69" i="16"/>
  <c r="P68" i="16"/>
  <c r="M68" i="16"/>
  <c r="I68" i="16"/>
  <c r="P67" i="16"/>
  <c r="M67" i="16"/>
  <c r="I67" i="16"/>
  <c r="P66" i="16"/>
  <c r="M66" i="16"/>
  <c r="I66" i="16"/>
  <c r="P65" i="16"/>
  <c r="M65" i="16"/>
  <c r="I65" i="16"/>
  <c r="P64" i="16"/>
  <c r="M64" i="16"/>
  <c r="I64" i="16"/>
  <c r="P63" i="16"/>
  <c r="M63" i="16"/>
  <c r="I63" i="16"/>
  <c r="P62" i="16"/>
  <c r="M62" i="16"/>
  <c r="I62" i="16"/>
  <c r="P61" i="16"/>
  <c r="M61" i="16"/>
  <c r="I61" i="16"/>
  <c r="P60" i="16"/>
  <c r="M60" i="16"/>
  <c r="I60" i="16"/>
  <c r="P59" i="16"/>
  <c r="M59" i="16"/>
  <c r="I59" i="16"/>
  <c r="P58" i="16"/>
  <c r="M58" i="16"/>
  <c r="I58" i="16"/>
  <c r="P57" i="16"/>
  <c r="M57" i="16"/>
  <c r="I57" i="16"/>
  <c r="P56" i="16"/>
  <c r="M56" i="16"/>
  <c r="I56" i="16"/>
  <c r="P55" i="16"/>
  <c r="M55" i="16"/>
  <c r="I55" i="16"/>
  <c r="P54" i="16"/>
  <c r="M54" i="16"/>
  <c r="I54" i="16"/>
  <c r="P53" i="16"/>
  <c r="M53" i="16"/>
  <c r="I53" i="16"/>
  <c r="P52" i="16"/>
  <c r="M52" i="16"/>
  <c r="I52" i="16"/>
  <c r="P51" i="16"/>
  <c r="M51" i="16"/>
  <c r="I51" i="16"/>
  <c r="P50" i="16"/>
  <c r="M50" i="16"/>
  <c r="I50" i="16"/>
  <c r="P49" i="16"/>
  <c r="M49" i="16"/>
  <c r="I49" i="16"/>
  <c r="P48" i="16"/>
  <c r="M48" i="16"/>
  <c r="I48" i="16"/>
  <c r="P47" i="16"/>
  <c r="M47" i="16"/>
  <c r="I47" i="16"/>
  <c r="P46" i="16"/>
  <c r="M46" i="16"/>
  <c r="I46" i="16"/>
  <c r="P45" i="16"/>
  <c r="M45" i="16"/>
  <c r="I45" i="16"/>
  <c r="P44" i="16"/>
  <c r="M44" i="16"/>
  <c r="I44" i="16"/>
  <c r="P43" i="16"/>
  <c r="M43" i="16"/>
  <c r="I43" i="16"/>
  <c r="P42" i="16"/>
  <c r="M42" i="16"/>
  <c r="I42" i="16"/>
  <c r="P41" i="16"/>
  <c r="M41" i="16"/>
  <c r="I41" i="16"/>
  <c r="P40" i="16"/>
  <c r="M40" i="16"/>
  <c r="I40" i="16"/>
  <c r="P39" i="16"/>
  <c r="M39" i="16"/>
  <c r="I39" i="16"/>
  <c r="P38" i="16"/>
  <c r="M38" i="16"/>
  <c r="I38" i="16"/>
  <c r="P37" i="16"/>
  <c r="M37" i="16"/>
  <c r="I37" i="16"/>
  <c r="P36" i="16"/>
  <c r="M36" i="16"/>
  <c r="I36" i="16"/>
  <c r="P35" i="16"/>
  <c r="M35" i="16"/>
  <c r="I35" i="16"/>
  <c r="P34" i="16"/>
  <c r="M34" i="16"/>
  <c r="I34" i="16"/>
  <c r="P33" i="16"/>
  <c r="M33" i="16"/>
  <c r="I33" i="16"/>
  <c r="P32" i="16"/>
  <c r="M32" i="16"/>
  <c r="I32" i="16"/>
  <c r="P31" i="16"/>
  <c r="M31" i="16"/>
  <c r="I31" i="16"/>
  <c r="P30" i="16"/>
  <c r="M30" i="16"/>
  <c r="I30" i="16"/>
  <c r="P29" i="16"/>
  <c r="M29" i="16"/>
  <c r="I29" i="16"/>
  <c r="P28" i="16"/>
  <c r="M28" i="16"/>
  <c r="I28" i="16"/>
  <c r="P27" i="16"/>
  <c r="M27" i="16"/>
  <c r="I27" i="16"/>
  <c r="P26" i="16"/>
  <c r="M26" i="16"/>
  <c r="I26" i="16"/>
  <c r="P25" i="16"/>
  <c r="M25" i="16"/>
  <c r="I25" i="16"/>
  <c r="P24" i="16"/>
  <c r="M24" i="16"/>
  <c r="I24" i="16"/>
  <c r="P23" i="16"/>
  <c r="M23" i="16"/>
  <c r="I23" i="16"/>
  <c r="P22" i="16"/>
  <c r="M22" i="16"/>
  <c r="I22" i="16"/>
  <c r="P21" i="16"/>
  <c r="M21" i="16"/>
  <c r="I21" i="16"/>
  <c r="P20" i="16"/>
  <c r="M20" i="16"/>
  <c r="I20" i="16"/>
  <c r="P19" i="16"/>
  <c r="M19" i="16"/>
  <c r="I19" i="16"/>
  <c r="P18" i="16"/>
  <c r="M18" i="16"/>
  <c r="I18" i="16"/>
  <c r="P17" i="16"/>
  <c r="M17" i="16"/>
  <c r="I17" i="16"/>
  <c r="P16" i="16"/>
  <c r="M16" i="16"/>
  <c r="I16" i="16"/>
  <c r="P15" i="16"/>
  <c r="M15" i="16"/>
  <c r="I15" i="16"/>
  <c r="P14" i="16"/>
  <c r="M14" i="16"/>
  <c r="I14" i="16"/>
  <c r="P13" i="16"/>
  <c r="M13" i="16"/>
  <c r="I13" i="16"/>
  <c r="P12" i="16"/>
  <c r="M12" i="16"/>
  <c r="I12" i="16"/>
  <c r="P11" i="16"/>
  <c r="M11" i="16"/>
  <c r="I11" i="16"/>
  <c r="P10" i="16"/>
  <c r="M10" i="16"/>
  <c r="I10" i="16"/>
  <c r="P9" i="16"/>
  <c r="M9" i="16"/>
  <c r="I9" i="16"/>
  <c r="I8" i="16" l="1"/>
  <c r="I6" i="16" s="1"/>
  <c r="M8" i="16"/>
  <c r="M6" i="16" s="1"/>
  <c r="K89" i="18"/>
  <c r="K8" i="13"/>
  <c r="K6" i="13" s="1"/>
  <c r="P8" i="16"/>
  <c r="P6" i="16" s="1"/>
  <c r="K9" i="18"/>
  <c r="J135" i="18"/>
  <c r="J120" i="18"/>
  <c r="J126" i="18"/>
  <c r="J141" i="18"/>
  <c r="J133" i="18"/>
  <c r="J125" i="18"/>
  <c r="J118" i="18"/>
  <c r="J132" i="18"/>
  <c r="J124" i="18"/>
  <c r="J143" i="18"/>
  <c r="J117" i="18"/>
  <c r="J139" i="18"/>
  <c r="J131" i="18"/>
  <c r="J123" i="18"/>
  <c r="J116" i="18"/>
  <c r="J138" i="18"/>
  <c r="J130" i="18"/>
  <c r="J121" i="18"/>
  <c r="J127" i="18"/>
  <c r="J142" i="18"/>
  <c r="J134" i="18"/>
  <c r="J137" i="18"/>
  <c r="J129" i="18"/>
  <c r="J122" i="18"/>
  <c r="J115" i="18"/>
  <c r="J136" i="18"/>
  <c r="J128" i="18"/>
  <c r="J119" i="18"/>
  <c r="J140" i="18"/>
  <c r="J133" i="16"/>
  <c r="Q133" i="16" s="1"/>
  <c r="J137" i="16"/>
  <c r="Q137" i="16" s="1"/>
  <c r="J139" i="16"/>
  <c r="Q139" i="16" s="1"/>
  <c r="J141" i="16"/>
  <c r="Q141" i="16" s="1"/>
  <c r="J143" i="16"/>
  <c r="Q143" i="16" s="1"/>
  <c r="J130" i="16"/>
  <c r="Q130" i="16" s="1"/>
  <c r="J132" i="16"/>
  <c r="Q132" i="16" s="1"/>
  <c r="J96" i="16"/>
  <c r="Q96" i="16" s="1"/>
  <c r="J98" i="16"/>
  <c r="Q98" i="16" s="1"/>
  <c r="J111" i="16"/>
  <c r="Q111" i="16" s="1"/>
  <c r="J113" i="16"/>
  <c r="Q113" i="16" s="1"/>
  <c r="J114" i="16"/>
  <c r="Q114" i="16" s="1"/>
  <c r="J115" i="16"/>
  <c r="Q115" i="16" s="1"/>
  <c r="J116" i="16"/>
  <c r="Q116" i="16" s="1"/>
  <c r="J118" i="16"/>
  <c r="Q118" i="16" s="1"/>
  <c r="J106" i="16"/>
  <c r="Q106" i="16" s="1"/>
  <c r="J120" i="16"/>
  <c r="Q120" i="16" s="1"/>
  <c r="J128" i="16"/>
  <c r="Q128" i="16" s="1"/>
  <c r="J125" i="16"/>
  <c r="Q125" i="16" s="1"/>
  <c r="H9" i="10"/>
  <c r="H15" i="10"/>
  <c r="H22" i="10"/>
  <c r="H58" i="10"/>
  <c r="H87" i="10"/>
  <c r="H110" i="10"/>
  <c r="H42" i="10"/>
  <c r="H50" i="10"/>
  <c r="H73" i="10"/>
  <c r="H81" i="10"/>
  <c r="H101" i="10"/>
  <c r="H105" i="10"/>
  <c r="H109" i="10"/>
  <c r="H130" i="10"/>
  <c r="H138" i="10"/>
  <c r="H140" i="10"/>
  <c r="H143" i="10"/>
  <c r="H12" i="10"/>
  <c r="H20" i="10"/>
  <c r="H62" i="10"/>
  <c r="H94" i="10"/>
  <c r="H103" i="10"/>
  <c r="H113" i="10"/>
  <c r="H121" i="10"/>
  <c r="H123" i="10"/>
  <c r="H17" i="10"/>
  <c r="H24" i="10"/>
  <c r="H32" i="10"/>
  <c r="H27" i="10"/>
  <c r="H34" i="10"/>
  <c r="H44" i="10"/>
  <c r="H47" i="10"/>
  <c r="H52" i="10"/>
  <c r="H55" i="10"/>
  <c r="H56" i="10"/>
  <c r="H120" i="10"/>
  <c r="H128" i="10"/>
  <c r="H40" i="10"/>
  <c r="H41" i="10"/>
  <c r="H45" i="10"/>
  <c r="H48" i="10"/>
  <c r="H57" i="10"/>
  <c r="H67" i="10"/>
  <c r="H72" i="10"/>
  <c r="H75" i="10"/>
  <c r="H83" i="10"/>
  <c r="H99" i="10"/>
  <c r="H104" i="10"/>
  <c r="H107" i="10"/>
  <c r="H117" i="10"/>
  <c r="H122" i="10"/>
  <c r="H129" i="10"/>
  <c r="H133" i="10"/>
  <c r="H136" i="10"/>
  <c r="H141" i="10"/>
  <c r="H79" i="10"/>
  <c r="J100" i="16"/>
  <c r="Q100" i="16" s="1"/>
  <c r="J102" i="16"/>
  <c r="Q102" i="16" s="1"/>
  <c r="J104" i="16"/>
  <c r="Q104" i="16" s="1"/>
  <c r="J108" i="16"/>
  <c r="Q108" i="16" s="1"/>
  <c r="J136" i="16"/>
  <c r="Q136" i="16" s="1"/>
  <c r="J138" i="16"/>
  <c r="Q138" i="16" s="1"/>
  <c r="J140" i="16"/>
  <c r="Q140" i="16" s="1"/>
  <c r="J122" i="16"/>
  <c r="Q122" i="16" s="1"/>
  <c r="J123" i="16"/>
  <c r="Q123" i="16" s="1"/>
  <c r="J99" i="16"/>
  <c r="Q99" i="16" s="1"/>
  <c r="J101" i="16"/>
  <c r="Q101" i="16" s="1"/>
  <c r="J127" i="16"/>
  <c r="Q127" i="16" s="1"/>
  <c r="J129" i="16"/>
  <c r="Q129" i="16" s="1"/>
  <c r="J131" i="16"/>
  <c r="Q131" i="16" s="1"/>
  <c r="J107" i="16"/>
  <c r="Q107" i="16" s="1"/>
  <c r="J109" i="16"/>
  <c r="Q109" i="16" s="1"/>
  <c r="J110" i="16"/>
  <c r="Q110" i="16" s="1"/>
  <c r="J135" i="16"/>
  <c r="Q135" i="16" s="1"/>
  <c r="J121" i="16"/>
  <c r="Q121" i="16" s="1"/>
  <c r="J124" i="16"/>
  <c r="Q124" i="16" s="1"/>
  <c r="H18" i="10"/>
  <c r="H25" i="10"/>
  <c r="H33" i="10"/>
  <c r="H38" i="10"/>
  <c r="H43" i="10"/>
  <c r="H63" i="10"/>
  <c r="H89" i="10"/>
  <c r="H97" i="10"/>
  <c r="H102" i="10"/>
  <c r="H114" i="10"/>
  <c r="H13" i="10"/>
  <c r="H21" i="10"/>
  <c r="H23" i="10"/>
  <c r="H28" i="10"/>
  <c r="H31" i="10"/>
  <c r="H35" i="10"/>
  <c r="H36" i="10"/>
  <c r="H54" i="10"/>
  <c r="H71" i="10"/>
  <c r="H74" i="10"/>
  <c r="H95" i="10"/>
  <c r="H112" i="10"/>
  <c r="H119" i="10"/>
  <c r="H131" i="10"/>
  <c r="H11" i="10"/>
  <c r="H19" i="10"/>
  <c r="H26" i="10"/>
  <c r="H69" i="10"/>
  <c r="H90" i="10"/>
  <c r="H59" i="10"/>
  <c r="H85" i="10"/>
  <c r="H124" i="10"/>
  <c r="H65" i="10"/>
  <c r="H70" i="10"/>
  <c r="H78" i="10"/>
  <c r="H88" i="10"/>
  <c r="H91" i="10"/>
  <c r="H132" i="10"/>
  <c r="H135" i="10"/>
  <c r="H142" i="10"/>
  <c r="H30" i="10"/>
  <c r="H64" i="10"/>
  <c r="H96" i="10"/>
  <c r="H106" i="10"/>
  <c r="H108" i="10"/>
  <c r="H116" i="10"/>
  <c r="H118" i="10"/>
  <c r="H134" i="10"/>
  <c r="J103" i="16"/>
  <c r="Q103" i="16" s="1"/>
  <c r="J117" i="16"/>
  <c r="Q117" i="16" s="1"/>
  <c r="H39" i="10"/>
  <c r="H46" i="10"/>
  <c r="H51" i="10"/>
  <c r="H53" i="10"/>
  <c r="H77" i="10"/>
  <c r="H82" i="10"/>
  <c r="H84" i="10"/>
  <c r="H127" i="10"/>
  <c r="H139" i="10"/>
  <c r="J105" i="16"/>
  <c r="Q105" i="16" s="1"/>
  <c r="J119" i="16"/>
  <c r="Q119" i="16" s="1"/>
  <c r="J134" i="16"/>
  <c r="Q134" i="16" s="1"/>
  <c r="H60" i="10"/>
  <c r="H92" i="10"/>
  <c r="H115" i="10"/>
  <c r="H125" i="10"/>
  <c r="H37" i="10"/>
  <c r="H49" i="10"/>
  <c r="H80" i="10"/>
  <c r="H137" i="10"/>
  <c r="H76" i="10"/>
  <c r="H14" i="10"/>
  <c r="H29" i="10"/>
  <c r="H61" i="10"/>
  <c r="H66" i="10"/>
  <c r="H68" i="10"/>
  <c r="H93" i="10"/>
  <c r="H98" i="10"/>
  <c r="H100" i="10"/>
  <c r="H111" i="10"/>
  <c r="H126" i="10"/>
  <c r="J97" i="16"/>
  <c r="Q97" i="16" s="1"/>
  <c r="J112" i="16"/>
  <c r="Q112" i="16" s="1"/>
  <c r="J126" i="16"/>
  <c r="Q126" i="16" s="1"/>
  <c r="J142" i="16"/>
  <c r="Q142" i="16" s="1"/>
  <c r="F117" i="15"/>
  <c r="J117" i="15" s="1"/>
  <c r="Q117" i="15" s="1"/>
  <c r="H16" i="10"/>
  <c r="K8" i="18" l="1"/>
  <c r="K6" i="18" s="1"/>
  <c r="J114" i="18"/>
  <c r="H111" i="18"/>
  <c r="H49" i="18"/>
  <c r="H46" i="18"/>
  <c r="H91" i="18"/>
  <c r="H90" i="18"/>
  <c r="H36" i="18"/>
  <c r="H43" i="18"/>
  <c r="H75" i="18"/>
  <c r="H52" i="18"/>
  <c r="H123" i="18"/>
  <c r="H143" i="18"/>
  <c r="H73" i="18"/>
  <c r="H9" i="18"/>
  <c r="H16" i="18"/>
  <c r="H100" i="18"/>
  <c r="H66" i="18"/>
  <c r="H76" i="18"/>
  <c r="H37" i="18"/>
  <c r="H60" i="18"/>
  <c r="H139" i="18"/>
  <c r="H77" i="18"/>
  <c r="H39" i="18"/>
  <c r="H134" i="18"/>
  <c r="H106" i="18"/>
  <c r="H142" i="18"/>
  <c r="H88" i="18"/>
  <c r="H124" i="18"/>
  <c r="H69" i="18"/>
  <c r="H131" i="18"/>
  <c r="H74" i="18"/>
  <c r="H35" i="18"/>
  <c r="H21" i="18"/>
  <c r="H97" i="18"/>
  <c r="H38" i="18"/>
  <c r="H79" i="18"/>
  <c r="H129" i="18"/>
  <c r="H104" i="18"/>
  <c r="H72" i="18"/>
  <c r="H45" i="18"/>
  <c r="H120" i="18"/>
  <c r="H47" i="18"/>
  <c r="H32" i="18"/>
  <c r="H121" i="18"/>
  <c r="H62" i="18"/>
  <c r="H140" i="18"/>
  <c r="H105" i="18"/>
  <c r="H50" i="18"/>
  <c r="H58" i="18"/>
  <c r="H68" i="18"/>
  <c r="H82" i="18"/>
  <c r="H30" i="18"/>
  <c r="H11" i="18"/>
  <c r="H102" i="18"/>
  <c r="H133" i="18"/>
  <c r="H128" i="18"/>
  <c r="H98" i="18"/>
  <c r="H137" i="18"/>
  <c r="H96" i="18"/>
  <c r="H135" i="18"/>
  <c r="H78" i="18"/>
  <c r="H85" i="18"/>
  <c r="H26" i="18"/>
  <c r="H119" i="18"/>
  <c r="H71" i="18"/>
  <c r="H31" i="18"/>
  <c r="H13" i="18"/>
  <c r="H89" i="18"/>
  <c r="H33" i="18"/>
  <c r="H141" i="18"/>
  <c r="H122" i="18"/>
  <c r="H99" i="18"/>
  <c r="H67" i="18"/>
  <c r="H41" i="18"/>
  <c r="H56" i="18"/>
  <c r="H44" i="18"/>
  <c r="H24" i="18"/>
  <c r="H113" i="18"/>
  <c r="H20" i="18"/>
  <c r="H138" i="18"/>
  <c r="H101" i="18"/>
  <c r="H42" i="18"/>
  <c r="H22" i="18"/>
  <c r="H14" i="18"/>
  <c r="H92" i="18"/>
  <c r="H108" i="18"/>
  <c r="H65" i="18"/>
  <c r="H95" i="18"/>
  <c r="H23" i="18"/>
  <c r="H18" i="18"/>
  <c r="H107" i="18"/>
  <c r="H48" i="18"/>
  <c r="H27" i="18"/>
  <c r="H94" i="18"/>
  <c r="H109" i="18"/>
  <c r="H87" i="18"/>
  <c r="H61" i="18"/>
  <c r="H125" i="18"/>
  <c r="H127" i="18"/>
  <c r="H53" i="18"/>
  <c r="H118" i="18"/>
  <c r="H126" i="18"/>
  <c r="H93" i="18"/>
  <c r="H29" i="18"/>
  <c r="H80" i="18"/>
  <c r="H115" i="18"/>
  <c r="H84" i="18"/>
  <c r="H51" i="18"/>
  <c r="H116" i="18"/>
  <c r="H64" i="18"/>
  <c r="H132" i="18"/>
  <c r="H70" i="18"/>
  <c r="H59" i="18"/>
  <c r="H19" i="18"/>
  <c r="H112" i="18"/>
  <c r="H54" i="18"/>
  <c r="H28" i="18"/>
  <c r="H114" i="18"/>
  <c r="H63" i="18"/>
  <c r="H25" i="18"/>
  <c r="H136" i="18"/>
  <c r="H117" i="18"/>
  <c r="H83" i="18"/>
  <c r="H57" i="18"/>
  <c r="H40" i="18"/>
  <c r="H55" i="18"/>
  <c r="H34" i="18"/>
  <c r="H17" i="18"/>
  <c r="H103" i="18"/>
  <c r="H12" i="18"/>
  <c r="H130" i="18"/>
  <c r="H81" i="18"/>
  <c r="H110" i="18"/>
  <c r="H15" i="18"/>
  <c r="I139" i="18"/>
  <c r="I136" i="18"/>
  <c r="I140" i="18"/>
  <c r="I137" i="18"/>
  <c r="I142" i="18"/>
  <c r="I138" i="18"/>
  <c r="I143" i="18"/>
  <c r="I135" i="18"/>
  <c r="I141" i="18"/>
  <c r="I117" i="18"/>
  <c r="I99" i="18"/>
  <c r="I98" i="18"/>
  <c r="I133" i="18"/>
  <c r="I126" i="18"/>
  <c r="I105" i="18"/>
  <c r="I103" i="18"/>
  <c r="I110" i="18"/>
  <c r="I129" i="18"/>
  <c r="I123" i="18"/>
  <c r="I100" i="18"/>
  <c r="I106" i="18"/>
  <c r="I114" i="18"/>
  <c r="I96" i="18"/>
  <c r="I131" i="18"/>
  <c r="I120" i="18"/>
  <c r="I124" i="18"/>
  <c r="I109" i="18"/>
  <c r="I127" i="18"/>
  <c r="I122" i="18"/>
  <c r="I108" i="18"/>
  <c r="I125" i="18"/>
  <c r="I118" i="18"/>
  <c r="I113" i="18"/>
  <c r="I132" i="18"/>
  <c r="I119" i="18"/>
  <c r="I102" i="18"/>
  <c r="I115" i="18"/>
  <c r="I112" i="18"/>
  <c r="I97" i="18"/>
  <c r="I134" i="18"/>
  <c r="I121" i="18"/>
  <c r="I107" i="18"/>
  <c r="I101" i="18"/>
  <c r="I104" i="18"/>
  <c r="I128" i="18"/>
  <c r="I116" i="18"/>
  <c r="I111" i="18"/>
  <c r="I130" i="18"/>
  <c r="F6" i="10"/>
  <c r="F95" i="16"/>
  <c r="H10" i="10"/>
  <c r="H86" i="10"/>
  <c r="F116" i="15"/>
  <c r="H8" i="10" l="1"/>
  <c r="H86" i="18"/>
  <c r="H10" i="18"/>
  <c r="J116" i="15"/>
  <c r="Q116" i="15" s="1"/>
  <c r="F94" i="16"/>
  <c r="J95" i="16"/>
  <c r="Q95" i="16" s="1"/>
  <c r="F115" i="15"/>
  <c r="H8" i="18" l="1"/>
  <c r="H6" i="18" s="1"/>
  <c r="J113" i="18"/>
  <c r="H6" i="10"/>
  <c r="I95" i="18"/>
  <c r="J115" i="15"/>
  <c r="Q115" i="15" s="1"/>
  <c r="J94" i="16"/>
  <c r="Q94" i="16" s="1"/>
  <c r="F93" i="16"/>
  <c r="F114" i="15"/>
  <c r="J112" i="18" l="1"/>
  <c r="I94" i="18"/>
  <c r="J114" i="15"/>
  <c r="Q114" i="15" s="1"/>
  <c r="F92" i="16"/>
  <c r="J93" i="16"/>
  <c r="Q93" i="16" s="1"/>
  <c r="F113" i="15"/>
  <c r="D139" i="18"/>
  <c r="D141" i="18"/>
  <c r="J111" i="18" l="1"/>
  <c r="I93" i="18"/>
  <c r="J113" i="15"/>
  <c r="Q113" i="15" s="1"/>
  <c r="F91" i="16"/>
  <c r="J92" i="16"/>
  <c r="Q92" i="16" s="1"/>
  <c r="D138" i="18"/>
  <c r="D136" i="18"/>
  <c r="D142" i="18"/>
  <c r="D135" i="18"/>
  <c r="D140" i="18"/>
  <c r="D137" i="18"/>
  <c r="D143" i="18"/>
  <c r="J110" i="18" l="1"/>
  <c r="I92" i="18"/>
  <c r="J91" i="16"/>
  <c r="Q91" i="16" s="1"/>
  <c r="F90" i="16"/>
  <c r="F112" i="15"/>
  <c r="I91" i="18" l="1"/>
  <c r="J112" i="15"/>
  <c r="Q112" i="15" s="1"/>
  <c r="F89" i="16"/>
  <c r="J90" i="16"/>
  <c r="Q90" i="16" s="1"/>
  <c r="F111" i="15"/>
  <c r="I121" i="12"/>
  <c r="E121" i="18" l="1"/>
  <c r="J109" i="18"/>
  <c r="I90" i="18"/>
  <c r="J111" i="15"/>
  <c r="Q111" i="15" s="1"/>
  <c r="F88" i="16"/>
  <c r="J89" i="16"/>
  <c r="F110" i="15"/>
  <c r="I122" i="12"/>
  <c r="I8" i="12" l="1"/>
  <c r="E8" i="18"/>
  <c r="Q89" i="16"/>
  <c r="I6" i="12"/>
  <c r="E122" i="18"/>
  <c r="J108" i="18"/>
  <c r="I89" i="18"/>
  <c r="J110" i="15"/>
  <c r="Q110" i="15" s="1"/>
  <c r="J88" i="16"/>
  <c r="Q88" i="16" s="1"/>
  <c r="F87" i="16"/>
  <c r="F109" i="15"/>
  <c r="E6" i="18" l="1"/>
  <c r="J107" i="18"/>
  <c r="I88" i="18"/>
  <c r="J109" i="15"/>
  <c r="Q109" i="15" s="1"/>
  <c r="J87" i="16"/>
  <c r="Q87" i="16" s="1"/>
  <c r="F86" i="16"/>
  <c r="F108" i="15"/>
  <c r="J106" i="18" l="1"/>
  <c r="I87" i="18"/>
  <c r="J108" i="15"/>
  <c r="Q108" i="15" s="1"/>
  <c r="J86" i="16"/>
  <c r="F85" i="16"/>
  <c r="F107" i="15"/>
  <c r="J105" i="18" l="1"/>
  <c r="J107" i="15"/>
  <c r="Q107" i="15" s="1"/>
  <c r="Q86" i="16"/>
  <c r="J85" i="16"/>
  <c r="Q85" i="16" s="1"/>
  <c r="F84" i="16"/>
  <c r="F106" i="15"/>
  <c r="J104" i="18" l="1"/>
  <c r="I86" i="18"/>
  <c r="I85" i="18"/>
  <c r="J106" i="15"/>
  <c r="Q106" i="15" s="1"/>
  <c r="J84" i="16"/>
  <c r="Q84" i="16" s="1"/>
  <c r="F83" i="16"/>
  <c r="F105" i="15"/>
  <c r="J103" i="18" l="1"/>
  <c r="I84" i="18"/>
  <c r="J105" i="15"/>
  <c r="Q105" i="15" s="1"/>
  <c r="J83" i="16"/>
  <c r="Q83" i="16" s="1"/>
  <c r="F82" i="16"/>
  <c r="F104" i="15"/>
  <c r="J102" i="18" l="1"/>
  <c r="I83" i="18"/>
  <c r="J104" i="15"/>
  <c r="Q104" i="15" s="1"/>
  <c r="J82" i="16"/>
  <c r="Q82" i="16" s="1"/>
  <c r="F81" i="16"/>
  <c r="F103" i="15"/>
  <c r="J101" i="18" l="1"/>
  <c r="I82" i="18"/>
  <c r="J103" i="15"/>
  <c r="Q103" i="15" s="1"/>
  <c r="J81" i="16"/>
  <c r="Q81" i="16" s="1"/>
  <c r="F80" i="16"/>
  <c r="F102" i="15"/>
  <c r="J100" i="18" l="1"/>
  <c r="I81" i="18"/>
  <c r="J102" i="15"/>
  <c r="Q102" i="15" s="1"/>
  <c r="J80" i="16"/>
  <c r="Q80" i="16" s="1"/>
  <c r="F79" i="16"/>
  <c r="F101" i="15"/>
  <c r="J99" i="18" l="1"/>
  <c r="I80" i="18"/>
  <c r="J101" i="15"/>
  <c r="Q101" i="15" s="1"/>
  <c r="J79" i="16"/>
  <c r="Q79" i="16" s="1"/>
  <c r="F78" i="16"/>
  <c r="F100" i="15"/>
  <c r="J98" i="18" l="1"/>
  <c r="I79" i="18"/>
  <c r="J100" i="15"/>
  <c r="Q100" i="15" s="1"/>
  <c r="J78" i="16"/>
  <c r="Q78" i="16" s="1"/>
  <c r="F77" i="16"/>
  <c r="F99" i="15"/>
  <c r="J97" i="18" l="1"/>
  <c r="I78" i="18"/>
  <c r="J99" i="15"/>
  <c r="Q99" i="15" s="1"/>
  <c r="J77" i="16"/>
  <c r="Q77" i="16" s="1"/>
  <c r="F76" i="16"/>
  <c r="F98" i="15"/>
  <c r="J96" i="18" l="1"/>
  <c r="I77" i="18"/>
  <c r="J98" i="15"/>
  <c r="Q98" i="15" s="1"/>
  <c r="J76" i="16"/>
  <c r="Q76" i="16" s="1"/>
  <c r="F75" i="16"/>
  <c r="F97" i="15"/>
  <c r="J95" i="18" l="1"/>
  <c r="I76" i="18"/>
  <c r="J97" i="15"/>
  <c r="Q97" i="15" s="1"/>
  <c r="J75" i="16"/>
  <c r="Q75" i="16" s="1"/>
  <c r="F74" i="16"/>
  <c r="F96" i="15"/>
  <c r="J94" i="18" l="1"/>
  <c r="I75" i="18"/>
  <c r="J96" i="15"/>
  <c r="Q96" i="15" s="1"/>
  <c r="J74" i="16"/>
  <c r="Q74" i="16" s="1"/>
  <c r="F73" i="16"/>
  <c r="F95" i="15"/>
  <c r="J93" i="18" l="1"/>
  <c r="I74" i="18"/>
  <c r="J95" i="15"/>
  <c r="Q95" i="15" s="1"/>
  <c r="J73" i="16"/>
  <c r="Q73" i="16" s="1"/>
  <c r="F72" i="16"/>
  <c r="F94" i="15"/>
  <c r="J92" i="18" l="1"/>
  <c r="I73" i="18"/>
  <c r="J94" i="15"/>
  <c r="Q94" i="15" s="1"/>
  <c r="J72" i="16"/>
  <c r="Q72" i="16" s="1"/>
  <c r="F71" i="16"/>
  <c r="F93" i="15"/>
  <c r="J91" i="18" l="1"/>
  <c r="I72" i="18"/>
  <c r="J93" i="15"/>
  <c r="Q93" i="15" s="1"/>
  <c r="J71" i="16"/>
  <c r="Q71" i="16" s="1"/>
  <c r="F70" i="16"/>
  <c r="F92" i="15"/>
  <c r="J90" i="18" l="1"/>
  <c r="I71" i="18"/>
  <c r="J92" i="15"/>
  <c r="J70" i="16"/>
  <c r="Q70" i="16" s="1"/>
  <c r="F69" i="16"/>
  <c r="F91" i="15"/>
  <c r="Q92" i="15" l="1"/>
  <c r="J89" i="18" s="1"/>
  <c r="I70" i="18"/>
  <c r="J91" i="15"/>
  <c r="Q91" i="15" s="1"/>
  <c r="J69" i="16"/>
  <c r="Q69" i="16" s="1"/>
  <c r="F68" i="16"/>
  <c r="F90" i="15"/>
  <c r="J88" i="18" l="1"/>
  <c r="I69" i="18"/>
  <c r="J90" i="15"/>
  <c r="Q90" i="15" s="1"/>
  <c r="J68" i="16"/>
  <c r="Q68" i="16" s="1"/>
  <c r="F67" i="16"/>
  <c r="F89" i="15"/>
  <c r="J87" i="18" l="1"/>
  <c r="I68" i="18"/>
  <c r="J67" i="16"/>
  <c r="Q67" i="16" s="1"/>
  <c r="F66" i="16"/>
  <c r="J89" i="15"/>
  <c r="F88" i="15"/>
  <c r="I67" i="18" l="1"/>
  <c r="J88" i="15"/>
  <c r="Q88" i="15" s="1"/>
  <c r="J66" i="16"/>
  <c r="Q66" i="16" s="1"/>
  <c r="F65" i="16"/>
  <c r="Q89" i="15"/>
  <c r="F87" i="15"/>
  <c r="J86" i="18" l="1"/>
  <c r="J85" i="18"/>
  <c r="I66" i="18"/>
  <c r="J87" i="15"/>
  <c r="Q87" i="15" s="1"/>
  <c r="J65" i="16"/>
  <c r="Q65" i="16" s="1"/>
  <c r="F64" i="16"/>
  <c r="F86" i="15"/>
  <c r="J84" i="18" l="1"/>
  <c r="I65" i="18"/>
  <c r="J86" i="15"/>
  <c r="Q86" i="15" s="1"/>
  <c r="J64" i="16"/>
  <c r="Q64" i="16" s="1"/>
  <c r="F63" i="16"/>
  <c r="F85" i="15"/>
  <c r="J83" i="18" l="1"/>
  <c r="I64" i="18"/>
  <c r="J85" i="15"/>
  <c r="Q85" i="15" s="1"/>
  <c r="J63" i="16"/>
  <c r="Q63" i="16" s="1"/>
  <c r="F62" i="16"/>
  <c r="F84" i="15"/>
  <c r="J82" i="18" l="1"/>
  <c r="I63" i="18"/>
  <c r="J84" i="15"/>
  <c r="Q84" i="15" s="1"/>
  <c r="J62" i="16"/>
  <c r="Q62" i="16" s="1"/>
  <c r="F61" i="16"/>
  <c r="F83" i="15"/>
  <c r="J81" i="18" l="1"/>
  <c r="I62" i="18"/>
  <c r="J83" i="15"/>
  <c r="Q83" i="15" s="1"/>
  <c r="J61" i="16"/>
  <c r="Q61" i="16" s="1"/>
  <c r="F60" i="16"/>
  <c r="F82" i="15"/>
  <c r="J80" i="18" l="1"/>
  <c r="I61" i="18"/>
  <c r="J82" i="15"/>
  <c r="Q82" i="15" s="1"/>
  <c r="J60" i="16"/>
  <c r="Q60" i="16" s="1"/>
  <c r="F59" i="16"/>
  <c r="F81" i="15"/>
  <c r="J79" i="18" l="1"/>
  <c r="I60" i="18"/>
  <c r="J81" i="15"/>
  <c r="Q81" i="15" s="1"/>
  <c r="J59" i="16"/>
  <c r="Q59" i="16" s="1"/>
  <c r="F58" i="16"/>
  <c r="F80" i="15"/>
  <c r="J78" i="18" l="1"/>
  <c r="I59" i="18"/>
  <c r="J80" i="15"/>
  <c r="Q80" i="15" s="1"/>
  <c r="J58" i="16"/>
  <c r="Q58" i="16" s="1"/>
  <c r="F79" i="15"/>
  <c r="J77" i="18" l="1"/>
  <c r="I58" i="18"/>
  <c r="J79" i="15"/>
  <c r="Q79" i="15" s="1"/>
  <c r="F57" i="16"/>
  <c r="F78" i="15"/>
  <c r="J76" i="18" l="1"/>
  <c r="J78" i="15"/>
  <c r="Q78" i="15" s="1"/>
  <c r="J57" i="16"/>
  <c r="Q57" i="16" s="1"/>
  <c r="F56" i="16"/>
  <c r="F77" i="15"/>
  <c r="J75" i="18" l="1"/>
  <c r="I57" i="18"/>
  <c r="J77" i="15"/>
  <c r="Q77" i="15" s="1"/>
  <c r="J56" i="16"/>
  <c r="Q56" i="16" s="1"/>
  <c r="F55" i="16"/>
  <c r="F76" i="15"/>
  <c r="J74" i="18" l="1"/>
  <c r="I56" i="18"/>
  <c r="J76" i="15"/>
  <c r="Q76" i="15" s="1"/>
  <c r="J55" i="16"/>
  <c r="Q55" i="16" s="1"/>
  <c r="F54" i="16"/>
  <c r="F75" i="15"/>
  <c r="J73" i="18" l="1"/>
  <c r="I55" i="18"/>
  <c r="J75" i="15"/>
  <c r="Q75" i="15" s="1"/>
  <c r="J54" i="16"/>
  <c r="Q54" i="16" s="1"/>
  <c r="F53" i="16"/>
  <c r="F74" i="15"/>
  <c r="J72" i="18" l="1"/>
  <c r="I54" i="18"/>
  <c r="J74" i="15"/>
  <c r="Q74" i="15" s="1"/>
  <c r="J53" i="16"/>
  <c r="Q53" i="16" s="1"/>
  <c r="F52" i="16"/>
  <c r="F73" i="15"/>
  <c r="J71" i="18" l="1"/>
  <c r="I53" i="18"/>
  <c r="J73" i="15"/>
  <c r="Q73" i="15" s="1"/>
  <c r="J52" i="16"/>
  <c r="Q52" i="16" s="1"/>
  <c r="F51" i="16"/>
  <c r="F72" i="15"/>
  <c r="J70" i="18" l="1"/>
  <c r="I52" i="18"/>
  <c r="J72" i="15"/>
  <c r="Q72" i="15" s="1"/>
  <c r="J51" i="16"/>
  <c r="Q51" i="16" s="1"/>
  <c r="F50" i="16"/>
  <c r="F71" i="15"/>
  <c r="J69" i="18" l="1"/>
  <c r="I51" i="18"/>
  <c r="J71" i="15"/>
  <c r="Q71" i="15" s="1"/>
  <c r="J50" i="16"/>
  <c r="Q50" i="16" s="1"/>
  <c r="F49" i="16"/>
  <c r="F70" i="15"/>
  <c r="J68" i="18" l="1"/>
  <c r="I50" i="18"/>
  <c r="J70" i="15"/>
  <c r="Q70" i="15" s="1"/>
  <c r="J49" i="16"/>
  <c r="Q49" i="16" s="1"/>
  <c r="F48" i="16"/>
  <c r="F69" i="15"/>
  <c r="J67" i="18" l="1"/>
  <c r="I49" i="18"/>
  <c r="J69" i="15"/>
  <c r="Q69" i="15" s="1"/>
  <c r="J48" i="16"/>
  <c r="Q48" i="16" s="1"/>
  <c r="F47" i="16"/>
  <c r="F68" i="15"/>
  <c r="J66" i="18" l="1"/>
  <c r="I48" i="18"/>
  <c r="J68" i="15"/>
  <c r="Q68" i="15" s="1"/>
  <c r="J47" i="16"/>
  <c r="Q47" i="16" s="1"/>
  <c r="F46" i="16"/>
  <c r="F67" i="15"/>
  <c r="J65" i="18" l="1"/>
  <c r="I47" i="18"/>
  <c r="J67" i="15"/>
  <c r="Q67" i="15" s="1"/>
  <c r="J46" i="16"/>
  <c r="Q46" i="16" s="1"/>
  <c r="F45" i="16"/>
  <c r="F66" i="15"/>
  <c r="J64" i="18" l="1"/>
  <c r="I46" i="18"/>
  <c r="J66" i="15"/>
  <c r="Q66" i="15" s="1"/>
  <c r="J45" i="16"/>
  <c r="Q45" i="16" s="1"/>
  <c r="F44" i="16"/>
  <c r="F65" i="15"/>
  <c r="J63" i="18" l="1"/>
  <c r="I45" i="18"/>
  <c r="J65" i="15"/>
  <c r="Q65" i="15" s="1"/>
  <c r="J44" i="16"/>
  <c r="Q44" i="16" s="1"/>
  <c r="F43" i="16"/>
  <c r="F64" i="15"/>
  <c r="J62" i="18" l="1"/>
  <c r="I44" i="18"/>
  <c r="J64" i="15"/>
  <c r="Q64" i="15" s="1"/>
  <c r="J43" i="16"/>
  <c r="Q43" i="16" s="1"/>
  <c r="F42" i="16"/>
  <c r="F63" i="15"/>
  <c r="J61" i="18" l="1"/>
  <c r="I43" i="18"/>
  <c r="J63" i="15"/>
  <c r="Q63" i="15" s="1"/>
  <c r="J42" i="16"/>
  <c r="Q42" i="16" s="1"/>
  <c r="F41" i="16"/>
  <c r="F62" i="15"/>
  <c r="J60" i="18" l="1"/>
  <c r="I42" i="18"/>
  <c r="J62" i="15"/>
  <c r="Q62" i="15" s="1"/>
  <c r="J41" i="16"/>
  <c r="Q41" i="16" s="1"/>
  <c r="F40" i="16"/>
  <c r="F61" i="15"/>
  <c r="J59" i="18" l="1"/>
  <c r="I41" i="18"/>
  <c r="J61" i="15"/>
  <c r="Q61" i="15" s="1"/>
  <c r="J40" i="16"/>
  <c r="Q40" i="16" s="1"/>
  <c r="F39" i="16"/>
  <c r="J58" i="18" l="1"/>
  <c r="I40" i="18"/>
  <c r="J39" i="16"/>
  <c r="Q39" i="16" s="1"/>
  <c r="F38" i="16"/>
  <c r="F60" i="15"/>
  <c r="I39" i="18" l="1"/>
  <c r="J60" i="15"/>
  <c r="Q60" i="15" s="1"/>
  <c r="J38" i="16"/>
  <c r="Q38" i="16" s="1"/>
  <c r="F37" i="16"/>
  <c r="F59" i="15"/>
  <c r="J57" i="18" l="1"/>
  <c r="I38" i="18"/>
  <c r="J59" i="15"/>
  <c r="Q59" i="15" s="1"/>
  <c r="J37" i="16"/>
  <c r="Q37" i="16" s="1"/>
  <c r="F36" i="16"/>
  <c r="F58" i="15"/>
  <c r="J56" i="18" l="1"/>
  <c r="I37" i="18"/>
  <c r="J58" i="15"/>
  <c r="Q58" i="15" s="1"/>
  <c r="J36" i="16"/>
  <c r="Q36" i="16" s="1"/>
  <c r="F57" i="15"/>
  <c r="J55" i="18" l="1"/>
  <c r="I36" i="18"/>
  <c r="J57" i="15"/>
  <c r="Q57" i="15" s="1"/>
  <c r="F56" i="15"/>
  <c r="J54" i="18" l="1"/>
  <c r="J56" i="15"/>
  <c r="Q56" i="15" s="1"/>
  <c r="F35" i="16"/>
  <c r="F55" i="15"/>
  <c r="J53" i="18" l="1"/>
  <c r="J55" i="15"/>
  <c r="Q55" i="15" s="1"/>
  <c r="J35" i="16"/>
  <c r="Q35" i="16" s="1"/>
  <c r="F34" i="16"/>
  <c r="F54" i="15"/>
  <c r="J52" i="18" l="1"/>
  <c r="I35" i="18"/>
  <c r="J54" i="15"/>
  <c r="Q54" i="15" s="1"/>
  <c r="J34" i="16"/>
  <c r="Q34" i="16" s="1"/>
  <c r="F53" i="15"/>
  <c r="J51" i="18" l="1"/>
  <c r="I34" i="18"/>
  <c r="J53" i="15"/>
  <c r="Q53" i="15" s="1"/>
  <c r="F33" i="16"/>
  <c r="F52" i="15"/>
  <c r="J50" i="18" l="1"/>
  <c r="J33" i="16"/>
  <c r="Q33" i="16" s="1"/>
  <c r="J52" i="15"/>
  <c r="Q52" i="15" s="1"/>
  <c r="F32" i="16"/>
  <c r="F51" i="15"/>
  <c r="J49" i="18" l="1"/>
  <c r="I33" i="18"/>
  <c r="J51" i="15"/>
  <c r="Q51" i="15" s="1"/>
  <c r="F31" i="16"/>
  <c r="J32" i="16"/>
  <c r="Q32" i="16" s="1"/>
  <c r="F50" i="15"/>
  <c r="J48" i="18" l="1"/>
  <c r="I32" i="18"/>
  <c r="J50" i="15"/>
  <c r="Q50" i="15" s="1"/>
  <c r="J31" i="16"/>
  <c r="Q31" i="16" s="1"/>
  <c r="F30" i="16"/>
  <c r="F49" i="15"/>
  <c r="J47" i="18" l="1"/>
  <c r="I31" i="18"/>
  <c r="J49" i="15"/>
  <c r="Q49" i="15" s="1"/>
  <c r="J30" i="16"/>
  <c r="Q30" i="16" s="1"/>
  <c r="F29" i="16"/>
  <c r="F48" i="15"/>
  <c r="J46" i="18" l="1"/>
  <c r="I30" i="18"/>
  <c r="J48" i="15"/>
  <c r="Q48" i="15" s="1"/>
  <c r="J29" i="16"/>
  <c r="Q29" i="16" s="1"/>
  <c r="F28" i="16"/>
  <c r="F47" i="15"/>
  <c r="J45" i="18" l="1"/>
  <c r="I29" i="18"/>
  <c r="J47" i="15"/>
  <c r="Q47" i="15" s="1"/>
  <c r="J28" i="16"/>
  <c r="Q28" i="16" s="1"/>
  <c r="F27" i="16"/>
  <c r="F46" i="15"/>
  <c r="J44" i="18" l="1"/>
  <c r="I28" i="18"/>
  <c r="J46" i="15"/>
  <c r="Q46" i="15" s="1"/>
  <c r="J27" i="16"/>
  <c r="Q27" i="16" s="1"/>
  <c r="F26" i="16"/>
  <c r="F45" i="15"/>
  <c r="J43" i="18" l="1"/>
  <c r="I27" i="18"/>
  <c r="J45" i="15"/>
  <c r="Q45" i="15" s="1"/>
  <c r="J26" i="16"/>
  <c r="Q26" i="16" s="1"/>
  <c r="F25" i="16"/>
  <c r="F44" i="15"/>
  <c r="J42" i="18" l="1"/>
  <c r="I26" i="18"/>
  <c r="J44" i="15"/>
  <c r="Q44" i="15" s="1"/>
  <c r="J25" i="16"/>
  <c r="Q25" i="16" s="1"/>
  <c r="F24" i="16"/>
  <c r="F43" i="15"/>
  <c r="J41" i="18" l="1"/>
  <c r="I25" i="18"/>
  <c r="J43" i="15"/>
  <c r="Q43" i="15" s="1"/>
  <c r="J24" i="16"/>
  <c r="Q24" i="16" s="1"/>
  <c r="F23" i="16"/>
  <c r="F42" i="15"/>
  <c r="J40" i="18" l="1"/>
  <c r="I24" i="18"/>
  <c r="J42" i="15"/>
  <c r="Q42" i="15" s="1"/>
  <c r="J23" i="16"/>
  <c r="Q23" i="16" s="1"/>
  <c r="F22" i="16"/>
  <c r="F41" i="15"/>
  <c r="J39" i="18" l="1"/>
  <c r="I23" i="18"/>
  <c r="J41" i="15"/>
  <c r="Q41" i="15" s="1"/>
  <c r="J22" i="16"/>
  <c r="Q22" i="16" s="1"/>
  <c r="F40" i="15"/>
  <c r="J38" i="18" l="1"/>
  <c r="I22" i="18"/>
  <c r="J40" i="15"/>
  <c r="Q40" i="15" s="1"/>
  <c r="F21" i="16"/>
  <c r="F39" i="15"/>
  <c r="J37" i="18" l="1"/>
  <c r="J39" i="15"/>
  <c r="Q39" i="15" s="1"/>
  <c r="J21" i="16"/>
  <c r="Q21" i="16" s="1"/>
  <c r="F20" i="16"/>
  <c r="J36" i="18" l="1"/>
  <c r="I21" i="18"/>
  <c r="J20" i="16"/>
  <c r="Q20" i="16" s="1"/>
  <c r="F19" i="16"/>
  <c r="I20" i="18" l="1"/>
  <c r="J19" i="16"/>
  <c r="Q19" i="16" s="1"/>
  <c r="F18" i="16"/>
  <c r="F38" i="15"/>
  <c r="I19" i="18" l="1"/>
  <c r="J38" i="15"/>
  <c r="Q38" i="15" s="1"/>
  <c r="F17" i="16"/>
  <c r="J18" i="16"/>
  <c r="Q18" i="16" s="1"/>
  <c r="F37" i="15"/>
  <c r="J35" i="18" l="1"/>
  <c r="I18" i="18"/>
  <c r="J37" i="15"/>
  <c r="Q37" i="15" s="1"/>
  <c r="F16" i="16"/>
  <c r="J17" i="16"/>
  <c r="Q17" i="16" s="1"/>
  <c r="J34" i="18" l="1"/>
  <c r="I17" i="18"/>
  <c r="F15" i="16"/>
  <c r="J16" i="16"/>
  <c r="Q16" i="16" s="1"/>
  <c r="F36" i="15"/>
  <c r="I16" i="18" l="1"/>
  <c r="F14" i="16"/>
  <c r="J15" i="16"/>
  <c r="Q15" i="16" s="1"/>
  <c r="J36" i="15"/>
  <c r="Q36" i="15" s="1"/>
  <c r="F35" i="15"/>
  <c r="J33" i="18" l="1"/>
  <c r="I15" i="18"/>
  <c r="J35" i="15"/>
  <c r="Q35" i="15" s="1"/>
  <c r="F13" i="16"/>
  <c r="J14" i="16"/>
  <c r="Q14" i="16" s="1"/>
  <c r="F34" i="15"/>
  <c r="J32" i="18" l="1"/>
  <c r="I14" i="18"/>
  <c r="J34" i="15"/>
  <c r="Q34" i="15" s="1"/>
  <c r="F12" i="16"/>
  <c r="J13" i="16"/>
  <c r="Q13" i="16" s="1"/>
  <c r="F33" i="15"/>
  <c r="J31" i="18" l="1"/>
  <c r="I13" i="18"/>
  <c r="J33" i="15"/>
  <c r="Q33" i="15" s="1"/>
  <c r="F11" i="16"/>
  <c r="J12" i="16"/>
  <c r="Q12" i="16" s="1"/>
  <c r="F32" i="15"/>
  <c r="J30" i="18" l="1"/>
  <c r="I12" i="18"/>
  <c r="J32" i="15"/>
  <c r="Q32" i="15" s="1"/>
  <c r="F10" i="16"/>
  <c r="J11" i="16"/>
  <c r="Q11" i="16" s="1"/>
  <c r="F31" i="15"/>
  <c r="J29" i="18" l="1"/>
  <c r="I11" i="18"/>
  <c r="J31" i="15"/>
  <c r="Q31" i="15" s="1"/>
  <c r="F9" i="16"/>
  <c r="F8" i="16" s="1"/>
  <c r="J10" i="16"/>
  <c r="Q10" i="16" s="1"/>
  <c r="F30" i="15"/>
  <c r="J28" i="18" l="1"/>
  <c r="F6" i="16"/>
  <c r="I10" i="18"/>
  <c r="J30" i="15"/>
  <c r="Q30" i="15" s="1"/>
  <c r="J9" i="16"/>
  <c r="F29" i="15"/>
  <c r="J8" i="16" l="1"/>
  <c r="J6" i="16" s="1"/>
  <c r="J27" i="18"/>
  <c r="J29" i="15"/>
  <c r="Q29" i="15" s="1"/>
  <c r="Q9" i="16"/>
  <c r="Q8" i="16" s="1"/>
  <c r="F28" i="15"/>
  <c r="J26" i="18" l="1"/>
  <c r="I9" i="18"/>
  <c r="J28" i="15"/>
  <c r="Q28" i="15" s="1"/>
  <c r="F27" i="15"/>
  <c r="I8" i="18" l="1"/>
  <c r="I6" i="18" s="1"/>
  <c r="J25" i="18"/>
  <c r="Q6" i="16"/>
  <c r="J27" i="15"/>
  <c r="Q27" i="15" s="1"/>
  <c r="F26" i="15"/>
  <c r="J24" i="18" l="1"/>
  <c r="J26" i="15"/>
  <c r="Q26" i="15" s="1"/>
  <c r="F25" i="15"/>
  <c r="J23" i="18" l="1"/>
  <c r="J25" i="15"/>
  <c r="Q25" i="15" s="1"/>
  <c r="J22" i="18" l="1"/>
  <c r="F24" i="15"/>
  <c r="J24" i="15" l="1"/>
  <c r="Q24" i="15" s="1"/>
  <c r="F23" i="15"/>
  <c r="J21" i="18" l="1"/>
  <c r="J23" i="15"/>
  <c r="Q23" i="15" s="1"/>
  <c r="F22" i="15"/>
  <c r="J20" i="18" l="1"/>
  <c r="J22" i="15"/>
  <c r="Q22" i="15" s="1"/>
  <c r="F21" i="15"/>
  <c r="J19" i="18" l="1"/>
  <c r="J21" i="15"/>
  <c r="Q21" i="15" s="1"/>
  <c r="F20" i="15"/>
  <c r="J18" i="18" l="1"/>
  <c r="J20" i="15"/>
  <c r="Q20" i="15" s="1"/>
  <c r="F19" i="15"/>
  <c r="J17" i="18" l="1"/>
  <c r="J19" i="15"/>
  <c r="Q19" i="15" s="1"/>
  <c r="F18" i="15"/>
  <c r="J16" i="18" l="1"/>
  <c r="J18" i="15"/>
  <c r="Q18" i="15" s="1"/>
  <c r="F17" i="15"/>
  <c r="J15" i="18" l="1"/>
  <c r="J17" i="15"/>
  <c r="Q17" i="15" s="1"/>
  <c r="F16" i="15"/>
  <c r="J14" i="18" l="1"/>
  <c r="J16" i="15"/>
  <c r="Q16" i="15" s="1"/>
  <c r="F15" i="15"/>
  <c r="J13" i="18" l="1"/>
  <c r="J15" i="15"/>
  <c r="Q15" i="15" s="1"/>
  <c r="F14" i="15"/>
  <c r="J12" i="18" l="1"/>
  <c r="J14" i="15"/>
  <c r="Q14" i="15" s="1"/>
  <c r="F13" i="15"/>
  <c r="J11" i="18" l="1"/>
  <c r="J13" i="15"/>
  <c r="Q13" i="15" s="1"/>
  <c r="F12" i="15"/>
  <c r="F11" i="15" s="1"/>
  <c r="F6" i="15" l="1"/>
  <c r="J10" i="18"/>
  <c r="J12" i="15"/>
  <c r="J11" i="15" l="1"/>
  <c r="J6" i="15" s="1"/>
  <c r="Q12" i="15"/>
  <c r="Q11" i="15" s="1"/>
  <c r="Q6" i="15" l="1"/>
  <c r="J9" i="18"/>
  <c r="J8" i="18" l="1"/>
  <c r="J6" i="18" s="1"/>
  <c r="F114" i="8"/>
  <c r="I114" i="8" s="1"/>
  <c r="G114" i="18" s="1"/>
  <c r="D114" i="18" s="1"/>
  <c r="F126" i="8"/>
  <c r="I126" i="8" s="1"/>
  <c r="G126" i="18" s="1"/>
  <c r="D126" i="18" s="1"/>
  <c r="F130" i="8"/>
  <c r="I130" i="8" s="1"/>
  <c r="F127" i="8"/>
  <c r="I127" i="8" s="1"/>
  <c r="G127" i="18" s="1"/>
  <c r="D127" i="18" s="1"/>
  <c r="F119" i="8"/>
  <c r="I119" i="8" s="1"/>
  <c r="G119" i="18" s="1"/>
  <c r="D119" i="18" s="1"/>
  <c r="F129" i="8"/>
  <c r="I129" i="8" s="1"/>
  <c r="G129" i="18" s="1"/>
  <c r="D129" i="18" s="1"/>
  <c r="F112" i="8"/>
  <c r="I112" i="8" s="1"/>
  <c r="G112" i="18" s="1"/>
  <c r="D112" i="18" s="1"/>
  <c r="F125" i="8"/>
  <c r="I125" i="8" s="1"/>
  <c r="G125" i="18" s="1"/>
  <c r="D125" i="18" s="1"/>
  <c r="F115" i="8"/>
  <c r="I115" i="8" s="1"/>
  <c r="G115" i="18" s="1"/>
  <c r="D115" i="18" s="1"/>
  <c r="F133" i="8"/>
  <c r="I133" i="8" s="1"/>
  <c r="G133" i="18" s="1"/>
  <c r="D133" i="18" s="1"/>
  <c r="F118" i="8"/>
  <c r="I118" i="8" s="1"/>
  <c r="G118" i="18" s="1"/>
  <c r="D118" i="18" s="1"/>
  <c r="F106" i="8"/>
  <c r="I106" i="8" s="1"/>
  <c r="F98" i="8"/>
  <c r="I98" i="8" s="1"/>
  <c r="F102" i="8"/>
  <c r="I102" i="8" s="1"/>
  <c r="G102" i="18" s="1"/>
  <c r="D102" i="18" s="1"/>
  <c r="F134" i="8"/>
  <c r="I134" i="8" s="1"/>
  <c r="G134" i="18" s="1"/>
  <c r="D134" i="18" s="1"/>
  <c r="F123" i="8"/>
  <c r="I123" i="8" s="1"/>
  <c r="G123" i="18" s="1"/>
  <c r="D123" i="18" s="1"/>
  <c r="F116" i="8"/>
  <c r="I116" i="8" s="1"/>
  <c r="G116" i="18" s="1"/>
  <c r="D116" i="18" s="1"/>
  <c r="F120" i="8"/>
  <c r="I120" i="8" s="1"/>
  <c r="G120" i="18" s="1"/>
  <c r="D120" i="18" s="1"/>
  <c r="F109" i="8"/>
  <c r="I109" i="8" s="1"/>
  <c r="G109" i="18" s="1"/>
  <c r="D109" i="18" s="1"/>
  <c r="F108" i="8"/>
  <c r="I108" i="8" s="1"/>
  <c r="G108" i="18" s="1"/>
  <c r="D108" i="18" s="1"/>
  <c r="F101" i="8"/>
  <c r="I101" i="8" s="1"/>
  <c r="F95" i="8"/>
  <c r="I95" i="8" s="1"/>
  <c r="G95" i="18" s="1"/>
  <c r="D95" i="18" s="1"/>
  <c r="F92" i="8"/>
  <c r="I92" i="8" s="1"/>
  <c r="G92" i="18" s="1"/>
  <c r="D92" i="18" s="1"/>
  <c r="F86" i="8"/>
  <c r="I86" i="8" s="1"/>
  <c r="G86" i="18" s="1"/>
  <c r="D86" i="18" s="1"/>
  <c r="F82" i="8"/>
  <c r="I82" i="8"/>
  <c r="G82" i="18" s="1"/>
  <c r="D82" i="18" s="1"/>
  <c r="F79" i="8"/>
  <c r="I79" i="8" s="1"/>
  <c r="G79" i="18" s="1"/>
  <c r="D79" i="18" s="1"/>
  <c r="F76" i="8"/>
  <c r="I76" i="8" s="1"/>
  <c r="G76" i="18" s="1"/>
  <c r="D76" i="18" s="1"/>
  <c r="F52" i="8"/>
  <c r="I52" i="8" s="1"/>
  <c r="F99" i="8"/>
  <c r="I99" i="8" s="1"/>
  <c r="F68" i="8"/>
  <c r="I68" i="8" s="1"/>
  <c r="G68" i="18" s="1"/>
  <c r="D68" i="18" s="1"/>
  <c r="F113" i="8"/>
  <c r="I113" i="8" s="1"/>
  <c r="G113" i="18" s="1"/>
  <c r="D113" i="18" s="1"/>
  <c r="F131" i="8"/>
  <c r="I131" i="8" s="1"/>
  <c r="G131" i="18" s="1"/>
  <c r="D131" i="18" s="1"/>
  <c r="F121" i="8"/>
  <c r="I121" i="8" s="1"/>
  <c r="G121" i="18" s="1"/>
  <c r="D121" i="18" s="1"/>
  <c r="F107" i="8"/>
  <c r="I107" i="8" s="1"/>
  <c r="F104" i="8"/>
  <c r="I104" i="8" s="1"/>
  <c r="F94" i="8"/>
  <c r="I94" i="8" s="1"/>
  <c r="G94" i="18" s="1"/>
  <c r="D94" i="18" s="1"/>
  <c r="F91" i="8"/>
  <c r="I91" i="8" s="1"/>
  <c r="G91" i="18" s="1"/>
  <c r="D91" i="18" s="1"/>
  <c r="F88" i="8"/>
  <c r="I88" i="8" s="1"/>
  <c r="G88" i="18" s="1"/>
  <c r="D88" i="18" s="1"/>
  <c r="F81" i="8"/>
  <c r="I81" i="8" s="1"/>
  <c r="G81" i="18" s="1"/>
  <c r="D81" i="18" s="1"/>
  <c r="F78" i="8"/>
  <c r="I78" i="8" s="1"/>
  <c r="G78" i="18" s="1"/>
  <c r="D78" i="18" s="1"/>
  <c r="F75" i="8"/>
  <c r="I75" i="8" s="1"/>
  <c r="G75" i="18" s="1"/>
  <c r="D75" i="18" s="1"/>
  <c r="F72" i="8"/>
  <c r="I72" i="8" s="1"/>
  <c r="G72" i="18" s="1"/>
  <c r="D72" i="18" s="1"/>
  <c r="F69" i="8"/>
  <c r="I69" i="8" s="1"/>
  <c r="G69" i="18" s="1"/>
  <c r="D69" i="18" s="1"/>
  <c r="F66" i="8"/>
  <c r="I66" i="8" s="1"/>
  <c r="G66" i="18" s="1"/>
  <c r="D66" i="18" s="1"/>
  <c r="F61" i="8"/>
  <c r="I61" i="8" s="1"/>
  <c r="G61" i="18" s="1"/>
  <c r="D61" i="18" s="1"/>
  <c r="F58" i="8"/>
  <c r="I58" i="8" s="1"/>
  <c r="F53" i="8"/>
  <c r="I53" i="8" s="1"/>
  <c r="F44" i="8"/>
  <c r="I44" i="8" s="1"/>
  <c r="F33" i="8"/>
  <c r="I33" i="8" s="1"/>
  <c r="F25" i="8"/>
  <c r="I25" i="8" s="1"/>
  <c r="F9" i="8"/>
  <c r="F54" i="8"/>
  <c r="I54" i="8" s="1"/>
  <c r="F48" i="8"/>
  <c r="I48" i="8" s="1"/>
  <c r="F32" i="8"/>
  <c r="I32" i="8" s="1"/>
  <c r="G32" i="18" s="1"/>
  <c r="D32" i="18" s="1"/>
  <c r="F17" i="8"/>
  <c r="I17" i="8" s="1"/>
  <c r="F40" i="8"/>
  <c r="I40" i="8" s="1"/>
  <c r="F111" i="8"/>
  <c r="I111" i="8" s="1"/>
  <c r="G111" i="18" s="1"/>
  <c r="D111" i="18" s="1"/>
  <c r="F128" i="8"/>
  <c r="I128" i="8" s="1"/>
  <c r="G128" i="18" s="1"/>
  <c r="D128" i="18" s="1"/>
  <c r="F122" i="8"/>
  <c r="I122" i="8" s="1"/>
  <c r="G122" i="18" s="1"/>
  <c r="D122" i="18" s="1"/>
  <c r="F103" i="8"/>
  <c r="I103" i="8" s="1"/>
  <c r="F100" i="8"/>
  <c r="I100" i="8" s="1"/>
  <c r="F93" i="8"/>
  <c r="I93" i="8" s="1"/>
  <c r="G93" i="18" s="1"/>
  <c r="D93" i="18" s="1"/>
  <c r="F90" i="8"/>
  <c r="I90" i="8" s="1"/>
  <c r="G90" i="18" s="1"/>
  <c r="D90" i="18" s="1"/>
  <c r="F87" i="8"/>
  <c r="I87" i="8" s="1"/>
  <c r="G87" i="18" s="1"/>
  <c r="D87" i="18" s="1"/>
  <c r="F84" i="8"/>
  <c r="I84" i="8" s="1"/>
  <c r="G84" i="18" s="1"/>
  <c r="D84" i="18" s="1"/>
  <c r="F77" i="8"/>
  <c r="I77" i="8" s="1"/>
  <c r="G77" i="18" s="1"/>
  <c r="D77" i="18" s="1"/>
  <c r="F74" i="8"/>
  <c r="I74" i="8" s="1"/>
  <c r="G74" i="18" s="1"/>
  <c r="D74" i="18" s="1"/>
  <c r="F71" i="8"/>
  <c r="I71" i="8" s="1"/>
  <c r="G71" i="18" s="1"/>
  <c r="D71" i="18" s="1"/>
  <c r="F67" i="8"/>
  <c r="I67" i="8" s="1"/>
  <c r="G67" i="18" s="1"/>
  <c r="D67" i="18" s="1"/>
  <c r="F65" i="8"/>
  <c r="I65" i="8" s="1"/>
  <c r="G65" i="18" s="1"/>
  <c r="D65" i="18" s="1"/>
  <c r="F64" i="8"/>
  <c r="I64" i="8" s="1"/>
  <c r="G64" i="18" s="1"/>
  <c r="D64" i="18" s="1"/>
  <c r="F60" i="8"/>
  <c r="I60" i="8" s="1"/>
  <c r="F59" i="8"/>
  <c r="I59" i="8" s="1"/>
  <c r="F57" i="8"/>
  <c r="I57" i="8" s="1"/>
  <c r="F56" i="8"/>
  <c r="I56" i="8" s="1"/>
  <c r="F51" i="8"/>
  <c r="I51" i="8" s="1"/>
  <c r="F47" i="8"/>
  <c r="I47" i="8" s="1"/>
  <c r="F46" i="8"/>
  <c r="I46" i="8" s="1"/>
  <c r="G46" i="18" s="1"/>
  <c r="D46" i="18" s="1"/>
  <c r="F43" i="8"/>
  <c r="I43" i="8" s="1"/>
  <c r="F42" i="8"/>
  <c r="I42" i="8" s="1"/>
  <c r="F39" i="8"/>
  <c r="I39" i="8" s="1"/>
  <c r="F37" i="8"/>
  <c r="I37" i="8" s="1"/>
  <c r="G37" i="18" s="1"/>
  <c r="D37" i="18" s="1"/>
  <c r="F35" i="8"/>
  <c r="I35" i="8" s="1"/>
  <c r="G35" i="18" s="1"/>
  <c r="D35" i="18" s="1"/>
  <c r="F34" i="8"/>
  <c r="I34" i="8" s="1"/>
  <c r="G34" i="18" s="1"/>
  <c r="D34" i="18" s="1"/>
  <c r="F30" i="8"/>
  <c r="I30" i="8" s="1"/>
  <c r="G30" i="18" s="1"/>
  <c r="D30" i="18" s="1"/>
  <c r="F28" i="8"/>
  <c r="I28" i="8" s="1"/>
  <c r="F27" i="8"/>
  <c r="I27" i="8" s="1"/>
  <c r="F26" i="8"/>
  <c r="I26" i="8" s="1"/>
  <c r="F24" i="8"/>
  <c r="I24" i="8" s="1"/>
  <c r="F23" i="8"/>
  <c r="I23" i="8" s="1"/>
  <c r="F22" i="8"/>
  <c r="I22" i="8" s="1"/>
  <c r="F21" i="8"/>
  <c r="I21" i="8" s="1"/>
  <c r="G21" i="18" s="1"/>
  <c r="D21" i="18" s="1"/>
  <c r="F20" i="8"/>
  <c r="I20" i="8" s="1"/>
  <c r="F16" i="8"/>
  <c r="I16" i="8" s="1"/>
  <c r="F15" i="8"/>
  <c r="I15" i="8" s="1"/>
  <c r="F14" i="8"/>
  <c r="I14" i="8" s="1"/>
  <c r="F12" i="8"/>
  <c r="I12" i="8" s="1"/>
  <c r="F11" i="8"/>
  <c r="I11" i="8" s="1"/>
  <c r="G11" i="18" s="1"/>
  <c r="D11" i="18" s="1"/>
  <c r="F10" i="8"/>
  <c r="I10" i="8" s="1"/>
  <c r="F97" i="8"/>
  <c r="I97" i="8" s="1"/>
  <c r="F124" i="8"/>
  <c r="I124" i="8" s="1"/>
  <c r="G124" i="18" s="1"/>
  <c r="D124" i="18" s="1"/>
  <c r="F132" i="8"/>
  <c r="I132" i="8" s="1"/>
  <c r="G132" i="18" s="1"/>
  <c r="D132" i="18" s="1"/>
  <c r="F117" i="8"/>
  <c r="I117" i="8" s="1"/>
  <c r="G117" i="18" s="1"/>
  <c r="D117" i="18" s="1"/>
  <c r="F110" i="8"/>
  <c r="I110" i="8" s="1"/>
  <c r="G110" i="18" s="1"/>
  <c r="D110" i="18" s="1"/>
  <c r="F105" i="8"/>
  <c r="I105" i="8" s="1"/>
  <c r="F96" i="8"/>
  <c r="I96" i="8" s="1"/>
  <c r="F89" i="8"/>
  <c r="F85" i="8"/>
  <c r="I85" i="8" s="1"/>
  <c r="G85" i="18" s="1"/>
  <c r="D85" i="18" s="1"/>
  <c r="F83" i="8"/>
  <c r="I83" i="8" s="1"/>
  <c r="G83" i="18" s="1"/>
  <c r="D83" i="18" s="1"/>
  <c r="F80" i="8"/>
  <c r="I80" i="8" s="1"/>
  <c r="G80" i="18" s="1"/>
  <c r="D80" i="18" s="1"/>
  <c r="F73" i="8"/>
  <c r="I73" i="8" s="1"/>
  <c r="G73" i="18" s="1"/>
  <c r="D73" i="18" s="1"/>
  <c r="F70" i="8"/>
  <c r="I70" i="8" s="1"/>
  <c r="G70" i="18" s="1"/>
  <c r="D70" i="18" s="1"/>
  <c r="F63" i="8"/>
  <c r="I63" i="8" s="1"/>
  <c r="G63" i="18" s="1"/>
  <c r="D63" i="18" s="1"/>
  <c r="F62" i="8"/>
  <c r="I62" i="8" s="1"/>
  <c r="G62" i="18" s="1"/>
  <c r="D62" i="18" s="1"/>
  <c r="F55" i="8"/>
  <c r="I55" i="8" s="1"/>
  <c r="F49" i="8"/>
  <c r="I49" i="8" s="1"/>
  <c r="F50" i="8"/>
  <c r="I50" i="8" s="1"/>
  <c r="F45" i="8"/>
  <c r="I45" i="8" s="1"/>
  <c r="F41" i="8"/>
  <c r="I41" i="8" s="1"/>
  <c r="F38" i="8"/>
  <c r="I38" i="8" s="1"/>
  <c r="F36" i="8"/>
  <c r="I36" i="8" s="1"/>
  <c r="F31" i="8"/>
  <c r="I31" i="8" s="1"/>
  <c r="G31" i="18" s="1"/>
  <c r="D31" i="18" s="1"/>
  <c r="F29" i="8"/>
  <c r="I29" i="8" s="1"/>
  <c r="F19" i="8"/>
  <c r="I19" i="8" s="1"/>
  <c r="F18" i="8"/>
  <c r="I18" i="8" s="1"/>
  <c r="F13" i="8"/>
  <c r="I13" i="8" s="1"/>
  <c r="D8" i="8"/>
  <c r="D6" i="8" s="1"/>
  <c r="G12" i="18" l="1"/>
  <c r="D12" i="18" s="1"/>
  <c r="I89" i="8"/>
  <c r="F8" i="8"/>
  <c r="F6" i="8" s="1"/>
  <c r="G43" i="18"/>
  <c r="D43" i="18" s="1"/>
  <c r="G48" i="18"/>
  <c r="D48" i="18" s="1"/>
  <c r="G58" i="18"/>
  <c r="D58" i="18" s="1"/>
  <c r="G49" i="18"/>
  <c r="D49" i="18" s="1"/>
  <c r="G15" i="18"/>
  <c r="D15" i="18" s="1"/>
  <c r="G27" i="18"/>
  <c r="D27" i="18" s="1"/>
  <c r="G59" i="18"/>
  <c r="D59" i="18" s="1"/>
  <c r="G44" i="18"/>
  <c r="D44" i="18" s="1"/>
  <c r="G29" i="18"/>
  <c r="D29" i="18" s="1"/>
  <c r="G57" i="18"/>
  <c r="D57" i="18" s="1"/>
  <c r="G45" i="18"/>
  <c r="D45" i="18" s="1"/>
  <c r="G22" i="18"/>
  <c r="D22" i="18" s="1"/>
  <c r="G100" i="18"/>
  <c r="D100" i="18" s="1"/>
  <c r="G107" i="18"/>
  <c r="D107" i="18" s="1"/>
  <c r="G18" i="18"/>
  <c r="D18" i="18" s="1"/>
  <c r="G36" i="18"/>
  <c r="D36" i="18" s="1"/>
  <c r="G55" i="18"/>
  <c r="D55" i="18" s="1"/>
  <c r="G10" i="18"/>
  <c r="D10" i="18" s="1"/>
  <c r="G16" i="18"/>
  <c r="D16" i="18" s="1"/>
  <c r="G28" i="18"/>
  <c r="D28" i="18" s="1"/>
  <c r="G19" i="18"/>
  <c r="D19" i="18" s="1"/>
  <c r="G38" i="18"/>
  <c r="D38" i="18" s="1"/>
  <c r="G97" i="18"/>
  <c r="D97" i="18" s="1"/>
  <c r="G42" i="18"/>
  <c r="D42" i="18" s="1"/>
  <c r="G56" i="18"/>
  <c r="D56" i="18" s="1"/>
  <c r="G103" i="18"/>
  <c r="D103" i="18" s="1"/>
  <c r="G98" i="18"/>
  <c r="D98" i="18" s="1"/>
  <c r="G13" i="18"/>
  <c r="D13" i="18" s="1"/>
  <c r="G41" i="18"/>
  <c r="D41" i="18" s="1"/>
  <c r="G96" i="18"/>
  <c r="D96" i="18" s="1"/>
  <c r="G14" i="18"/>
  <c r="D14" i="18" s="1"/>
  <c r="G23" i="18"/>
  <c r="D23" i="18" s="1"/>
  <c r="G24" i="18"/>
  <c r="D24" i="18" s="1"/>
  <c r="G39" i="18"/>
  <c r="D39" i="18" s="1"/>
  <c r="G47" i="18"/>
  <c r="D47" i="18" s="1"/>
  <c r="G52" i="18"/>
  <c r="D52" i="18" s="1"/>
  <c r="G105" i="18"/>
  <c r="D105" i="18" s="1"/>
  <c r="G40" i="18"/>
  <c r="D40" i="18" s="1"/>
  <c r="I9" i="8"/>
  <c r="G20" i="18"/>
  <c r="D20" i="18" s="1"/>
  <c r="G25" i="18"/>
  <c r="D25" i="18" s="1"/>
  <c r="G33" i="18"/>
  <c r="D33" i="18" s="1"/>
  <c r="G101" i="18"/>
  <c r="D101" i="18" s="1"/>
  <c r="G104" i="18"/>
  <c r="D104" i="18" s="1"/>
  <c r="G50" i="18"/>
  <c r="D50" i="18" s="1"/>
  <c r="G26" i="18"/>
  <c r="D26" i="18" s="1"/>
  <c r="G51" i="18"/>
  <c r="D51" i="18" s="1"/>
  <c r="G60" i="18"/>
  <c r="D60" i="18" s="1"/>
  <c r="G17" i="18"/>
  <c r="D17" i="18" s="1"/>
  <c r="G54" i="18"/>
  <c r="D54" i="18" s="1"/>
  <c r="G53" i="18"/>
  <c r="D53" i="18" s="1"/>
  <c r="G99" i="18"/>
  <c r="D99" i="18" s="1"/>
  <c r="G106" i="18"/>
  <c r="D106" i="18" s="1"/>
  <c r="G130" i="18"/>
  <c r="D130" i="18" s="1"/>
  <c r="G89" i="18" l="1"/>
  <c r="D89" i="18" s="1"/>
  <c r="I8" i="8"/>
  <c r="G9" i="18"/>
  <c r="I6" i="8" l="1"/>
  <c r="G8" i="18"/>
  <c r="G6" i="18" s="1"/>
  <c r="D9" i="18"/>
  <c r="D8" i="18" l="1"/>
  <c r="D6" i="18" l="1"/>
</calcChain>
</file>

<file path=xl/sharedStrings.xml><?xml version="1.0" encoding="utf-8"?>
<sst xmlns="http://schemas.openxmlformats.org/spreadsheetml/2006/main" count="2362" uniqueCount="330">
  <si>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</si>
  <si>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</si>
  <si>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</si>
  <si>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</si>
  <si>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</si>
  <si>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</si>
  <si>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</si>
  <si>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</si>
  <si>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</si>
  <si>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</si>
  <si>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</si>
  <si>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</si>
  <si>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</si>
  <si>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</si>
  <si>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</si>
  <si>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</si>
  <si>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</si>
  <si>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</si>
  <si>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</si>
  <si>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</si>
  <si>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</si>
  <si>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</si>
  <si>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</si>
  <si>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</si>
  <si>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</si>
  <si>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</si>
  <si>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</si>
  <si>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</si>
  <si>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</si>
  <si>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</si>
  <si>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</si>
  <si>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</si>
  <si>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</si>
  <si>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</si>
  <si>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</si>
  <si>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</si>
  <si>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</si>
  <si>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</si>
  <si>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</si>
  <si>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</si>
  <si>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</si>
  <si>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</si>
  <si>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</si>
  <si>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</si>
  <si>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</si>
  <si>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</si>
  <si>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</si>
  <si>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</si>
  <si>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</si>
  <si>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</si>
  <si>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</si>
  <si>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</si>
  <si>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</si>
  <si>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Резерв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</si>
  <si>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</si>
  <si>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</si>
  <si>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</si>
  <si>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</si>
  <si>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</si>
  <si>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</si>
  <si>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</si>
  <si>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</si>
  <si>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</si>
  <si>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</si>
  <si>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</si>
  <si>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</si>
  <si>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</si>
  <si>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</si>
  <si>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</si>
  <si>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</si>
  <si>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</si>
  <si>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</si>
  <si>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</si>
  <si>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</si>
  <si>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</si>
  <si>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</si>
  <si>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</si>
  <si>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</si>
  <si>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</si>
  <si>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</si>
  <si>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</si>
  <si>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</si>
  <si>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</si>
  <si>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</si>
  <si>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</si>
  <si>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</si>
  <si>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</si>
  <si>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</si>
  <si>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</si>
  <si>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</si>
  <si>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</si>
  <si>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</si>
  <si>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</si>
  <si>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</si>
  <si>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</si>
  <si>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</si>
  <si>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</si>
  <si>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</si>
  <si>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</si>
  <si>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</si>
  <si>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</si>
  <si>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</si>
  <si>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</si>
  <si>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</si>
  <si>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</si>
  <si>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</si>
  <si>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</si>
  <si>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</si>
  <si>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</si>
  <si>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</si>
  <si>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</si>
  <si>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</si>
  <si>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</si>
  <si>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</si>
  <si>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</si>
  <si>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</si>
  <si>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</si>
  <si>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</si>
  <si>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</si>
  <si>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</si>
  <si>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</si>
  <si>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</si>
  <si>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</si>
  <si>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</si>
  <si>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</si>
  <si>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</si>
  <si>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</si>
  <si>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</si>
  <si>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</si>
  <si>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</si>
  <si>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</si>
  <si>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</si>
  <si>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</si>
  <si>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</si>
  <si>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</si>
  <si>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</si>
  <si>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</si>
  <si>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</si>
  <si>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</si>
  <si>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</si>
  <si>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</si>
  <si>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</si>
  <si>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</si>
  <si>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</si>
  <si>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</si>
  <si>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</si>
  <si>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</si>
  <si>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</si>
  <si>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</si>
  <si>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</si>
  <si>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</si>
  <si>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</si>
  <si>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</si>
  <si>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</si>
  <si>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</si>
  <si>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</si>
  <si>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</si>
  <si>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</si>
  <si>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</si>
  <si>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</si>
  <si>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</si>
  <si>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</si>
  <si>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</si>
  <si>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</si>
  <si>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</si>
  <si>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</si>
  <si>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</si>
  <si>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</si>
  <si>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</si>
  <si>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</si>
  <si>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</si>
  <si>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</si>
  <si>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</si>
  <si>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</si>
  <si>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</si>
  <si>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</si>
  <si>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</si>
  <si>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</si>
  <si>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</si>
  <si>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</si>
  <si>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</si>
  <si>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</si>
  <si>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</si>
  <si>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</si>
  <si>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020233</t>
  </si>
  <si>
    <t>ООО санаторий "Юматово"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</si>
  <si>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</si>
  <si>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</si>
  <si>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</si>
  <si>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</si>
  <si>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</si>
  <si>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</si>
  <si>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</si>
  <si>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</si>
  <si>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</si>
  <si>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</si>
  <si>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</si>
  <si>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</si>
  <si>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</si>
  <si>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</si>
  <si>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</si>
  <si>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</si>
  <si>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</si>
  <si>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</si>
  <si>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</si>
  <si>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</si>
  <si>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</si>
  <si>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</si>
  <si>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</si>
  <si>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</si>
  <si>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</si>
  <si>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</si>
  <si>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</si>
  <si>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</si>
  <si>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</si>
  <si>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</si>
  <si>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</si>
  <si>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</si>
  <si>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</si>
  <si>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</si>
  <si>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</si>
  <si>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</si>
  <si>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</si>
  <si>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</si>
  <si>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</si>
  <si>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</si>
  <si>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</si>
  <si>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</si>
  <si>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</si>
  <si>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Посещения с профилактическими и иными целями</t>
  </si>
  <si>
    <t>Обращения в связи с заболеваниями</t>
  </si>
  <si>
    <t>ГБУЗ РБ ГКБ №18 г.Уфы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</si>
  <si>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</si>
  <si>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</si>
  <si>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</si>
  <si>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</si>
  <si>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</si>
  <si>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</si>
  <si>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</si>
  <si>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</si>
  <si>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</si>
  <si>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</si>
  <si>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</si>
  <si>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</si>
  <si>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</si>
  <si>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</si>
  <si>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</si>
  <si>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</si>
  <si>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</si>
  <si>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</si>
  <si>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</si>
  <si>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</si>
  <si>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</si>
  <si>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</si>
  <si>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</si>
  <si>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</si>
  <si>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</si>
  <si>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</si>
  <si>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</si>
  <si>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</si>
  <si>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</si>
  <si>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</si>
  <si>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 xml:space="preserve">ИТОГО 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</si>
  <si>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</si>
  <si>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</si>
  <si>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</si>
  <si>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</si>
  <si>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</si>
  <si>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Реестро-вый номер</t>
  </si>
  <si>
    <t>в  условиях круглосуточного стационара</t>
  </si>
  <si>
    <t>Посещения всего</t>
  </si>
  <si>
    <t xml:space="preserve">в условиях круглосуточных стационаров </t>
  </si>
  <si>
    <t xml:space="preserve">в условиях дневных стационаров </t>
  </si>
  <si>
    <t>Обращения в связи с заболеваниями всего</t>
  </si>
  <si>
    <t>ГБУЗ РБ Детская поликлиника №6 г.Уфа</t>
  </si>
  <si>
    <t>Долечивание работающих граждан непосредствен-но после стационарного лечения в санаторно-курортных организациях РБ</t>
  </si>
  <si>
    <t xml:space="preserve">Лечебные мероприятия  "Кибер-нож" </t>
  </si>
  <si>
    <t>Медицинская помощь по профилю "Венерология"</t>
  </si>
  <si>
    <t>Медицинская помощь по профилю "Паллиативная медицинская помощь"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</si>
  <si>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</si>
  <si>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>Медицинская помощь по профилю "Психотерапия"</t>
  </si>
  <si>
    <t>Медицинская помощь по профилю "Наркология"</t>
  </si>
  <si>
    <t>Медицинская помощь по профилю "Фтизиатрия"</t>
  </si>
  <si>
    <t>Посещения с профилактичес-кими и иными целями</t>
  </si>
  <si>
    <t xml:space="preserve">в условиях круглосуточного стационара </t>
  </si>
  <si>
    <t xml:space="preserve">в условиях дневного стационара </t>
  </si>
  <si>
    <t xml:space="preserve">в условиях круглосуточ-ного стационара </t>
  </si>
  <si>
    <t>ГБУЗ РКПТД (консультативные посещения)</t>
  </si>
  <si>
    <t>Все МО, кроме ГБУЗ РКНД Минздрава РБ</t>
  </si>
  <si>
    <t>все МО, кроме ГБУЗ РКНД Минздрава РБ</t>
  </si>
  <si>
    <t>ГБУЗ РКНД Минздрава РБ (консультатив-ные посещения)</t>
  </si>
  <si>
    <t>в условиях круглосуточного стационара</t>
  </si>
  <si>
    <t>все МО кроме ГБУЗ РКПЦ Минздрава РБ</t>
  </si>
  <si>
    <t>ИТОГО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</si>
  <si>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</si>
  <si>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</si>
  <si>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</si>
  <si>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в том числе</t>
  </si>
  <si>
    <t>операции с имплантацией референсных маркеров</t>
  </si>
  <si>
    <t>операции без имплантации референсных маркеров</t>
  </si>
  <si>
    <t>АНМО "Уфимский хоспис"</t>
  </si>
  <si>
    <t>020051</t>
  </si>
  <si>
    <t xml:space="preserve">Всего </t>
  </si>
  <si>
    <t>ООО "Клиника эстетической медицины "Юхелф"</t>
  </si>
  <si>
    <t>ГБУЗ РЦПБ СО СПИДОМ И ИЗ</t>
  </si>
  <si>
    <t>020052</t>
  </si>
  <si>
    <t>ООО "Клиника Фомина Уфа"</t>
  </si>
  <si>
    <t>020066</t>
  </si>
  <si>
    <t>020058</t>
  </si>
  <si>
    <t>ООО "ДОКТОР ВЕН"</t>
  </si>
  <si>
    <t>ГБУЗ РБ Баймакская ЦГБ</t>
  </si>
  <si>
    <t>ГБУЗ РБ Учалинская ЦГБ</t>
  </si>
  <si>
    <t xml:space="preserve">АО "Санаторий "Зеленая роща" </t>
  </si>
  <si>
    <t>020072</t>
  </si>
  <si>
    <t>АО "МОСКОВСКОЕ ПРОП" ФИЛИАЛ "УФИМСКИЙ"</t>
  </si>
  <si>
    <t>Медицинская помощь за пределами РБ</t>
  </si>
  <si>
    <t>НСЗ</t>
  </si>
  <si>
    <t>Объем средств с учетом показателей результативности</t>
  </si>
  <si>
    <t xml:space="preserve">Дополнительное финансовое обеспечение видов и условий оказания медицинской помощи, не установленных базовой программой ОМС на 2025 год.                 </t>
  </si>
  <si>
    <t>Плановые объемы финансового обеспечения по комплексу процессных мероприятий «Осуществление медицинской реабилитации и санаторно-курортного лечения, в том числе детей» на 2025 год.</t>
  </si>
  <si>
    <t>Плановые объемы финансового обеспечения по комплексу процессных мероприятий «Оказание медицинской помощи населению Республики Башкортостан (кибер-нож)» на 2025 год.</t>
  </si>
  <si>
    <t>Плановые объемы финансового обеспечения по комплексу процессных мероприятий «Организация медицинской помощи по профилю «Венерология»» на 2025 год.</t>
  </si>
  <si>
    <t xml:space="preserve">Плановые объемы финансового обеспечения по комплексу процессных мероприятий «Оказание паллиативной медицинской помощи,  в том числе на дому» на 2025 год.                                                                         </t>
  </si>
  <si>
    <t>Плановые объемы финансового обеспечения по комплексу процессных мероприятий «Улучшение уровня психологического здоровья населения» на 2025 год.</t>
  </si>
  <si>
    <t>Плановые объемы финансового обеспечения по комплексу процессных мероприятий «Организация медицинской помощи по профилю «Наркология»» на 2025 год.</t>
  </si>
  <si>
    <t xml:space="preserve">Плановые объемы финансового обеспечения по  комплексу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2025 год. </t>
  </si>
  <si>
    <t>ГБУЗ РБ ГКБ №9 г.Уфа</t>
  </si>
  <si>
    <t xml:space="preserve">ГБУЗ РКФПЦ </t>
  </si>
  <si>
    <t>020083</t>
  </si>
  <si>
    <t>АО санаторий "Юматово"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</si>
</sst>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6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sz val="10"/>
      <color rgb="FF000000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34">
    <xf numFmtId="0" fontId="0" fillId="0" borderId="0"/>
    <xf numFmtId="0" fontId="7" fillId="0" borderId="0"/>
    <xf numFmtId="0" fontId="8" fillId="0" borderId="0"/>
    <xf numFmtId="0" fontId="9" fillId="0" borderId="0"/>
    <xf numFmtId="166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2" applyNumberFormat="0" applyAlignment="0" applyProtection="0"/>
    <xf numFmtId="0" fontId="16" fillId="23" borderId="3" applyNumberFormat="0" applyAlignment="0" applyProtection="0"/>
    <xf numFmtId="0" fontId="17" fillId="0" borderId="0"/>
    <xf numFmtId="166" fontId="10" fillId="0" borderId="0" applyBorder="0" applyProtection="0"/>
    <xf numFmtId="166" fontId="10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0" applyNumberFormat="0" applyBorder="0" applyProtection="0">
      <alignment horizontal="center"/>
    </xf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Border="0" applyProtection="0">
      <alignment horizontal="center" textRotation="90"/>
    </xf>
    <xf numFmtId="0" fontId="25" fillId="9" borderId="2" applyNumberFormat="0" applyAlignment="0" applyProtection="0"/>
    <xf numFmtId="0" fontId="26" fillId="0" borderId="7" applyNumberFormat="0" applyFill="0" applyAlignment="0" applyProtection="0"/>
    <xf numFmtId="0" fontId="27" fillId="24" borderId="0" applyNumberFormat="0" applyBorder="0" applyAlignment="0" applyProtection="0"/>
    <xf numFmtId="0" fontId="6" fillId="25" borderId="8" applyNumberFormat="0" applyFont="0" applyAlignment="0" applyProtection="0"/>
    <xf numFmtId="0" fontId="28" fillId="22" borderId="9" applyNumberFormat="0" applyAlignment="0" applyProtection="0"/>
    <xf numFmtId="0" fontId="29" fillId="0" borderId="0" applyNumberFormat="0" applyBorder="0" applyProtection="0"/>
    <xf numFmtId="167" fontId="29" fillId="0" borderId="0" applyBorder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25" fillId="9" borderId="2" applyNumberFormat="0" applyAlignment="0" applyProtection="0"/>
    <xf numFmtId="0" fontId="28" fillId="22" borderId="9" applyNumberFormat="0" applyAlignment="0" applyProtection="0"/>
    <xf numFmtId="0" fontId="15" fillId="22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23" borderId="3" applyNumberFormat="0" applyAlignment="0" applyProtection="0"/>
    <xf numFmtId="0" fontId="30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33" fillId="0" borderId="0"/>
    <xf numFmtId="0" fontId="17" fillId="0" borderId="0"/>
    <xf numFmtId="0" fontId="34" fillId="0" borderId="0"/>
    <xf numFmtId="0" fontId="34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" fillId="0" borderId="0"/>
    <xf numFmtId="0" fontId="11" fillId="0" borderId="0"/>
    <xf numFmtId="0" fontId="33" fillId="0" borderId="0"/>
    <xf numFmtId="0" fontId="33" fillId="0" borderId="0"/>
    <xf numFmtId="0" fontId="14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25" borderId="8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37" fillId="0" borderId="0" applyFill="0" applyBorder="0" applyAlignment="0" applyProtection="0"/>
    <xf numFmtId="164" fontId="33" fillId="0" borderId="0" applyFont="0" applyFill="0" applyBorder="0" applyAlignment="0" applyProtection="0"/>
    <xf numFmtId="0" fontId="20" fillId="6" borderId="0" applyNumberFormat="0" applyBorder="0" applyAlignment="0" applyProtection="0"/>
    <xf numFmtId="9" fontId="38" fillId="0" borderId="0" applyFont="0" applyFill="0" applyBorder="0" applyAlignment="0" applyProtection="0"/>
    <xf numFmtId="0" fontId="6" fillId="0" borderId="0"/>
    <xf numFmtId="0" fontId="12" fillId="0" borderId="0"/>
    <xf numFmtId="0" fontId="6" fillId="0" borderId="0"/>
    <xf numFmtId="0" fontId="33" fillId="0" borderId="0"/>
    <xf numFmtId="0" fontId="8" fillId="0" borderId="0"/>
  </cellStyleXfs>
  <cellXfs count="500">
    <xf numFmtId="0" fontId="0" fillId="0" borderId="0" xfId="0"/>
    <xf numFmtId="0" fontId="47" fillId="0" borderId="65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wrapText="1"/>
    </xf>
    <xf numFmtId="4" fontId="43" fillId="0" borderId="0" xfId="0" applyNumberFormat="1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3" fontId="48" fillId="0" borderId="0" xfId="0" applyNumberFormat="1" applyFont="1" applyFill="1" applyAlignment="1">
      <alignment horizontal="center" vertical="center"/>
    </xf>
    <xf numFmtId="4" fontId="48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4" fontId="43" fillId="0" borderId="46" xfId="0" applyNumberFormat="1" applyFont="1" applyFill="1" applyBorder="1" applyAlignment="1">
      <alignment horizontal="center" vertical="center"/>
    </xf>
    <xf numFmtId="4" fontId="43" fillId="3" borderId="46" xfId="0" applyNumberFormat="1" applyFont="1" applyFill="1" applyBorder="1" applyAlignment="1">
      <alignment horizontal="center" vertical="center"/>
    </xf>
    <xf numFmtId="4" fontId="43" fillId="3" borderId="58" xfId="0" applyNumberFormat="1" applyFont="1" applyFill="1" applyBorder="1" applyAlignment="1">
      <alignment horizontal="center" vertical="center"/>
    </xf>
    <xf numFmtId="4" fontId="43" fillId="26" borderId="53" xfId="0" applyNumberFormat="1" applyFont="1" applyFill="1" applyBorder="1" applyAlignment="1">
      <alignment horizontal="center" vertical="center"/>
    </xf>
    <xf numFmtId="4" fontId="43" fillId="26" borderId="74" xfId="0" applyNumberFormat="1" applyFont="1" applyFill="1" applyBorder="1" applyAlignment="1">
      <alignment horizontal="center" vertical="center"/>
    </xf>
    <xf numFmtId="4" fontId="48" fillId="3" borderId="68" xfId="94" applyNumberFormat="1" applyFont="1" applyFill="1" applyBorder="1" applyAlignment="1">
      <alignment horizontal="center" vertical="center"/>
    </xf>
    <xf numFmtId="4" fontId="48" fillId="3" borderId="46" xfId="94" applyNumberFormat="1" applyFont="1" applyFill="1" applyBorder="1" applyAlignment="1">
      <alignment horizontal="center" vertical="center"/>
    </xf>
    <xf numFmtId="4" fontId="43" fillId="3" borderId="74" xfId="0" applyNumberFormat="1" applyFont="1" applyFill="1" applyBorder="1" applyAlignment="1">
      <alignment horizontal="center" vertical="center"/>
    </xf>
    <xf numFmtId="0" fontId="48" fillId="3" borderId="0" xfId="0" applyFont="1" applyFill="1" applyAlignment="1">
      <alignment horizontal="center" vertical="center"/>
    </xf>
    <xf numFmtId="3" fontId="48" fillId="3" borderId="46" xfId="2" applyNumberFormat="1" applyFont="1" applyFill="1" applyBorder="1" applyAlignment="1">
      <alignment horizontal="center" vertical="center"/>
    </xf>
    <xf numFmtId="0" fontId="48" fillId="3" borderId="46" xfId="2" applyFont="1" applyFill="1" applyBorder="1" applyAlignment="1">
      <alignment horizontal="center" vertical="center" wrapText="1"/>
    </xf>
    <xf numFmtId="4" fontId="48" fillId="3" borderId="63" xfId="94" applyNumberFormat="1" applyFont="1" applyFill="1" applyBorder="1" applyAlignment="1">
      <alignment horizontal="center" vertical="center"/>
    </xf>
    <xf numFmtId="169" fontId="48" fillId="3" borderId="46" xfId="2" applyNumberFormat="1" applyFont="1" applyFill="1" applyBorder="1" applyAlignment="1">
      <alignment horizontal="center" vertical="center"/>
    </xf>
    <xf numFmtId="4" fontId="48" fillId="3" borderId="51" xfId="94" applyNumberFormat="1" applyFont="1" applyFill="1" applyBorder="1" applyAlignment="1">
      <alignment horizontal="center" vertical="center"/>
    </xf>
    <xf numFmtId="4" fontId="48" fillId="3" borderId="60" xfId="94" applyNumberFormat="1" applyFont="1" applyFill="1" applyBorder="1" applyAlignment="1">
      <alignment horizontal="center" vertical="center"/>
    </xf>
    <xf numFmtId="0" fontId="48" fillId="3" borderId="46" xfId="0" quotePrefix="1" applyFont="1" applyFill="1" applyBorder="1" applyAlignment="1">
      <alignment horizontal="center" vertical="center"/>
    </xf>
    <xf numFmtId="4" fontId="48" fillId="3" borderId="65" xfId="94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8" fillId="3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4" fontId="43" fillId="0" borderId="62" xfId="94" applyNumberFormat="1" applyFont="1" applyFill="1" applyBorder="1" applyAlignment="1">
      <alignment horizontal="center" vertical="center"/>
    </xf>
    <xf numFmtId="4" fontId="43" fillId="3" borderId="62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left" vertical="center"/>
    </xf>
    <xf numFmtId="4" fontId="48" fillId="0" borderId="0" xfId="0" applyNumberFormat="1" applyFont="1" applyAlignment="1">
      <alignment horizontal="center" vertical="center"/>
    </xf>
    <xf numFmtId="4" fontId="43" fillId="26" borderId="30" xfId="0" applyNumberFormat="1" applyFont="1" applyFill="1" applyBorder="1" applyAlignment="1">
      <alignment horizontal="center" vertical="center" wrapText="1"/>
    </xf>
    <xf numFmtId="4" fontId="48" fillId="3" borderId="31" xfId="94" applyNumberFormat="1" applyFont="1" applyFill="1" applyBorder="1" applyAlignment="1">
      <alignment horizontal="center" vertical="center"/>
    </xf>
    <xf numFmtId="4" fontId="48" fillId="3" borderId="58" xfId="94" applyNumberFormat="1" applyFont="1" applyFill="1" applyBorder="1" applyAlignment="1">
      <alignment horizontal="center" vertical="center"/>
    </xf>
    <xf numFmtId="49" fontId="48" fillId="3" borderId="46" xfId="2" applyNumberFormat="1" applyFont="1" applyFill="1" applyBorder="1" applyAlignment="1">
      <alignment horizontal="center" vertical="center" wrapText="1"/>
    </xf>
    <xf numFmtId="0" fontId="48" fillId="3" borderId="46" xfId="2" applyFont="1" applyFill="1" applyBorder="1" applyAlignment="1">
      <alignment horizontal="left" vertical="center" wrapText="1"/>
    </xf>
    <xf numFmtId="3" fontId="50" fillId="0" borderId="62" xfId="0" applyNumberFormat="1" applyFont="1" applyFill="1" applyBorder="1" applyAlignment="1">
      <alignment horizontal="left" vertical="center" wrapText="1"/>
    </xf>
    <xf numFmtId="3" fontId="48" fillId="0" borderId="62" xfId="0" applyNumberFormat="1" applyFont="1" applyFill="1" applyBorder="1" applyAlignment="1">
      <alignment horizontal="left" vertical="center" wrapText="1"/>
    </xf>
    <xf numFmtId="4" fontId="48" fillId="0" borderId="68" xfId="94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3" fontId="43" fillId="0" borderId="0" xfId="0" applyNumberFormat="1" applyFont="1" applyAlignment="1">
      <alignment horizontal="center" vertical="center"/>
    </xf>
    <xf numFmtId="4" fontId="48" fillId="0" borderId="0" xfId="0" applyNumberFormat="1" applyFont="1" applyFill="1" applyAlignment="1">
      <alignment horizontal="left" vertical="center"/>
    </xf>
    <xf numFmtId="4" fontId="43" fillId="0" borderId="0" xfId="0" applyNumberFormat="1" applyFont="1" applyAlignment="1">
      <alignment horizontal="center" vertical="center"/>
    </xf>
    <xf numFmtId="4" fontId="43" fillId="26" borderId="18" xfId="0" applyNumberFormat="1" applyFont="1" applyFill="1" applyBorder="1" applyAlignment="1">
      <alignment horizontal="center" vertical="center" wrapText="1"/>
    </xf>
    <xf numFmtId="4" fontId="43" fillId="26" borderId="24" xfId="0" applyNumberFormat="1" applyFont="1" applyFill="1" applyBorder="1" applyAlignment="1">
      <alignment horizontal="center" vertical="center" wrapText="1"/>
    </xf>
    <xf numFmtId="4" fontId="43" fillId="26" borderId="19" xfId="0" applyNumberFormat="1" applyFont="1" applyFill="1" applyBorder="1" applyAlignment="1">
      <alignment horizontal="center" vertical="center" wrapText="1"/>
    </xf>
    <xf numFmtId="4" fontId="43" fillId="0" borderId="46" xfId="0" applyNumberFormat="1" applyFont="1" applyFill="1" applyBorder="1" applyAlignment="1">
      <alignment horizontal="center" vertical="center" wrapText="1"/>
    </xf>
    <xf numFmtId="4" fontId="43" fillId="0" borderId="63" xfId="0" applyNumberFormat="1" applyFont="1" applyFill="1" applyBorder="1" applyAlignment="1">
      <alignment horizontal="center" vertical="center" wrapText="1"/>
    </xf>
    <xf numFmtId="4" fontId="48" fillId="0" borderId="46" xfId="0" applyNumberFormat="1" applyFont="1" applyFill="1" applyBorder="1" applyAlignment="1">
      <alignment horizontal="center" vertical="center"/>
    </xf>
    <xf numFmtId="4" fontId="43" fillId="26" borderId="68" xfId="0" applyNumberFormat="1" applyFont="1" applyFill="1" applyBorder="1" applyAlignment="1">
      <alignment horizontal="center" vertical="center"/>
    </xf>
    <xf numFmtId="4" fontId="43" fillId="26" borderId="62" xfId="0" applyNumberFormat="1" applyFont="1" applyFill="1" applyBorder="1" applyAlignment="1">
      <alignment horizontal="center" vertical="center"/>
    </xf>
    <xf numFmtId="4" fontId="43" fillId="3" borderId="68" xfId="0" applyNumberFormat="1" applyFont="1" applyFill="1" applyBorder="1" applyAlignment="1">
      <alignment horizontal="center" vertical="center" wrapText="1"/>
    </xf>
    <xf numFmtId="4" fontId="48" fillId="0" borderId="46" xfId="94" applyNumberFormat="1" applyFont="1" applyFill="1" applyBorder="1" applyAlignment="1">
      <alignment horizontal="center" vertical="center" wrapText="1"/>
    </xf>
    <xf numFmtId="4" fontId="48" fillId="0" borderId="46" xfId="2" applyNumberFormat="1" applyFont="1" applyFill="1" applyBorder="1" applyAlignment="1">
      <alignment horizontal="center" vertical="center" wrapText="1"/>
    </xf>
    <xf numFmtId="4" fontId="48" fillId="0" borderId="62" xfId="0" applyNumberFormat="1" applyFont="1" applyBorder="1" applyAlignment="1">
      <alignment horizontal="center" vertical="center"/>
    </xf>
    <xf numFmtId="4" fontId="43" fillId="3" borderId="63" xfId="0" applyNumberFormat="1" applyFont="1" applyFill="1" applyBorder="1" applyAlignment="1">
      <alignment horizontal="center" vertical="center" wrapText="1"/>
    </xf>
    <xf numFmtId="4" fontId="48" fillId="3" borderId="46" xfId="0" applyNumberFormat="1" applyFont="1" applyFill="1" applyBorder="1" applyAlignment="1">
      <alignment horizontal="center" vertical="center"/>
    </xf>
    <xf numFmtId="4" fontId="48" fillId="0" borderId="65" xfId="94" applyNumberFormat="1" applyFont="1" applyFill="1" applyBorder="1" applyAlignment="1">
      <alignment horizontal="center" vertical="center" wrapText="1"/>
    </xf>
    <xf numFmtId="4" fontId="48" fillId="0" borderId="65" xfId="2" applyNumberFormat="1" applyFont="1" applyFill="1" applyBorder="1" applyAlignment="1">
      <alignment horizontal="center" vertical="center" wrapText="1"/>
    </xf>
    <xf numFmtId="4" fontId="48" fillId="0" borderId="66" xfId="0" applyNumberFormat="1" applyFont="1" applyBorder="1" applyAlignment="1">
      <alignment horizontal="center" vertical="center"/>
    </xf>
    <xf numFmtId="3" fontId="48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4" fontId="49" fillId="0" borderId="0" xfId="0" applyNumberFormat="1" applyFont="1" applyAlignment="1">
      <alignment horizontal="center" vertical="center" wrapText="1"/>
    </xf>
    <xf numFmtId="4" fontId="43" fillId="26" borderId="58" xfId="0" applyNumberFormat="1" applyFont="1" applyFill="1" applyBorder="1" applyAlignment="1">
      <alignment horizontal="center" vertical="center"/>
    </xf>
    <xf numFmtId="3" fontId="50" fillId="3" borderId="14" xfId="2" applyNumberFormat="1" applyFont="1" applyFill="1" applyBorder="1" applyAlignment="1">
      <alignment horizontal="left" vertical="center" wrapText="1"/>
    </xf>
    <xf numFmtId="3" fontId="50" fillId="3" borderId="46" xfId="2" applyNumberFormat="1" applyFont="1" applyFill="1" applyBorder="1" applyAlignment="1">
      <alignment horizontal="left" vertical="center" wrapText="1"/>
    </xf>
    <xf numFmtId="3" fontId="50" fillId="3" borderId="52" xfId="2" applyNumberFormat="1" applyFont="1" applyFill="1" applyBorder="1" applyAlignment="1">
      <alignment horizontal="left" vertical="center" wrapText="1"/>
    </xf>
    <xf numFmtId="4" fontId="47" fillId="0" borderId="58" xfId="0" applyNumberFormat="1" applyFont="1" applyBorder="1" applyAlignment="1">
      <alignment horizontal="center" vertical="center"/>
    </xf>
    <xf numFmtId="3" fontId="47" fillId="3" borderId="14" xfId="2" applyNumberFormat="1" applyFont="1" applyFill="1" applyBorder="1" applyAlignment="1">
      <alignment horizontal="left" vertical="center" wrapText="1"/>
    </xf>
    <xf numFmtId="3" fontId="47" fillId="3" borderId="46" xfId="2" applyNumberFormat="1" applyFont="1" applyFill="1" applyBorder="1" applyAlignment="1">
      <alignment horizontal="left" vertical="center" wrapText="1"/>
    </xf>
    <xf numFmtId="3" fontId="47" fillId="3" borderId="52" xfId="2" applyNumberFormat="1" applyFont="1" applyFill="1" applyBorder="1" applyAlignment="1">
      <alignment horizontal="left" vertical="center" wrapText="1"/>
    </xf>
    <xf numFmtId="3" fontId="48" fillId="3" borderId="14" xfId="2" applyNumberFormat="1" applyFont="1" applyFill="1" applyBorder="1" applyAlignment="1">
      <alignment horizontal="left" vertical="center" wrapText="1"/>
    </xf>
    <xf numFmtId="3" fontId="48" fillId="3" borderId="46" xfId="2" applyNumberFormat="1" applyFont="1" applyFill="1" applyBorder="1" applyAlignment="1">
      <alignment horizontal="left" vertical="center" wrapText="1"/>
    </xf>
    <xf numFmtId="3" fontId="48" fillId="3" borderId="52" xfId="2" applyNumberFormat="1" applyFont="1" applyFill="1" applyBorder="1" applyAlignment="1">
      <alignment horizontal="left" vertical="center" wrapText="1"/>
    </xf>
    <xf numFmtId="0" fontId="50" fillId="3" borderId="14" xfId="2" applyFont="1" applyFill="1" applyBorder="1" applyAlignment="1">
      <alignment horizontal="left" vertical="center" wrapText="1"/>
    </xf>
    <xf numFmtId="0" fontId="50" fillId="3" borderId="46" xfId="2" applyFont="1" applyFill="1" applyBorder="1" applyAlignment="1">
      <alignment horizontal="left" vertical="center" wrapText="1"/>
    </xf>
    <xf numFmtId="0" fontId="50" fillId="3" borderId="52" xfId="2" applyFont="1" applyFill="1" applyBorder="1" applyAlignment="1">
      <alignment horizontal="left" vertical="center" wrapText="1"/>
    </xf>
    <xf numFmtId="49" fontId="48" fillId="3" borderId="46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left" vertical="center" wrapText="1"/>
    </xf>
    <xf numFmtId="3" fontId="50" fillId="3" borderId="46" xfId="0" applyNumberFormat="1" applyFont="1" applyFill="1" applyBorder="1" applyAlignment="1">
      <alignment horizontal="left" vertical="center" wrapText="1"/>
    </xf>
    <xf numFmtId="3" fontId="50" fillId="3" borderId="52" xfId="0" applyNumberFormat="1" applyFont="1" applyFill="1" applyBorder="1" applyAlignment="1">
      <alignment horizontal="left" vertical="center" wrapText="1"/>
    </xf>
    <xf numFmtId="0" fontId="48" fillId="3" borderId="14" xfId="2" applyFont="1" applyFill="1" applyBorder="1" applyAlignment="1">
      <alignment horizontal="left" vertical="center" wrapText="1"/>
    </xf>
    <xf numFmtId="0" fontId="48" fillId="3" borderId="52" xfId="2" applyFont="1" applyFill="1" applyBorder="1" applyAlignment="1">
      <alignment horizontal="left" vertical="center" wrapText="1"/>
    </xf>
    <xf numFmtId="49" fontId="48" fillId="3" borderId="46" xfId="0" applyNumberFormat="1" applyFont="1" applyFill="1" applyBorder="1" applyAlignment="1">
      <alignment horizontal="center" vertical="center"/>
    </xf>
    <xf numFmtId="4" fontId="49" fillId="0" borderId="58" xfId="0" applyNumberFormat="1" applyFont="1" applyBorder="1" applyAlignment="1">
      <alignment horizontal="center" vertical="center"/>
    </xf>
    <xf numFmtId="3" fontId="47" fillId="3" borderId="14" xfId="0" applyNumberFormat="1" applyFont="1" applyFill="1" applyBorder="1" applyAlignment="1">
      <alignment horizontal="left" vertical="center" wrapText="1"/>
    </xf>
    <xf numFmtId="3" fontId="47" fillId="3" borderId="46" xfId="0" applyNumberFormat="1" applyFont="1" applyFill="1" applyBorder="1" applyAlignment="1">
      <alignment horizontal="left" vertical="center" wrapText="1"/>
    </xf>
    <xf numFmtId="3" fontId="47" fillId="3" borderId="52" xfId="0" applyNumberFormat="1" applyFont="1" applyFill="1" applyBorder="1" applyAlignment="1">
      <alignment horizontal="left" vertical="center" wrapText="1"/>
    </xf>
    <xf numFmtId="4" fontId="47" fillId="0" borderId="74" xfId="0" applyNumberFormat="1" applyFont="1" applyBorder="1" applyAlignment="1">
      <alignment horizontal="center" vertical="center"/>
    </xf>
    <xf numFmtId="3" fontId="50" fillId="0" borderId="63" xfId="0" applyNumberFormat="1" applyFont="1" applyFill="1" applyBorder="1" applyAlignment="1">
      <alignment horizontal="left" vertical="center" wrapText="1"/>
    </xf>
    <xf numFmtId="3" fontId="50" fillId="0" borderId="46" xfId="0" applyNumberFormat="1" applyFont="1" applyFill="1" applyBorder="1" applyAlignment="1">
      <alignment horizontal="left" vertical="center" wrapText="1"/>
    </xf>
    <xf numFmtId="3" fontId="50" fillId="0" borderId="52" xfId="0" applyNumberFormat="1" applyFont="1" applyFill="1" applyBorder="1" applyAlignment="1">
      <alignment horizontal="left" vertical="center" wrapText="1"/>
    </xf>
    <xf numFmtId="3" fontId="48" fillId="0" borderId="63" xfId="0" applyNumberFormat="1" applyFont="1" applyFill="1" applyBorder="1" applyAlignment="1">
      <alignment horizontal="left" vertical="center" wrapText="1"/>
    </xf>
    <xf numFmtId="3" fontId="48" fillId="0" borderId="46" xfId="0" applyNumberFormat="1" applyFont="1" applyFill="1" applyBorder="1" applyAlignment="1">
      <alignment horizontal="left" vertical="center" wrapText="1"/>
    </xf>
    <xf numFmtId="3" fontId="50" fillId="0" borderId="64" xfId="0" applyNumberFormat="1" applyFont="1" applyFill="1" applyBorder="1" applyAlignment="1">
      <alignment horizontal="left" vertical="center" wrapText="1"/>
    </xf>
    <xf numFmtId="3" fontId="50" fillId="0" borderId="65" xfId="0" applyNumberFormat="1" applyFont="1" applyFill="1" applyBorder="1" applyAlignment="1">
      <alignment horizontal="left" vertical="center" wrapText="1"/>
    </xf>
    <xf numFmtId="4" fontId="47" fillId="0" borderId="72" xfId="0" applyNumberFormat="1" applyFont="1" applyBorder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Alignment="1">
      <alignment horizontal="left" vertical="center"/>
    </xf>
    <xf numFmtId="4" fontId="43" fillId="26" borderId="33" xfId="0" applyNumberFormat="1" applyFont="1" applyFill="1" applyBorder="1" applyAlignment="1">
      <alignment horizontal="center" vertical="center" wrapText="1"/>
    </xf>
    <xf numFmtId="4" fontId="43" fillId="26" borderId="26" xfId="0" applyNumberFormat="1" applyFont="1" applyFill="1" applyBorder="1" applyAlignment="1">
      <alignment horizontal="center" vertical="center" wrapText="1"/>
    </xf>
    <xf numFmtId="4" fontId="47" fillId="0" borderId="63" xfId="0" applyNumberFormat="1" applyFont="1" applyBorder="1" applyAlignment="1">
      <alignment horizontal="center" vertical="center"/>
    </xf>
    <xf numFmtId="4" fontId="47" fillId="0" borderId="46" xfId="0" applyNumberFormat="1" applyFont="1" applyBorder="1" applyAlignment="1">
      <alignment horizontal="center" vertical="center"/>
    </xf>
    <xf numFmtId="4" fontId="47" fillId="0" borderId="62" xfId="0" applyNumberFormat="1" applyFont="1" applyBorder="1" applyAlignment="1">
      <alignment horizontal="center" vertical="center"/>
    </xf>
    <xf numFmtId="3" fontId="50" fillId="3" borderId="63" xfId="2" applyNumberFormat="1" applyFont="1" applyFill="1" applyBorder="1" applyAlignment="1">
      <alignment horizontal="left" vertical="center" wrapText="1"/>
    </xf>
    <xf numFmtId="4" fontId="47" fillId="0" borderId="54" xfId="0" applyNumberFormat="1" applyFont="1" applyBorder="1" applyAlignment="1">
      <alignment horizontal="center" vertical="center"/>
    </xf>
    <xf numFmtId="4" fontId="47" fillId="0" borderId="73" xfId="0" applyNumberFormat="1" applyFont="1" applyBorder="1" applyAlignment="1">
      <alignment horizontal="center" vertical="center"/>
    </xf>
    <xf numFmtId="4" fontId="47" fillId="0" borderId="65" xfId="0" applyNumberFormat="1" applyFont="1" applyBorder="1" applyAlignment="1">
      <alignment horizontal="center" vertical="center"/>
    </xf>
    <xf numFmtId="4" fontId="47" fillId="0" borderId="66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8" fillId="3" borderId="62" xfId="2" applyFont="1" applyFill="1" applyBorder="1" applyAlignment="1">
      <alignment horizontal="left" vertical="center" wrapText="1"/>
    </xf>
    <xf numFmtId="3" fontId="48" fillId="3" borderId="51" xfId="2" applyNumberFormat="1" applyFont="1" applyFill="1" applyBorder="1" applyAlignment="1">
      <alignment horizontal="center" vertical="center"/>
    </xf>
    <xf numFmtId="4" fontId="43" fillId="0" borderId="58" xfId="0" applyNumberFormat="1" applyFont="1" applyFill="1" applyBorder="1" applyAlignment="1">
      <alignment horizontal="center" vertical="center"/>
    </xf>
    <xf numFmtId="4" fontId="48" fillId="0" borderId="58" xfId="0" applyNumberFormat="1" applyFont="1" applyFill="1" applyBorder="1" applyAlignment="1">
      <alignment horizontal="center" vertical="center"/>
    </xf>
    <xf numFmtId="4" fontId="48" fillId="3" borderId="31" xfId="0" applyNumberFormat="1" applyFont="1" applyFill="1" applyBorder="1" applyAlignment="1">
      <alignment horizontal="center" vertical="center"/>
    </xf>
    <xf numFmtId="4" fontId="48" fillId="3" borderId="58" xfId="0" applyNumberFormat="1" applyFont="1" applyFill="1" applyBorder="1" applyAlignment="1">
      <alignment horizontal="center" vertical="center"/>
    </xf>
    <xf numFmtId="4" fontId="43" fillId="0" borderId="62" xfId="0" applyNumberFormat="1" applyFont="1" applyFill="1" applyBorder="1" applyAlignment="1">
      <alignment horizontal="center" vertical="center"/>
    </xf>
    <xf numFmtId="4" fontId="48" fillId="0" borderId="74" xfId="0" applyNumberFormat="1" applyFont="1" applyFill="1" applyBorder="1" applyAlignment="1">
      <alignment horizontal="center" vertical="center"/>
    </xf>
    <xf numFmtId="4" fontId="43" fillId="0" borderId="52" xfId="0" applyNumberFormat="1" applyFont="1" applyFill="1" applyBorder="1" applyAlignment="1">
      <alignment horizontal="center" vertical="center"/>
    </xf>
    <xf numFmtId="4" fontId="51" fillId="0" borderId="0" xfId="0" applyNumberFormat="1" applyFont="1" applyFill="1" applyAlignment="1">
      <alignment horizontal="center" vertical="center"/>
    </xf>
    <xf numFmtId="4" fontId="48" fillId="0" borderId="0" xfId="0" applyNumberFormat="1" applyFont="1" applyFill="1"/>
    <xf numFmtId="0" fontId="48" fillId="3" borderId="62" xfId="0" applyFont="1" applyFill="1" applyBorder="1" applyAlignment="1">
      <alignment horizontal="left" vertical="center"/>
    </xf>
    <xf numFmtId="0" fontId="48" fillId="3" borderId="52" xfId="0" applyFont="1" applyFill="1" applyBorder="1" applyAlignment="1">
      <alignment horizontal="left" vertical="center"/>
    </xf>
    <xf numFmtId="4" fontId="43" fillId="26" borderId="63" xfId="0" applyNumberFormat="1" applyFont="1" applyFill="1" applyBorder="1" applyAlignment="1">
      <alignment horizontal="center" vertical="center"/>
    </xf>
    <xf numFmtId="4" fontId="43" fillId="26" borderId="54" xfId="0" applyNumberFormat="1" applyFont="1" applyFill="1" applyBorder="1" applyAlignment="1">
      <alignment horizontal="center" vertical="center"/>
    </xf>
    <xf numFmtId="4" fontId="43" fillId="26" borderId="46" xfId="0" applyNumberFormat="1" applyFont="1" applyFill="1" applyBorder="1" applyAlignment="1">
      <alignment horizontal="center" vertical="center"/>
    </xf>
    <xf numFmtId="4" fontId="43" fillId="26" borderId="52" xfId="0" applyNumberFormat="1" applyFont="1" applyFill="1" applyBorder="1" applyAlignment="1">
      <alignment horizontal="center" vertical="center"/>
    </xf>
    <xf numFmtId="4" fontId="48" fillId="3" borderId="46" xfId="0" applyNumberFormat="1" applyFont="1" applyFill="1" applyBorder="1" applyAlignment="1">
      <alignment horizontal="center" vertical="center" wrapText="1"/>
    </xf>
    <xf numFmtId="4" fontId="48" fillId="3" borderId="65" xfId="0" applyNumberFormat="1" applyFont="1" applyFill="1" applyBorder="1" applyAlignment="1">
      <alignment horizontal="center" vertical="center" wrapText="1"/>
    </xf>
    <xf numFmtId="49" fontId="48" fillId="3" borderId="46" xfId="2" applyNumberFormat="1" applyFont="1" applyFill="1" applyBorder="1" applyAlignment="1">
      <alignment horizontal="center" vertical="center"/>
    </xf>
    <xf numFmtId="0" fontId="48" fillId="3" borderId="46" xfId="0" applyFont="1" applyFill="1" applyBorder="1" applyAlignment="1">
      <alignment horizontal="center" vertical="center"/>
    </xf>
    <xf numFmtId="0" fontId="48" fillId="3" borderId="46" xfId="0" applyFont="1" applyFill="1" applyBorder="1" applyAlignment="1">
      <alignment horizontal="left" vertical="center" wrapText="1"/>
    </xf>
    <xf numFmtId="0" fontId="43" fillId="3" borderId="46" xfId="2" applyFont="1" applyFill="1" applyBorder="1" applyAlignment="1">
      <alignment horizontal="left" vertical="center" wrapText="1"/>
    </xf>
    <xf numFmtId="0" fontId="48" fillId="3" borderId="46" xfId="195" applyFont="1" applyFill="1" applyBorder="1" applyAlignment="1">
      <alignment horizontal="left" vertical="center" wrapText="1"/>
    </xf>
    <xf numFmtId="49" fontId="48" fillId="3" borderId="46" xfId="2" applyNumberFormat="1" applyFont="1" applyFill="1" applyBorder="1" applyAlignment="1">
      <alignment horizontal="left" vertical="center" wrapText="1"/>
    </xf>
    <xf numFmtId="3" fontId="48" fillId="3" borderId="46" xfId="0" applyNumberFormat="1" applyFont="1" applyFill="1" applyBorder="1" applyAlignment="1">
      <alignment horizontal="left" vertical="center" wrapText="1"/>
    </xf>
    <xf numFmtId="0" fontId="48" fillId="3" borderId="46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center" vertical="center"/>
    </xf>
    <xf numFmtId="4" fontId="48" fillId="0" borderId="54" xfId="0" applyNumberFormat="1" applyFont="1" applyFill="1" applyBorder="1" applyAlignment="1">
      <alignment horizontal="center" vertical="center"/>
    </xf>
    <xf numFmtId="0" fontId="48" fillId="3" borderId="52" xfId="0" applyFont="1" applyFill="1" applyBorder="1" applyAlignment="1">
      <alignment horizontal="left" vertical="center" wrapText="1"/>
    </xf>
    <xf numFmtId="0" fontId="43" fillId="3" borderId="52" xfId="2" applyFont="1" applyFill="1" applyBorder="1" applyAlignment="1">
      <alignment horizontal="left" vertical="center" wrapText="1"/>
    </xf>
    <xf numFmtId="0" fontId="48" fillId="3" borderId="52" xfId="195" applyFont="1" applyFill="1" applyBorder="1" applyAlignment="1">
      <alignment horizontal="left" vertical="center" wrapText="1"/>
    </xf>
    <xf numFmtId="49" fontId="48" fillId="3" borderId="52" xfId="2" applyNumberFormat="1" applyFont="1" applyFill="1" applyBorder="1" applyAlignment="1">
      <alignment horizontal="left" vertical="center" wrapText="1"/>
    </xf>
    <xf numFmtId="3" fontId="48" fillId="3" borderId="52" xfId="0" applyNumberFormat="1" applyFont="1" applyFill="1" applyBorder="1" applyAlignment="1">
      <alignment horizontal="left" vertical="center" wrapText="1"/>
    </xf>
    <xf numFmtId="4" fontId="43" fillId="0" borderId="47" xfId="0" applyNumberFormat="1" applyFont="1" applyFill="1" applyBorder="1" applyAlignment="1">
      <alignment horizontal="center" vertical="center"/>
    </xf>
    <xf numFmtId="4" fontId="43" fillId="0" borderId="13" xfId="0" applyNumberFormat="1" applyFont="1" applyFill="1" applyBorder="1" applyAlignment="1">
      <alignment horizontal="center" vertical="center"/>
    </xf>
    <xf numFmtId="4" fontId="43" fillId="0" borderId="36" xfId="0" applyNumberFormat="1" applyFont="1" applyFill="1" applyBorder="1" applyAlignment="1">
      <alignment horizontal="center" vertical="center"/>
    </xf>
    <xf numFmtId="4" fontId="43" fillId="0" borderId="23" xfId="0" applyNumberFormat="1" applyFont="1" applyFill="1" applyBorder="1" applyAlignment="1">
      <alignment horizontal="center" vertical="center"/>
    </xf>
    <xf numFmtId="4" fontId="43" fillId="0" borderId="63" xfId="0" applyNumberFormat="1" applyFont="1" applyFill="1" applyBorder="1" applyAlignment="1">
      <alignment horizontal="center" vertical="center"/>
    </xf>
    <xf numFmtId="4" fontId="48" fillId="0" borderId="63" xfId="0" applyNumberFormat="1" applyFont="1" applyFill="1" applyBorder="1" applyAlignment="1">
      <alignment horizontal="center" vertical="center"/>
    </xf>
    <xf numFmtId="4" fontId="48" fillId="0" borderId="62" xfId="0" applyNumberFormat="1" applyFont="1" applyFill="1" applyBorder="1" applyAlignment="1">
      <alignment horizontal="center" vertical="center"/>
    </xf>
    <xf numFmtId="4" fontId="48" fillId="0" borderId="52" xfId="0" applyNumberFormat="1" applyFont="1" applyFill="1" applyBorder="1" applyAlignment="1">
      <alignment horizontal="center" vertical="center"/>
    </xf>
    <xf numFmtId="4" fontId="43" fillId="0" borderId="54" xfId="0" applyNumberFormat="1" applyFont="1" applyFill="1" applyBorder="1" applyAlignment="1">
      <alignment horizontal="center" vertical="center"/>
    </xf>
    <xf numFmtId="3" fontId="48" fillId="3" borderId="62" xfId="0" applyNumberFormat="1" applyFont="1" applyFill="1" applyBorder="1" applyAlignment="1">
      <alignment horizontal="left" vertical="center" wrapText="1"/>
    </xf>
    <xf numFmtId="0" fontId="48" fillId="3" borderId="62" xfId="0" applyFont="1" applyFill="1" applyBorder="1" applyAlignment="1">
      <alignment horizontal="left" vertical="center" wrapText="1"/>
    </xf>
    <xf numFmtId="4" fontId="43" fillId="0" borderId="28" xfId="0" applyNumberFormat="1" applyFont="1" applyFill="1" applyBorder="1" applyAlignment="1">
      <alignment horizontal="center" vertical="center" wrapText="1"/>
    </xf>
    <xf numFmtId="4" fontId="43" fillId="0" borderId="13" xfId="0" applyNumberFormat="1" applyFont="1" applyFill="1" applyBorder="1" applyAlignment="1">
      <alignment horizontal="center" vertical="center" wrapText="1"/>
    </xf>
    <xf numFmtId="4" fontId="43" fillId="0" borderId="36" xfId="0" applyNumberFormat="1" applyFont="1" applyFill="1" applyBorder="1" applyAlignment="1">
      <alignment horizontal="center" vertical="center" wrapText="1"/>
    </xf>
    <xf numFmtId="4" fontId="43" fillId="0" borderId="62" xfId="0" applyNumberFormat="1" applyFont="1" applyFill="1" applyBorder="1" applyAlignment="1">
      <alignment horizontal="center" vertical="center" wrapText="1"/>
    </xf>
    <xf numFmtId="3" fontId="53" fillId="0" borderId="60" xfId="2" applyNumberFormat="1" applyFont="1" applyFill="1" applyBorder="1" applyAlignment="1">
      <alignment horizontal="center" vertical="center" wrapText="1"/>
    </xf>
    <xf numFmtId="3" fontId="53" fillId="0" borderId="69" xfId="2" applyNumberFormat="1" applyFont="1" applyFill="1" applyBorder="1" applyAlignment="1">
      <alignment horizontal="center" vertical="center" wrapText="1"/>
    </xf>
    <xf numFmtId="4" fontId="53" fillId="0" borderId="0" xfId="0" applyNumberFormat="1" applyFont="1" applyAlignment="1">
      <alignment horizontal="center" vertical="center"/>
    </xf>
    <xf numFmtId="4" fontId="53" fillId="0" borderId="0" xfId="0" applyNumberFormat="1" applyFont="1" applyFill="1" applyBorder="1" applyAlignment="1">
      <alignment horizontal="center" vertical="center"/>
    </xf>
    <xf numFmtId="3" fontId="53" fillId="0" borderId="51" xfId="0" applyNumberFormat="1" applyFont="1" applyFill="1" applyBorder="1" applyAlignment="1">
      <alignment horizontal="center" vertical="center" wrapText="1"/>
    </xf>
    <xf numFmtId="3" fontId="55" fillId="0" borderId="55" xfId="0" applyNumberFormat="1" applyFont="1" applyFill="1" applyBorder="1" applyAlignment="1">
      <alignment horizontal="center" vertical="center" wrapText="1"/>
    </xf>
    <xf numFmtId="3" fontId="55" fillId="0" borderId="57" xfId="0" applyNumberFormat="1" applyFont="1" applyFill="1" applyBorder="1" applyAlignment="1">
      <alignment horizontal="center" vertical="center" wrapText="1"/>
    </xf>
    <xf numFmtId="4" fontId="53" fillId="0" borderId="0" xfId="0" applyNumberFormat="1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3" fontId="53" fillId="0" borderId="64" xfId="2" applyNumberFormat="1" applyFont="1" applyFill="1" applyBorder="1" applyAlignment="1">
      <alignment horizontal="center" vertical="center" wrapText="1"/>
    </xf>
    <xf numFmtId="3" fontId="53" fillId="0" borderId="65" xfId="2" applyNumberFormat="1" applyFont="1" applyFill="1" applyBorder="1" applyAlignment="1">
      <alignment horizontal="center" vertical="center" wrapText="1"/>
    </xf>
    <xf numFmtId="3" fontId="55" fillId="0" borderId="65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4" fontId="43" fillId="0" borderId="47" xfId="0" applyNumberFormat="1" applyFont="1" applyFill="1" applyBorder="1" applyAlignment="1">
      <alignment horizontal="center" vertical="center" wrapText="1"/>
    </xf>
    <xf numFmtId="4" fontId="43" fillId="0" borderId="56" xfId="0" applyNumberFormat="1" applyFont="1" applyFill="1" applyBorder="1" applyAlignment="1">
      <alignment horizontal="center" vertical="center" wrapText="1"/>
    </xf>
    <xf numFmtId="4" fontId="43" fillId="0" borderId="23" xfId="0" applyNumberFormat="1" applyFont="1" applyFill="1" applyBorder="1" applyAlignment="1">
      <alignment horizontal="center" vertical="center" wrapText="1"/>
    </xf>
    <xf numFmtId="4" fontId="48" fillId="3" borderId="54" xfId="94" applyNumberFormat="1" applyFont="1" applyFill="1" applyBorder="1" applyAlignment="1">
      <alignment horizontal="center" vertical="center"/>
    </xf>
    <xf numFmtId="3" fontId="48" fillId="3" borderId="62" xfId="2" applyNumberFormat="1" applyFont="1" applyFill="1" applyBorder="1" applyAlignment="1">
      <alignment horizontal="left" vertical="center" wrapText="1"/>
    </xf>
    <xf numFmtId="0" fontId="43" fillId="3" borderId="62" xfId="2" applyFont="1" applyFill="1" applyBorder="1" applyAlignment="1">
      <alignment horizontal="left" vertical="center" wrapText="1"/>
    </xf>
    <xf numFmtId="0" fontId="48" fillId="3" borderId="62" xfId="195" applyFont="1" applyFill="1" applyBorder="1" applyAlignment="1">
      <alignment horizontal="left" vertical="center" wrapText="1"/>
    </xf>
    <xf numFmtId="49" fontId="48" fillId="3" borderId="62" xfId="2" applyNumberFormat="1" applyFont="1" applyFill="1" applyBorder="1" applyAlignment="1">
      <alignment horizontal="left" vertical="center" wrapText="1"/>
    </xf>
    <xf numFmtId="4" fontId="43" fillId="0" borderId="29" xfId="0" applyNumberFormat="1" applyFont="1" applyFill="1" applyBorder="1" applyAlignment="1">
      <alignment horizontal="center" vertical="center" wrapText="1"/>
    </xf>
    <xf numFmtId="4" fontId="43" fillId="0" borderId="1" xfId="0" applyNumberFormat="1" applyFont="1" applyFill="1" applyBorder="1" applyAlignment="1">
      <alignment horizontal="center" vertical="center" wrapText="1"/>
    </xf>
    <xf numFmtId="4" fontId="43" fillId="3" borderId="60" xfId="0" applyNumberFormat="1" applyFont="1" applyFill="1" applyBorder="1" applyAlignment="1">
      <alignment horizontal="center" vertical="center" wrapText="1"/>
    </xf>
    <xf numFmtId="4" fontId="43" fillId="3" borderId="64" xfId="0" applyNumberFormat="1" applyFont="1" applyFill="1" applyBorder="1" applyAlignment="1">
      <alignment horizontal="center" vertical="center" wrapText="1"/>
    </xf>
    <xf numFmtId="3" fontId="47" fillId="3" borderId="63" xfId="2" applyNumberFormat="1" applyFont="1" applyFill="1" applyBorder="1" applyAlignment="1">
      <alignment horizontal="left" vertical="center" wrapText="1"/>
    </xf>
    <xf numFmtId="3" fontId="47" fillId="3" borderId="62" xfId="2" applyNumberFormat="1" applyFont="1" applyFill="1" applyBorder="1" applyAlignment="1">
      <alignment horizontal="left" vertical="center" wrapText="1"/>
    </xf>
    <xf numFmtId="4" fontId="47" fillId="0" borderId="68" xfId="0" applyNumberFormat="1" applyFont="1" applyBorder="1" applyAlignment="1">
      <alignment horizontal="center" vertical="center"/>
    </xf>
    <xf numFmtId="3" fontId="48" fillId="3" borderId="63" xfId="2" applyNumberFormat="1" applyFont="1" applyFill="1" applyBorder="1" applyAlignment="1">
      <alignment horizontal="left" vertical="center" wrapText="1"/>
    </xf>
    <xf numFmtId="0" fontId="50" fillId="3" borderId="63" xfId="2" applyFont="1" applyFill="1" applyBorder="1" applyAlignment="1">
      <alignment horizontal="left" vertical="center" wrapText="1"/>
    </xf>
    <xf numFmtId="3" fontId="50" fillId="3" borderId="63" xfId="0" applyNumberFormat="1" applyFont="1" applyFill="1" applyBorder="1" applyAlignment="1">
      <alignment horizontal="left" vertical="center" wrapText="1"/>
    </xf>
    <xf numFmtId="0" fontId="48" fillId="3" borderId="63" xfId="2" applyFont="1" applyFill="1" applyBorder="1" applyAlignment="1">
      <alignment horizontal="left" vertical="center" wrapText="1"/>
    </xf>
    <xf numFmtId="3" fontId="47" fillId="3" borderId="63" xfId="0" applyNumberFormat="1" applyFont="1" applyFill="1" applyBorder="1" applyAlignment="1">
      <alignment horizontal="left" vertical="center" wrapText="1"/>
    </xf>
    <xf numFmtId="4" fontId="43" fillId="26" borderId="20" xfId="0" applyNumberFormat="1" applyFont="1" applyFill="1" applyBorder="1" applyAlignment="1">
      <alignment horizontal="center" vertical="center" wrapText="1"/>
    </xf>
    <xf numFmtId="4" fontId="43" fillId="26" borderId="79" xfId="0" applyNumberFormat="1" applyFont="1" applyFill="1" applyBorder="1" applyAlignment="1">
      <alignment horizontal="center" vertical="center" wrapText="1"/>
    </xf>
    <xf numFmtId="0" fontId="48" fillId="0" borderId="0" xfId="0" applyFont="1" applyFill="1"/>
    <xf numFmtId="0" fontId="53" fillId="3" borderId="46" xfId="0" quotePrefix="1" applyFont="1" applyFill="1" applyBorder="1" applyAlignment="1">
      <alignment horizontal="center" vertical="center"/>
    </xf>
    <xf numFmtId="0" fontId="53" fillId="3" borderId="63" xfId="0" applyFont="1" applyFill="1" applyBorder="1" applyAlignment="1">
      <alignment horizontal="center" vertical="center"/>
    </xf>
    <xf numFmtId="0" fontId="53" fillId="3" borderId="62" xfId="0" applyFont="1" applyFill="1" applyBorder="1" applyAlignment="1">
      <alignment horizontal="left" vertical="center" wrapText="1"/>
    </xf>
    <xf numFmtId="0" fontId="53" fillId="3" borderId="64" xfId="0" applyFont="1" applyFill="1" applyBorder="1" applyAlignment="1">
      <alignment horizontal="center" vertical="center"/>
    </xf>
    <xf numFmtId="0" fontId="53" fillId="3" borderId="52" xfId="0" applyFont="1" applyFill="1" applyBorder="1" applyAlignment="1">
      <alignment horizontal="left" vertical="center" wrapText="1"/>
    </xf>
    <xf numFmtId="4" fontId="43" fillId="26" borderId="28" xfId="0" applyNumberFormat="1" applyFont="1" applyFill="1" applyBorder="1" applyAlignment="1">
      <alignment horizontal="center" vertical="center" wrapText="1"/>
    </xf>
    <xf numFmtId="4" fontId="43" fillId="26" borderId="13" xfId="0" applyNumberFormat="1" applyFont="1" applyFill="1" applyBorder="1" applyAlignment="1">
      <alignment horizontal="center" vertical="center" wrapText="1"/>
    </xf>
    <xf numFmtId="4" fontId="43" fillId="26" borderId="29" xfId="0" applyNumberFormat="1" applyFont="1" applyFill="1" applyBorder="1" applyAlignment="1">
      <alignment horizontal="center" vertical="center" wrapText="1"/>
    </xf>
    <xf numFmtId="3" fontId="55" fillId="0" borderId="65" xfId="2" applyNumberFormat="1" applyFont="1" applyFill="1" applyBorder="1" applyAlignment="1">
      <alignment horizontal="center" vertical="center" wrapText="1"/>
    </xf>
    <xf numFmtId="0" fontId="48" fillId="0" borderId="0" xfId="0" applyFont="1"/>
    <xf numFmtId="4" fontId="48" fillId="0" borderId="0" xfId="0" applyNumberFormat="1" applyFont="1" applyFill="1" applyAlignment="1">
      <alignment horizontal="center"/>
    </xf>
    <xf numFmtId="4" fontId="43" fillId="0" borderId="0" xfId="0" applyNumberFormat="1" applyFont="1" applyFill="1" applyAlignment="1">
      <alignment horizontal="center"/>
    </xf>
    <xf numFmtId="49" fontId="48" fillId="3" borderId="65" xfId="2" applyNumberFormat="1" applyFont="1" applyFill="1" applyBorder="1" applyAlignment="1">
      <alignment horizontal="center" vertical="center"/>
    </xf>
    <xf numFmtId="0" fontId="57" fillId="27" borderId="71" xfId="0" applyFont="1" applyFill="1" applyBorder="1" applyAlignment="1">
      <alignment vertical="center" wrapText="1"/>
    </xf>
    <xf numFmtId="4" fontId="43" fillId="3" borderId="54" xfId="0" applyNumberFormat="1" applyFont="1" applyFill="1" applyBorder="1" applyAlignment="1">
      <alignment horizontal="center" vertical="center" wrapText="1"/>
    </xf>
    <xf numFmtId="0" fontId="57" fillId="27" borderId="66" xfId="0" applyFont="1" applyFill="1" applyBorder="1" applyAlignment="1">
      <alignment vertical="center" wrapText="1"/>
    </xf>
    <xf numFmtId="4" fontId="48" fillId="3" borderId="73" xfId="94" applyNumberFormat="1" applyFont="1" applyFill="1" applyBorder="1" applyAlignment="1">
      <alignment horizontal="center" vertical="center"/>
    </xf>
    <xf numFmtId="3" fontId="50" fillId="0" borderId="71" xfId="0" applyNumberFormat="1" applyFont="1" applyFill="1" applyBorder="1" applyAlignment="1">
      <alignment horizontal="left" vertical="center" wrapText="1"/>
    </xf>
    <xf numFmtId="4" fontId="47" fillId="0" borderId="32" xfId="0" applyNumberFormat="1" applyFont="1" applyBorder="1" applyAlignment="1">
      <alignment horizontal="center" vertical="center"/>
    </xf>
    <xf numFmtId="3" fontId="53" fillId="0" borderId="51" xfId="2" applyNumberFormat="1" applyFont="1" applyFill="1" applyBorder="1" applyAlignment="1">
      <alignment horizontal="center" vertical="center" wrapText="1"/>
    </xf>
    <xf numFmtId="3" fontId="48" fillId="0" borderId="0" xfId="0" applyNumberFormat="1" applyFont="1" applyFill="1" applyBorder="1" applyAlignment="1">
      <alignment horizontal="center" vertical="center"/>
    </xf>
    <xf numFmtId="4" fontId="43" fillId="0" borderId="0" xfId="0" applyNumberFormat="1" applyFont="1" applyFill="1"/>
    <xf numFmtId="3" fontId="53" fillId="0" borderId="65" xfId="0" applyNumberFormat="1" applyFont="1" applyFill="1" applyBorder="1" applyAlignment="1">
      <alignment horizontal="center" vertical="center" wrapText="1"/>
    </xf>
    <xf numFmtId="4" fontId="55" fillId="0" borderId="65" xfId="0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43" fillId="0" borderId="0" xfId="0" applyFont="1" applyFill="1"/>
    <xf numFmtId="4" fontId="48" fillId="3" borderId="63" xfId="0" applyNumberFormat="1" applyFont="1" applyFill="1" applyBorder="1" applyAlignment="1">
      <alignment horizontal="center" vertical="center"/>
    </xf>
    <xf numFmtId="4" fontId="43" fillId="3" borderId="66" xfId="0" applyNumberFormat="1" applyFont="1" applyFill="1" applyBorder="1" applyAlignment="1">
      <alignment horizontal="center" vertical="center"/>
    </xf>
    <xf numFmtId="4" fontId="48" fillId="3" borderId="46" xfId="0" applyNumberFormat="1" applyFont="1" applyFill="1" applyBorder="1" applyAlignment="1">
      <alignment horizontal="center"/>
    </xf>
    <xf numFmtId="4" fontId="43" fillId="3" borderId="52" xfId="0" applyNumberFormat="1" applyFont="1" applyFill="1" applyBorder="1" applyAlignment="1">
      <alignment horizontal="center"/>
    </xf>
    <xf numFmtId="4" fontId="43" fillId="3" borderId="58" xfId="0" applyNumberFormat="1" applyFont="1" applyFill="1" applyBorder="1" applyAlignment="1">
      <alignment horizontal="center"/>
    </xf>
    <xf numFmtId="4" fontId="51" fillId="0" borderId="0" xfId="0" applyNumberFormat="1" applyFont="1" applyFill="1" applyAlignment="1">
      <alignment horizontal="center"/>
    </xf>
    <xf numFmtId="4" fontId="59" fillId="0" borderId="0" xfId="0" applyNumberFormat="1" applyFont="1" applyFill="1" applyAlignment="1">
      <alignment horizontal="center"/>
    </xf>
    <xf numFmtId="0" fontId="53" fillId="3" borderId="46" xfId="0" applyFont="1" applyFill="1" applyBorder="1" applyAlignment="1">
      <alignment horizontal="center" vertical="center"/>
    </xf>
    <xf numFmtId="4" fontId="53" fillId="0" borderId="0" xfId="0" applyNumberFormat="1" applyFont="1" applyFill="1" applyBorder="1" applyAlignment="1">
      <alignment horizontal="center"/>
    </xf>
    <xf numFmtId="4" fontId="53" fillId="0" borderId="46" xfId="0" applyNumberFormat="1" applyFont="1" applyBorder="1" applyAlignment="1">
      <alignment horizontal="center" vertical="center" wrapText="1"/>
    </xf>
    <xf numFmtId="3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" fontId="53" fillId="3" borderId="51" xfId="0" applyNumberFormat="1" applyFont="1" applyFill="1" applyBorder="1" applyAlignment="1">
      <alignment horizontal="center" vertical="center" wrapText="1"/>
    </xf>
    <xf numFmtId="0" fontId="54" fillId="0" borderId="38" xfId="0" applyFont="1" applyBorder="1" applyAlignment="1">
      <alignment horizontal="center" vertical="center" wrapText="1"/>
    </xf>
    <xf numFmtId="4" fontId="53" fillId="3" borderId="57" xfId="0" applyNumberFormat="1" applyFont="1" applyFill="1" applyBorder="1" applyAlignment="1">
      <alignment horizontal="center" vertical="center" wrapText="1"/>
    </xf>
    <xf numFmtId="0" fontId="54" fillId="0" borderId="43" xfId="0" applyFont="1" applyBorder="1" applyAlignment="1">
      <alignment horizontal="center" vertical="center" wrapText="1"/>
    </xf>
    <xf numFmtId="0" fontId="43" fillId="26" borderId="63" xfId="0" applyFont="1" applyFill="1" applyBorder="1" applyAlignment="1">
      <alignment horizontal="left" vertical="center"/>
    </xf>
    <xf numFmtId="0" fontId="43" fillId="26" borderId="46" xfId="0" applyFont="1" applyFill="1" applyBorder="1" applyAlignment="1">
      <alignment horizontal="left" vertical="center"/>
    </xf>
    <xf numFmtId="0" fontId="43" fillId="26" borderId="62" xfId="0" applyFont="1" applyFill="1" applyBorder="1" applyAlignment="1">
      <alignment horizontal="left" vertical="center"/>
    </xf>
    <xf numFmtId="0" fontId="43" fillId="0" borderId="68" xfId="0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4" fontId="43" fillId="0" borderId="68" xfId="0" applyNumberFormat="1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58" xfId="0" applyFont="1" applyBorder="1" applyAlignment="1">
      <alignment horizontal="left" vertical="center" wrapText="1"/>
    </xf>
    <xf numFmtId="0" fontId="43" fillId="26" borderId="28" xfId="0" applyFont="1" applyFill="1" applyBorder="1" applyAlignment="1">
      <alignment horizontal="left" vertical="center"/>
    </xf>
    <xf numFmtId="0" fontId="43" fillId="26" borderId="13" xfId="0" applyFont="1" applyFill="1" applyBorder="1" applyAlignment="1">
      <alignment horizontal="left" vertical="center"/>
    </xf>
    <xf numFmtId="0" fontId="43" fillId="26" borderId="29" xfId="0" applyFont="1" applyFill="1" applyBorder="1" applyAlignment="1">
      <alignment horizontal="left" vertical="center"/>
    </xf>
    <xf numFmtId="3" fontId="53" fillId="3" borderId="33" xfId="0" applyNumberFormat="1" applyFont="1" applyFill="1" applyBorder="1" applyAlignment="1">
      <alignment horizontal="center" vertical="center" wrapText="1"/>
    </xf>
    <xf numFmtId="3" fontId="53" fillId="3" borderId="68" xfId="0" applyNumberFormat="1" applyFont="1" applyFill="1" applyBorder="1" applyAlignment="1">
      <alignment horizontal="center" vertical="center" wrapText="1"/>
    </xf>
    <xf numFmtId="3" fontId="53" fillId="3" borderId="77" xfId="0" applyNumberFormat="1" applyFont="1" applyFill="1" applyBorder="1" applyAlignment="1">
      <alignment horizontal="center" vertical="center" wrapText="1"/>
    </xf>
    <xf numFmtId="4" fontId="53" fillId="3" borderId="24" xfId="0" applyNumberFormat="1" applyFont="1" applyFill="1" applyBorder="1" applyAlignment="1">
      <alignment horizontal="center" vertical="center" wrapText="1"/>
    </xf>
    <xf numFmtId="4" fontId="53" fillId="3" borderId="46" xfId="0" applyNumberFormat="1" applyFont="1" applyFill="1" applyBorder="1" applyAlignment="1">
      <alignment horizontal="center" vertical="center" wrapText="1"/>
    </xf>
    <xf numFmtId="4" fontId="53" fillId="3" borderId="65" xfId="0" applyNumberFormat="1" applyFont="1" applyFill="1" applyBorder="1" applyAlignment="1">
      <alignment horizontal="center" vertical="center" wrapText="1"/>
    </xf>
    <xf numFmtId="4" fontId="53" fillId="0" borderId="19" xfId="0" applyNumberFormat="1" applyFont="1" applyFill="1" applyBorder="1" applyAlignment="1">
      <alignment horizontal="center" vertical="center" wrapText="1"/>
    </xf>
    <xf numFmtId="4" fontId="53" fillId="0" borderId="62" xfId="0" applyNumberFormat="1" applyFont="1" applyFill="1" applyBorder="1" applyAlignment="1">
      <alignment horizontal="center" vertical="center" wrapText="1"/>
    </xf>
    <xf numFmtId="4" fontId="53" fillId="0" borderId="66" xfId="0" applyNumberFormat="1" applyFont="1" applyFill="1" applyBorder="1" applyAlignment="1">
      <alignment horizontal="center" vertical="center" wrapText="1"/>
    </xf>
    <xf numFmtId="4" fontId="53" fillId="0" borderId="79" xfId="94" applyNumberFormat="1" applyFont="1" applyFill="1" applyBorder="1" applyAlignment="1">
      <alignment horizontal="center" vertical="center" wrapText="1"/>
    </xf>
    <xf numFmtId="4" fontId="54" fillId="0" borderId="24" xfId="0" applyNumberFormat="1" applyFont="1" applyBorder="1" applyAlignment="1">
      <alignment horizontal="center" vertical="center" wrapText="1"/>
    </xf>
    <xf numFmtId="4" fontId="54" fillId="0" borderId="19" xfId="0" applyNumberFormat="1" applyFont="1" applyBorder="1" applyAlignment="1">
      <alignment horizontal="center" vertical="center" wrapText="1"/>
    </xf>
    <xf numFmtId="4" fontId="55" fillId="3" borderId="54" xfId="0" applyNumberFormat="1" applyFont="1" applyFill="1" applyBorder="1" applyAlignment="1">
      <alignment horizontal="center" vertical="center" wrapText="1"/>
    </xf>
    <xf numFmtId="4" fontId="55" fillId="3" borderId="73" xfId="0" applyNumberFormat="1" applyFont="1" applyFill="1" applyBorder="1" applyAlignment="1">
      <alignment horizontal="center" vertical="center" wrapText="1"/>
    </xf>
    <xf numFmtId="0" fontId="53" fillId="3" borderId="51" xfId="0" applyFont="1" applyFill="1" applyBorder="1" applyAlignment="1">
      <alignment horizontal="center" vertical="center"/>
    </xf>
    <xf numFmtId="0" fontId="53" fillId="3" borderId="12" xfId="0" applyFont="1" applyFill="1" applyBorder="1" applyAlignment="1">
      <alignment horizontal="center" vertical="center"/>
    </xf>
    <xf numFmtId="0" fontId="53" fillId="3" borderId="13" xfId="0" applyFont="1" applyFill="1" applyBorder="1" applyAlignment="1">
      <alignment horizontal="center" vertical="center"/>
    </xf>
    <xf numFmtId="49" fontId="48" fillId="3" borderId="51" xfId="2" applyNumberFormat="1" applyFont="1" applyFill="1" applyBorder="1" applyAlignment="1">
      <alignment horizontal="center" vertical="center"/>
    </xf>
    <xf numFmtId="49" fontId="48" fillId="3" borderId="12" xfId="2" applyNumberFormat="1" applyFont="1" applyFill="1" applyBorder="1" applyAlignment="1">
      <alignment horizontal="center" vertical="center"/>
    </xf>
    <xf numFmtId="49" fontId="48" fillId="3" borderId="13" xfId="2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8" fillId="0" borderId="18" xfId="0" applyFont="1" applyFill="1" applyBorder="1" applyAlignment="1">
      <alignment horizontal="center" vertical="center" wrapText="1"/>
    </xf>
    <xf numFmtId="0" fontId="48" fillId="0" borderId="41" xfId="0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 wrapText="1"/>
    </xf>
    <xf numFmtId="3" fontId="48" fillId="0" borderId="18" xfId="94" applyNumberFormat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3" fontId="48" fillId="0" borderId="34" xfId="0" applyNumberFormat="1" applyFont="1" applyFill="1" applyBorder="1" applyAlignment="1">
      <alignment horizontal="center" vertical="center" wrapText="1"/>
    </xf>
    <xf numFmtId="3" fontId="48" fillId="0" borderId="35" xfId="0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3" fontId="48" fillId="0" borderId="45" xfId="0" applyNumberFormat="1" applyFont="1" applyFill="1" applyBorder="1" applyAlignment="1">
      <alignment horizontal="center" vertical="center" wrapText="1"/>
    </xf>
    <xf numFmtId="3" fontId="48" fillId="0" borderId="49" xfId="0" applyNumberFormat="1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4" fontId="43" fillId="0" borderId="45" xfId="0" applyNumberFormat="1" applyFont="1" applyFill="1" applyBorder="1" applyAlignment="1">
      <alignment horizontal="center" vertical="center" wrapText="1"/>
    </xf>
    <xf numFmtId="4" fontId="43" fillId="0" borderId="49" xfId="0" applyNumberFormat="1" applyFont="1" applyFill="1" applyBorder="1" applyAlignment="1">
      <alignment horizontal="center" vertical="center" wrapText="1"/>
    </xf>
    <xf numFmtId="3" fontId="48" fillId="0" borderId="60" xfId="94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3" fontId="48" fillId="0" borderId="51" xfId="94" applyNumberFormat="1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3" fontId="43" fillId="0" borderId="57" xfId="94" applyNumberFormat="1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3" fontId="48" fillId="0" borderId="67" xfId="0" applyNumberFormat="1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8" fillId="0" borderId="64" xfId="0" applyFont="1" applyFill="1" applyBorder="1" applyAlignment="1">
      <alignment horizontal="center" vertical="center" wrapText="1"/>
    </xf>
    <xf numFmtId="0" fontId="48" fillId="0" borderId="65" xfId="0" applyFont="1" applyFill="1" applyBorder="1" applyAlignment="1">
      <alignment horizontal="center" vertical="center" wrapText="1"/>
    </xf>
    <xf numFmtId="0" fontId="48" fillId="0" borderId="71" xfId="0" applyFont="1" applyFill="1" applyBorder="1" applyAlignment="1">
      <alignment horizontal="center" vertical="center" wrapText="1"/>
    </xf>
    <xf numFmtId="3" fontId="48" fillId="0" borderId="33" xfId="0" applyNumberFormat="1" applyFont="1" applyFill="1" applyBorder="1" applyAlignment="1">
      <alignment horizontal="center" vertical="center" wrapText="1"/>
    </xf>
    <xf numFmtId="3" fontId="48" fillId="0" borderId="61" xfId="0" applyNumberFormat="1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3" fontId="48" fillId="0" borderId="18" xfId="0" applyNumberFormat="1" applyFont="1" applyFill="1" applyBorder="1" applyAlignment="1">
      <alignment horizontal="center" vertical="center" wrapText="1"/>
    </xf>
    <xf numFmtId="3" fontId="48" fillId="0" borderId="63" xfId="0" applyNumberFormat="1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4" fontId="43" fillId="0" borderId="26" xfId="0" applyNumberFormat="1" applyFont="1" applyFill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53" fillId="0" borderId="41" xfId="0" applyFont="1" applyFill="1" applyBorder="1" applyAlignment="1">
      <alignment horizontal="center" vertical="center" wrapText="1"/>
    </xf>
    <xf numFmtId="0" fontId="53" fillId="0" borderId="64" xfId="0" applyFont="1" applyFill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65" xfId="0" applyFont="1" applyFill="1" applyBorder="1" applyAlignment="1">
      <alignment horizontal="center" vertical="center" wrapText="1"/>
    </xf>
    <xf numFmtId="0" fontId="53" fillId="0" borderId="19" xfId="0" applyFont="1" applyFill="1" applyBorder="1" applyAlignment="1">
      <alignment horizontal="center" vertical="center" wrapText="1"/>
    </xf>
    <xf numFmtId="0" fontId="53" fillId="0" borderId="78" xfId="0" applyFont="1" applyFill="1" applyBorder="1" applyAlignment="1">
      <alignment horizontal="center" vertical="center" wrapText="1"/>
    </xf>
    <xf numFmtId="0" fontId="53" fillId="0" borderId="66" xfId="0" applyFont="1" applyFill="1" applyBorder="1" applyAlignment="1">
      <alignment horizontal="center" vertical="center" wrapText="1"/>
    </xf>
    <xf numFmtId="3" fontId="53" fillId="0" borderId="18" xfId="94" applyNumberFormat="1" applyFont="1" applyFill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 wrapText="1"/>
    </xf>
    <xf numFmtId="3" fontId="53" fillId="0" borderId="30" xfId="0" applyNumberFormat="1" applyFont="1" applyFill="1" applyBorder="1" applyAlignment="1">
      <alignment horizontal="center" vertical="center" wrapText="1"/>
    </xf>
    <xf numFmtId="3" fontId="53" fillId="0" borderId="35" xfId="0" applyNumberFormat="1" applyFont="1" applyFill="1" applyBorder="1" applyAlignment="1">
      <alignment horizontal="center" vertical="center" wrapText="1"/>
    </xf>
    <xf numFmtId="0" fontId="54" fillId="0" borderId="32" xfId="0" applyFont="1" applyBorder="1" applyAlignment="1">
      <alignment horizontal="center" vertical="center" wrapText="1"/>
    </xf>
    <xf numFmtId="3" fontId="53" fillId="0" borderId="26" xfId="0" applyNumberFormat="1" applyFont="1" applyFill="1" applyBorder="1" applyAlignment="1">
      <alignment horizontal="center" vertical="center" wrapText="1"/>
    </xf>
    <xf numFmtId="3" fontId="53" fillId="0" borderId="49" xfId="0" applyNumberFormat="1" applyFont="1" applyFill="1" applyBorder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4" fontId="55" fillId="0" borderId="26" xfId="0" applyNumberFormat="1" applyFont="1" applyFill="1" applyBorder="1" applyAlignment="1">
      <alignment horizontal="center" vertical="center" wrapText="1"/>
    </xf>
    <xf numFmtId="4" fontId="55" fillId="0" borderId="49" xfId="0" applyNumberFormat="1" applyFont="1" applyFill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 wrapText="1"/>
    </xf>
    <xf numFmtId="3" fontId="53" fillId="0" borderId="60" xfId="94" applyNumberFormat="1" applyFont="1" applyFill="1" applyBorder="1" applyAlignment="1">
      <alignment horizontal="center" vertical="center" wrapText="1"/>
    </xf>
    <xf numFmtId="0" fontId="54" fillId="0" borderId="42" xfId="0" applyFont="1" applyBorder="1" applyAlignment="1">
      <alignment horizontal="center" vertical="center" wrapText="1"/>
    </xf>
    <xf numFmtId="3" fontId="53" fillId="0" borderId="51" xfId="94" applyNumberFormat="1" applyFont="1" applyFill="1" applyBorder="1" applyAlignment="1">
      <alignment horizontal="center" vertical="center" wrapText="1"/>
    </xf>
    <xf numFmtId="3" fontId="55" fillId="0" borderId="57" xfId="94" applyNumberFormat="1" applyFont="1" applyFill="1" applyBorder="1" applyAlignment="1">
      <alignment horizontal="center" vertical="center" wrapText="1"/>
    </xf>
    <xf numFmtId="4" fontId="53" fillId="0" borderId="18" xfId="94" applyNumberFormat="1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" fontId="53" fillId="0" borderId="26" xfId="0" applyNumberFormat="1" applyFont="1" applyBorder="1" applyAlignment="1">
      <alignment horizontal="center" vertical="center" wrapText="1"/>
    </xf>
    <xf numFmtId="4" fontId="53" fillId="0" borderId="49" xfId="0" applyNumberFormat="1" applyFont="1" applyBorder="1" applyAlignment="1">
      <alignment horizontal="center" vertical="center" wrapText="1"/>
    </xf>
    <xf numFmtId="4" fontId="53" fillId="0" borderId="72" xfId="0" applyNumberFormat="1" applyFont="1" applyBorder="1" applyAlignment="1">
      <alignment horizontal="center" vertical="center" wrapText="1"/>
    </xf>
    <xf numFmtId="4" fontId="53" fillId="0" borderId="45" xfId="0" applyNumberFormat="1" applyFont="1" applyBorder="1" applyAlignment="1">
      <alignment horizontal="center" vertical="center" wrapText="1"/>
    </xf>
    <xf numFmtId="4" fontId="54" fillId="0" borderId="50" xfId="0" applyNumberFormat="1" applyFont="1" applyBorder="1" applyAlignment="1">
      <alignment horizontal="center" vertical="center" wrapText="1"/>
    </xf>
    <xf numFmtId="0" fontId="43" fillId="26" borderId="52" xfId="0" applyFont="1" applyFill="1" applyBorder="1" applyAlignment="1">
      <alignment horizontal="left" vertical="center"/>
    </xf>
    <xf numFmtId="0" fontId="43" fillId="26" borderId="1" xfId="0" applyFont="1" applyFill="1" applyBorder="1" applyAlignment="1">
      <alignment horizontal="left" vertical="center"/>
    </xf>
    <xf numFmtId="0" fontId="53" fillId="0" borderId="67" xfId="0" applyFont="1" applyFill="1" applyBorder="1" applyAlignment="1">
      <alignment horizontal="center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76" xfId="0" applyFont="1" applyFill="1" applyBorder="1" applyAlignment="1">
      <alignment vertical="center" wrapText="1"/>
    </xf>
    <xf numFmtId="0" fontId="53" fillId="2" borderId="39" xfId="0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0" fontId="53" fillId="0" borderId="38" xfId="0" applyFont="1" applyBorder="1" applyAlignment="1">
      <alignment vertical="center" wrapText="1"/>
    </xf>
    <xf numFmtId="0" fontId="53" fillId="2" borderId="40" xfId="0" applyFont="1" applyFill="1" applyBorder="1" applyAlignment="1">
      <alignment horizontal="center" vertical="center" wrapText="1"/>
    </xf>
    <xf numFmtId="0" fontId="53" fillId="2" borderId="41" xfId="0" applyFont="1" applyFill="1" applyBorder="1" applyAlignment="1">
      <alignment horizontal="center" vertical="center" wrapText="1"/>
    </xf>
    <xf numFmtId="0" fontId="53" fillId="0" borderId="42" xfId="0" applyFont="1" applyBorder="1" applyAlignment="1">
      <alignment vertical="center" wrapText="1"/>
    </xf>
    <xf numFmtId="4" fontId="53" fillId="0" borderId="63" xfId="0" applyNumberFormat="1" applyFont="1" applyBorder="1" applyAlignment="1">
      <alignment horizontal="center" vertical="center" wrapText="1"/>
    </xf>
    <xf numFmtId="0" fontId="54" fillId="0" borderId="64" xfId="0" applyFont="1" applyBorder="1" applyAlignment="1">
      <alignment horizontal="center" vertical="center" wrapText="1"/>
    </xf>
    <xf numFmtId="0" fontId="54" fillId="0" borderId="65" xfId="0" applyFont="1" applyBorder="1" applyAlignment="1">
      <alignment horizontal="center" vertical="center" wrapText="1"/>
    </xf>
    <xf numFmtId="4" fontId="55" fillId="0" borderId="62" xfId="0" applyNumberFormat="1" applyFont="1" applyBorder="1" applyAlignment="1">
      <alignment horizontal="center" vertical="center" wrapText="1"/>
    </xf>
    <xf numFmtId="0" fontId="56" fillId="0" borderId="66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wrapText="1"/>
    </xf>
    <xf numFmtId="0" fontId="40" fillId="0" borderId="0" xfId="0" applyFont="1" applyAlignment="1">
      <alignment horizontal="center" wrapText="1"/>
    </xf>
    <xf numFmtId="4" fontId="55" fillId="0" borderId="19" xfId="0" applyNumberFormat="1" applyFont="1" applyFill="1" applyBorder="1" applyAlignment="1">
      <alignment horizontal="center" vertical="center" wrapText="1"/>
    </xf>
    <xf numFmtId="4" fontId="55" fillId="0" borderId="62" xfId="0" applyNumberFormat="1" applyFont="1" applyFill="1" applyBorder="1" applyAlignment="1">
      <alignment horizontal="center" vertical="center" wrapText="1"/>
    </xf>
    <xf numFmtId="4" fontId="58" fillId="0" borderId="66" xfId="0" applyNumberFormat="1" applyFont="1" applyFill="1" applyBorder="1" applyAlignment="1">
      <alignment horizontal="center" vertical="center" wrapText="1"/>
    </xf>
    <xf numFmtId="3" fontId="53" fillId="0" borderId="24" xfId="0" applyNumberFormat="1" applyFont="1" applyFill="1" applyBorder="1" applyAlignment="1">
      <alignment horizontal="center" vertical="center" wrapText="1"/>
    </xf>
    <xf numFmtId="0" fontId="54" fillId="0" borderId="46" xfId="0" applyFont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53" fillId="0" borderId="1" xfId="0" applyFont="1" applyFill="1" applyBorder="1" applyAlignment="1">
      <alignment horizontal="center" vertical="center" wrapText="1"/>
    </xf>
    <xf numFmtId="0" fontId="53" fillId="0" borderId="71" xfId="0" applyFont="1" applyFill="1" applyBorder="1" applyAlignment="1">
      <alignment horizontal="center" vertical="center" wrapText="1"/>
    </xf>
    <xf numFmtId="3" fontId="53" fillId="0" borderId="18" xfId="0" applyNumberFormat="1" applyFont="1" applyFill="1" applyBorder="1" applyAlignment="1">
      <alignment horizontal="center" vertical="center" wrapText="1"/>
    </xf>
    <xf numFmtId="3" fontId="53" fillId="0" borderId="63" xfId="2" applyNumberFormat="1" applyFont="1" applyFill="1" applyBorder="1" applyAlignment="1">
      <alignment horizontal="center" vertical="center" wrapText="1"/>
    </xf>
    <xf numFmtId="0" fontId="53" fillId="0" borderId="46" xfId="0" applyFont="1" applyBorder="1" applyAlignment="1">
      <alignment horizontal="center" vertical="center" wrapText="1"/>
    </xf>
    <xf numFmtId="3" fontId="53" fillId="0" borderId="46" xfId="0" applyNumberFormat="1" applyFont="1" applyFill="1" applyBorder="1" applyAlignment="1">
      <alignment horizontal="center" vertical="center" wrapText="1"/>
    </xf>
    <xf numFmtId="4" fontId="55" fillId="0" borderId="46" xfId="94" applyNumberFormat="1" applyFont="1" applyFill="1" applyBorder="1" applyAlignment="1">
      <alignment horizontal="center" vertical="center" wrapText="1"/>
    </xf>
    <xf numFmtId="0" fontId="56" fillId="0" borderId="65" xfId="0" applyFont="1" applyBorder="1" applyAlignment="1">
      <alignment horizontal="center" wrapText="1"/>
    </xf>
    <xf numFmtId="0" fontId="43" fillId="26" borderId="18" xfId="0" applyFont="1" applyFill="1" applyBorder="1" applyAlignment="1">
      <alignment horizontal="left" vertical="center"/>
    </xf>
    <xf numFmtId="0" fontId="43" fillId="26" borderId="24" xfId="0" applyFont="1" applyFill="1" applyBorder="1" applyAlignment="1">
      <alignment horizontal="left" vertical="center"/>
    </xf>
    <xf numFmtId="0" fontId="43" fillId="26" borderId="19" xfId="0" applyFont="1" applyFill="1" applyBorder="1" applyAlignment="1">
      <alignment horizontal="left" vertical="center"/>
    </xf>
    <xf numFmtId="4" fontId="55" fillId="0" borderId="58" xfId="0" applyNumberFormat="1" applyFont="1" applyFill="1" applyBorder="1" applyAlignment="1">
      <alignment horizontal="center" vertical="center" wrapText="1"/>
    </xf>
    <xf numFmtId="4" fontId="55" fillId="0" borderId="59" xfId="0" applyNumberFormat="1" applyFont="1" applyFill="1" applyBorder="1" applyAlignment="1">
      <alignment horizontal="center" vertical="center" wrapText="1"/>
    </xf>
    <xf numFmtId="0" fontId="44" fillId="0" borderId="53" xfId="0" applyFont="1" applyBorder="1" applyAlignment="1">
      <alignment horizontal="left" vertical="center" wrapText="1"/>
    </xf>
    <xf numFmtId="0" fontId="53" fillId="0" borderId="14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53" fillId="0" borderId="46" xfId="0" applyFont="1" applyFill="1" applyBorder="1" applyAlignment="1">
      <alignment horizontal="center" vertical="center" wrapText="1"/>
    </xf>
    <xf numFmtId="0" fontId="53" fillId="0" borderId="25" xfId="0" applyFont="1" applyFill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3" fillId="0" borderId="33" xfId="0" applyNumberFormat="1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4" fontId="55" fillId="0" borderId="57" xfId="94" applyNumberFormat="1" applyFont="1" applyFill="1" applyBorder="1" applyAlignment="1">
      <alignment horizontal="center" vertical="center" wrapText="1"/>
    </xf>
    <xf numFmtId="0" fontId="55" fillId="0" borderId="78" xfId="0" applyFont="1" applyBorder="1" applyAlignment="1">
      <alignment horizontal="center" vertical="center" wrapText="1"/>
    </xf>
    <xf numFmtId="3" fontId="53" fillId="0" borderId="21" xfId="2" applyNumberFormat="1" applyFont="1" applyFill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53" fillId="0" borderId="54" xfId="0" applyFont="1" applyBorder="1" applyAlignment="1">
      <alignment horizontal="center" vertical="center" wrapText="1"/>
    </xf>
    <xf numFmtId="3" fontId="53" fillId="0" borderId="52" xfId="0" applyNumberFormat="1" applyFont="1" applyFill="1" applyBorder="1" applyAlignment="1">
      <alignment horizontal="center" vertical="center" wrapText="1"/>
    </xf>
    <xf numFmtId="0" fontId="54" fillId="0" borderId="53" xfId="0" applyFont="1" applyBorder="1" applyAlignment="1">
      <alignment horizontal="center" vertical="center" wrapText="1"/>
    </xf>
    <xf numFmtId="0" fontId="54" fillId="0" borderId="54" xfId="0" applyFont="1" applyBorder="1" applyAlignment="1">
      <alignment horizontal="center" vertical="center" wrapText="1"/>
    </xf>
    <xf numFmtId="3" fontId="53" fillId="0" borderId="44" xfId="0" applyNumberFormat="1" applyFont="1" applyFill="1" applyBorder="1" applyAlignment="1">
      <alignment horizontal="center" vertical="center" wrapText="1"/>
    </xf>
    <xf numFmtId="0" fontId="54" fillId="0" borderId="44" xfId="0" applyFont="1" applyBorder="1" applyAlignment="1">
      <alignment horizontal="center" vertical="center" wrapText="1"/>
    </xf>
    <xf numFmtId="0" fontId="54" fillId="0" borderId="56" xfId="0" applyFont="1" applyBorder="1" applyAlignment="1">
      <alignment horizontal="center" vertical="center" wrapText="1"/>
    </xf>
    <xf numFmtId="3" fontId="53" fillId="0" borderId="48" xfId="0" applyNumberFormat="1" applyFont="1" applyFill="1" applyBorder="1" applyAlignment="1">
      <alignment horizontal="center" vertical="center" wrapText="1"/>
    </xf>
    <xf numFmtId="0" fontId="54" fillId="0" borderId="45" xfId="0" applyFont="1" applyBorder="1" applyAlignment="1">
      <alignment horizontal="center" vertical="center" wrapText="1"/>
    </xf>
    <xf numFmtId="0" fontId="54" fillId="0" borderId="47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3" fillId="26" borderId="14" xfId="0" applyFont="1" applyFill="1" applyBorder="1" applyAlignment="1">
      <alignment horizontal="left" vertical="center"/>
    </xf>
    <xf numFmtId="3" fontId="53" fillId="0" borderId="51" xfId="2" applyNumberFormat="1" applyFont="1" applyFill="1" applyBorder="1" applyAlignment="1">
      <alignment horizontal="center" vertical="center" wrapText="1"/>
    </xf>
    <xf numFmtId="4" fontId="55" fillId="0" borderId="26" xfId="94" applyNumberFormat="1" applyFont="1" applyFill="1" applyBorder="1" applyAlignment="1">
      <alignment horizontal="center" vertical="center" wrapText="1"/>
    </xf>
    <xf numFmtId="4" fontId="55" fillId="0" borderId="58" xfId="94" applyNumberFormat="1" applyFont="1" applyFill="1" applyBorder="1" applyAlignment="1">
      <alignment horizontal="center" vertical="center" wrapText="1"/>
    </xf>
    <xf numFmtId="4" fontId="55" fillId="0" borderId="27" xfId="0" applyNumberFormat="1" applyFont="1" applyFill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 wrapText="1"/>
    </xf>
    <xf numFmtId="3" fontId="53" fillId="0" borderId="31" xfId="0" applyNumberFormat="1" applyFont="1" applyFill="1" applyBorder="1" applyAlignment="1">
      <alignment horizontal="center" vertical="center" wrapText="1"/>
    </xf>
    <xf numFmtId="3" fontId="53" fillId="0" borderId="58" xfId="0" applyNumberFormat="1" applyFont="1" applyFill="1" applyBorder="1" applyAlignment="1">
      <alignment horizontal="center" vertical="center" wrapText="1"/>
    </xf>
    <xf numFmtId="3" fontId="53" fillId="0" borderId="68" xfId="2" applyNumberFormat="1" applyFont="1" applyFill="1" applyBorder="1" applyAlignment="1">
      <alignment horizontal="center" vertical="center" wrapText="1"/>
    </xf>
    <xf numFmtId="0" fontId="47" fillId="3" borderId="58" xfId="0" applyFont="1" applyFill="1" applyBorder="1" applyAlignment="1">
      <alignment horizontal="center" vertical="center"/>
    </xf>
    <xf numFmtId="4" fontId="47" fillId="3" borderId="58" xfId="0" applyNumberFormat="1" applyFont="1" applyFill="1" applyBorder="1" applyAlignment="1">
      <alignment horizontal="center" vertical="center"/>
    </xf>
    <xf numFmtId="4" fontId="47" fillId="3" borderId="31" xfId="0" applyNumberFormat="1" applyFont="1" applyFill="1" applyBorder="1" applyAlignment="1">
      <alignment horizontal="center" vertical="center"/>
    </xf>
    <xf numFmtId="4" fontId="49" fillId="3" borderId="58" xfId="0" applyNumberFormat="1" applyFont="1" applyFill="1" applyBorder="1" applyAlignment="1">
      <alignment horizontal="center" vertical="center"/>
    </xf>
    <xf numFmtId="4" fontId="47" fillId="3" borderId="74" xfId="0" applyNumberFormat="1" applyFont="1" applyFill="1" applyBorder="1" applyAlignment="1">
      <alignment horizontal="center" vertical="center"/>
    </xf>
    <xf numFmtId="0" fontId="48" fillId="3" borderId="0" xfId="0" applyFont="1" applyFill="1"/>
    <xf numFmtId="3" fontId="48" fillId="3" borderId="63" xfId="0" applyNumberFormat="1" applyFont="1" applyFill="1" applyBorder="1" applyAlignment="1">
      <alignment horizontal="left" vertical="center" wrapText="1"/>
    </xf>
    <xf numFmtId="3" fontId="50" fillId="3" borderId="60" xfId="0" applyNumberFormat="1" applyFont="1" applyFill="1" applyBorder="1" applyAlignment="1">
      <alignment horizontal="left" vertical="center" wrapText="1"/>
    </xf>
    <xf numFmtId="3" fontId="50" fillId="3" borderId="51" xfId="0" applyNumberFormat="1" applyFont="1" applyFill="1" applyBorder="1" applyAlignment="1">
      <alignment horizontal="left" vertical="center" wrapText="1"/>
    </xf>
    <xf numFmtId="3" fontId="50" fillId="3" borderId="55" xfId="0" applyNumberFormat="1" applyFont="1" applyFill="1" applyBorder="1" applyAlignment="1">
      <alignment horizontal="left" vertical="center" wrapText="1"/>
    </xf>
    <xf numFmtId="4" fontId="47" fillId="3" borderId="70" xfId="0" applyNumberFormat="1" applyFont="1" applyFill="1" applyBorder="1" applyAlignment="1">
      <alignment horizontal="center" vertical="center"/>
    </xf>
    <xf numFmtId="0" fontId="47" fillId="3" borderId="59" xfId="0" applyFont="1" applyFill="1" applyBorder="1" applyAlignment="1">
      <alignment horizontal="center" vertical="center"/>
    </xf>
    <xf numFmtId="4" fontId="47" fillId="3" borderId="59" xfId="0" applyNumberFormat="1" applyFont="1" applyFill="1" applyBorder="1" applyAlignment="1">
      <alignment horizontal="center" vertical="center"/>
    </xf>
    <xf numFmtId="4" fontId="47" fillId="3" borderId="63" xfId="0" applyNumberFormat="1" applyFont="1" applyFill="1" applyBorder="1" applyAlignment="1">
      <alignment horizontal="left" vertical="center"/>
    </xf>
    <xf numFmtId="4" fontId="47" fillId="3" borderId="46" xfId="0" applyNumberFormat="1" applyFont="1" applyFill="1" applyBorder="1" applyAlignment="1">
      <alignment horizontal="left" vertical="center"/>
    </xf>
    <xf numFmtId="4" fontId="47" fillId="3" borderId="52" xfId="0" applyNumberFormat="1" applyFont="1" applyFill="1" applyBorder="1" applyAlignment="1">
      <alignment horizontal="left" vertical="center"/>
    </xf>
    <xf numFmtId="4" fontId="51" fillId="3" borderId="74" xfId="0" applyNumberFormat="1" applyFont="1" applyFill="1" applyBorder="1" applyAlignment="1">
      <alignment horizontal="center" vertical="center"/>
    </xf>
    <xf numFmtId="0" fontId="51" fillId="3" borderId="58" xfId="0" applyFont="1" applyFill="1" applyBorder="1" applyAlignment="1">
      <alignment horizontal="center" vertical="center"/>
    </xf>
    <xf numFmtId="4" fontId="52" fillId="3" borderId="74" xfId="0" applyNumberFormat="1" applyFont="1" applyFill="1" applyBorder="1" applyAlignment="1">
      <alignment horizontal="center" vertical="center"/>
    </xf>
    <xf numFmtId="0" fontId="57" fillId="3" borderId="71" xfId="0" applyFont="1" applyFill="1" applyBorder="1" applyAlignment="1">
      <alignment vertical="center" wrapText="1"/>
    </xf>
    <xf numFmtId="4" fontId="47" fillId="3" borderId="64" xfId="0" applyNumberFormat="1" applyFont="1" applyFill="1" applyBorder="1" applyAlignment="1">
      <alignment horizontal="left" vertical="center"/>
    </xf>
    <xf numFmtId="4" fontId="47" fillId="3" borderId="65" xfId="0" applyNumberFormat="1" applyFont="1" applyFill="1" applyBorder="1" applyAlignment="1">
      <alignment horizontal="left" vertical="center"/>
    </xf>
    <xf numFmtId="4" fontId="47" fillId="3" borderId="71" xfId="0" applyNumberFormat="1" applyFont="1" applyFill="1" applyBorder="1" applyAlignment="1">
      <alignment horizontal="left" vertical="center"/>
    </xf>
    <xf numFmtId="4" fontId="48" fillId="3" borderId="32" xfId="0" applyNumberFormat="1" applyFont="1" applyFill="1" applyBorder="1" applyAlignment="1">
      <alignment horizontal="center" vertical="center"/>
    </xf>
    <xf numFmtId="0" fontId="51" fillId="3" borderId="72" xfId="0" applyFont="1" applyFill="1" applyBorder="1" applyAlignment="1">
      <alignment horizontal="center" vertical="center"/>
    </xf>
    <xf numFmtId="4" fontId="49" fillId="3" borderId="32" xfId="0" applyNumberFormat="1" applyFont="1" applyFill="1" applyBorder="1" applyAlignment="1">
      <alignment horizontal="center" vertical="center"/>
    </xf>
    <xf numFmtId="4" fontId="48" fillId="3" borderId="74" xfId="94" applyNumberFormat="1" applyFont="1" applyFill="1" applyBorder="1" applyAlignment="1">
      <alignment horizontal="center" vertical="center"/>
    </xf>
    <xf numFmtId="4" fontId="43" fillId="3" borderId="55" xfId="0" applyNumberFormat="1" applyFont="1" applyFill="1" applyBorder="1" applyAlignment="1">
      <alignment horizontal="center"/>
    </xf>
    <xf numFmtId="4" fontId="48" fillId="3" borderId="70" xfId="94" applyNumberFormat="1" applyFont="1" applyFill="1" applyBorder="1" applyAlignment="1">
      <alignment horizontal="center" vertical="center"/>
    </xf>
    <xf numFmtId="4" fontId="48" fillId="3" borderId="59" xfId="94" applyNumberFormat="1" applyFont="1" applyFill="1" applyBorder="1" applyAlignment="1">
      <alignment horizontal="center" vertical="center"/>
    </xf>
    <xf numFmtId="4" fontId="43" fillId="3" borderId="59" xfId="0" applyNumberFormat="1" applyFont="1" applyFill="1" applyBorder="1" applyAlignment="1">
      <alignment horizontal="center"/>
    </xf>
    <xf numFmtId="4" fontId="43" fillId="3" borderId="52" xfId="0" applyNumberFormat="1" applyFont="1" applyFill="1" applyBorder="1" applyAlignment="1">
      <alignment horizontal="center" vertical="center"/>
    </xf>
    <xf numFmtId="0" fontId="48" fillId="3" borderId="66" xfId="0" applyFont="1" applyFill="1" applyBorder="1" applyAlignment="1">
      <alignment vertical="center" wrapText="1"/>
    </xf>
    <xf numFmtId="4" fontId="43" fillId="3" borderId="71" xfId="0" applyNumberFormat="1" applyFont="1" applyFill="1" applyBorder="1" applyAlignment="1">
      <alignment horizontal="center" vertical="center"/>
    </xf>
    <xf numFmtId="4" fontId="48" fillId="3" borderId="32" xfId="94" applyNumberFormat="1" applyFont="1" applyFill="1" applyBorder="1" applyAlignment="1">
      <alignment horizontal="center" vertical="center"/>
    </xf>
    <xf numFmtId="4" fontId="48" fillId="3" borderId="72" xfId="94" applyNumberFormat="1" applyFont="1" applyFill="1" applyBorder="1" applyAlignment="1">
      <alignment horizontal="center" vertical="center"/>
    </xf>
    <xf numFmtId="4" fontId="43" fillId="3" borderId="72" xfId="0" applyNumberFormat="1" applyFont="1" applyFill="1" applyBorder="1" applyAlignment="1">
      <alignment horizontal="center" vertical="center"/>
    </xf>
    <xf numFmtId="4" fontId="48" fillId="3" borderId="62" xfId="94" applyNumberFormat="1" applyFont="1" applyFill="1" applyBorder="1" applyAlignment="1">
      <alignment horizontal="center" vertical="center"/>
    </xf>
    <xf numFmtId="4" fontId="43" fillId="3" borderId="59" xfId="0" applyNumberFormat="1" applyFont="1" applyFill="1" applyBorder="1" applyAlignment="1">
      <alignment horizontal="center" vertical="center"/>
    </xf>
    <xf numFmtId="4" fontId="43" fillId="3" borderId="63" xfId="0" applyNumberFormat="1" applyFont="1" applyFill="1" applyBorder="1" applyAlignment="1">
      <alignment horizontal="center" vertical="center"/>
    </xf>
    <xf numFmtId="0" fontId="48" fillId="3" borderId="71" xfId="0" applyFont="1" applyFill="1" applyBorder="1" applyAlignment="1">
      <alignment vertical="center" wrapText="1"/>
    </xf>
    <xf numFmtId="4" fontId="43" fillId="3" borderId="64" xfId="0" applyNumberFormat="1" applyFont="1" applyFill="1" applyBorder="1" applyAlignment="1">
      <alignment horizontal="center" vertical="center"/>
    </xf>
    <xf numFmtId="4" fontId="43" fillId="3" borderId="65" xfId="0" applyNumberFormat="1" applyFont="1" applyFill="1" applyBorder="1" applyAlignment="1">
      <alignment horizontal="center" vertical="center"/>
    </xf>
    <xf numFmtId="4" fontId="43" fillId="3" borderId="32" xfId="0" applyNumberFormat="1" applyFont="1" applyFill="1" applyBorder="1" applyAlignment="1">
      <alignment horizontal="center" vertical="center"/>
    </xf>
    <xf numFmtId="4" fontId="43" fillId="3" borderId="46" xfId="94" applyNumberFormat="1" applyFont="1" applyFill="1" applyBorder="1" applyAlignment="1">
      <alignment horizontal="center" vertical="center"/>
    </xf>
    <xf numFmtId="4" fontId="43" fillId="3" borderId="46" xfId="0" applyNumberFormat="1" applyFont="1" applyFill="1" applyBorder="1" applyAlignment="1">
      <alignment horizontal="center"/>
    </xf>
    <xf numFmtId="4" fontId="43" fillId="3" borderId="62" xfId="0" applyNumberFormat="1" applyFont="1" applyFill="1" applyBorder="1" applyAlignment="1">
      <alignment horizontal="center"/>
    </xf>
    <xf numFmtId="4" fontId="48" fillId="3" borderId="54" xfId="0" applyNumberFormat="1" applyFont="1" applyFill="1" applyBorder="1" applyAlignment="1">
      <alignment horizontal="center" vertical="center"/>
    </xf>
    <xf numFmtId="4" fontId="48" fillId="3" borderId="73" xfId="0" applyNumberFormat="1" applyFont="1" applyFill="1" applyBorder="1" applyAlignment="1">
      <alignment horizontal="center" vertical="center"/>
    </xf>
    <xf numFmtId="4" fontId="48" fillId="3" borderId="65" xfId="0" applyNumberFormat="1" applyFont="1" applyFill="1" applyBorder="1" applyAlignment="1">
      <alignment horizontal="center" vertical="center"/>
    </xf>
    <xf numFmtId="4" fontId="43" fillId="3" borderId="65" xfId="94" applyNumberFormat="1" applyFont="1" applyFill="1" applyBorder="1" applyAlignment="1">
      <alignment horizontal="center" vertical="center"/>
    </xf>
    <xf numFmtId="4" fontId="48" fillId="3" borderId="74" xfId="0" applyNumberFormat="1" applyFont="1" applyFill="1" applyBorder="1" applyAlignment="1">
      <alignment horizontal="center" vertical="center"/>
    </xf>
    <xf numFmtId="4" fontId="43" fillId="3" borderId="51" xfId="0" applyNumberFormat="1" applyFont="1" applyFill="1" applyBorder="1" applyAlignment="1">
      <alignment horizontal="center" vertical="center"/>
    </xf>
    <xf numFmtId="4" fontId="43" fillId="3" borderId="57" xfId="0" applyNumberFormat="1" applyFont="1" applyFill="1" applyBorder="1" applyAlignment="1">
      <alignment horizontal="center" vertical="center"/>
    </xf>
    <xf numFmtId="4" fontId="48" fillId="3" borderId="75" xfId="94" applyNumberFormat="1" applyFont="1" applyFill="1" applyBorder="1" applyAlignment="1">
      <alignment horizontal="center" vertical="center"/>
    </xf>
    <xf numFmtId="4" fontId="43" fillId="3" borderId="55" xfId="0" applyNumberFormat="1" applyFont="1" applyFill="1" applyBorder="1" applyAlignment="1">
      <alignment horizontal="center" vertical="center"/>
    </xf>
    <xf numFmtId="4" fontId="48" fillId="3" borderId="64" xfId="0" applyNumberFormat="1" applyFont="1" applyFill="1" applyBorder="1" applyAlignment="1">
      <alignment horizontal="center" vertical="center"/>
    </xf>
    <xf numFmtId="4" fontId="43" fillId="3" borderId="62" xfId="94" applyNumberFormat="1" applyFont="1" applyFill="1" applyBorder="1" applyAlignment="1">
      <alignment horizontal="center" vertical="center"/>
    </xf>
    <xf numFmtId="4" fontId="43" fillId="3" borderId="52" xfId="94" applyNumberFormat="1" applyFont="1" applyFill="1" applyBorder="1" applyAlignment="1">
      <alignment horizontal="center" vertical="center"/>
    </xf>
    <xf numFmtId="4" fontId="48" fillId="3" borderId="53" xfId="94" applyNumberFormat="1" applyFont="1" applyFill="1" applyBorder="1" applyAlignment="1">
      <alignment horizontal="center" vertical="center"/>
    </xf>
    <xf numFmtId="4" fontId="48" fillId="3" borderId="52" xfId="94" applyNumberFormat="1" applyFont="1" applyFill="1" applyBorder="1" applyAlignment="1">
      <alignment horizontal="center" vertical="center"/>
    </xf>
    <xf numFmtId="4" fontId="43" fillId="3" borderId="22" xfId="0" applyNumberFormat="1" applyFont="1" applyFill="1" applyBorder="1" applyAlignment="1">
      <alignment horizontal="center" vertical="center"/>
    </xf>
    <xf numFmtId="4" fontId="48" fillId="3" borderId="14" xfId="94" applyNumberFormat="1" applyFont="1" applyFill="1" applyBorder="1" applyAlignment="1">
      <alignment horizontal="center" vertical="center"/>
    </xf>
    <xf numFmtId="4" fontId="43" fillId="3" borderId="22" xfId="94" applyNumberFormat="1" applyFont="1" applyFill="1" applyBorder="1" applyAlignment="1">
      <alignment horizontal="center" vertical="center"/>
    </xf>
    <xf numFmtId="4" fontId="43" fillId="3" borderId="51" xfId="94" applyNumberFormat="1" applyFont="1" applyFill="1" applyBorder="1" applyAlignment="1">
      <alignment horizontal="center" vertical="center"/>
    </xf>
    <xf numFmtId="4" fontId="48" fillId="3" borderId="69" xfId="94" applyNumberFormat="1" applyFont="1" applyFill="1" applyBorder="1" applyAlignment="1">
      <alignment horizontal="center" vertical="center"/>
    </xf>
    <xf numFmtId="4" fontId="43" fillId="3" borderId="57" xfId="94" applyNumberFormat="1" applyFont="1" applyFill="1" applyBorder="1" applyAlignment="1">
      <alignment horizontal="center" vertical="center"/>
    </xf>
    <xf numFmtId="4" fontId="43" fillId="3" borderId="55" xfId="94" applyNumberFormat="1" applyFont="1" applyFill="1" applyBorder="1" applyAlignment="1">
      <alignment horizontal="center" vertical="center"/>
    </xf>
    <xf numFmtId="4" fontId="43" fillId="3" borderId="70" xfId="0" applyNumberFormat="1" applyFont="1" applyFill="1" applyBorder="1" applyAlignment="1">
      <alignment horizontal="center" vertical="center"/>
    </xf>
    <xf numFmtId="4" fontId="48" fillId="3" borderId="64" xfId="94" applyNumberFormat="1" applyFont="1" applyFill="1" applyBorder="1" applyAlignment="1">
      <alignment horizontal="center" vertical="center"/>
    </xf>
    <xf numFmtId="4" fontId="43" fillId="3" borderId="66" xfId="94" applyNumberFormat="1" applyFont="1" applyFill="1" applyBorder="1" applyAlignment="1">
      <alignment horizontal="center" vertical="center"/>
    </xf>
    <xf numFmtId="4" fontId="43" fillId="3" borderId="71" xfId="94" applyNumberFormat="1" applyFont="1" applyFill="1" applyBorder="1" applyAlignment="1">
      <alignment horizontal="center" vertical="center"/>
    </xf>
  </cellXfs>
  <cellStyles count="234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6" xfId="190" xr:uid="{00000000-0005-0000-0000-000086000000}"/>
    <cellStyle name="Обычный 17" xfId="191" xr:uid="{00000000-0005-0000-0000-000087000000}"/>
    <cellStyle name="Обычный 18" xfId="192" xr:uid="{00000000-0005-0000-0000-000088000000}"/>
    <cellStyle name="Обычный 2" xfId="2" xr:uid="{00000000-0005-0000-0000-000089000000}"/>
    <cellStyle name="Обычный 2 10" xfId="45" xr:uid="{00000000-0005-0000-0000-00008A000000}"/>
    <cellStyle name="Обычный 2 11" xfId="46" xr:uid="{00000000-0005-0000-0000-00008B000000}"/>
    <cellStyle name="Обычный 2 12" xfId="47" xr:uid="{00000000-0005-0000-0000-00008C000000}"/>
    <cellStyle name="Обычный 2 13" xfId="48" xr:uid="{00000000-0005-0000-0000-00008D000000}"/>
    <cellStyle name="Обычный 2 137" xfId="233" xr:uid="{00000000-0005-0000-0000-00008E000000}"/>
    <cellStyle name="Обычный 2 14" xfId="49" xr:uid="{00000000-0005-0000-0000-00008F000000}"/>
    <cellStyle name="Обычный 2 15" xfId="50" xr:uid="{00000000-0005-0000-0000-000090000000}"/>
    <cellStyle name="Обычный 2 16" xfId="51" xr:uid="{00000000-0005-0000-0000-000091000000}"/>
    <cellStyle name="Обычный 2 17" xfId="52" xr:uid="{00000000-0005-0000-0000-000092000000}"/>
    <cellStyle name="Обычный 2 18" xfId="53" xr:uid="{00000000-0005-0000-0000-000093000000}"/>
    <cellStyle name="Обычный 2 19" xfId="54" xr:uid="{00000000-0005-0000-0000-000094000000}"/>
    <cellStyle name="Обычный 2 2" xfId="55" xr:uid="{00000000-0005-0000-0000-000095000000}"/>
    <cellStyle name="Обычный 2 2 2" xfId="94" xr:uid="{00000000-0005-0000-0000-000096000000}"/>
    <cellStyle name="Обычный 2 2 2 2" xfId="95" xr:uid="{00000000-0005-0000-0000-000097000000}"/>
    <cellStyle name="Обычный 2 2 2 2 2" xfId="229" xr:uid="{00000000-0005-0000-0000-000098000000}"/>
    <cellStyle name="Обычный 2 2 2 3" xfId="193" xr:uid="{00000000-0005-0000-0000-000099000000}"/>
    <cellStyle name="Обычный 2 20" xfId="56" xr:uid="{00000000-0005-0000-0000-00009A000000}"/>
    <cellStyle name="Обычный 2 21" xfId="57" xr:uid="{00000000-0005-0000-0000-00009B000000}"/>
    <cellStyle name="Обычный 2 22" xfId="93" xr:uid="{00000000-0005-0000-0000-00009C000000}"/>
    <cellStyle name="Обычный 2 3" xfId="58" xr:uid="{00000000-0005-0000-0000-00009D000000}"/>
    <cellStyle name="Обычный 2 3 2" xfId="195" xr:uid="{00000000-0005-0000-0000-00009E000000}"/>
    <cellStyle name="Обычный 2 3 3" xfId="194" xr:uid="{00000000-0005-0000-0000-00009F000000}"/>
    <cellStyle name="Обычный 2 4" xfId="59" xr:uid="{00000000-0005-0000-0000-0000A0000000}"/>
    <cellStyle name="Обычный 2 5" xfId="60" xr:uid="{00000000-0005-0000-0000-0000A1000000}"/>
    <cellStyle name="Обычный 2 5 2" xfId="196" xr:uid="{00000000-0005-0000-0000-0000A2000000}"/>
    <cellStyle name="Обычный 2 6" xfId="61" xr:uid="{00000000-0005-0000-0000-0000A3000000}"/>
    <cellStyle name="Обычный 2 6 3" xfId="232" xr:uid="{00000000-0005-0000-0000-0000A4000000}"/>
    <cellStyle name="Обычный 2 7" xfId="62" xr:uid="{00000000-0005-0000-0000-0000A5000000}"/>
    <cellStyle name="Обычный 2 8" xfId="63" xr:uid="{00000000-0005-0000-0000-0000A6000000}"/>
    <cellStyle name="Обычный 2 9" xfId="64" xr:uid="{00000000-0005-0000-0000-0000A7000000}"/>
    <cellStyle name="Обычный 2_npa12EB" xfId="197" xr:uid="{00000000-0005-0000-0000-0000A8000000}"/>
    <cellStyle name="Обычный 20" xfId="198" xr:uid="{00000000-0005-0000-0000-0000A9000000}"/>
    <cellStyle name="Обычный 20 2" xfId="199" xr:uid="{00000000-0005-0000-0000-0000AA000000}"/>
    <cellStyle name="Обычный 22" xfId="230" xr:uid="{00000000-0005-0000-0000-0000AB000000}"/>
    <cellStyle name="Обычный 3" xfId="65" xr:uid="{00000000-0005-0000-0000-0000AC000000}"/>
    <cellStyle name="Обычный 3 2" xfId="200" xr:uid="{00000000-0005-0000-0000-0000AD000000}"/>
    <cellStyle name="Обычный 3 3" xfId="231" xr:uid="{00000000-0005-0000-0000-0000AE000000}"/>
    <cellStyle name="Обычный 4" xfId="66" xr:uid="{00000000-0005-0000-0000-0000AF000000}"/>
    <cellStyle name="Обычный 4 10" xfId="67" xr:uid="{00000000-0005-0000-0000-0000B0000000}"/>
    <cellStyle name="Обычный 4 11" xfId="68" xr:uid="{00000000-0005-0000-0000-0000B1000000}"/>
    <cellStyle name="Обычный 4 12" xfId="69" xr:uid="{00000000-0005-0000-0000-0000B2000000}"/>
    <cellStyle name="Обычный 4 13" xfId="70" xr:uid="{00000000-0005-0000-0000-0000B3000000}"/>
    <cellStyle name="Обычный 4 14" xfId="71" xr:uid="{00000000-0005-0000-0000-0000B4000000}"/>
    <cellStyle name="Обычный 4 15" xfId="72" xr:uid="{00000000-0005-0000-0000-0000B5000000}"/>
    <cellStyle name="Обычный 4 16" xfId="96" xr:uid="{00000000-0005-0000-0000-0000B6000000}"/>
    <cellStyle name="Обычный 4 16 2" xfId="201" xr:uid="{00000000-0005-0000-0000-0000B7000000}"/>
    <cellStyle name="Обычный 4 17" xfId="202" xr:uid="{00000000-0005-0000-0000-0000B8000000}"/>
    <cellStyle name="Обычный 4 2" xfId="73" xr:uid="{00000000-0005-0000-0000-0000B9000000}"/>
    <cellStyle name="Обычный 4 3" xfId="74" xr:uid="{00000000-0005-0000-0000-0000BA000000}"/>
    <cellStyle name="Обычный 4 4" xfId="75" xr:uid="{00000000-0005-0000-0000-0000BB000000}"/>
    <cellStyle name="Обычный 4 5" xfId="76" xr:uid="{00000000-0005-0000-0000-0000BC000000}"/>
    <cellStyle name="Обычный 4 6" xfId="77" xr:uid="{00000000-0005-0000-0000-0000BD000000}"/>
    <cellStyle name="Обычный 4 7" xfId="78" xr:uid="{00000000-0005-0000-0000-0000BE000000}"/>
    <cellStyle name="Обычный 4 8" xfId="79" xr:uid="{00000000-0005-0000-0000-0000BF000000}"/>
    <cellStyle name="Обычный 4 9" xfId="80" xr:uid="{00000000-0005-0000-0000-0000C0000000}"/>
    <cellStyle name="Обычный 5" xfId="81" xr:uid="{00000000-0005-0000-0000-0000C1000000}"/>
    <cellStyle name="Обычный 5 2" xfId="204" xr:uid="{00000000-0005-0000-0000-0000C2000000}"/>
    <cellStyle name="Обычный 5 3" xfId="203" xr:uid="{00000000-0005-0000-0000-0000C3000000}"/>
    <cellStyle name="Обычный 6" xfId="205" xr:uid="{00000000-0005-0000-0000-0000C4000000}"/>
    <cellStyle name="Обычный 6 4" xfId="91" xr:uid="{00000000-0005-0000-0000-0000C5000000}"/>
    <cellStyle name="Обычный 69" xfId="92" xr:uid="{00000000-0005-0000-0000-0000C6000000}"/>
    <cellStyle name="Обычный 69 2" xfId="97" xr:uid="{00000000-0005-0000-0000-0000C7000000}"/>
    <cellStyle name="Обычный 7" xfId="206" xr:uid="{00000000-0005-0000-0000-0000C8000000}"/>
    <cellStyle name="Обычный 7 2" xfId="207" xr:uid="{00000000-0005-0000-0000-0000C9000000}"/>
    <cellStyle name="Обычный 70" xfId="98" xr:uid="{00000000-0005-0000-0000-0000CA000000}"/>
    <cellStyle name="Обычный 8" xfId="208" xr:uid="{00000000-0005-0000-0000-0000CB000000}"/>
    <cellStyle name="Обычный 9" xfId="209" xr:uid="{00000000-0005-0000-0000-0000CC000000}"/>
    <cellStyle name="Обычный 91" xfId="82" xr:uid="{00000000-0005-0000-0000-0000CD000000}"/>
    <cellStyle name="Обычный 92" xfId="83" xr:uid="{00000000-0005-0000-0000-0000CE000000}"/>
    <cellStyle name="Обычный 93" xfId="84" xr:uid="{00000000-0005-0000-0000-0000CF000000}"/>
    <cellStyle name="Обычный 94" xfId="85" xr:uid="{00000000-0005-0000-0000-0000D0000000}"/>
    <cellStyle name="Обычный 95" xfId="86" xr:uid="{00000000-0005-0000-0000-0000D1000000}"/>
    <cellStyle name="Обычный 96" xfId="87" xr:uid="{00000000-0005-0000-0000-0000D2000000}"/>
    <cellStyle name="Обычный 97" xfId="88" xr:uid="{00000000-0005-0000-0000-0000D3000000}"/>
    <cellStyle name="Обычный 98" xfId="89" xr:uid="{00000000-0005-0000-0000-0000D4000000}"/>
    <cellStyle name="Обычный 99" xfId="90" xr:uid="{00000000-0005-0000-0000-0000D5000000}"/>
    <cellStyle name="Плохой 2" xfId="210" xr:uid="{00000000-0005-0000-0000-0000D6000000}"/>
    <cellStyle name="Пояснение 2" xfId="211" xr:uid="{00000000-0005-0000-0000-0000D7000000}"/>
    <cellStyle name="Примечание 2" xfId="212" xr:uid="{00000000-0005-0000-0000-0000D8000000}"/>
    <cellStyle name="Процентный 2" xfId="213" xr:uid="{00000000-0005-0000-0000-0000D9000000}"/>
    <cellStyle name="Процентный 2 2" xfId="214" xr:uid="{00000000-0005-0000-0000-0000DA000000}"/>
    <cellStyle name="Процентный 3" xfId="215" xr:uid="{00000000-0005-0000-0000-0000DB000000}"/>
    <cellStyle name="Процентный 4" xfId="216" xr:uid="{00000000-0005-0000-0000-0000DC000000}"/>
    <cellStyle name="Процентный 5" xfId="217" xr:uid="{00000000-0005-0000-0000-0000DD000000}"/>
    <cellStyle name="Процентный 6" xfId="228" xr:uid="{00000000-0005-0000-0000-0000DE000000}"/>
    <cellStyle name="Связанная ячейка 2" xfId="218" xr:uid="{00000000-0005-0000-0000-0000DF000000}"/>
    <cellStyle name="Стиль 1" xfId="3" xr:uid="{00000000-0005-0000-0000-0000E0000000}"/>
    <cellStyle name="Текст предупреждения 2" xfId="219" xr:uid="{00000000-0005-0000-0000-0000E1000000}"/>
    <cellStyle name="Финансовый 2" xfId="220" xr:uid="{00000000-0005-0000-0000-0000E2000000}"/>
    <cellStyle name="Финансовый 2 2" xfId="221" xr:uid="{00000000-0005-0000-0000-0000E3000000}"/>
    <cellStyle name="Финансовый 3" xfId="222" xr:uid="{00000000-0005-0000-0000-0000E4000000}"/>
    <cellStyle name="Финансовый 4" xfId="223" xr:uid="{00000000-0005-0000-0000-0000E5000000}"/>
    <cellStyle name="Финансовый 5" xfId="224" xr:uid="{00000000-0005-0000-0000-0000E6000000}"/>
    <cellStyle name="Финансовый 6" xfId="225" xr:uid="{00000000-0005-0000-0000-0000E7000000}"/>
    <cellStyle name="Финансовый 7" xfId="226" xr:uid="{00000000-0005-0000-0000-0000E8000000}"/>
    <cellStyle name="Хороший 2" xfId="227" xr:uid="{00000000-0005-0000-0000-0000E9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tabSelected="1" zoomScale="90" zoomScaleNormal="90" workbookViewId="0">
      <pane xSplit="3" ySplit="8" topLeftCell="D127" activePane="bottomRight" state="frozen"/>
      <selection pane="topRight" activeCell="D1" sqref="D1"/>
      <selection pane="bottomLeft" activeCell="A12" sqref="A12"/>
      <selection pane="bottomRight" activeCell="O138" sqref="O138"/>
    </sheetView>
  </sheetViews>
  <sheetFormatPr defaultRowHeight="12.75" x14ac:dyDescent="0.2"/>
  <cols>
    <col min="1" max="1" width="5" style="61" customWidth="1"/>
    <col min="2" max="2" width="9.140625" style="31"/>
    <col min="3" max="3" width="36.42578125" style="42" customWidth="1"/>
    <col min="4" max="4" width="16.5703125" style="43" customWidth="1"/>
    <col min="5" max="5" width="17" style="31" customWidth="1"/>
    <col min="6" max="6" width="13" style="31" customWidth="1"/>
    <col min="7" max="7" width="14.85546875" style="43" customWidth="1"/>
    <col min="8" max="8" width="15.7109375" style="31" customWidth="1"/>
    <col min="9" max="9" width="14" style="31" customWidth="1"/>
    <col min="10" max="10" width="15.7109375" style="31" customWidth="1"/>
    <col min="11" max="11" width="15.140625" style="31" customWidth="1"/>
    <col min="12" max="12" width="9.140625" style="31"/>
    <col min="13" max="13" width="16.7109375" style="31" customWidth="1"/>
    <col min="14" max="16384" width="9.140625" style="31"/>
  </cols>
  <sheetData>
    <row r="1" spans="1:12" s="40" customFormat="1" ht="15" x14ac:dyDescent="0.2">
      <c r="A1" s="235" t="s">
        <v>318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31"/>
    </row>
    <row r="2" spans="1:12" ht="16.5" customHeight="1" thickBot="1" x14ac:dyDescent="0.25">
      <c r="A2" s="41"/>
    </row>
    <row r="3" spans="1:12" s="165" customFormat="1" ht="17.25" customHeight="1" x14ac:dyDescent="0.2">
      <c r="A3" s="253" t="s">
        <v>43</v>
      </c>
      <c r="B3" s="256" t="s">
        <v>268</v>
      </c>
      <c r="C3" s="259" t="s">
        <v>44</v>
      </c>
      <c r="D3" s="262" t="s">
        <v>279</v>
      </c>
      <c r="E3" s="263"/>
      <c r="F3" s="263"/>
      <c r="G3" s="263"/>
      <c r="H3" s="263"/>
      <c r="I3" s="263"/>
      <c r="J3" s="263"/>
      <c r="K3" s="264"/>
    </row>
    <row r="4" spans="1:12" s="165" customFormat="1" ht="21.75" customHeight="1" x14ac:dyDescent="0.2">
      <c r="A4" s="254"/>
      <c r="B4" s="257"/>
      <c r="C4" s="260"/>
      <c r="D4" s="265" t="s">
        <v>302</v>
      </c>
      <c r="E4" s="257" t="s">
        <v>275</v>
      </c>
      <c r="F4" s="257" t="s">
        <v>276</v>
      </c>
      <c r="G4" s="237" t="s">
        <v>277</v>
      </c>
      <c r="H4" s="237" t="s">
        <v>278</v>
      </c>
      <c r="I4" s="237" t="s">
        <v>280</v>
      </c>
      <c r="J4" s="237" t="s">
        <v>281</v>
      </c>
      <c r="K4" s="239" t="s">
        <v>282</v>
      </c>
    </row>
    <row r="5" spans="1:12" s="165" customFormat="1" ht="89.25" customHeight="1" thickBot="1" x14ac:dyDescent="0.25">
      <c r="A5" s="255"/>
      <c r="B5" s="258"/>
      <c r="C5" s="261"/>
      <c r="D5" s="266"/>
      <c r="E5" s="258"/>
      <c r="F5" s="258"/>
      <c r="G5" s="238"/>
      <c r="H5" s="238"/>
      <c r="I5" s="238"/>
      <c r="J5" s="238"/>
      <c r="K5" s="240"/>
    </row>
    <row r="6" spans="1:12" s="43" customFormat="1" ht="15" customHeight="1" x14ac:dyDescent="0.2">
      <c r="A6" s="250" t="s">
        <v>225</v>
      </c>
      <c r="B6" s="251"/>
      <c r="C6" s="252"/>
      <c r="D6" s="44">
        <f>SUM(D7:D8)</f>
        <v>5858315196.3999987</v>
      </c>
      <c r="E6" s="45">
        <f>SUM(E7:E8)</f>
        <v>122255925.40000001</v>
      </c>
      <c r="F6" s="45">
        <f>SUM(F7:F8)</f>
        <v>75396000</v>
      </c>
      <c r="G6" s="45">
        <f>SUM(G7:G8)</f>
        <v>221983158.35000002</v>
      </c>
      <c r="H6" s="45">
        <f>SUM(H7:H8)</f>
        <v>1100457507.2600002</v>
      </c>
      <c r="I6" s="45">
        <f>SUM(I7:I8)</f>
        <v>593575345.9000001</v>
      </c>
      <c r="J6" s="45">
        <f>SUM(J7:J8)</f>
        <v>1099575225.3600001</v>
      </c>
      <c r="K6" s="46">
        <f>SUM(K7:K8)</f>
        <v>2645072034.1299996</v>
      </c>
    </row>
    <row r="7" spans="1:12" s="3" customFormat="1" ht="15" customHeight="1" x14ac:dyDescent="0.2">
      <c r="A7" s="244" t="s">
        <v>315</v>
      </c>
      <c r="B7" s="245"/>
      <c r="C7" s="246"/>
      <c r="D7" s="56"/>
      <c r="E7" s="160"/>
      <c r="F7" s="160"/>
      <c r="G7" s="160"/>
      <c r="H7" s="160"/>
      <c r="I7" s="160"/>
      <c r="J7" s="160"/>
      <c r="K7" s="184"/>
    </row>
    <row r="8" spans="1:12" s="43" customFormat="1" ht="15" customHeight="1" x14ac:dyDescent="0.2">
      <c r="A8" s="241" t="s">
        <v>224</v>
      </c>
      <c r="B8" s="242"/>
      <c r="C8" s="243"/>
      <c r="D8" s="50">
        <f t="shared" ref="D8:K8" si="0">SUM(D9:D148)-D89</f>
        <v>5858315196.3999987</v>
      </c>
      <c r="E8" s="129">
        <f t="shared" si="0"/>
        <v>122255925.40000001</v>
      </c>
      <c r="F8" s="129">
        <f t="shared" si="0"/>
        <v>75396000</v>
      </c>
      <c r="G8" s="129">
        <f t="shared" si="0"/>
        <v>221983158.35000002</v>
      </c>
      <c r="H8" s="129">
        <f t="shared" si="0"/>
        <v>1100457507.2600002</v>
      </c>
      <c r="I8" s="129">
        <f t="shared" si="0"/>
        <v>593575345.9000001</v>
      </c>
      <c r="J8" s="129">
        <f t="shared" si="0"/>
        <v>1099575225.3600001</v>
      </c>
      <c r="K8" s="66">
        <f t="shared" si="0"/>
        <v>2645072034.1299996</v>
      </c>
    </row>
    <row r="9" spans="1:12" x14ac:dyDescent="0.2">
      <c r="A9" s="232">
        <v>1</v>
      </c>
      <c r="B9" s="35" t="s">
        <v>54</v>
      </c>
      <c r="C9" s="114" t="s">
        <v>41</v>
      </c>
      <c r="D9" s="52">
        <f t="shared" ref="D9:D36" si="1">E9+F9+G9+H9+I9+J9+K9</f>
        <v>15080105.860000003</v>
      </c>
      <c r="E9" s="131">
        <f>Долечивание!I9</f>
        <v>0</v>
      </c>
      <c r="F9" s="53">
        <f>'Кибер-нож'!K9</f>
        <v>0</v>
      </c>
      <c r="G9" s="54">
        <f>Венерология!I9</f>
        <v>876140.76</v>
      </c>
      <c r="H9" s="54">
        <f>'Паллиативная МП'!H9</f>
        <v>10296390.500000004</v>
      </c>
      <c r="I9" s="54">
        <f>Психотерапия!Q9</f>
        <v>0</v>
      </c>
      <c r="J9" s="54">
        <f>Наркология!Q12</f>
        <v>1604784.1</v>
      </c>
      <c r="K9" s="55">
        <f>Фтизиатрия!K9</f>
        <v>2302790.5</v>
      </c>
    </row>
    <row r="10" spans="1:12" x14ac:dyDescent="0.2">
      <c r="A10" s="232">
        <v>2</v>
      </c>
      <c r="B10" s="18" t="s">
        <v>55</v>
      </c>
      <c r="C10" s="114" t="s">
        <v>210</v>
      </c>
      <c r="D10" s="56">
        <f t="shared" si="1"/>
        <v>19070250.829999987</v>
      </c>
      <c r="E10" s="131">
        <f>Долечивание!I10</f>
        <v>0</v>
      </c>
      <c r="F10" s="53">
        <f>'Кибер-нож'!K10</f>
        <v>0</v>
      </c>
      <c r="G10" s="54">
        <f>Венерология!I10</f>
        <v>1291608</v>
      </c>
      <c r="H10" s="54">
        <f>'Паллиативная МП'!H10</f>
        <v>11673606.339999987</v>
      </c>
      <c r="I10" s="54">
        <f>Психотерапия!Q10</f>
        <v>0</v>
      </c>
      <c r="J10" s="54">
        <f>Наркология!Q13</f>
        <v>1690108.37</v>
      </c>
      <c r="K10" s="55">
        <f>Фтизиатрия!K10</f>
        <v>4414928.12</v>
      </c>
    </row>
    <row r="11" spans="1:12" x14ac:dyDescent="0.2">
      <c r="A11" s="232">
        <v>3</v>
      </c>
      <c r="B11" s="133" t="s">
        <v>56</v>
      </c>
      <c r="C11" s="114" t="s">
        <v>5</v>
      </c>
      <c r="D11" s="56">
        <f t="shared" si="1"/>
        <v>43796365.709999993</v>
      </c>
      <c r="E11" s="131">
        <f>Долечивание!I11</f>
        <v>0</v>
      </c>
      <c r="F11" s="53">
        <f>'Кибер-нож'!K11</f>
        <v>0</v>
      </c>
      <c r="G11" s="54">
        <f>Венерология!I11</f>
        <v>2538547.89</v>
      </c>
      <c r="H11" s="54">
        <f>'Паллиативная МП'!H11</f>
        <v>19976317.909999996</v>
      </c>
      <c r="I11" s="54">
        <f>Психотерапия!Q11</f>
        <v>4892533.16</v>
      </c>
      <c r="J11" s="54">
        <f>Наркология!Q14</f>
        <v>16388966.75</v>
      </c>
      <c r="K11" s="55">
        <f>Фтизиатрия!K11</f>
        <v>0</v>
      </c>
    </row>
    <row r="12" spans="1:12" x14ac:dyDescent="0.2">
      <c r="A12" s="232">
        <v>4</v>
      </c>
      <c r="B12" s="35" t="s">
        <v>57</v>
      </c>
      <c r="C12" s="114" t="s">
        <v>211</v>
      </c>
      <c r="D12" s="56">
        <f t="shared" si="1"/>
        <v>15457785.229999989</v>
      </c>
      <c r="E12" s="131">
        <f>Долечивание!I12</f>
        <v>0</v>
      </c>
      <c r="F12" s="53">
        <f>'Кибер-нож'!K12</f>
        <v>0</v>
      </c>
      <c r="G12" s="54">
        <f>Венерология!I12</f>
        <v>1022523</v>
      </c>
      <c r="H12" s="54">
        <f>'Паллиативная МП'!H12</f>
        <v>10770935.239999989</v>
      </c>
      <c r="I12" s="54">
        <f>Психотерапия!Q12</f>
        <v>0</v>
      </c>
      <c r="J12" s="54">
        <f>Наркология!Q15</f>
        <v>1846334.49</v>
      </c>
      <c r="K12" s="55">
        <f>Фтизиатрия!K12</f>
        <v>1817992.5</v>
      </c>
    </row>
    <row r="13" spans="1:12" ht="14.25" customHeight="1" x14ac:dyDescent="0.2">
      <c r="A13" s="232">
        <v>5</v>
      </c>
      <c r="B13" s="35" t="s">
        <v>58</v>
      </c>
      <c r="C13" s="114" t="s">
        <v>8</v>
      </c>
      <c r="D13" s="56">
        <f t="shared" si="1"/>
        <v>15645945.909999993</v>
      </c>
      <c r="E13" s="131">
        <f>Долечивание!I13</f>
        <v>0</v>
      </c>
      <c r="F13" s="53">
        <f>'Кибер-нож'!K13</f>
        <v>0</v>
      </c>
      <c r="G13" s="54">
        <f>Венерология!I13</f>
        <v>823400.1</v>
      </c>
      <c r="H13" s="54">
        <f>'Паллиативная МП'!H13</f>
        <v>10293986.199999994</v>
      </c>
      <c r="I13" s="54">
        <f>Психотерапия!Q13</f>
        <v>0</v>
      </c>
      <c r="J13" s="54">
        <f>Наркология!Q16</f>
        <v>2104569.61</v>
      </c>
      <c r="K13" s="55">
        <f>Фтизиатрия!K13</f>
        <v>2423990</v>
      </c>
    </row>
    <row r="14" spans="1:12" x14ac:dyDescent="0.2">
      <c r="A14" s="232">
        <v>6</v>
      </c>
      <c r="B14" s="133" t="s">
        <v>59</v>
      </c>
      <c r="C14" s="36" t="s">
        <v>60</v>
      </c>
      <c r="D14" s="56">
        <f t="shared" si="1"/>
        <v>77127911.269999996</v>
      </c>
      <c r="E14" s="131">
        <f>Долечивание!I14</f>
        <v>0</v>
      </c>
      <c r="F14" s="53">
        <f>'Кибер-нож'!K14</f>
        <v>0</v>
      </c>
      <c r="G14" s="54">
        <f>Венерология!I14</f>
        <v>10911131.539999999</v>
      </c>
      <c r="H14" s="54">
        <f>'Паллиативная МП'!H14</f>
        <v>27806788.769999992</v>
      </c>
      <c r="I14" s="54">
        <f>Психотерапия!Q14</f>
        <v>0</v>
      </c>
      <c r="J14" s="54">
        <f>Наркология!Q17</f>
        <v>37197995.960000008</v>
      </c>
      <c r="K14" s="55">
        <f>Фтизиатрия!K14</f>
        <v>1211995</v>
      </c>
    </row>
    <row r="15" spans="1:12" x14ac:dyDescent="0.2">
      <c r="A15" s="232">
        <v>7</v>
      </c>
      <c r="B15" s="35" t="s">
        <v>61</v>
      </c>
      <c r="C15" s="36" t="s">
        <v>212</v>
      </c>
      <c r="D15" s="56">
        <f t="shared" si="1"/>
        <v>24119028.529999997</v>
      </c>
      <c r="E15" s="131">
        <f>Долечивание!I15</f>
        <v>0</v>
      </c>
      <c r="F15" s="53">
        <f>'Кибер-нож'!K15</f>
        <v>0</v>
      </c>
      <c r="G15" s="54">
        <f>Венерология!I15</f>
        <v>2421765</v>
      </c>
      <c r="H15" s="54">
        <f>'Паллиативная МП'!H15</f>
        <v>13450211.569999997</v>
      </c>
      <c r="I15" s="54">
        <f>Психотерапия!Q15</f>
        <v>0</v>
      </c>
      <c r="J15" s="54">
        <f>Наркология!Q18</f>
        <v>3701024.5</v>
      </c>
      <c r="K15" s="55">
        <f>Фтизиатрия!K15</f>
        <v>4546027.46</v>
      </c>
    </row>
    <row r="16" spans="1:12" x14ac:dyDescent="0.2">
      <c r="A16" s="232">
        <v>8</v>
      </c>
      <c r="B16" s="133" t="s">
        <v>62</v>
      </c>
      <c r="C16" s="36" t="s">
        <v>17</v>
      </c>
      <c r="D16" s="56">
        <f t="shared" si="1"/>
        <v>15907959.780000001</v>
      </c>
      <c r="E16" s="131">
        <f>Долечивание!I16</f>
        <v>0</v>
      </c>
      <c r="F16" s="53">
        <f>'Кибер-нож'!K16</f>
        <v>0</v>
      </c>
      <c r="G16" s="54">
        <f>Венерология!I16</f>
        <v>1036515.42</v>
      </c>
      <c r="H16" s="54">
        <f>'Паллиативная МП'!H16</f>
        <v>10332701.000000002</v>
      </c>
      <c r="I16" s="54">
        <f>Психотерапия!Q16</f>
        <v>0</v>
      </c>
      <c r="J16" s="54">
        <f>Наркология!Q19</f>
        <v>1812800.82</v>
      </c>
      <c r="K16" s="55">
        <f>Фтизиатрия!K16</f>
        <v>2725942.54</v>
      </c>
    </row>
    <row r="17" spans="1:11" x14ac:dyDescent="0.2">
      <c r="A17" s="232">
        <v>9</v>
      </c>
      <c r="B17" s="133" t="s">
        <v>63</v>
      </c>
      <c r="C17" s="36" t="s">
        <v>6</v>
      </c>
      <c r="D17" s="56">
        <f t="shared" si="1"/>
        <v>18362796.080000002</v>
      </c>
      <c r="E17" s="131">
        <f>Долечивание!I17</f>
        <v>0</v>
      </c>
      <c r="F17" s="53">
        <f>'Кибер-нож'!K17</f>
        <v>0</v>
      </c>
      <c r="G17" s="54">
        <f>Венерология!I17</f>
        <v>1274924.73</v>
      </c>
      <c r="H17" s="54">
        <f>'Паллиативная МП'!H17</f>
        <v>5907147.4799999995</v>
      </c>
      <c r="I17" s="54">
        <f>Психотерапия!Q17</f>
        <v>0</v>
      </c>
      <c r="J17" s="54">
        <f>Наркология!Q20</f>
        <v>8150736.3700000029</v>
      </c>
      <c r="K17" s="55">
        <f>Фтизиатрия!K17</f>
        <v>3029987.5</v>
      </c>
    </row>
    <row r="18" spans="1:11" x14ac:dyDescent="0.2">
      <c r="A18" s="232">
        <v>10</v>
      </c>
      <c r="B18" s="133" t="s">
        <v>64</v>
      </c>
      <c r="C18" s="36" t="s">
        <v>18</v>
      </c>
      <c r="D18" s="56">
        <f t="shared" si="1"/>
        <v>30554250.880000003</v>
      </c>
      <c r="E18" s="131">
        <f>Долечивание!I18</f>
        <v>0</v>
      </c>
      <c r="F18" s="53">
        <f>'Кибер-нож'!K18</f>
        <v>0</v>
      </c>
      <c r="G18" s="54">
        <f>Венерология!I18</f>
        <v>1261470.48</v>
      </c>
      <c r="H18" s="54">
        <f>'Паллиативная МП'!H18</f>
        <v>10290121.999999998</v>
      </c>
      <c r="I18" s="54">
        <f>Психотерапия!Q18</f>
        <v>16880620.940000001</v>
      </c>
      <c r="J18" s="54">
        <f>Наркология!Q21</f>
        <v>0</v>
      </c>
      <c r="K18" s="55">
        <f>Фтизиатрия!K18</f>
        <v>2122037.46</v>
      </c>
    </row>
    <row r="19" spans="1:11" x14ac:dyDescent="0.2">
      <c r="A19" s="232">
        <v>11</v>
      </c>
      <c r="B19" s="133" t="s">
        <v>65</v>
      </c>
      <c r="C19" s="36" t="s">
        <v>7</v>
      </c>
      <c r="D19" s="56">
        <f t="shared" si="1"/>
        <v>15796349.5</v>
      </c>
      <c r="E19" s="131">
        <f>Долечивание!I19</f>
        <v>0</v>
      </c>
      <c r="F19" s="53">
        <f>'Кибер-нож'!K19</f>
        <v>0</v>
      </c>
      <c r="G19" s="54">
        <f>Венерология!I19</f>
        <v>901434.75</v>
      </c>
      <c r="H19" s="54">
        <f>'Паллиативная МП'!H19</f>
        <v>10196991.48</v>
      </c>
      <c r="I19" s="54">
        <f>Психотерапия!Q19</f>
        <v>0</v>
      </c>
      <c r="J19" s="54">
        <f>Наркология!Q22</f>
        <v>1937585.6099999999</v>
      </c>
      <c r="K19" s="55">
        <f>Фтизиатрия!K19</f>
        <v>2760337.66</v>
      </c>
    </row>
    <row r="20" spans="1:11" x14ac:dyDescent="0.2">
      <c r="A20" s="232">
        <v>12</v>
      </c>
      <c r="B20" s="133" t="s">
        <v>66</v>
      </c>
      <c r="C20" s="36" t="s">
        <v>19</v>
      </c>
      <c r="D20" s="56">
        <f t="shared" si="1"/>
        <v>21557315.27</v>
      </c>
      <c r="E20" s="131">
        <f>Долечивание!I20</f>
        <v>0</v>
      </c>
      <c r="F20" s="53">
        <f>'Кибер-нож'!K20</f>
        <v>0</v>
      </c>
      <c r="G20" s="54">
        <f>Венерология!I20</f>
        <v>1712995.11</v>
      </c>
      <c r="H20" s="54">
        <f>'Паллиативная МП'!H20</f>
        <v>11245648.030000001</v>
      </c>
      <c r="I20" s="54">
        <f>Психотерапия!Q20</f>
        <v>0</v>
      </c>
      <c r="J20" s="54">
        <f>Наркология!Q23</f>
        <v>3325447.67</v>
      </c>
      <c r="K20" s="55">
        <f>Фтизиатрия!K20</f>
        <v>5273224.46</v>
      </c>
    </row>
    <row r="21" spans="1:11" x14ac:dyDescent="0.2">
      <c r="A21" s="232">
        <v>13</v>
      </c>
      <c r="B21" s="133" t="s">
        <v>235</v>
      </c>
      <c r="C21" s="36" t="s">
        <v>236</v>
      </c>
      <c r="D21" s="56">
        <f t="shared" si="1"/>
        <v>0</v>
      </c>
      <c r="E21" s="131">
        <f>Долечивание!I21</f>
        <v>0</v>
      </c>
      <c r="F21" s="53">
        <f>'Кибер-нож'!K21</f>
        <v>0</v>
      </c>
      <c r="G21" s="54">
        <f>Венерология!I21</f>
        <v>0</v>
      </c>
      <c r="H21" s="54">
        <f>'Паллиативная МП'!H21</f>
        <v>0</v>
      </c>
      <c r="I21" s="54">
        <f>Психотерапия!Q21</f>
        <v>0</v>
      </c>
      <c r="J21" s="54">
        <f>Наркология!Q24</f>
        <v>0</v>
      </c>
      <c r="K21" s="55">
        <f>Фтизиатрия!K21</f>
        <v>0</v>
      </c>
    </row>
    <row r="22" spans="1:11" x14ac:dyDescent="0.2">
      <c r="A22" s="232">
        <v>14</v>
      </c>
      <c r="B22" s="133" t="s">
        <v>67</v>
      </c>
      <c r="C22" s="36" t="s">
        <v>22</v>
      </c>
      <c r="D22" s="56">
        <f t="shared" si="1"/>
        <v>17529575.460000005</v>
      </c>
      <c r="E22" s="131">
        <f>Долечивание!I22</f>
        <v>0</v>
      </c>
      <c r="F22" s="53">
        <f>'Кибер-нож'!K22</f>
        <v>0</v>
      </c>
      <c r="G22" s="54">
        <f>Венерология!I22</f>
        <v>1486963.71</v>
      </c>
      <c r="H22" s="54">
        <f>'Паллиативная МП'!H22</f>
        <v>10293451.400000002</v>
      </c>
      <c r="I22" s="54">
        <f>Психотерапия!Q22</f>
        <v>0</v>
      </c>
      <c r="J22" s="54">
        <f>Наркология!Q25</f>
        <v>2053621.81</v>
      </c>
      <c r="K22" s="55">
        <f>Фтизиатрия!K22</f>
        <v>3695538.54</v>
      </c>
    </row>
    <row r="23" spans="1:11" x14ac:dyDescent="0.2">
      <c r="A23" s="232">
        <v>15</v>
      </c>
      <c r="B23" s="133" t="s">
        <v>68</v>
      </c>
      <c r="C23" s="36" t="s">
        <v>10</v>
      </c>
      <c r="D23" s="56">
        <f t="shared" si="1"/>
        <v>30737491.199999996</v>
      </c>
      <c r="E23" s="131">
        <f>Долечивание!I23</f>
        <v>0</v>
      </c>
      <c r="F23" s="53">
        <f>'Кибер-нож'!K23</f>
        <v>0</v>
      </c>
      <c r="G23" s="54">
        <f>Венерология!I23</f>
        <v>2397547.35</v>
      </c>
      <c r="H23" s="54">
        <f>'Паллиативная МП'!H23</f>
        <v>10292897.299999993</v>
      </c>
      <c r="I23" s="54">
        <f>Психотерапия!Q23</f>
        <v>0</v>
      </c>
      <c r="J23" s="54">
        <f>Наркология!Q26</f>
        <v>13199066.550000001</v>
      </c>
      <c r="K23" s="55">
        <f>Фтизиатрия!K23</f>
        <v>4847980</v>
      </c>
    </row>
    <row r="24" spans="1:11" x14ac:dyDescent="0.2">
      <c r="A24" s="232">
        <v>16</v>
      </c>
      <c r="B24" s="133" t="s">
        <v>69</v>
      </c>
      <c r="C24" s="36" t="s">
        <v>310</v>
      </c>
      <c r="D24" s="56">
        <f t="shared" si="1"/>
        <v>31157004.079999998</v>
      </c>
      <c r="E24" s="131">
        <f>Долечивание!I24</f>
        <v>0</v>
      </c>
      <c r="F24" s="53">
        <f>'Кибер-нож'!K24</f>
        <v>0</v>
      </c>
      <c r="G24" s="54">
        <f>Венерология!I24</f>
        <v>2069263.65</v>
      </c>
      <c r="H24" s="54">
        <f>'Паллиативная МП'!H24</f>
        <v>12188906.219999999</v>
      </c>
      <c r="I24" s="54">
        <f>Психотерапия!Q24</f>
        <v>0</v>
      </c>
      <c r="J24" s="54">
        <f>Наркология!Q27</f>
        <v>10902955.969999999</v>
      </c>
      <c r="K24" s="55">
        <f>Фтизиатрия!K24</f>
        <v>5995878.2400000002</v>
      </c>
    </row>
    <row r="25" spans="1:11" x14ac:dyDescent="0.2">
      <c r="A25" s="232">
        <v>17</v>
      </c>
      <c r="B25" s="133" t="s">
        <v>70</v>
      </c>
      <c r="C25" s="36" t="s">
        <v>9</v>
      </c>
      <c r="D25" s="56">
        <f t="shared" si="1"/>
        <v>57673464</v>
      </c>
      <c r="E25" s="131">
        <f>Долечивание!I25</f>
        <v>0</v>
      </c>
      <c r="F25" s="53">
        <f>'Кибер-нож'!K25</f>
        <v>0</v>
      </c>
      <c r="G25" s="54">
        <f>Венерология!I25</f>
        <v>7550719.3999999994</v>
      </c>
      <c r="H25" s="54">
        <f>'Паллиативная МП'!H25</f>
        <v>19082469.590000007</v>
      </c>
      <c r="I25" s="54">
        <f>Психотерапия!Q25</f>
        <v>2769783.6399999997</v>
      </c>
      <c r="J25" s="54">
        <f>Наркология!Q28</f>
        <v>28270491.369999994</v>
      </c>
      <c r="K25" s="55">
        <f>Фтизиатрия!K25</f>
        <v>0</v>
      </c>
    </row>
    <row r="26" spans="1:11" x14ac:dyDescent="0.2">
      <c r="A26" s="232">
        <v>18</v>
      </c>
      <c r="B26" s="35" t="s">
        <v>71</v>
      </c>
      <c r="C26" s="36" t="s">
        <v>11</v>
      </c>
      <c r="D26" s="56">
        <f t="shared" si="1"/>
        <v>10330453.869999999</v>
      </c>
      <c r="E26" s="131">
        <f>Долечивание!I26</f>
        <v>0</v>
      </c>
      <c r="F26" s="53">
        <f>'Кибер-нож'!K26</f>
        <v>0</v>
      </c>
      <c r="G26" s="54">
        <f>Венерология!I26</f>
        <v>565616.67000000004</v>
      </c>
      <c r="H26" s="54">
        <f>'Паллиативная МП'!H26</f>
        <v>5769144.459999999</v>
      </c>
      <c r="I26" s="54">
        <f>Психотерапия!Q26</f>
        <v>0</v>
      </c>
      <c r="J26" s="54">
        <f>Наркология!Q29</f>
        <v>2177700.2400000002</v>
      </c>
      <c r="K26" s="55">
        <f>Фтизиатрия!K26</f>
        <v>1817992.5</v>
      </c>
    </row>
    <row r="27" spans="1:11" x14ac:dyDescent="0.2">
      <c r="A27" s="232">
        <v>19</v>
      </c>
      <c r="B27" s="35" t="s">
        <v>72</v>
      </c>
      <c r="C27" s="36" t="s">
        <v>213</v>
      </c>
      <c r="D27" s="56">
        <f t="shared" si="1"/>
        <v>16216205.190000009</v>
      </c>
      <c r="E27" s="131">
        <f>Долечивание!I27</f>
        <v>0</v>
      </c>
      <c r="F27" s="53">
        <f>'Кибер-нож'!K27</f>
        <v>0</v>
      </c>
      <c r="G27" s="54">
        <f>Венерология!I27</f>
        <v>1060194.8999999999</v>
      </c>
      <c r="H27" s="54">
        <f>'Паллиативная МП'!H27</f>
        <v>11744488.24000001</v>
      </c>
      <c r="I27" s="54">
        <f>Психотерапия!Q27</f>
        <v>0</v>
      </c>
      <c r="J27" s="54">
        <f>Наркология!Q30</f>
        <v>1593529.5499999998</v>
      </c>
      <c r="K27" s="55">
        <f>Фтизиатрия!K27</f>
        <v>1817992.5</v>
      </c>
    </row>
    <row r="28" spans="1:11" x14ac:dyDescent="0.2">
      <c r="A28" s="232">
        <v>20</v>
      </c>
      <c r="B28" s="35" t="s">
        <v>73</v>
      </c>
      <c r="C28" s="36" t="s">
        <v>311</v>
      </c>
      <c r="D28" s="56">
        <f t="shared" si="1"/>
        <v>51843065.330000013</v>
      </c>
      <c r="E28" s="131">
        <f>Долечивание!I28</f>
        <v>0</v>
      </c>
      <c r="F28" s="53">
        <f>'Кибер-нож'!K28</f>
        <v>0</v>
      </c>
      <c r="G28" s="54">
        <f>Венерология!I28</f>
        <v>4221597.9800000004</v>
      </c>
      <c r="H28" s="54">
        <f>'Паллиативная МП'!H28</f>
        <v>12697999.680000003</v>
      </c>
      <c r="I28" s="54">
        <f>Психотерапия!Q28</f>
        <v>16794662.520000011</v>
      </c>
      <c r="J28" s="54">
        <f>Наркология!Q31</f>
        <v>13886822.649999999</v>
      </c>
      <c r="K28" s="55">
        <f>Фтизиатрия!K28</f>
        <v>4241982.5</v>
      </c>
    </row>
    <row r="29" spans="1:11" x14ac:dyDescent="0.2">
      <c r="A29" s="232">
        <v>21</v>
      </c>
      <c r="B29" s="35" t="s">
        <v>74</v>
      </c>
      <c r="C29" s="36" t="s">
        <v>37</v>
      </c>
      <c r="D29" s="56">
        <f t="shared" si="1"/>
        <v>67356144.129999995</v>
      </c>
      <c r="E29" s="131">
        <f>Долечивание!I29</f>
        <v>0</v>
      </c>
      <c r="F29" s="53">
        <f>'Кибер-нож'!K29</f>
        <v>0</v>
      </c>
      <c r="G29" s="54">
        <f>Венерология!I29</f>
        <v>2640762.66</v>
      </c>
      <c r="H29" s="54">
        <f>'Паллиативная МП'!H29</f>
        <v>16063986.549999997</v>
      </c>
      <c r="I29" s="54">
        <f>Психотерапия!Q29</f>
        <v>16360707.880000001</v>
      </c>
      <c r="J29" s="54">
        <f>Наркология!Q32</f>
        <v>32290687.039999999</v>
      </c>
      <c r="K29" s="55">
        <f>Фтизиатрия!K29</f>
        <v>0</v>
      </c>
    </row>
    <row r="30" spans="1:11" x14ac:dyDescent="0.2">
      <c r="A30" s="232">
        <v>22</v>
      </c>
      <c r="B30" s="133" t="s">
        <v>75</v>
      </c>
      <c r="C30" s="36" t="s">
        <v>76</v>
      </c>
      <c r="D30" s="56">
        <f t="shared" si="1"/>
        <v>0</v>
      </c>
      <c r="E30" s="131">
        <f>Долечивание!I30</f>
        <v>0</v>
      </c>
      <c r="F30" s="53">
        <f>'Кибер-нож'!K30</f>
        <v>0</v>
      </c>
      <c r="G30" s="54">
        <f>Венерология!I30</f>
        <v>0</v>
      </c>
      <c r="H30" s="54">
        <f>'Паллиативная МП'!H30</f>
        <v>0</v>
      </c>
      <c r="I30" s="54">
        <f>Психотерапия!Q30</f>
        <v>0</v>
      </c>
      <c r="J30" s="54">
        <f>Наркология!Q33</f>
        <v>0</v>
      </c>
      <c r="K30" s="55">
        <f>Фтизиатрия!K30</f>
        <v>0</v>
      </c>
    </row>
    <row r="31" spans="1:11" x14ac:dyDescent="0.2">
      <c r="A31" s="232">
        <v>23</v>
      </c>
      <c r="B31" s="133" t="s">
        <v>77</v>
      </c>
      <c r="C31" s="36" t="s">
        <v>78</v>
      </c>
      <c r="D31" s="56">
        <f t="shared" si="1"/>
        <v>0</v>
      </c>
      <c r="E31" s="131">
        <f>Долечивание!I31</f>
        <v>0</v>
      </c>
      <c r="F31" s="53">
        <f>'Кибер-нож'!K31</f>
        <v>0</v>
      </c>
      <c r="G31" s="54">
        <f>Венерология!I31</f>
        <v>0</v>
      </c>
      <c r="H31" s="54">
        <f>'Паллиативная МП'!H31</f>
        <v>0</v>
      </c>
      <c r="I31" s="54">
        <f>Психотерапия!Q31</f>
        <v>0</v>
      </c>
      <c r="J31" s="54">
        <f>Наркология!Q34</f>
        <v>0</v>
      </c>
      <c r="K31" s="55">
        <f>Фтизиатрия!K31</f>
        <v>0</v>
      </c>
    </row>
    <row r="32" spans="1:11" ht="27" customHeight="1" x14ac:dyDescent="0.2">
      <c r="A32" s="232">
        <v>24</v>
      </c>
      <c r="B32" s="133" t="s">
        <v>79</v>
      </c>
      <c r="C32" s="36" t="s">
        <v>80</v>
      </c>
      <c r="D32" s="56">
        <f t="shared" si="1"/>
        <v>0</v>
      </c>
      <c r="E32" s="131">
        <f>Долечивание!I32</f>
        <v>0</v>
      </c>
      <c r="F32" s="53">
        <f>'Кибер-нож'!K32</f>
        <v>0</v>
      </c>
      <c r="G32" s="54">
        <f>Венерология!I32</f>
        <v>0</v>
      </c>
      <c r="H32" s="54">
        <f>'Паллиативная МП'!H32</f>
        <v>0</v>
      </c>
      <c r="I32" s="54">
        <f>Психотерапия!Q32</f>
        <v>0</v>
      </c>
      <c r="J32" s="54">
        <f>Наркология!Q35</f>
        <v>0</v>
      </c>
      <c r="K32" s="55">
        <f>Фтизиатрия!K32</f>
        <v>0</v>
      </c>
    </row>
    <row r="33" spans="1:11" x14ac:dyDescent="0.2">
      <c r="A33" s="232">
        <v>25</v>
      </c>
      <c r="B33" s="35" t="s">
        <v>81</v>
      </c>
      <c r="C33" s="36" t="s">
        <v>82</v>
      </c>
      <c r="D33" s="56">
        <f t="shared" si="1"/>
        <v>70851392.370000005</v>
      </c>
      <c r="E33" s="131">
        <f>Долечивание!I33</f>
        <v>0</v>
      </c>
      <c r="F33" s="53">
        <f>'Кибер-нож'!K33</f>
        <v>0</v>
      </c>
      <c r="G33" s="54">
        <f>Венерология!I33</f>
        <v>3505639.38</v>
      </c>
      <c r="H33" s="54">
        <f>'Паллиативная МП'!H33</f>
        <v>30084787.410000008</v>
      </c>
      <c r="I33" s="54">
        <f>Психотерапия!Q33</f>
        <v>28229619.02</v>
      </c>
      <c r="J33" s="54">
        <f>Наркология!Q36</f>
        <v>4485319.0999999996</v>
      </c>
      <c r="K33" s="55">
        <f>Фтизиатрия!K33</f>
        <v>4546027.46</v>
      </c>
    </row>
    <row r="34" spans="1:11" x14ac:dyDescent="0.2">
      <c r="A34" s="232">
        <v>26</v>
      </c>
      <c r="B34" s="133" t="s">
        <v>83</v>
      </c>
      <c r="C34" s="36" t="s">
        <v>84</v>
      </c>
      <c r="D34" s="56">
        <f t="shared" si="1"/>
        <v>3170340.9000000004</v>
      </c>
      <c r="E34" s="131">
        <f>Долечивание!I34</f>
        <v>0</v>
      </c>
      <c r="F34" s="53">
        <f>'Кибер-нож'!K34</f>
        <v>0</v>
      </c>
      <c r="G34" s="54">
        <f>Венерология!I34</f>
        <v>0</v>
      </c>
      <c r="H34" s="54">
        <f>'Паллиативная МП'!H34</f>
        <v>3170340.9000000004</v>
      </c>
      <c r="I34" s="54">
        <f>Психотерапия!Q34</f>
        <v>0</v>
      </c>
      <c r="J34" s="54">
        <f>Наркология!Q37</f>
        <v>0</v>
      </c>
      <c r="K34" s="55">
        <f>Фтизиатрия!K34</f>
        <v>0</v>
      </c>
    </row>
    <row r="35" spans="1:11" x14ac:dyDescent="0.2">
      <c r="A35" s="232">
        <v>27</v>
      </c>
      <c r="B35" s="18" t="s">
        <v>85</v>
      </c>
      <c r="C35" s="36" t="s">
        <v>86</v>
      </c>
      <c r="D35" s="56">
        <f t="shared" si="1"/>
        <v>0</v>
      </c>
      <c r="E35" s="131">
        <f>Долечивание!I35</f>
        <v>0</v>
      </c>
      <c r="F35" s="53">
        <f>'Кибер-нож'!K35</f>
        <v>0</v>
      </c>
      <c r="G35" s="54">
        <f>Венерология!I35</f>
        <v>0</v>
      </c>
      <c r="H35" s="54">
        <f>'Паллиативная МП'!H35</f>
        <v>0</v>
      </c>
      <c r="I35" s="54">
        <f>Психотерапия!Q35</f>
        <v>0</v>
      </c>
      <c r="J35" s="54">
        <f>Наркология!Q38</f>
        <v>0</v>
      </c>
      <c r="K35" s="55">
        <f>Фтизиатрия!K35</f>
        <v>0</v>
      </c>
    </row>
    <row r="36" spans="1:11" x14ac:dyDescent="0.2">
      <c r="A36" s="232">
        <v>28</v>
      </c>
      <c r="B36" s="18" t="s">
        <v>87</v>
      </c>
      <c r="C36" s="36" t="s">
        <v>38</v>
      </c>
      <c r="D36" s="56">
        <f t="shared" si="1"/>
        <v>60576689.139999978</v>
      </c>
      <c r="E36" s="131">
        <f>Долечивание!I36</f>
        <v>0</v>
      </c>
      <c r="F36" s="53">
        <f>'Кибер-нож'!K36</f>
        <v>0</v>
      </c>
      <c r="G36" s="54">
        <f>Венерология!I36</f>
        <v>3573411.27</v>
      </c>
      <c r="H36" s="54">
        <f>'Паллиативная МП'!H36</f>
        <v>18139714.329999998</v>
      </c>
      <c r="I36" s="54">
        <f>Психотерапия!Q36</f>
        <v>12746704.310000001</v>
      </c>
      <c r="J36" s="54">
        <f>Наркология!Q39</f>
        <v>26116859.229999982</v>
      </c>
      <c r="K36" s="55">
        <f>Фтизиатрия!K36</f>
        <v>0</v>
      </c>
    </row>
    <row r="37" spans="1:11" x14ac:dyDescent="0.2">
      <c r="A37" s="232">
        <v>29</v>
      </c>
      <c r="B37" s="35" t="s">
        <v>88</v>
      </c>
      <c r="C37" s="36" t="s">
        <v>36</v>
      </c>
      <c r="D37" s="56">
        <f t="shared" ref="D37:D67" si="2">E37+F37+G37+H37+I37+J37+K37</f>
        <v>72724412.290000021</v>
      </c>
      <c r="E37" s="131">
        <f>Долечивание!I37</f>
        <v>0</v>
      </c>
      <c r="F37" s="53">
        <f>'Кибер-нож'!K37</f>
        <v>0</v>
      </c>
      <c r="G37" s="54">
        <f>Венерология!I37</f>
        <v>0</v>
      </c>
      <c r="H37" s="54">
        <f>'Паллиативная МП'!H37</f>
        <v>18308132.690000005</v>
      </c>
      <c r="I37" s="54">
        <f>Психотерапия!Q37</f>
        <v>0</v>
      </c>
      <c r="J37" s="54">
        <f>Наркология!Q40</f>
        <v>54416279.600000016</v>
      </c>
      <c r="K37" s="55">
        <f>Фтизиатрия!K37</f>
        <v>0</v>
      </c>
    </row>
    <row r="38" spans="1:11" x14ac:dyDescent="0.2">
      <c r="A38" s="232">
        <v>30</v>
      </c>
      <c r="B38" s="18" t="s">
        <v>89</v>
      </c>
      <c r="C38" s="36" t="s">
        <v>16</v>
      </c>
      <c r="D38" s="56">
        <f t="shared" si="2"/>
        <v>25689542.65000001</v>
      </c>
      <c r="E38" s="131">
        <f>Долечивание!I38</f>
        <v>0</v>
      </c>
      <c r="F38" s="53">
        <f>'Кибер-нож'!K38</f>
        <v>0</v>
      </c>
      <c r="G38" s="54">
        <f>Венерология!I38</f>
        <v>1542395.22</v>
      </c>
      <c r="H38" s="54">
        <f>'Паллиативная МП'!H38</f>
        <v>11273897.99</v>
      </c>
      <c r="I38" s="54">
        <f>Психотерапия!Q38</f>
        <v>0</v>
      </c>
      <c r="J38" s="54">
        <f>Наркология!Q41</f>
        <v>9843261.9400000088</v>
      </c>
      <c r="K38" s="55">
        <f>Фтизиатрия!K38</f>
        <v>3029987.5</v>
      </c>
    </row>
    <row r="39" spans="1:11" x14ac:dyDescent="0.2">
      <c r="A39" s="232">
        <v>31</v>
      </c>
      <c r="B39" s="133" t="s">
        <v>90</v>
      </c>
      <c r="C39" s="36" t="s">
        <v>21</v>
      </c>
      <c r="D39" s="56">
        <f t="shared" si="2"/>
        <v>44410155.700000003</v>
      </c>
      <c r="E39" s="131">
        <f>Долечивание!I39</f>
        <v>0</v>
      </c>
      <c r="F39" s="53">
        <f>'Кибер-нож'!K39</f>
        <v>0</v>
      </c>
      <c r="G39" s="54">
        <f>Венерология!I39</f>
        <v>4311279.87</v>
      </c>
      <c r="H39" s="54">
        <f>'Паллиативная МП'!H39</f>
        <v>18631219.639999993</v>
      </c>
      <c r="I39" s="54">
        <f>Психотерапия!Q39</f>
        <v>0</v>
      </c>
      <c r="J39" s="54">
        <f>Наркология!Q42</f>
        <v>21467656.190000009</v>
      </c>
      <c r="K39" s="55">
        <f>Фтизиатрия!K39</f>
        <v>0</v>
      </c>
    </row>
    <row r="40" spans="1:11" x14ac:dyDescent="0.2">
      <c r="A40" s="232">
        <v>32</v>
      </c>
      <c r="B40" s="18" t="s">
        <v>91</v>
      </c>
      <c r="C40" s="36" t="s">
        <v>24</v>
      </c>
      <c r="D40" s="56">
        <f t="shared" si="2"/>
        <v>23356953.679999996</v>
      </c>
      <c r="E40" s="131">
        <f>Долечивание!I40</f>
        <v>0</v>
      </c>
      <c r="F40" s="53">
        <f>'Кибер-нож'!K40</f>
        <v>0</v>
      </c>
      <c r="G40" s="54">
        <f>Венерология!I40</f>
        <v>1366413.63</v>
      </c>
      <c r="H40" s="54">
        <f>'Паллиативная МП'!H40</f>
        <v>10289245.099999998</v>
      </c>
      <c r="I40" s="54">
        <f>Психотерапия!Q40</f>
        <v>0</v>
      </c>
      <c r="J40" s="54">
        <f>Наркология!Q43</f>
        <v>8671307.4499999993</v>
      </c>
      <c r="K40" s="55">
        <f>Фтизиатрия!K40</f>
        <v>3029987.5</v>
      </c>
    </row>
    <row r="41" spans="1:11" x14ac:dyDescent="0.2">
      <c r="A41" s="232">
        <v>33</v>
      </c>
      <c r="B41" s="35" t="s">
        <v>92</v>
      </c>
      <c r="C41" s="36" t="s">
        <v>214</v>
      </c>
      <c r="D41" s="56">
        <f t="shared" si="2"/>
        <v>68936574.310000002</v>
      </c>
      <c r="E41" s="131">
        <f>Долечивание!I41</f>
        <v>0</v>
      </c>
      <c r="F41" s="53">
        <f>'Кибер-нож'!K41</f>
        <v>0</v>
      </c>
      <c r="G41" s="54">
        <f>Венерология!I41</f>
        <v>3208031.37</v>
      </c>
      <c r="H41" s="54">
        <f>'Паллиативная МП'!H41</f>
        <v>13961960.35</v>
      </c>
      <c r="I41" s="54">
        <f>Психотерапия!Q41</f>
        <v>18060651.120000012</v>
      </c>
      <c r="J41" s="54">
        <f>Наркология!Q44</f>
        <v>24615968.969999988</v>
      </c>
      <c r="K41" s="55">
        <f>Фтизиатрия!K41</f>
        <v>9089962.5</v>
      </c>
    </row>
    <row r="42" spans="1:11" x14ac:dyDescent="0.2">
      <c r="A42" s="232">
        <v>34</v>
      </c>
      <c r="B42" s="80" t="s">
        <v>93</v>
      </c>
      <c r="C42" s="135" t="s">
        <v>215</v>
      </c>
      <c r="D42" s="56">
        <f t="shared" si="2"/>
        <v>20005058.720000003</v>
      </c>
      <c r="E42" s="131">
        <f>Долечивание!I42</f>
        <v>0</v>
      </c>
      <c r="F42" s="53">
        <f>'Кибер-нож'!K42</f>
        <v>0</v>
      </c>
      <c r="G42" s="54">
        <f>Венерология!I42</f>
        <v>1367489.97</v>
      </c>
      <c r="H42" s="54">
        <f>'Паллиативная МП'!H42</f>
        <v>10266988.720000001</v>
      </c>
      <c r="I42" s="54">
        <f>Психотерапия!Q42</f>
        <v>3542511.08</v>
      </c>
      <c r="J42" s="54">
        <f>Наркология!Q45</f>
        <v>2404078.9500000002</v>
      </c>
      <c r="K42" s="55">
        <f>Фтизиатрия!K42</f>
        <v>2423990</v>
      </c>
    </row>
    <row r="43" spans="1:11" x14ac:dyDescent="0.2">
      <c r="A43" s="232">
        <v>35</v>
      </c>
      <c r="B43" s="35" t="s">
        <v>94</v>
      </c>
      <c r="C43" s="36" t="s">
        <v>216</v>
      </c>
      <c r="D43" s="56">
        <f t="shared" si="2"/>
        <v>15223457.619999999</v>
      </c>
      <c r="E43" s="131">
        <f>Долечивание!I43</f>
        <v>0</v>
      </c>
      <c r="F43" s="53">
        <f>'Кибер-нож'!K43</f>
        <v>0</v>
      </c>
      <c r="G43" s="54">
        <f>Венерология!I43</f>
        <v>694777.47</v>
      </c>
      <c r="H43" s="54">
        <f>'Паллиативная МП'!H43</f>
        <v>10952173.039999999</v>
      </c>
      <c r="I43" s="54">
        <f>Психотерапия!Q43</f>
        <v>0</v>
      </c>
      <c r="J43" s="54">
        <f>Наркология!Q46</f>
        <v>1394916.1099999999</v>
      </c>
      <c r="K43" s="55">
        <f>Фтизиатрия!K43</f>
        <v>2181591</v>
      </c>
    </row>
    <row r="44" spans="1:11" x14ac:dyDescent="0.2">
      <c r="A44" s="232">
        <v>36</v>
      </c>
      <c r="B44" s="35" t="s">
        <v>95</v>
      </c>
      <c r="C44" s="36" t="s">
        <v>23</v>
      </c>
      <c r="D44" s="56">
        <f t="shared" si="2"/>
        <v>18294483.779999994</v>
      </c>
      <c r="E44" s="131">
        <f>Долечивание!I44</f>
        <v>0</v>
      </c>
      <c r="F44" s="53">
        <f>'Кибер-нож'!K44</f>
        <v>0</v>
      </c>
      <c r="G44" s="54">
        <f>Венерология!I44</f>
        <v>1224874.92</v>
      </c>
      <c r="H44" s="54">
        <f>'Паллиативная МП'!H44</f>
        <v>10291181.999999993</v>
      </c>
      <c r="I44" s="54">
        <f>Психотерапия!Q44</f>
        <v>0</v>
      </c>
      <c r="J44" s="54">
        <f>Наркология!Q47</f>
        <v>2717197.4</v>
      </c>
      <c r="K44" s="55">
        <f>Фтизиатрия!K44</f>
        <v>4061229.46</v>
      </c>
    </row>
    <row r="45" spans="1:11" x14ac:dyDescent="0.2">
      <c r="A45" s="232">
        <v>37</v>
      </c>
      <c r="B45" s="133" t="s">
        <v>96</v>
      </c>
      <c r="C45" s="36" t="s">
        <v>20</v>
      </c>
      <c r="D45" s="56">
        <f t="shared" si="2"/>
        <v>15346640.15</v>
      </c>
      <c r="E45" s="131">
        <f>Долечивание!I45</f>
        <v>0</v>
      </c>
      <c r="F45" s="53">
        <f>'Кибер-нож'!K45</f>
        <v>0</v>
      </c>
      <c r="G45" s="54">
        <f>Венерология!I45</f>
        <v>1111321.05</v>
      </c>
      <c r="H45" s="54">
        <f>'Паллиативная МП'!H45</f>
        <v>10291374.699999999</v>
      </c>
      <c r="I45" s="54">
        <f>Психотерапия!Q45</f>
        <v>0</v>
      </c>
      <c r="J45" s="54">
        <f>Наркология!Q48</f>
        <v>1665853.06</v>
      </c>
      <c r="K45" s="55">
        <f>Фтизиатрия!K45</f>
        <v>2278091.34</v>
      </c>
    </row>
    <row r="46" spans="1:11" x14ac:dyDescent="0.2">
      <c r="A46" s="232">
        <v>38</v>
      </c>
      <c r="B46" s="18" t="s">
        <v>97</v>
      </c>
      <c r="C46" s="36" t="s">
        <v>98</v>
      </c>
      <c r="D46" s="56">
        <f t="shared" si="2"/>
        <v>0</v>
      </c>
      <c r="E46" s="131">
        <f>Долечивание!I46</f>
        <v>0</v>
      </c>
      <c r="F46" s="53">
        <f>'Кибер-нож'!K46</f>
        <v>0</v>
      </c>
      <c r="G46" s="54">
        <f>Венерология!I46</f>
        <v>0</v>
      </c>
      <c r="H46" s="54">
        <f>'Паллиативная МП'!H46</f>
        <v>0</v>
      </c>
      <c r="I46" s="54">
        <f>Психотерапия!Q46</f>
        <v>0</v>
      </c>
      <c r="J46" s="54">
        <f>Наркология!Q49</f>
        <v>0</v>
      </c>
      <c r="K46" s="55">
        <f>Фтизиатрия!K46</f>
        <v>0</v>
      </c>
    </row>
    <row r="47" spans="1:11" x14ac:dyDescent="0.2">
      <c r="A47" s="232">
        <v>39</v>
      </c>
      <c r="B47" s="133" t="s">
        <v>99</v>
      </c>
      <c r="C47" s="36" t="s">
        <v>100</v>
      </c>
      <c r="D47" s="56">
        <f t="shared" si="2"/>
        <v>47617014.159999996</v>
      </c>
      <c r="E47" s="131">
        <f>Долечивание!I47</f>
        <v>0</v>
      </c>
      <c r="F47" s="53">
        <f>'Кибер-нож'!K47</f>
        <v>0</v>
      </c>
      <c r="G47" s="54">
        <f>Венерология!I47</f>
        <v>4742316.51</v>
      </c>
      <c r="H47" s="54">
        <f>'Паллиативная МП'!H47</f>
        <v>17520667.560000002</v>
      </c>
      <c r="I47" s="54">
        <f>Психотерапия!Q47</f>
        <v>0</v>
      </c>
      <c r="J47" s="54">
        <f>Наркология!Q50</f>
        <v>25354030.089999996</v>
      </c>
      <c r="K47" s="55">
        <f>Фтизиатрия!K47</f>
        <v>0</v>
      </c>
    </row>
    <row r="48" spans="1:11" x14ac:dyDescent="0.2">
      <c r="A48" s="232">
        <v>40</v>
      </c>
      <c r="B48" s="35" t="s">
        <v>101</v>
      </c>
      <c r="C48" s="36" t="s">
        <v>221</v>
      </c>
      <c r="D48" s="56">
        <f t="shared" si="2"/>
        <v>21549119.720000003</v>
      </c>
      <c r="E48" s="131">
        <f>Долечивание!I48</f>
        <v>0</v>
      </c>
      <c r="F48" s="53">
        <f>'Кибер-нож'!K48</f>
        <v>0</v>
      </c>
      <c r="G48" s="54">
        <f>Венерология!I48</f>
        <v>1453597.17</v>
      </c>
      <c r="H48" s="54">
        <f>'Паллиативная МП'!H48</f>
        <v>11689492.050000003</v>
      </c>
      <c r="I48" s="54">
        <f>Психотерапия!Q48</f>
        <v>3457630.2800000003</v>
      </c>
      <c r="J48" s="54">
        <f>Наркология!Q51</f>
        <v>2524410.2200000002</v>
      </c>
      <c r="K48" s="55">
        <f>Фтизиатрия!K48</f>
        <v>2423990</v>
      </c>
    </row>
    <row r="49" spans="1:11" x14ac:dyDescent="0.2">
      <c r="A49" s="232">
        <v>41</v>
      </c>
      <c r="B49" s="35" t="s">
        <v>102</v>
      </c>
      <c r="C49" s="36" t="s">
        <v>2</v>
      </c>
      <c r="D49" s="56">
        <f t="shared" si="2"/>
        <v>68038053.870000005</v>
      </c>
      <c r="E49" s="131">
        <f>Долечивание!I49</f>
        <v>0</v>
      </c>
      <c r="F49" s="53">
        <f>'Кибер-нож'!K49</f>
        <v>0</v>
      </c>
      <c r="G49" s="54">
        <f>Венерология!I49</f>
        <v>4970384.95</v>
      </c>
      <c r="H49" s="54">
        <f>'Паллиативная МП'!H49</f>
        <v>25421913.229999993</v>
      </c>
      <c r="I49" s="54">
        <f>Психотерапия!Q49</f>
        <v>0</v>
      </c>
      <c r="J49" s="54">
        <f>Наркология!Q52</f>
        <v>32797775.690000005</v>
      </c>
      <c r="K49" s="55">
        <f>Фтизиатрия!K49</f>
        <v>4847980</v>
      </c>
    </row>
    <row r="50" spans="1:11" x14ac:dyDescent="0.2">
      <c r="A50" s="232">
        <v>42</v>
      </c>
      <c r="B50" s="133" t="s">
        <v>103</v>
      </c>
      <c r="C50" s="36" t="s">
        <v>3</v>
      </c>
      <c r="D50" s="56">
        <f t="shared" si="2"/>
        <v>16214284.999999996</v>
      </c>
      <c r="E50" s="131">
        <f>Долечивание!I50</f>
        <v>0</v>
      </c>
      <c r="F50" s="53">
        <f>'Кибер-нож'!K50</f>
        <v>0</v>
      </c>
      <c r="G50" s="54">
        <f>Венерология!I50</f>
        <v>1246401.72</v>
      </c>
      <c r="H50" s="54">
        <f>'Паллиативная МП'!H50</f>
        <v>10294092.199999997</v>
      </c>
      <c r="I50" s="54">
        <f>Психотерапия!Q50</f>
        <v>0</v>
      </c>
      <c r="J50" s="54">
        <f>Наркология!Q53</f>
        <v>1947848.54</v>
      </c>
      <c r="K50" s="55">
        <f>Фтизиатрия!K50</f>
        <v>2725942.54</v>
      </c>
    </row>
    <row r="51" spans="1:11" x14ac:dyDescent="0.2">
      <c r="A51" s="232">
        <v>43</v>
      </c>
      <c r="B51" s="18" t="s">
        <v>149</v>
      </c>
      <c r="C51" s="36" t="s">
        <v>32</v>
      </c>
      <c r="D51" s="56">
        <f t="shared" si="2"/>
        <v>24163187.939999998</v>
      </c>
      <c r="E51" s="131">
        <f>Долечивание!I51</f>
        <v>0</v>
      </c>
      <c r="F51" s="53">
        <f>'Кибер-нож'!K51</f>
        <v>0</v>
      </c>
      <c r="G51" s="54">
        <f>Венерология!I51</f>
        <v>1313134.8</v>
      </c>
      <c r="H51" s="54">
        <f>'Паллиативная МП'!H51</f>
        <v>10878674.199999994</v>
      </c>
      <c r="I51" s="54">
        <f>Психотерапия!Q51</f>
        <v>0</v>
      </c>
      <c r="J51" s="54">
        <f>Наркология!Q54</f>
        <v>8941391.4400000013</v>
      </c>
      <c r="K51" s="55">
        <f>Фтизиатрия!K51</f>
        <v>3029987.5</v>
      </c>
    </row>
    <row r="52" spans="1:11" x14ac:dyDescent="0.2">
      <c r="A52" s="232">
        <v>44</v>
      </c>
      <c r="B52" s="133" t="s">
        <v>104</v>
      </c>
      <c r="C52" s="36" t="s">
        <v>217</v>
      </c>
      <c r="D52" s="56">
        <f t="shared" si="2"/>
        <v>35402224.969999999</v>
      </c>
      <c r="E52" s="131">
        <f>Долечивание!I52</f>
        <v>0</v>
      </c>
      <c r="F52" s="53">
        <f>'Кибер-нож'!K52</f>
        <v>0</v>
      </c>
      <c r="G52" s="54">
        <f>Венерология!I52</f>
        <v>1362646.44</v>
      </c>
      <c r="H52" s="54">
        <f>'Паллиативная МП'!H52</f>
        <v>10295200.400000002</v>
      </c>
      <c r="I52" s="54">
        <f>Психотерапия!Q52</f>
        <v>18112825.010000002</v>
      </c>
      <c r="J52" s="54">
        <f>Наркология!Q55</f>
        <v>2601565.62</v>
      </c>
      <c r="K52" s="55">
        <f>Фтизиатрия!K52</f>
        <v>3029987.5</v>
      </c>
    </row>
    <row r="53" spans="1:11" x14ac:dyDescent="0.2">
      <c r="A53" s="232">
        <v>45</v>
      </c>
      <c r="B53" s="18" t="s">
        <v>105</v>
      </c>
      <c r="C53" s="36" t="s">
        <v>0</v>
      </c>
      <c r="D53" s="56">
        <f t="shared" si="2"/>
        <v>36342885.589999989</v>
      </c>
      <c r="E53" s="131">
        <f>Долечивание!I53</f>
        <v>0</v>
      </c>
      <c r="F53" s="53">
        <f>'Кибер-нож'!K53</f>
        <v>0</v>
      </c>
      <c r="G53" s="54">
        <f>Венерология!I53</f>
        <v>1228103.94</v>
      </c>
      <c r="H53" s="54">
        <f>'Паллиативная МП'!H53</f>
        <v>12256355.239999996</v>
      </c>
      <c r="I53" s="54">
        <f>Психотерапия!Q53</f>
        <v>0</v>
      </c>
      <c r="J53" s="54">
        <f>Наркология!Q56</f>
        <v>18312398.949999996</v>
      </c>
      <c r="K53" s="55">
        <f>Фтизиатрия!K53</f>
        <v>4546027.46</v>
      </c>
    </row>
    <row r="54" spans="1:11" x14ac:dyDescent="0.2">
      <c r="A54" s="232">
        <v>46</v>
      </c>
      <c r="B54" s="133" t="s">
        <v>106</v>
      </c>
      <c r="C54" s="36" t="s">
        <v>4</v>
      </c>
      <c r="D54" s="56">
        <f t="shared" si="2"/>
        <v>14428095.439999994</v>
      </c>
      <c r="E54" s="131">
        <f>Долечивание!I54</f>
        <v>0</v>
      </c>
      <c r="F54" s="53">
        <f>'Кибер-нож'!K54</f>
        <v>0</v>
      </c>
      <c r="G54" s="54">
        <f>Венерология!I54</f>
        <v>678094.2</v>
      </c>
      <c r="H54" s="54">
        <f>'Паллиативная МП'!H54</f>
        <v>10593115.109999994</v>
      </c>
      <c r="I54" s="54">
        <f>Психотерапия!Q54</f>
        <v>0</v>
      </c>
      <c r="J54" s="54">
        <f>Наркология!Q57</f>
        <v>1338893.6299999999</v>
      </c>
      <c r="K54" s="55">
        <f>Фтизиатрия!K54</f>
        <v>1817992.5</v>
      </c>
    </row>
    <row r="55" spans="1:11" x14ac:dyDescent="0.2">
      <c r="A55" s="232">
        <v>47</v>
      </c>
      <c r="B55" s="18" t="s">
        <v>107</v>
      </c>
      <c r="C55" s="36" t="s">
        <v>1</v>
      </c>
      <c r="D55" s="56">
        <f t="shared" si="2"/>
        <v>17499281.02</v>
      </c>
      <c r="E55" s="131">
        <f>Долечивание!I55</f>
        <v>0</v>
      </c>
      <c r="F55" s="53">
        <f>'Кибер-нож'!K55</f>
        <v>0</v>
      </c>
      <c r="G55" s="54">
        <f>Венерология!I55</f>
        <v>1369104.48</v>
      </c>
      <c r="H55" s="54">
        <f>'Паллиативная МП'!H55</f>
        <v>11162483.869999997</v>
      </c>
      <c r="I55" s="54">
        <f>Психотерапия!Q55</f>
        <v>0</v>
      </c>
      <c r="J55" s="54">
        <f>Наркология!Q58</f>
        <v>1993275.6300000001</v>
      </c>
      <c r="K55" s="55">
        <f>Фтизиатрия!K55</f>
        <v>2974417.04</v>
      </c>
    </row>
    <row r="56" spans="1:11" x14ac:dyDescent="0.2">
      <c r="A56" s="232">
        <v>48</v>
      </c>
      <c r="B56" s="133" t="s">
        <v>108</v>
      </c>
      <c r="C56" s="36" t="s">
        <v>218</v>
      </c>
      <c r="D56" s="56">
        <f t="shared" si="2"/>
        <v>20695431.559999995</v>
      </c>
      <c r="E56" s="131">
        <f>Долечивание!I56</f>
        <v>0</v>
      </c>
      <c r="F56" s="53">
        <f>'Кибер-нож'!K56</f>
        <v>0</v>
      </c>
      <c r="G56" s="54">
        <f>Венерология!I56</f>
        <v>1514410.38</v>
      </c>
      <c r="H56" s="54">
        <f>'Паллиативная МП'!H56</f>
        <v>11117488.079999998</v>
      </c>
      <c r="I56" s="54">
        <f>Психотерапия!Q56</f>
        <v>0</v>
      </c>
      <c r="J56" s="54">
        <f>Наркология!Q59</f>
        <v>3336752.6</v>
      </c>
      <c r="K56" s="55">
        <f>Фтизиатрия!K56</f>
        <v>4726780.5</v>
      </c>
    </row>
    <row r="57" spans="1:11" x14ac:dyDescent="0.2">
      <c r="A57" s="232">
        <v>49</v>
      </c>
      <c r="B57" s="133" t="s">
        <v>109</v>
      </c>
      <c r="C57" s="36" t="s">
        <v>25</v>
      </c>
      <c r="D57" s="56">
        <f t="shared" si="2"/>
        <v>74047612.739999995</v>
      </c>
      <c r="E57" s="131">
        <f>Долечивание!I57</f>
        <v>0</v>
      </c>
      <c r="F57" s="53">
        <f>'Кибер-нож'!K57</f>
        <v>0</v>
      </c>
      <c r="G57" s="54">
        <f>Венерология!I57</f>
        <v>5803087.1100000003</v>
      </c>
      <c r="H57" s="54">
        <f>'Паллиативная МП'!H57</f>
        <v>20077172.270000003</v>
      </c>
      <c r="I57" s="54">
        <f>Психотерапия!Q57</f>
        <v>0</v>
      </c>
      <c r="J57" s="54">
        <f>Наркология!Q60</f>
        <v>39077390.859999992</v>
      </c>
      <c r="K57" s="55">
        <f>Фтизиатрия!K57</f>
        <v>9089962.5</v>
      </c>
    </row>
    <row r="58" spans="1:11" x14ac:dyDescent="0.2">
      <c r="A58" s="232">
        <v>50</v>
      </c>
      <c r="B58" s="133" t="s">
        <v>157</v>
      </c>
      <c r="C58" s="36" t="s">
        <v>52</v>
      </c>
      <c r="D58" s="56">
        <f t="shared" si="2"/>
        <v>22363014.699999999</v>
      </c>
      <c r="E58" s="131">
        <f>Долечивание!I58</f>
        <v>0</v>
      </c>
      <c r="F58" s="53">
        <f>'Кибер-нож'!K58</f>
        <v>0</v>
      </c>
      <c r="G58" s="54">
        <f>Венерология!I58</f>
        <v>1117240.92</v>
      </c>
      <c r="H58" s="54">
        <f>'Паллиативная МП'!H58</f>
        <v>11977953.73</v>
      </c>
      <c r="I58" s="54">
        <f>Психотерапия!Q58</f>
        <v>3562788.16</v>
      </c>
      <c r="J58" s="54">
        <f>Наркология!Q61</f>
        <v>2311445.8899999997</v>
      </c>
      <c r="K58" s="55">
        <f>Фтизиатрия!K58</f>
        <v>3393586</v>
      </c>
    </row>
    <row r="59" spans="1:11" x14ac:dyDescent="0.2">
      <c r="A59" s="232">
        <v>51</v>
      </c>
      <c r="B59" s="133" t="s">
        <v>110</v>
      </c>
      <c r="C59" s="36" t="s">
        <v>219</v>
      </c>
      <c r="D59" s="56">
        <f t="shared" si="2"/>
        <v>15960836.249999989</v>
      </c>
      <c r="E59" s="131">
        <f>Долечивание!I59</f>
        <v>0</v>
      </c>
      <c r="F59" s="53">
        <f>'Кибер-нож'!K59</f>
        <v>0</v>
      </c>
      <c r="G59" s="54">
        <f>Венерология!I59</f>
        <v>1128542.49</v>
      </c>
      <c r="H59" s="54">
        <f>'Паллиативная МП'!H59</f>
        <v>10757867.10999999</v>
      </c>
      <c r="I59" s="54">
        <f>Психотерапия!Q59</f>
        <v>0</v>
      </c>
      <c r="J59" s="54">
        <f>Наркология!Q62</f>
        <v>1590883.1099999999</v>
      </c>
      <c r="K59" s="55">
        <f>Фтизиатрия!K59</f>
        <v>2483543.54</v>
      </c>
    </row>
    <row r="60" spans="1:11" x14ac:dyDescent="0.2">
      <c r="A60" s="232">
        <v>52</v>
      </c>
      <c r="B60" s="18" t="s">
        <v>159</v>
      </c>
      <c r="C60" s="36" t="s">
        <v>220</v>
      </c>
      <c r="D60" s="56">
        <f t="shared" si="2"/>
        <v>18246319.019999996</v>
      </c>
      <c r="E60" s="131">
        <f>Долечивание!I60</f>
        <v>0</v>
      </c>
      <c r="F60" s="53">
        <f>'Кибер-нож'!K60</f>
        <v>0</v>
      </c>
      <c r="G60" s="54">
        <f>Венерология!I60</f>
        <v>997229.01</v>
      </c>
      <c r="H60" s="54">
        <f>'Паллиативная МП'!H60</f>
        <v>10288715.099999996</v>
      </c>
      <c r="I60" s="54">
        <f>Психотерапия!Q60</f>
        <v>2121080.8000000003</v>
      </c>
      <c r="J60" s="54">
        <f>Наркология!Q63</f>
        <v>2232458.65</v>
      </c>
      <c r="K60" s="55">
        <f>Фтизиатрия!K60</f>
        <v>2606835.46</v>
      </c>
    </row>
    <row r="61" spans="1:11" x14ac:dyDescent="0.2">
      <c r="A61" s="232">
        <v>53</v>
      </c>
      <c r="B61" s="133" t="s">
        <v>223</v>
      </c>
      <c r="C61" s="36" t="s">
        <v>222</v>
      </c>
      <c r="D61" s="56">
        <f t="shared" si="2"/>
        <v>0</v>
      </c>
      <c r="E61" s="131">
        <f>Долечивание!I61</f>
        <v>0</v>
      </c>
      <c r="F61" s="53">
        <f>'Кибер-нож'!K61</f>
        <v>0</v>
      </c>
      <c r="G61" s="54">
        <f>Венерология!I61</f>
        <v>0</v>
      </c>
      <c r="H61" s="54">
        <f>'Паллиативная МП'!H61</f>
        <v>0</v>
      </c>
      <c r="I61" s="54">
        <f>Психотерапия!Q61</f>
        <v>0</v>
      </c>
      <c r="J61" s="54">
        <f>Наркология!Q64</f>
        <v>0</v>
      </c>
      <c r="K61" s="55">
        <f>Фтизиатрия!K61</f>
        <v>0</v>
      </c>
    </row>
    <row r="62" spans="1:11" x14ac:dyDescent="0.2">
      <c r="A62" s="232">
        <v>54</v>
      </c>
      <c r="B62" s="133" t="s">
        <v>237</v>
      </c>
      <c r="C62" s="36" t="s">
        <v>238</v>
      </c>
      <c r="D62" s="56">
        <f t="shared" si="2"/>
        <v>0</v>
      </c>
      <c r="E62" s="131">
        <f>Долечивание!I62</f>
        <v>0</v>
      </c>
      <c r="F62" s="53">
        <f>'Кибер-нож'!K62</f>
        <v>0</v>
      </c>
      <c r="G62" s="54">
        <f>Венерология!I62</f>
        <v>0</v>
      </c>
      <c r="H62" s="54">
        <f>'Паллиативная МП'!H62</f>
        <v>0</v>
      </c>
      <c r="I62" s="54">
        <f>Психотерапия!Q62</f>
        <v>0</v>
      </c>
      <c r="J62" s="54">
        <f>Наркология!Q65</f>
        <v>0</v>
      </c>
      <c r="K62" s="55">
        <f>Фтизиатрия!K62</f>
        <v>0</v>
      </c>
    </row>
    <row r="63" spans="1:11" x14ac:dyDescent="0.2">
      <c r="A63" s="232">
        <v>55</v>
      </c>
      <c r="B63" s="133" t="s">
        <v>111</v>
      </c>
      <c r="C63" s="36" t="s">
        <v>51</v>
      </c>
      <c r="D63" s="56">
        <f t="shared" si="2"/>
        <v>0</v>
      </c>
      <c r="E63" s="131">
        <f>Долечивание!I63</f>
        <v>0</v>
      </c>
      <c r="F63" s="53">
        <f>'Кибер-нож'!K63</f>
        <v>0</v>
      </c>
      <c r="G63" s="54">
        <f>Венерология!I63</f>
        <v>0</v>
      </c>
      <c r="H63" s="54">
        <f>'Паллиативная МП'!H63</f>
        <v>0</v>
      </c>
      <c r="I63" s="54">
        <f>Психотерапия!Q63</f>
        <v>0</v>
      </c>
      <c r="J63" s="54">
        <f>Наркология!Q66</f>
        <v>0</v>
      </c>
      <c r="K63" s="55">
        <f>Фтизиатрия!K63</f>
        <v>0</v>
      </c>
    </row>
    <row r="64" spans="1:11" x14ac:dyDescent="0.2">
      <c r="A64" s="232">
        <v>56</v>
      </c>
      <c r="B64" s="18" t="s">
        <v>112</v>
      </c>
      <c r="C64" s="36" t="s">
        <v>239</v>
      </c>
      <c r="D64" s="56">
        <f t="shared" si="2"/>
        <v>0</v>
      </c>
      <c r="E64" s="131">
        <f>Долечивание!I64</f>
        <v>0</v>
      </c>
      <c r="F64" s="53">
        <f>'Кибер-нож'!K64</f>
        <v>0</v>
      </c>
      <c r="G64" s="54">
        <f>Венерология!I64</f>
        <v>0</v>
      </c>
      <c r="H64" s="54">
        <f>'Паллиативная МП'!H64</f>
        <v>0</v>
      </c>
      <c r="I64" s="54">
        <f>Психотерапия!Q64</f>
        <v>0</v>
      </c>
      <c r="J64" s="54">
        <f>Наркология!Q67</f>
        <v>0</v>
      </c>
      <c r="K64" s="55">
        <f>Фтизиатрия!K64</f>
        <v>0</v>
      </c>
    </row>
    <row r="65" spans="1:11" ht="15.75" customHeight="1" x14ac:dyDescent="0.2">
      <c r="A65" s="232">
        <v>57</v>
      </c>
      <c r="B65" s="35" t="s">
        <v>113</v>
      </c>
      <c r="C65" s="36" t="s">
        <v>114</v>
      </c>
      <c r="D65" s="56">
        <f t="shared" si="2"/>
        <v>0</v>
      </c>
      <c r="E65" s="131">
        <f>Долечивание!I65</f>
        <v>0</v>
      </c>
      <c r="F65" s="53">
        <f>'Кибер-нож'!K65</f>
        <v>0</v>
      </c>
      <c r="G65" s="54">
        <f>Венерология!I65</f>
        <v>0</v>
      </c>
      <c r="H65" s="54">
        <f>'Паллиативная МП'!H65</f>
        <v>0</v>
      </c>
      <c r="I65" s="54">
        <f>Психотерапия!Q65</f>
        <v>0</v>
      </c>
      <c r="J65" s="54">
        <f>Наркология!Q68</f>
        <v>0</v>
      </c>
      <c r="K65" s="55">
        <f>Фтизиатрия!K65</f>
        <v>0</v>
      </c>
    </row>
    <row r="66" spans="1:11" x14ac:dyDescent="0.2">
      <c r="A66" s="232">
        <v>58</v>
      </c>
      <c r="B66" s="18" t="s">
        <v>115</v>
      </c>
      <c r="C66" s="36" t="s">
        <v>240</v>
      </c>
      <c r="D66" s="56">
        <f t="shared" si="2"/>
        <v>1689651.81</v>
      </c>
      <c r="E66" s="131">
        <f>Долечивание!I66</f>
        <v>0</v>
      </c>
      <c r="F66" s="53">
        <f>'Кибер-нож'!K66</f>
        <v>0</v>
      </c>
      <c r="G66" s="54">
        <f>Венерология!I66</f>
        <v>0</v>
      </c>
      <c r="H66" s="54">
        <f>'Паллиативная МП'!H66</f>
        <v>1689651.81</v>
      </c>
      <c r="I66" s="54">
        <f>Психотерапия!Q66</f>
        <v>0</v>
      </c>
      <c r="J66" s="54">
        <f>Наркология!Q69</f>
        <v>0</v>
      </c>
      <c r="K66" s="55">
        <f>Фтизиатрия!K66</f>
        <v>0</v>
      </c>
    </row>
    <row r="67" spans="1:11" x14ac:dyDescent="0.2">
      <c r="A67" s="232">
        <v>59</v>
      </c>
      <c r="B67" s="133" t="s">
        <v>116</v>
      </c>
      <c r="C67" s="36" t="s">
        <v>274</v>
      </c>
      <c r="D67" s="56">
        <f t="shared" si="2"/>
        <v>0</v>
      </c>
      <c r="E67" s="131">
        <f>Долечивание!I67</f>
        <v>0</v>
      </c>
      <c r="F67" s="53">
        <f>'Кибер-нож'!K67</f>
        <v>0</v>
      </c>
      <c r="G67" s="54">
        <f>Венерология!I67</f>
        <v>0</v>
      </c>
      <c r="H67" s="54">
        <f>'Паллиативная МП'!H67</f>
        <v>0</v>
      </c>
      <c r="I67" s="54">
        <f>Психотерапия!Q67</f>
        <v>0</v>
      </c>
      <c r="J67" s="54">
        <f>Наркология!Q70</f>
        <v>0</v>
      </c>
      <c r="K67" s="55">
        <f>Фтизиатрия!K67</f>
        <v>0</v>
      </c>
    </row>
    <row r="68" spans="1:11" ht="25.5" x14ac:dyDescent="0.2">
      <c r="A68" s="232">
        <v>60</v>
      </c>
      <c r="B68" s="35" t="s">
        <v>117</v>
      </c>
      <c r="C68" s="36" t="s">
        <v>241</v>
      </c>
      <c r="D68" s="56">
        <f t="shared" ref="D68:D99" si="3">E68+F68+G68+H68+I68+J68+K68</f>
        <v>0</v>
      </c>
      <c r="E68" s="131">
        <f>Долечивание!I68</f>
        <v>0</v>
      </c>
      <c r="F68" s="53">
        <f>'Кибер-нож'!K68</f>
        <v>0</v>
      </c>
      <c r="G68" s="54">
        <f>Венерология!I68</f>
        <v>0</v>
      </c>
      <c r="H68" s="54">
        <f>'Паллиативная МП'!H68</f>
        <v>0</v>
      </c>
      <c r="I68" s="54">
        <f>Психотерапия!Q68</f>
        <v>0</v>
      </c>
      <c r="J68" s="54">
        <f>Наркология!Q71</f>
        <v>0</v>
      </c>
      <c r="K68" s="55">
        <f>Фтизиатрия!K68</f>
        <v>0</v>
      </c>
    </row>
    <row r="69" spans="1:11" ht="25.5" x14ac:dyDescent="0.2">
      <c r="A69" s="232">
        <v>61</v>
      </c>
      <c r="B69" s="35" t="s">
        <v>118</v>
      </c>
      <c r="C69" s="36" t="s">
        <v>242</v>
      </c>
      <c r="D69" s="56">
        <f t="shared" si="3"/>
        <v>0</v>
      </c>
      <c r="E69" s="131">
        <f>Долечивание!I69</f>
        <v>0</v>
      </c>
      <c r="F69" s="53">
        <f>'Кибер-нож'!K69</f>
        <v>0</v>
      </c>
      <c r="G69" s="54">
        <f>Венерология!I69</f>
        <v>0</v>
      </c>
      <c r="H69" s="54">
        <f>'Паллиативная МП'!H69</f>
        <v>0</v>
      </c>
      <c r="I69" s="54">
        <f>Психотерапия!Q69</f>
        <v>0</v>
      </c>
      <c r="J69" s="54">
        <f>Наркология!Q72</f>
        <v>0</v>
      </c>
      <c r="K69" s="55">
        <f>Фтизиатрия!K69</f>
        <v>0</v>
      </c>
    </row>
    <row r="70" spans="1:11" x14ac:dyDescent="0.2">
      <c r="A70" s="232">
        <v>62</v>
      </c>
      <c r="B70" s="18" t="s">
        <v>119</v>
      </c>
      <c r="C70" s="36" t="s">
        <v>243</v>
      </c>
      <c r="D70" s="56">
        <f t="shared" si="3"/>
        <v>4455122</v>
      </c>
      <c r="E70" s="131">
        <f>Долечивание!I70</f>
        <v>0</v>
      </c>
      <c r="F70" s="53">
        <f>'Кибер-нож'!K70</f>
        <v>0</v>
      </c>
      <c r="G70" s="54">
        <f>Венерология!I70</f>
        <v>0</v>
      </c>
      <c r="H70" s="54">
        <f>'Паллиативная МП'!H70</f>
        <v>4455122</v>
      </c>
      <c r="I70" s="54">
        <f>Психотерапия!Q70</f>
        <v>0</v>
      </c>
      <c r="J70" s="54">
        <f>Наркология!Q73</f>
        <v>0</v>
      </c>
      <c r="K70" s="55">
        <f>Фтизиатрия!K70</f>
        <v>0</v>
      </c>
    </row>
    <row r="71" spans="1:11" x14ac:dyDescent="0.2">
      <c r="A71" s="232">
        <v>63</v>
      </c>
      <c r="B71" s="18" t="s">
        <v>120</v>
      </c>
      <c r="C71" s="36" t="s">
        <v>50</v>
      </c>
      <c r="D71" s="56">
        <f t="shared" si="3"/>
        <v>3982893.9000000004</v>
      </c>
      <c r="E71" s="131">
        <f>Долечивание!I71</f>
        <v>0</v>
      </c>
      <c r="F71" s="53">
        <f>'Кибер-нож'!K71</f>
        <v>0</v>
      </c>
      <c r="G71" s="54">
        <f>Венерология!I71</f>
        <v>0</v>
      </c>
      <c r="H71" s="54">
        <f>'Паллиативная МП'!H71</f>
        <v>3982893.9000000004</v>
      </c>
      <c r="I71" s="54">
        <f>Психотерапия!Q71</f>
        <v>0</v>
      </c>
      <c r="J71" s="54">
        <f>Наркология!Q74</f>
        <v>0</v>
      </c>
      <c r="K71" s="55">
        <f>Фтизиатрия!K71</f>
        <v>0</v>
      </c>
    </row>
    <row r="72" spans="1:11" x14ac:dyDescent="0.2">
      <c r="A72" s="232">
        <v>64</v>
      </c>
      <c r="B72" s="18" t="s">
        <v>121</v>
      </c>
      <c r="C72" s="36" t="s">
        <v>244</v>
      </c>
      <c r="D72" s="56">
        <f t="shared" si="3"/>
        <v>2968418.64</v>
      </c>
      <c r="E72" s="131">
        <f>Долечивание!I72</f>
        <v>0</v>
      </c>
      <c r="F72" s="53">
        <f>'Кибер-нож'!K72</f>
        <v>0</v>
      </c>
      <c r="G72" s="54">
        <f>Венерология!I72</f>
        <v>0</v>
      </c>
      <c r="H72" s="54">
        <f>'Паллиативная МП'!H72</f>
        <v>2968418.64</v>
      </c>
      <c r="I72" s="54">
        <f>Психотерапия!Q72</f>
        <v>0</v>
      </c>
      <c r="J72" s="54">
        <f>Наркология!Q75</f>
        <v>0</v>
      </c>
      <c r="K72" s="55">
        <f>Фтизиатрия!K72</f>
        <v>0</v>
      </c>
    </row>
    <row r="73" spans="1:11" ht="25.5" x14ac:dyDescent="0.2">
      <c r="A73" s="232">
        <v>65</v>
      </c>
      <c r="B73" s="18" t="s">
        <v>122</v>
      </c>
      <c r="C73" s="36" t="s">
        <v>245</v>
      </c>
      <c r="D73" s="56">
        <f t="shared" si="3"/>
        <v>0</v>
      </c>
      <c r="E73" s="131">
        <f>Долечивание!I73</f>
        <v>0</v>
      </c>
      <c r="F73" s="53">
        <f>'Кибер-нож'!K73</f>
        <v>0</v>
      </c>
      <c r="G73" s="54">
        <f>Венерология!I73</f>
        <v>0</v>
      </c>
      <c r="H73" s="54">
        <f>'Паллиативная МП'!H73</f>
        <v>0</v>
      </c>
      <c r="I73" s="54">
        <f>Психотерапия!Q73</f>
        <v>0</v>
      </c>
      <c r="J73" s="54">
        <f>Наркология!Q76</f>
        <v>0</v>
      </c>
      <c r="K73" s="55">
        <f>Фтизиатрия!K73</f>
        <v>0</v>
      </c>
    </row>
    <row r="74" spans="1:11" ht="25.5" x14ac:dyDescent="0.2">
      <c r="A74" s="232">
        <v>66</v>
      </c>
      <c r="B74" s="35" t="s">
        <v>123</v>
      </c>
      <c r="C74" s="36" t="s">
        <v>246</v>
      </c>
      <c r="D74" s="56">
        <f t="shared" si="3"/>
        <v>0</v>
      </c>
      <c r="E74" s="131">
        <f>Долечивание!I74</f>
        <v>0</v>
      </c>
      <c r="F74" s="53">
        <f>'Кибер-нож'!K74</f>
        <v>0</v>
      </c>
      <c r="G74" s="54">
        <f>Венерология!I74</f>
        <v>0</v>
      </c>
      <c r="H74" s="54">
        <f>'Паллиативная МП'!H74</f>
        <v>0</v>
      </c>
      <c r="I74" s="54">
        <f>Психотерапия!Q74</f>
        <v>0</v>
      </c>
      <c r="J74" s="54">
        <f>Наркология!Q77</f>
        <v>0</v>
      </c>
      <c r="K74" s="55">
        <f>Фтизиатрия!K74</f>
        <v>0</v>
      </c>
    </row>
    <row r="75" spans="1:11" ht="25.5" x14ac:dyDescent="0.2">
      <c r="A75" s="232">
        <v>67</v>
      </c>
      <c r="B75" s="18" t="s">
        <v>124</v>
      </c>
      <c r="C75" s="36" t="s">
        <v>247</v>
      </c>
      <c r="D75" s="56">
        <f t="shared" si="3"/>
        <v>0</v>
      </c>
      <c r="E75" s="131">
        <f>Долечивание!I75</f>
        <v>0</v>
      </c>
      <c r="F75" s="53">
        <f>'Кибер-нож'!K75</f>
        <v>0</v>
      </c>
      <c r="G75" s="54">
        <f>Венерология!I75</f>
        <v>0</v>
      </c>
      <c r="H75" s="54">
        <f>'Паллиативная МП'!H75</f>
        <v>0</v>
      </c>
      <c r="I75" s="54">
        <f>Психотерапия!Q75</f>
        <v>0</v>
      </c>
      <c r="J75" s="54">
        <f>Наркология!Q78</f>
        <v>0</v>
      </c>
      <c r="K75" s="55">
        <f>Фтизиатрия!K75</f>
        <v>0</v>
      </c>
    </row>
    <row r="76" spans="1:11" ht="25.5" x14ac:dyDescent="0.2">
      <c r="A76" s="232">
        <v>68</v>
      </c>
      <c r="B76" s="18" t="s">
        <v>125</v>
      </c>
      <c r="C76" s="36" t="s">
        <v>248</v>
      </c>
      <c r="D76" s="56">
        <f t="shared" si="3"/>
        <v>0</v>
      </c>
      <c r="E76" s="131">
        <f>Долечивание!I76</f>
        <v>0</v>
      </c>
      <c r="F76" s="53">
        <f>'Кибер-нож'!K76</f>
        <v>0</v>
      </c>
      <c r="G76" s="54">
        <f>Венерология!I76</f>
        <v>0</v>
      </c>
      <c r="H76" s="54">
        <f>'Паллиативная МП'!H76</f>
        <v>0</v>
      </c>
      <c r="I76" s="54">
        <f>Психотерапия!Q76</f>
        <v>0</v>
      </c>
      <c r="J76" s="54">
        <f>Наркология!Q79</f>
        <v>0</v>
      </c>
      <c r="K76" s="55">
        <f>Фтизиатрия!K76</f>
        <v>0</v>
      </c>
    </row>
    <row r="77" spans="1:11" ht="25.5" x14ac:dyDescent="0.2">
      <c r="A77" s="232">
        <v>69</v>
      </c>
      <c r="B77" s="35" t="s">
        <v>126</v>
      </c>
      <c r="C77" s="36" t="s">
        <v>249</v>
      </c>
      <c r="D77" s="56">
        <f t="shared" si="3"/>
        <v>0</v>
      </c>
      <c r="E77" s="131">
        <f>Долечивание!I77</f>
        <v>0</v>
      </c>
      <c r="F77" s="53">
        <f>'Кибер-нож'!K77</f>
        <v>0</v>
      </c>
      <c r="G77" s="54">
        <f>Венерология!I77</f>
        <v>0</v>
      </c>
      <c r="H77" s="54">
        <f>'Паллиативная МП'!H77</f>
        <v>0</v>
      </c>
      <c r="I77" s="54">
        <f>Психотерапия!Q77</f>
        <v>0</v>
      </c>
      <c r="J77" s="54">
        <f>Наркология!Q80</f>
        <v>0</v>
      </c>
      <c r="K77" s="55">
        <f>Фтизиатрия!K77</f>
        <v>0</v>
      </c>
    </row>
    <row r="78" spans="1:11" ht="25.5" x14ac:dyDescent="0.2">
      <c r="A78" s="232">
        <v>70</v>
      </c>
      <c r="B78" s="35" t="s">
        <v>127</v>
      </c>
      <c r="C78" s="36" t="s">
        <v>250</v>
      </c>
      <c r="D78" s="56">
        <f t="shared" si="3"/>
        <v>0</v>
      </c>
      <c r="E78" s="131">
        <f>Долечивание!I78</f>
        <v>0</v>
      </c>
      <c r="F78" s="53">
        <f>'Кибер-нож'!K78</f>
        <v>0</v>
      </c>
      <c r="G78" s="54">
        <f>Венерология!I78</f>
        <v>0</v>
      </c>
      <c r="H78" s="54">
        <f>'Паллиативная МП'!H78</f>
        <v>0</v>
      </c>
      <c r="I78" s="54">
        <f>Психотерапия!Q78</f>
        <v>0</v>
      </c>
      <c r="J78" s="54">
        <f>Наркология!Q81</f>
        <v>0</v>
      </c>
      <c r="K78" s="55">
        <f>Фтизиатрия!K78</f>
        <v>0</v>
      </c>
    </row>
    <row r="79" spans="1:11" ht="25.5" x14ac:dyDescent="0.2">
      <c r="A79" s="232">
        <v>71</v>
      </c>
      <c r="B79" s="35" t="s">
        <v>128</v>
      </c>
      <c r="C79" s="36" t="s">
        <v>251</v>
      </c>
      <c r="D79" s="56">
        <f t="shared" si="3"/>
        <v>0</v>
      </c>
      <c r="E79" s="131">
        <f>Долечивание!I79</f>
        <v>0</v>
      </c>
      <c r="F79" s="53">
        <f>'Кибер-нож'!K79</f>
        <v>0</v>
      </c>
      <c r="G79" s="54">
        <f>Венерология!I79</f>
        <v>0</v>
      </c>
      <c r="H79" s="54">
        <f>'Паллиативная МП'!H79</f>
        <v>0</v>
      </c>
      <c r="I79" s="54">
        <f>Психотерапия!Q79</f>
        <v>0</v>
      </c>
      <c r="J79" s="54">
        <f>Наркология!Q82</f>
        <v>0</v>
      </c>
      <c r="K79" s="55">
        <f>Фтизиатрия!K79</f>
        <v>0</v>
      </c>
    </row>
    <row r="80" spans="1:11" x14ac:dyDescent="0.2">
      <c r="A80" s="232">
        <v>72</v>
      </c>
      <c r="B80" s="133" t="s">
        <v>129</v>
      </c>
      <c r="C80" s="36" t="s">
        <v>130</v>
      </c>
      <c r="D80" s="56">
        <f t="shared" si="3"/>
        <v>16950599.780000001</v>
      </c>
      <c r="E80" s="131">
        <f>Долечивание!I80</f>
        <v>0</v>
      </c>
      <c r="F80" s="53">
        <f>'Кибер-нож'!K80</f>
        <v>0</v>
      </c>
      <c r="G80" s="54">
        <f>Венерология!I80</f>
        <v>0</v>
      </c>
      <c r="H80" s="54">
        <f>'Паллиативная МП'!H80</f>
        <v>16950599.780000001</v>
      </c>
      <c r="I80" s="54">
        <f>Психотерапия!Q80</f>
        <v>0</v>
      </c>
      <c r="J80" s="54">
        <f>Наркология!Q83</f>
        <v>0</v>
      </c>
      <c r="K80" s="55">
        <f>Фтизиатрия!K80</f>
        <v>0</v>
      </c>
    </row>
    <row r="81" spans="1:11" x14ac:dyDescent="0.2">
      <c r="A81" s="232">
        <v>73</v>
      </c>
      <c r="B81" s="35" t="s">
        <v>131</v>
      </c>
      <c r="C81" s="36" t="s">
        <v>252</v>
      </c>
      <c r="D81" s="56">
        <f t="shared" si="3"/>
        <v>37956380.529999986</v>
      </c>
      <c r="E81" s="131">
        <f>Долечивание!I81</f>
        <v>0</v>
      </c>
      <c r="F81" s="53">
        <f>'Кибер-нож'!K81</f>
        <v>0</v>
      </c>
      <c r="G81" s="54">
        <f>Венерология!I81</f>
        <v>0</v>
      </c>
      <c r="H81" s="54">
        <f>'Паллиативная МП'!H81</f>
        <v>37956380.529999986</v>
      </c>
      <c r="I81" s="54">
        <f>Психотерапия!Q81</f>
        <v>0</v>
      </c>
      <c r="J81" s="54">
        <f>Наркология!Q84</f>
        <v>0</v>
      </c>
      <c r="K81" s="55">
        <f>Фтизиатрия!K81</f>
        <v>0</v>
      </c>
    </row>
    <row r="82" spans="1:11" x14ac:dyDescent="0.2">
      <c r="A82" s="232">
        <v>74</v>
      </c>
      <c r="B82" s="133" t="s">
        <v>132</v>
      </c>
      <c r="C82" s="36" t="s">
        <v>34</v>
      </c>
      <c r="D82" s="56">
        <f t="shared" si="3"/>
        <v>13768057.030000001</v>
      </c>
      <c r="E82" s="131">
        <f>Долечивание!I82</f>
        <v>0</v>
      </c>
      <c r="F82" s="53">
        <f>'Кибер-нож'!K82</f>
        <v>0</v>
      </c>
      <c r="G82" s="54">
        <f>Венерология!I82</f>
        <v>0</v>
      </c>
      <c r="H82" s="54">
        <f>'Паллиативная МП'!H82</f>
        <v>13768057.030000001</v>
      </c>
      <c r="I82" s="54">
        <f>Психотерапия!Q82</f>
        <v>0</v>
      </c>
      <c r="J82" s="54">
        <f>Наркология!Q85</f>
        <v>0</v>
      </c>
      <c r="K82" s="55">
        <f>Фтизиатрия!K82</f>
        <v>0</v>
      </c>
    </row>
    <row r="83" spans="1:11" x14ac:dyDescent="0.2">
      <c r="A83" s="232">
        <v>75</v>
      </c>
      <c r="B83" s="35" t="s">
        <v>133</v>
      </c>
      <c r="C83" s="36" t="s">
        <v>326</v>
      </c>
      <c r="D83" s="56">
        <f t="shared" si="3"/>
        <v>12957251.370000001</v>
      </c>
      <c r="E83" s="131">
        <f>Долечивание!I83</f>
        <v>0</v>
      </c>
      <c r="F83" s="53">
        <f>'Кибер-нож'!K83</f>
        <v>0</v>
      </c>
      <c r="G83" s="54">
        <f>Венерология!I83</f>
        <v>0</v>
      </c>
      <c r="H83" s="54">
        <f>'Паллиативная МП'!H83</f>
        <v>12957251.370000001</v>
      </c>
      <c r="I83" s="54">
        <f>Психотерапия!Q83</f>
        <v>0</v>
      </c>
      <c r="J83" s="54">
        <f>Наркология!Q86</f>
        <v>0</v>
      </c>
      <c r="K83" s="55">
        <f>Фтизиатрия!K83</f>
        <v>0</v>
      </c>
    </row>
    <row r="84" spans="1:11" x14ac:dyDescent="0.2">
      <c r="A84" s="232">
        <v>76</v>
      </c>
      <c r="B84" s="35" t="s">
        <v>134</v>
      </c>
      <c r="C84" s="36" t="s">
        <v>35</v>
      </c>
      <c r="D84" s="56">
        <f t="shared" si="3"/>
        <v>21260884.280000001</v>
      </c>
      <c r="E84" s="131">
        <f>Долечивание!I84</f>
        <v>0</v>
      </c>
      <c r="F84" s="53">
        <f>'Кибер-нож'!K84</f>
        <v>0</v>
      </c>
      <c r="G84" s="54">
        <f>Венерология!I84</f>
        <v>0</v>
      </c>
      <c r="H84" s="54">
        <f>'Паллиативная МП'!H84</f>
        <v>21260884.280000001</v>
      </c>
      <c r="I84" s="54">
        <f>Психотерапия!Q84</f>
        <v>0</v>
      </c>
      <c r="J84" s="54">
        <f>Наркология!Q87</f>
        <v>0</v>
      </c>
      <c r="K84" s="55">
        <f>Фтизиатрия!K84</f>
        <v>0</v>
      </c>
    </row>
    <row r="85" spans="1:11" x14ac:dyDescent="0.2">
      <c r="A85" s="232">
        <v>77</v>
      </c>
      <c r="B85" s="35" t="s">
        <v>135</v>
      </c>
      <c r="C85" s="36" t="s">
        <v>49</v>
      </c>
      <c r="D85" s="56">
        <f t="shared" si="3"/>
        <v>14383604.989999998</v>
      </c>
      <c r="E85" s="131">
        <f>Долечивание!I85</f>
        <v>0</v>
      </c>
      <c r="F85" s="53">
        <f>'Кибер-нож'!K85</f>
        <v>0</v>
      </c>
      <c r="G85" s="54">
        <f>Венерология!I85</f>
        <v>0</v>
      </c>
      <c r="H85" s="54">
        <f>'Паллиативная МП'!H85</f>
        <v>14383604.989999998</v>
      </c>
      <c r="I85" s="54">
        <f>Психотерапия!Q85</f>
        <v>0</v>
      </c>
      <c r="J85" s="54">
        <f>Наркология!Q88</f>
        <v>0</v>
      </c>
      <c r="K85" s="55">
        <f>Фтизиатрия!K85</f>
        <v>0</v>
      </c>
    </row>
    <row r="86" spans="1:11" x14ac:dyDescent="0.2">
      <c r="A86" s="232">
        <v>78</v>
      </c>
      <c r="B86" s="35" t="s">
        <v>136</v>
      </c>
      <c r="C86" s="36" t="s">
        <v>231</v>
      </c>
      <c r="D86" s="56">
        <f t="shared" si="3"/>
        <v>19558519.490000002</v>
      </c>
      <c r="E86" s="131">
        <f>Долечивание!I86</f>
        <v>0</v>
      </c>
      <c r="F86" s="53">
        <f>'Кибер-нож'!K86</f>
        <v>0</v>
      </c>
      <c r="G86" s="54">
        <f>Венерология!I86</f>
        <v>0</v>
      </c>
      <c r="H86" s="54">
        <f>'Паллиативная МП'!H86</f>
        <v>19558519.490000002</v>
      </c>
      <c r="I86" s="54">
        <f>Психотерапия!Q86</f>
        <v>0</v>
      </c>
      <c r="J86" s="54">
        <f>Наркология!Q89</f>
        <v>0</v>
      </c>
      <c r="K86" s="55">
        <f>Фтизиатрия!K86</f>
        <v>0</v>
      </c>
    </row>
    <row r="87" spans="1:11" x14ac:dyDescent="0.2">
      <c r="A87" s="232">
        <v>79</v>
      </c>
      <c r="B87" s="35" t="s">
        <v>137</v>
      </c>
      <c r="C87" s="36" t="s">
        <v>296</v>
      </c>
      <c r="D87" s="56">
        <f t="shared" si="3"/>
        <v>0</v>
      </c>
      <c r="E87" s="131">
        <f>Долечивание!I87</f>
        <v>0</v>
      </c>
      <c r="F87" s="53">
        <f>'Кибер-нож'!K87</f>
        <v>0</v>
      </c>
      <c r="G87" s="54">
        <f>Венерология!I87</f>
        <v>0</v>
      </c>
      <c r="H87" s="54">
        <f>'Паллиативная МП'!H87</f>
        <v>0</v>
      </c>
      <c r="I87" s="54">
        <f>Психотерапия!Q87</f>
        <v>0</v>
      </c>
      <c r="J87" s="54">
        <f>Наркология!Q90</f>
        <v>0</v>
      </c>
      <c r="K87" s="55">
        <f>Фтизиатрия!K87</f>
        <v>0</v>
      </c>
    </row>
    <row r="88" spans="1:11" x14ac:dyDescent="0.2">
      <c r="A88" s="232">
        <v>80</v>
      </c>
      <c r="B88" s="18" t="s">
        <v>138</v>
      </c>
      <c r="C88" s="36" t="s">
        <v>264</v>
      </c>
      <c r="D88" s="56">
        <f t="shared" si="3"/>
        <v>0</v>
      </c>
      <c r="E88" s="131">
        <f>Долечивание!I88</f>
        <v>0</v>
      </c>
      <c r="F88" s="53">
        <f>'Кибер-нож'!K88</f>
        <v>0</v>
      </c>
      <c r="G88" s="54">
        <f>Венерология!I88</f>
        <v>0</v>
      </c>
      <c r="H88" s="54">
        <f>'Паллиативная МП'!H88</f>
        <v>0</v>
      </c>
      <c r="I88" s="54">
        <f>Психотерапия!Q88</f>
        <v>0</v>
      </c>
      <c r="J88" s="54">
        <f>Наркология!Q91</f>
        <v>0</v>
      </c>
      <c r="K88" s="55">
        <f>Фтизиатрия!K88</f>
        <v>0</v>
      </c>
    </row>
    <row r="89" spans="1:11" ht="25.5" x14ac:dyDescent="0.2">
      <c r="A89" s="267">
        <v>81</v>
      </c>
      <c r="B89" s="270" t="s">
        <v>139</v>
      </c>
      <c r="C89" s="136" t="s">
        <v>253</v>
      </c>
      <c r="D89" s="56">
        <f t="shared" si="3"/>
        <v>0</v>
      </c>
      <c r="E89" s="131">
        <f>Долечивание!I89</f>
        <v>0</v>
      </c>
      <c r="F89" s="53">
        <f>'Кибер-нож'!K89</f>
        <v>0</v>
      </c>
      <c r="G89" s="54">
        <f>Венерология!I89</f>
        <v>0</v>
      </c>
      <c r="H89" s="54">
        <f>'Паллиативная МП'!H89</f>
        <v>0</v>
      </c>
      <c r="I89" s="54">
        <f>Психотерапия!Q89</f>
        <v>0</v>
      </c>
      <c r="J89" s="54">
        <f>Наркология!Q92</f>
        <v>0</v>
      </c>
      <c r="K89" s="55">
        <f>Фтизиатрия!K89</f>
        <v>0</v>
      </c>
    </row>
    <row r="90" spans="1:11" ht="38.25" x14ac:dyDescent="0.2">
      <c r="A90" s="268"/>
      <c r="B90" s="271"/>
      <c r="C90" s="36" t="s">
        <v>294</v>
      </c>
      <c r="D90" s="56">
        <f t="shared" si="3"/>
        <v>0</v>
      </c>
      <c r="E90" s="131">
        <f>Долечивание!I90</f>
        <v>0</v>
      </c>
      <c r="F90" s="53">
        <f>'Кибер-нож'!K90</f>
        <v>0</v>
      </c>
      <c r="G90" s="54">
        <f>Венерология!I90</f>
        <v>0</v>
      </c>
      <c r="H90" s="54">
        <f>'Паллиативная МП'!H90</f>
        <v>0</v>
      </c>
      <c r="I90" s="54">
        <f>Психотерапия!Q90</f>
        <v>0</v>
      </c>
      <c r="J90" s="54">
        <f>Наркология!Q93</f>
        <v>0</v>
      </c>
      <c r="K90" s="55">
        <f>Фтизиатрия!K90</f>
        <v>0</v>
      </c>
    </row>
    <row r="91" spans="1:11" ht="25.5" x14ac:dyDescent="0.2">
      <c r="A91" s="268"/>
      <c r="B91" s="271"/>
      <c r="C91" s="36" t="s">
        <v>254</v>
      </c>
      <c r="D91" s="56">
        <f t="shared" si="3"/>
        <v>0</v>
      </c>
      <c r="E91" s="131">
        <f>Долечивание!I91</f>
        <v>0</v>
      </c>
      <c r="F91" s="53">
        <f>'Кибер-нож'!K91</f>
        <v>0</v>
      </c>
      <c r="G91" s="54">
        <f>Венерология!I91</f>
        <v>0</v>
      </c>
      <c r="H91" s="54">
        <f>'Паллиативная МП'!H91</f>
        <v>0</v>
      </c>
      <c r="I91" s="54">
        <f>Психотерапия!Q91</f>
        <v>0</v>
      </c>
      <c r="J91" s="54">
        <f>Наркология!Q94</f>
        <v>0</v>
      </c>
      <c r="K91" s="55">
        <f>Фтизиатрия!K91</f>
        <v>0</v>
      </c>
    </row>
    <row r="92" spans="1:11" ht="38.25" x14ac:dyDescent="0.2">
      <c r="A92" s="269"/>
      <c r="B92" s="272"/>
      <c r="C92" s="137" t="s">
        <v>295</v>
      </c>
      <c r="D92" s="56">
        <f t="shared" si="3"/>
        <v>0</v>
      </c>
      <c r="E92" s="131">
        <f>Долечивание!I92</f>
        <v>0</v>
      </c>
      <c r="F92" s="53">
        <f>'Кибер-нож'!K92</f>
        <v>0</v>
      </c>
      <c r="G92" s="54">
        <f>Венерология!I92</f>
        <v>0</v>
      </c>
      <c r="H92" s="54">
        <f>'Паллиативная МП'!H92</f>
        <v>0</v>
      </c>
      <c r="I92" s="54">
        <f>Психотерапия!Q92</f>
        <v>0</v>
      </c>
      <c r="J92" s="54">
        <f>Наркология!Q95</f>
        <v>0</v>
      </c>
      <c r="K92" s="55">
        <f>Фтизиатрия!K92</f>
        <v>0</v>
      </c>
    </row>
    <row r="93" spans="1:11" ht="25.5" x14ac:dyDescent="0.2">
      <c r="A93" s="232">
        <v>82</v>
      </c>
      <c r="B93" s="18" t="s">
        <v>140</v>
      </c>
      <c r="C93" s="36" t="s">
        <v>48</v>
      </c>
      <c r="D93" s="56">
        <f t="shared" si="3"/>
        <v>0</v>
      </c>
      <c r="E93" s="131">
        <f>Долечивание!I93</f>
        <v>0</v>
      </c>
      <c r="F93" s="53">
        <f>'Кибер-нож'!K93</f>
        <v>0</v>
      </c>
      <c r="G93" s="54">
        <f>Венерология!I93</f>
        <v>0</v>
      </c>
      <c r="H93" s="54">
        <f>'Паллиативная МП'!H93</f>
        <v>0</v>
      </c>
      <c r="I93" s="54">
        <f>Психотерапия!Q93</f>
        <v>0</v>
      </c>
      <c r="J93" s="54">
        <f>Наркология!Q96</f>
        <v>0</v>
      </c>
      <c r="K93" s="55">
        <f>Фтизиатрия!K93</f>
        <v>0</v>
      </c>
    </row>
    <row r="94" spans="1:11" x14ac:dyDescent="0.2">
      <c r="A94" s="232">
        <v>83</v>
      </c>
      <c r="B94" s="18" t="s">
        <v>141</v>
      </c>
      <c r="C94" s="36" t="s">
        <v>142</v>
      </c>
      <c r="D94" s="56">
        <f t="shared" si="3"/>
        <v>0</v>
      </c>
      <c r="E94" s="131">
        <f>Долечивание!I94</f>
        <v>0</v>
      </c>
      <c r="F94" s="53">
        <f>'Кибер-нож'!K94</f>
        <v>0</v>
      </c>
      <c r="G94" s="54">
        <f>Венерология!I94</f>
        <v>0</v>
      </c>
      <c r="H94" s="54">
        <f>'Паллиативная МП'!H94</f>
        <v>0</v>
      </c>
      <c r="I94" s="54">
        <f>Психотерапия!Q94</f>
        <v>0</v>
      </c>
      <c r="J94" s="54">
        <f>Наркология!Q97</f>
        <v>0</v>
      </c>
      <c r="K94" s="55">
        <f>Фтизиатрия!K94</f>
        <v>0</v>
      </c>
    </row>
    <row r="95" spans="1:11" x14ac:dyDescent="0.2">
      <c r="A95" s="232">
        <v>84</v>
      </c>
      <c r="B95" s="133" t="s">
        <v>143</v>
      </c>
      <c r="C95" s="36" t="s">
        <v>144</v>
      </c>
      <c r="D95" s="56">
        <f t="shared" si="3"/>
        <v>0</v>
      </c>
      <c r="E95" s="131">
        <f>Долечивание!I95</f>
        <v>0</v>
      </c>
      <c r="F95" s="53">
        <f>'Кибер-нож'!K95</f>
        <v>0</v>
      </c>
      <c r="G95" s="54">
        <f>Венерология!I95</f>
        <v>0</v>
      </c>
      <c r="H95" s="54">
        <f>'Паллиативная МП'!H95</f>
        <v>0</v>
      </c>
      <c r="I95" s="54">
        <f>Психотерапия!Q95</f>
        <v>0</v>
      </c>
      <c r="J95" s="54">
        <f>Наркология!Q98</f>
        <v>0</v>
      </c>
      <c r="K95" s="55">
        <f>Фтизиатрия!K95</f>
        <v>0</v>
      </c>
    </row>
    <row r="96" spans="1:11" x14ac:dyDescent="0.2">
      <c r="A96" s="232">
        <v>85</v>
      </c>
      <c r="B96" s="18" t="s">
        <v>145</v>
      </c>
      <c r="C96" s="36" t="s">
        <v>27</v>
      </c>
      <c r="D96" s="56">
        <f t="shared" si="3"/>
        <v>28516413.329999998</v>
      </c>
      <c r="E96" s="131">
        <f>Долечивание!I96</f>
        <v>0</v>
      </c>
      <c r="F96" s="53">
        <f>'Кибер-нож'!K96</f>
        <v>0</v>
      </c>
      <c r="G96" s="54">
        <f>Венерология!I96</f>
        <v>886365.99</v>
      </c>
      <c r="H96" s="54">
        <f>'Паллиативная МП'!H96</f>
        <v>10288334.5</v>
      </c>
      <c r="I96" s="54">
        <f>Психотерапия!Q96</f>
        <v>13714448.159999998</v>
      </c>
      <c r="J96" s="54">
        <f>Наркология!Q99</f>
        <v>1607137.8</v>
      </c>
      <c r="K96" s="55">
        <f>Фтизиатрия!K96</f>
        <v>2020126.88</v>
      </c>
    </row>
    <row r="97" spans="1:11" x14ac:dyDescent="0.2">
      <c r="A97" s="232">
        <v>86</v>
      </c>
      <c r="B97" s="133" t="s">
        <v>146</v>
      </c>
      <c r="C97" s="36" t="s">
        <v>12</v>
      </c>
      <c r="D97" s="56">
        <f t="shared" si="3"/>
        <v>16425779.349999998</v>
      </c>
      <c r="E97" s="131">
        <f>Долечивание!I97</f>
        <v>0</v>
      </c>
      <c r="F97" s="53">
        <f>'Кибер-нож'!K97</f>
        <v>0</v>
      </c>
      <c r="G97" s="54">
        <f>Венерология!I97</f>
        <v>1146302.1000000001</v>
      </c>
      <c r="H97" s="54">
        <f>'Паллиативная МП'!H97</f>
        <v>10296390.499999996</v>
      </c>
      <c r="I97" s="54">
        <f>Психотерапия!Q97</f>
        <v>883021.08000000007</v>
      </c>
      <c r="J97" s="54">
        <f>Наркология!Q100</f>
        <v>1374123.1300000001</v>
      </c>
      <c r="K97" s="55">
        <f>Фтизиатрия!K97</f>
        <v>2725942.54</v>
      </c>
    </row>
    <row r="98" spans="1:11" x14ac:dyDescent="0.2">
      <c r="A98" s="232">
        <v>87</v>
      </c>
      <c r="B98" s="133" t="s">
        <v>147</v>
      </c>
      <c r="C98" s="36" t="s">
        <v>26</v>
      </c>
      <c r="D98" s="56">
        <f t="shared" si="3"/>
        <v>23937083.620000005</v>
      </c>
      <c r="E98" s="131">
        <f>Долечивание!I98</f>
        <v>0</v>
      </c>
      <c r="F98" s="53">
        <f>'Кибер-нож'!K98</f>
        <v>0</v>
      </c>
      <c r="G98" s="54">
        <f>Венерология!I98</f>
        <v>1997148.87</v>
      </c>
      <c r="H98" s="54">
        <f>'Паллиативная МП'!H98</f>
        <v>11972784.980000006</v>
      </c>
      <c r="I98" s="54">
        <f>Психотерапия!Q98</f>
        <v>0</v>
      </c>
      <c r="J98" s="54">
        <f>Наркология!Q101</f>
        <v>4755571.2699999996</v>
      </c>
      <c r="K98" s="55">
        <f>Фтизиатрия!K98</f>
        <v>5211578.5</v>
      </c>
    </row>
    <row r="99" spans="1:11" x14ac:dyDescent="0.2">
      <c r="A99" s="232">
        <v>88</v>
      </c>
      <c r="B99" s="18" t="s">
        <v>148</v>
      </c>
      <c r="C99" s="36" t="s">
        <v>42</v>
      </c>
      <c r="D99" s="56">
        <f t="shared" si="3"/>
        <v>11582682.969999999</v>
      </c>
      <c r="E99" s="131">
        <f>Долечивание!I99</f>
        <v>0</v>
      </c>
      <c r="F99" s="53">
        <f>'Кибер-нож'!K99</f>
        <v>0</v>
      </c>
      <c r="G99" s="54">
        <f>Венерология!I99</f>
        <v>879369.78</v>
      </c>
      <c r="H99" s="54">
        <f>'Паллиативная МП'!H99</f>
        <v>5843372.4999999991</v>
      </c>
      <c r="I99" s="54">
        <f>Психотерапия!Q99</f>
        <v>0</v>
      </c>
      <c r="J99" s="54">
        <f>Наркология!Q102</f>
        <v>2142367.83</v>
      </c>
      <c r="K99" s="55">
        <f>Фтизиатрия!K99</f>
        <v>2717572.8600000003</v>
      </c>
    </row>
    <row r="100" spans="1:11" x14ac:dyDescent="0.2">
      <c r="A100" s="232">
        <v>89</v>
      </c>
      <c r="B100" s="35" t="s">
        <v>150</v>
      </c>
      <c r="C100" s="36" t="s">
        <v>28</v>
      </c>
      <c r="D100" s="56">
        <f t="shared" ref="D100:D128" si="4">E100+F100+G100+H100+I100+J100+K100</f>
        <v>24713149.849999994</v>
      </c>
      <c r="E100" s="131">
        <f>Долечивание!I100</f>
        <v>0</v>
      </c>
      <c r="F100" s="53">
        <f>'Кибер-нож'!K100</f>
        <v>0</v>
      </c>
      <c r="G100" s="54">
        <f>Венерология!I100</f>
        <v>2709685.95</v>
      </c>
      <c r="H100" s="54">
        <f>'Паллиативная МП'!H100</f>
        <v>12362955.739999995</v>
      </c>
      <c r="I100" s="54">
        <f>Психотерапия!Q100</f>
        <v>0</v>
      </c>
      <c r="J100" s="54">
        <f>Наркология!Q103</f>
        <v>4567784.92</v>
      </c>
      <c r="K100" s="55">
        <f>Фтизиатрия!K100</f>
        <v>5072723.24</v>
      </c>
    </row>
    <row r="101" spans="1:11" x14ac:dyDescent="0.2">
      <c r="A101" s="232">
        <v>90</v>
      </c>
      <c r="B101" s="35" t="s">
        <v>151</v>
      </c>
      <c r="C101" s="36" t="s">
        <v>29</v>
      </c>
      <c r="D101" s="56">
        <f t="shared" si="4"/>
        <v>23243722.940000005</v>
      </c>
      <c r="E101" s="131">
        <f>Долечивание!I101</f>
        <v>0</v>
      </c>
      <c r="F101" s="53">
        <f>'Кибер-нож'!K101</f>
        <v>0</v>
      </c>
      <c r="G101" s="54">
        <f>Венерология!I101</f>
        <v>1943331.87</v>
      </c>
      <c r="H101" s="54">
        <f>'Паллиативная МП'!H101</f>
        <v>13407141.900000002</v>
      </c>
      <c r="I101" s="54">
        <f>Психотерапия!Q101</f>
        <v>325376.40000000002</v>
      </c>
      <c r="J101" s="54">
        <f>Наркология!Q104</f>
        <v>4235932.7300000004</v>
      </c>
      <c r="K101" s="55">
        <f>Фтизиатрия!K101</f>
        <v>3331940.04</v>
      </c>
    </row>
    <row r="102" spans="1:11" x14ac:dyDescent="0.2">
      <c r="A102" s="232">
        <v>91</v>
      </c>
      <c r="B102" s="133" t="s">
        <v>152</v>
      </c>
      <c r="C102" s="36" t="s">
        <v>14</v>
      </c>
      <c r="D102" s="56">
        <f t="shared" si="4"/>
        <v>33034721.040000007</v>
      </c>
      <c r="E102" s="131">
        <f>Долечивание!I102</f>
        <v>0</v>
      </c>
      <c r="F102" s="53">
        <f>'Кибер-нож'!K102</f>
        <v>0</v>
      </c>
      <c r="G102" s="54">
        <f>Венерология!I102</f>
        <v>888518.67</v>
      </c>
      <c r="H102" s="54">
        <f>'Паллиативная МП'!H102</f>
        <v>5144658.700000003</v>
      </c>
      <c r="I102" s="54">
        <f>Психотерапия!Q102</f>
        <v>18118802.430000003</v>
      </c>
      <c r="J102" s="54">
        <f>Наркология!Q105</f>
        <v>7064748.7400000021</v>
      </c>
      <c r="K102" s="55">
        <f>Фтизиатрия!K102</f>
        <v>1817992.5</v>
      </c>
    </row>
    <row r="103" spans="1:11" x14ac:dyDescent="0.2">
      <c r="A103" s="232">
        <v>92</v>
      </c>
      <c r="B103" s="35" t="s">
        <v>153</v>
      </c>
      <c r="C103" s="36" t="s">
        <v>30</v>
      </c>
      <c r="D103" s="56">
        <f t="shared" si="4"/>
        <v>16632639.99</v>
      </c>
      <c r="E103" s="131">
        <f>Долечивание!I103</f>
        <v>0</v>
      </c>
      <c r="F103" s="53">
        <f>'Кибер-нож'!K103</f>
        <v>0</v>
      </c>
      <c r="G103" s="54">
        <f>Венерология!I103</f>
        <v>1201195.44</v>
      </c>
      <c r="H103" s="54">
        <f>'Паллиативная МП'!H103</f>
        <v>10814547.380000001</v>
      </c>
      <c r="I103" s="54">
        <f>Психотерапия!Q103</f>
        <v>0</v>
      </c>
      <c r="J103" s="54">
        <f>Наркология!Q106</f>
        <v>2192907.17</v>
      </c>
      <c r="K103" s="55">
        <f>Фтизиатрия!K103</f>
        <v>2423990</v>
      </c>
    </row>
    <row r="104" spans="1:11" x14ac:dyDescent="0.2">
      <c r="A104" s="232">
        <v>93</v>
      </c>
      <c r="B104" s="35" t="s">
        <v>154</v>
      </c>
      <c r="C104" s="36" t="s">
        <v>15</v>
      </c>
      <c r="D104" s="56">
        <f t="shared" si="4"/>
        <v>21503371.140000001</v>
      </c>
      <c r="E104" s="131">
        <f>Долечивание!I104</f>
        <v>0</v>
      </c>
      <c r="F104" s="53">
        <f>'Кибер-нож'!K104</f>
        <v>0</v>
      </c>
      <c r="G104" s="54">
        <f>Венерология!I104</f>
        <v>915965.34</v>
      </c>
      <c r="H104" s="54">
        <f>'Паллиативная МП'!H104</f>
        <v>10290280.999999998</v>
      </c>
      <c r="I104" s="54">
        <f>Психотерапия!Q104</f>
        <v>0</v>
      </c>
      <c r="J104" s="54">
        <f>Наркология!Q107</f>
        <v>7873134.8000000045</v>
      </c>
      <c r="K104" s="55">
        <f>Фтизиатрия!K104</f>
        <v>2423990</v>
      </c>
    </row>
    <row r="105" spans="1:11" x14ac:dyDescent="0.2">
      <c r="A105" s="232">
        <v>94</v>
      </c>
      <c r="B105" s="18" t="s">
        <v>155</v>
      </c>
      <c r="C105" s="36" t="s">
        <v>13</v>
      </c>
      <c r="D105" s="56">
        <f t="shared" si="4"/>
        <v>29730746.600000001</v>
      </c>
      <c r="E105" s="131">
        <f>Долечивание!I105</f>
        <v>0</v>
      </c>
      <c r="F105" s="53">
        <f>'Кибер-нож'!K105</f>
        <v>0</v>
      </c>
      <c r="G105" s="54">
        <f>Венерология!I105</f>
        <v>1598865.54</v>
      </c>
      <c r="H105" s="54">
        <f>'Паллиативная МП'!H105</f>
        <v>14623226.330000002</v>
      </c>
      <c r="I105" s="54">
        <f>Психотерапия!Q105</f>
        <v>0</v>
      </c>
      <c r="J105" s="54">
        <f>Наркология!Q108</f>
        <v>10478667.23</v>
      </c>
      <c r="K105" s="55">
        <f>Фтизиатрия!K105</f>
        <v>3029987.5</v>
      </c>
    </row>
    <row r="106" spans="1:11" x14ac:dyDescent="0.2">
      <c r="A106" s="232">
        <v>95</v>
      </c>
      <c r="B106" s="133" t="s">
        <v>156</v>
      </c>
      <c r="C106" s="36" t="s">
        <v>31</v>
      </c>
      <c r="D106" s="56">
        <f t="shared" si="4"/>
        <v>17351861.59</v>
      </c>
      <c r="E106" s="131">
        <f>Долечивание!I106</f>
        <v>0</v>
      </c>
      <c r="F106" s="53">
        <f>'Кибер-нож'!K106</f>
        <v>0</v>
      </c>
      <c r="G106" s="54">
        <f>Венерология!I106</f>
        <v>2485807.23</v>
      </c>
      <c r="H106" s="54">
        <f>'Паллиативная МП'!H106</f>
        <v>10699905.129999999</v>
      </c>
      <c r="I106" s="54">
        <f>Психотерапия!Q106</f>
        <v>0</v>
      </c>
      <c r="J106" s="54">
        <f>Наркология!Q109</f>
        <v>1863358.73</v>
      </c>
      <c r="K106" s="55">
        <f>Фтизиатрия!K106</f>
        <v>2302790.5</v>
      </c>
    </row>
    <row r="107" spans="1:11" x14ac:dyDescent="0.2">
      <c r="A107" s="232">
        <v>96</v>
      </c>
      <c r="B107" s="35" t="s">
        <v>158</v>
      </c>
      <c r="C107" s="36" t="s">
        <v>33</v>
      </c>
      <c r="D107" s="56">
        <f t="shared" si="4"/>
        <v>36539516.439999998</v>
      </c>
      <c r="E107" s="131">
        <f>Долечивание!I107</f>
        <v>0</v>
      </c>
      <c r="F107" s="53">
        <f>'Кибер-нож'!K107</f>
        <v>0</v>
      </c>
      <c r="G107" s="54">
        <f>Венерология!I107</f>
        <v>2517559.2599999998</v>
      </c>
      <c r="H107" s="54">
        <f>'Паллиативная МП'!H107</f>
        <v>12948193.149999997</v>
      </c>
      <c r="I107" s="54">
        <f>Психотерапия!Q107</f>
        <v>0</v>
      </c>
      <c r="J107" s="54">
        <f>Наркология!Q110</f>
        <v>15619786.530000003</v>
      </c>
      <c r="K107" s="55">
        <f>Фтизиатрия!K107</f>
        <v>5453977.5</v>
      </c>
    </row>
    <row r="108" spans="1:11" x14ac:dyDescent="0.2">
      <c r="A108" s="232">
        <v>97</v>
      </c>
      <c r="B108" s="35" t="s">
        <v>160</v>
      </c>
      <c r="C108" s="36" t="s">
        <v>161</v>
      </c>
      <c r="D108" s="56">
        <f t="shared" si="4"/>
        <v>0</v>
      </c>
      <c r="E108" s="131">
        <f>Долечивание!I108</f>
        <v>0</v>
      </c>
      <c r="F108" s="53">
        <f>'Кибер-нож'!K108</f>
        <v>0</v>
      </c>
      <c r="G108" s="54">
        <f>Венерология!I108</f>
        <v>0</v>
      </c>
      <c r="H108" s="54">
        <f>'Паллиативная МП'!H108</f>
        <v>0</v>
      </c>
      <c r="I108" s="54">
        <f>Психотерапия!Q108</f>
        <v>0</v>
      </c>
      <c r="J108" s="54">
        <f>Наркология!Q111</f>
        <v>0</v>
      </c>
      <c r="K108" s="55">
        <f>Фтизиатрия!K108</f>
        <v>0</v>
      </c>
    </row>
    <row r="109" spans="1:11" x14ac:dyDescent="0.2">
      <c r="A109" s="232">
        <v>98</v>
      </c>
      <c r="B109" s="35" t="s">
        <v>162</v>
      </c>
      <c r="C109" s="36" t="s">
        <v>163</v>
      </c>
      <c r="D109" s="56">
        <f t="shared" si="4"/>
        <v>0</v>
      </c>
      <c r="E109" s="131">
        <f>Долечивание!I109</f>
        <v>0</v>
      </c>
      <c r="F109" s="53">
        <f>'Кибер-нож'!K109</f>
        <v>0</v>
      </c>
      <c r="G109" s="54">
        <f>Венерология!I109</f>
        <v>0</v>
      </c>
      <c r="H109" s="54">
        <f>'Паллиативная МП'!H109</f>
        <v>0</v>
      </c>
      <c r="I109" s="54">
        <f>Психотерапия!Q109</f>
        <v>0</v>
      </c>
      <c r="J109" s="54">
        <f>Наркология!Q112</f>
        <v>0</v>
      </c>
      <c r="K109" s="55">
        <f>Фтизиатрия!K109</f>
        <v>0</v>
      </c>
    </row>
    <row r="110" spans="1:11" x14ac:dyDescent="0.2">
      <c r="A110" s="232">
        <v>99</v>
      </c>
      <c r="B110" s="133" t="s">
        <v>164</v>
      </c>
      <c r="C110" s="36" t="s">
        <v>165</v>
      </c>
      <c r="D110" s="56">
        <f t="shared" si="4"/>
        <v>0</v>
      </c>
      <c r="E110" s="131">
        <f>Долечивание!I110</f>
        <v>0</v>
      </c>
      <c r="F110" s="53">
        <f>'Кибер-нож'!K110</f>
        <v>0</v>
      </c>
      <c r="G110" s="54">
        <f>Венерология!I110</f>
        <v>0</v>
      </c>
      <c r="H110" s="54">
        <f>'Паллиативная МП'!H110</f>
        <v>0</v>
      </c>
      <c r="I110" s="54">
        <f>Психотерапия!Q110</f>
        <v>0</v>
      </c>
      <c r="J110" s="54">
        <f>Наркология!Q113</f>
        <v>0</v>
      </c>
      <c r="K110" s="55">
        <f>Фтизиатрия!K110</f>
        <v>0</v>
      </c>
    </row>
    <row r="111" spans="1:11" x14ac:dyDescent="0.2">
      <c r="A111" s="232">
        <v>100</v>
      </c>
      <c r="B111" s="133" t="s">
        <v>166</v>
      </c>
      <c r="C111" s="36" t="s">
        <v>167</v>
      </c>
      <c r="D111" s="56">
        <f t="shared" si="4"/>
        <v>0</v>
      </c>
      <c r="E111" s="131">
        <f>Долечивание!I111</f>
        <v>0</v>
      </c>
      <c r="F111" s="53">
        <f>'Кибер-нож'!K111</f>
        <v>0</v>
      </c>
      <c r="G111" s="54">
        <f>Венерология!I111</f>
        <v>0</v>
      </c>
      <c r="H111" s="54">
        <f>'Паллиативная МП'!H111</f>
        <v>0</v>
      </c>
      <c r="I111" s="54">
        <f>Психотерапия!Q111</f>
        <v>0</v>
      </c>
      <c r="J111" s="54">
        <f>Наркология!Q114</f>
        <v>0</v>
      </c>
      <c r="K111" s="55">
        <f>Фтизиатрия!K111</f>
        <v>0</v>
      </c>
    </row>
    <row r="112" spans="1:11" x14ac:dyDescent="0.2">
      <c r="A112" s="232">
        <v>101</v>
      </c>
      <c r="B112" s="133" t="s">
        <v>168</v>
      </c>
      <c r="C112" s="36" t="s">
        <v>169</v>
      </c>
      <c r="D112" s="56">
        <f t="shared" si="4"/>
        <v>0</v>
      </c>
      <c r="E112" s="131">
        <f>Долечивание!I112</f>
        <v>0</v>
      </c>
      <c r="F112" s="53">
        <f>'Кибер-нож'!K112</f>
        <v>0</v>
      </c>
      <c r="G112" s="54">
        <f>Венерология!I112</f>
        <v>0</v>
      </c>
      <c r="H112" s="54">
        <f>'Паллиативная МП'!H112</f>
        <v>0</v>
      </c>
      <c r="I112" s="54">
        <f>Психотерапия!Q112</f>
        <v>0</v>
      </c>
      <c r="J112" s="54">
        <f>Наркология!Q115</f>
        <v>0</v>
      </c>
      <c r="K112" s="55">
        <f>Фтизиатрия!K112</f>
        <v>0</v>
      </c>
    </row>
    <row r="113" spans="1:11" x14ac:dyDescent="0.2">
      <c r="A113" s="232">
        <v>102</v>
      </c>
      <c r="B113" s="133" t="s">
        <v>170</v>
      </c>
      <c r="C113" s="36" t="s">
        <v>171</v>
      </c>
      <c r="D113" s="56">
        <f t="shared" si="4"/>
        <v>0</v>
      </c>
      <c r="E113" s="131">
        <f>Долечивание!I113</f>
        <v>0</v>
      </c>
      <c r="F113" s="53">
        <f>'Кибер-нож'!K113</f>
        <v>0</v>
      </c>
      <c r="G113" s="54">
        <f>Венерология!I113</f>
        <v>0</v>
      </c>
      <c r="H113" s="54">
        <f>'Паллиативная МП'!H113</f>
        <v>0</v>
      </c>
      <c r="I113" s="54">
        <f>Психотерапия!Q113</f>
        <v>0</v>
      </c>
      <c r="J113" s="54">
        <f>Наркология!Q116</f>
        <v>0</v>
      </c>
      <c r="K113" s="55">
        <f>Фтизиатрия!K113</f>
        <v>0</v>
      </c>
    </row>
    <row r="114" spans="1:11" x14ac:dyDescent="0.2">
      <c r="A114" s="232">
        <v>103</v>
      </c>
      <c r="B114" s="133" t="s">
        <v>172</v>
      </c>
      <c r="C114" s="36" t="s">
        <v>173</v>
      </c>
      <c r="D114" s="56">
        <f t="shared" si="4"/>
        <v>0</v>
      </c>
      <c r="E114" s="131">
        <f>Долечивание!I114</f>
        <v>0</v>
      </c>
      <c r="F114" s="53">
        <f>'Кибер-нож'!K114</f>
        <v>0</v>
      </c>
      <c r="G114" s="54">
        <f>Венерология!I114</f>
        <v>0</v>
      </c>
      <c r="H114" s="54">
        <f>'Паллиативная МП'!H114</f>
        <v>0</v>
      </c>
      <c r="I114" s="54">
        <f>Психотерапия!Q114</f>
        <v>0</v>
      </c>
      <c r="J114" s="54">
        <f>Наркология!Q117</f>
        <v>0</v>
      </c>
      <c r="K114" s="55">
        <f>Фтизиатрия!K114</f>
        <v>0</v>
      </c>
    </row>
    <row r="115" spans="1:11" x14ac:dyDescent="0.2">
      <c r="A115" s="232">
        <v>104</v>
      </c>
      <c r="B115" s="86" t="s">
        <v>174</v>
      </c>
      <c r="C115" s="135" t="s">
        <v>175</v>
      </c>
      <c r="D115" s="56">
        <f t="shared" si="4"/>
        <v>0</v>
      </c>
      <c r="E115" s="131">
        <f>Долечивание!I115</f>
        <v>0</v>
      </c>
      <c r="F115" s="53">
        <f>'Кибер-нож'!K115</f>
        <v>0</v>
      </c>
      <c r="G115" s="54">
        <f>Венерология!I115</f>
        <v>0</v>
      </c>
      <c r="H115" s="54">
        <f>'Паллиативная МП'!H115</f>
        <v>0</v>
      </c>
      <c r="I115" s="54">
        <f>Психотерапия!Q115</f>
        <v>0</v>
      </c>
      <c r="J115" s="54">
        <f>Наркология!Q118</f>
        <v>0</v>
      </c>
      <c r="K115" s="55">
        <f>Фтизиатрия!K115</f>
        <v>0</v>
      </c>
    </row>
    <row r="116" spans="1:11" x14ac:dyDescent="0.2">
      <c r="A116" s="232">
        <v>105</v>
      </c>
      <c r="B116" s="18" t="s">
        <v>176</v>
      </c>
      <c r="C116" s="36" t="s">
        <v>177</v>
      </c>
      <c r="D116" s="56">
        <f t="shared" si="4"/>
        <v>0</v>
      </c>
      <c r="E116" s="131">
        <f>Долечивание!I116</f>
        <v>0</v>
      </c>
      <c r="F116" s="53">
        <f>'Кибер-нож'!K116</f>
        <v>0</v>
      </c>
      <c r="G116" s="54">
        <f>Венерология!I116</f>
        <v>0</v>
      </c>
      <c r="H116" s="54">
        <f>'Паллиативная МП'!H116</f>
        <v>0</v>
      </c>
      <c r="I116" s="54">
        <f>Психотерапия!Q116</f>
        <v>0</v>
      </c>
      <c r="J116" s="54">
        <f>Наркология!Q119</f>
        <v>0</v>
      </c>
      <c r="K116" s="55">
        <f>Фтизиатрия!K116</f>
        <v>0</v>
      </c>
    </row>
    <row r="117" spans="1:11" x14ac:dyDescent="0.2">
      <c r="A117" s="232">
        <v>106</v>
      </c>
      <c r="B117" s="133" t="s">
        <v>178</v>
      </c>
      <c r="C117" s="36" t="s">
        <v>179</v>
      </c>
      <c r="D117" s="56">
        <f t="shared" si="4"/>
        <v>0</v>
      </c>
      <c r="E117" s="131">
        <f>Долечивание!I117</f>
        <v>0</v>
      </c>
      <c r="F117" s="53">
        <f>'Кибер-нож'!K117</f>
        <v>0</v>
      </c>
      <c r="G117" s="54">
        <f>Венерология!I117</f>
        <v>0</v>
      </c>
      <c r="H117" s="54">
        <f>'Паллиативная МП'!H117</f>
        <v>0</v>
      </c>
      <c r="I117" s="54">
        <f>Психотерапия!Q117</f>
        <v>0</v>
      </c>
      <c r="J117" s="54">
        <f>Наркология!Q120</f>
        <v>0</v>
      </c>
      <c r="K117" s="55">
        <f>Фтизиатрия!K117</f>
        <v>0</v>
      </c>
    </row>
    <row r="118" spans="1:11" x14ac:dyDescent="0.2">
      <c r="A118" s="232">
        <v>107</v>
      </c>
      <c r="B118" s="35" t="s">
        <v>180</v>
      </c>
      <c r="C118" s="138" t="s">
        <v>181</v>
      </c>
      <c r="D118" s="56">
        <f t="shared" si="4"/>
        <v>0</v>
      </c>
      <c r="E118" s="131">
        <f>Долечивание!I118</f>
        <v>0</v>
      </c>
      <c r="F118" s="53">
        <f>'Кибер-нож'!K118</f>
        <v>0</v>
      </c>
      <c r="G118" s="54">
        <f>Венерология!I118</f>
        <v>0</v>
      </c>
      <c r="H118" s="54">
        <f>'Паллиативная МП'!H118</f>
        <v>0</v>
      </c>
      <c r="I118" s="54">
        <f>Психотерапия!Q118</f>
        <v>0</v>
      </c>
      <c r="J118" s="54">
        <f>Наркология!Q121</f>
        <v>0</v>
      </c>
      <c r="K118" s="55">
        <f>Фтизиатрия!K118</f>
        <v>0</v>
      </c>
    </row>
    <row r="119" spans="1:11" x14ac:dyDescent="0.2">
      <c r="A119" s="232">
        <v>108</v>
      </c>
      <c r="B119" s="133" t="s">
        <v>182</v>
      </c>
      <c r="C119" s="36" t="s">
        <v>267</v>
      </c>
      <c r="D119" s="56">
        <f t="shared" si="4"/>
        <v>0</v>
      </c>
      <c r="E119" s="131">
        <f>Долечивание!I119</f>
        <v>0</v>
      </c>
      <c r="F119" s="53">
        <f>'Кибер-нож'!K119</f>
        <v>0</v>
      </c>
      <c r="G119" s="54">
        <f>Венерология!I119</f>
        <v>0</v>
      </c>
      <c r="H119" s="54">
        <f>'Паллиативная МП'!H119</f>
        <v>0</v>
      </c>
      <c r="I119" s="54">
        <f>Психотерапия!Q119</f>
        <v>0</v>
      </c>
      <c r="J119" s="54">
        <f>Наркология!Q122</f>
        <v>0</v>
      </c>
      <c r="K119" s="55">
        <f>Фтизиатрия!K119</f>
        <v>0</v>
      </c>
    </row>
    <row r="120" spans="1:11" x14ac:dyDescent="0.2">
      <c r="A120" s="232">
        <v>109</v>
      </c>
      <c r="B120" s="18" t="s">
        <v>183</v>
      </c>
      <c r="C120" s="36" t="s">
        <v>255</v>
      </c>
      <c r="D120" s="56">
        <f t="shared" si="4"/>
        <v>0</v>
      </c>
      <c r="E120" s="131">
        <f>Долечивание!I120</f>
        <v>0</v>
      </c>
      <c r="F120" s="53">
        <f>'Кибер-нож'!K120</f>
        <v>0</v>
      </c>
      <c r="G120" s="54">
        <f>Венерология!I120</f>
        <v>0</v>
      </c>
      <c r="H120" s="54">
        <f>'Паллиативная МП'!H120</f>
        <v>0</v>
      </c>
      <c r="I120" s="54">
        <f>Психотерапия!Q120</f>
        <v>0</v>
      </c>
      <c r="J120" s="54">
        <f>Наркология!Q123</f>
        <v>0</v>
      </c>
      <c r="K120" s="55">
        <f>Фтизиатрия!K120</f>
        <v>0</v>
      </c>
    </row>
    <row r="121" spans="1:11" x14ac:dyDescent="0.2">
      <c r="A121" s="232">
        <v>110</v>
      </c>
      <c r="B121" s="35" t="s">
        <v>307</v>
      </c>
      <c r="C121" s="36" t="s">
        <v>312</v>
      </c>
      <c r="D121" s="56">
        <f t="shared" si="4"/>
        <v>76862840.299999997</v>
      </c>
      <c r="E121" s="131">
        <f>Долечивание!I121</f>
        <v>76862840.299999997</v>
      </c>
      <c r="F121" s="53">
        <f>'Кибер-нож'!K121</f>
        <v>0</v>
      </c>
      <c r="G121" s="54">
        <f>Венерология!I121</f>
        <v>0</v>
      </c>
      <c r="H121" s="54">
        <f>'Паллиативная МП'!H121</f>
        <v>0</v>
      </c>
      <c r="I121" s="54">
        <f>Психотерапия!Q121</f>
        <v>0</v>
      </c>
      <c r="J121" s="54">
        <f>Наркология!Q124</f>
        <v>0</v>
      </c>
      <c r="K121" s="55">
        <f>Фтизиатрия!K121</f>
        <v>0</v>
      </c>
    </row>
    <row r="122" spans="1:11" x14ac:dyDescent="0.2">
      <c r="A122" s="232">
        <v>111</v>
      </c>
      <c r="B122" s="18" t="s">
        <v>184</v>
      </c>
      <c r="C122" s="36" t="s">
        <v>185</v>
      </c>
      <c r="D122" s="56">
        <f t="shared" si="4"/>
        <v>22655591.120000001</v>
      </c>
      <c r="E122" s="131">
        <f>Долечивание!I122</f>
        <v>22655591.120000001</v>
      </c>
      <c r="F122" s="53">
        <f>'Кибер-нож'!K122</f>
        <v>0</v>
      </c>
      <c r="G122" s="54">
        <f>Венерология!I122</f>
        <v>0</v>
      </c>
      <c r="H122" s="54">
        <f>'Паллиативная МП'!H122</f>
        <v>0</v>
      </c>
      <c r="I122" s="54">
        <f>Психотерапия!Q122</f>
        <v>0</v>
      </c>
      <c r="J122" s="54">
        <f>Наркология!Q125</f>
        <v>0</v>
      </c>
      <c r="K122" s="55">
        <f>Фтизиатрия!K122</f>
        <v>0</v>
      </c>
    </row>
    <row r="123" spans="1:11" x14ac:dyDescent="0.2">
      <c r="A123" s="232">
        <v>112</v>
      </c>
      <c r="B123" s="18" t="s">
        <v>186</v>
      </c>
      <c r="C123" s="36" t="s">
        <v>306</v>
      </c>
      <c r="D123" s="56">
        <f t="shared" si="4"/>
        <v>0</v>
      </c>
      <c r="E123" s="131">
        <f>Долечивание!I123</f>
        <v>0</v>
      </c>
      <c r="F123" s="53">
        <f>'Кибер-нож'!K123</f>
        <v>0</v>
      </c>
      <c r="G123" s="54">
        <f>Венерология!I123</f>
        <v>0</v>
      </c>
      <c r="H123" s="54">
        <f>'Паллиативная МП'!H123</f>
        <v>0</v>
      </c>
      <c r="I123" s="54">
        <f>Психотерапия!Q123</f>
        <v>0</v>
      </c>
      <c r="J123" s="54">
        <f>Наркология!Q126</f>
        <v>0</v>
      </c>
      <c r="K123" s="55">
        <f>Фтизиатрия!K123</f>
        <v>0</v>
      </c>
    </row>
    <row r="124" spans="1:11" x14ac:dyDescent="0.2">
      <c r="A124" s="232">
        <v>113</v>
      </c>
      <c r="B124" s="133" t="s">
        <v>187</v>
      </c>
      <c r="C124" s="36" t="s">
        <v>188</v>
      </c>
      <c r="D124" s="56">
        <f t="shared" si="4"/>
        <v>0</v>
      </c>
      <c r="E124" s="131">
        <f>Долечивание!I124</f>
        <v>0</v>
      </c>
      <c r="F124" s="53">
        <f>'Кибер-нож'!K124</f>
        <v>0</v>
      </c>
      <c r="G124" s="54">
        <f>Венерология!I124</f>
        <v>0</v>
      </c>
      <c r="H124" s="54">
        <f>'Паллиативная МП'!H124</f>
        <v>0</v>
      </c>
      <c r="I124" s="54">
        <f>Психотерапия!Q124</f>
        <v>0</v>
      </c>
      <c r="J124" s="54">
        <f>Наркология!Q127</f>
        <v>0</v>
      </c>
      <c r="K124" s="55">
        <f>Фтизиатрия!K124</f>
        <v>0</v>
      </c>
    </row>
    <row r="125" spans="1:11" ht="25.5" x14ac:dyDescent="0.2">
      <c r="A125" s="232">
        <v>114</v>
      </c>
      <c r="B125" s="133" t="s">
        <v>189</v>
      </c>
      <c r="C125" s="75" t="s">
        <v>303</v>
      </c>
      <c r="D125" s="56">
        <f t="shared" si="4"/>
        <v>0</v>
      </c>
      <c r="E125" s="131">
        <f>Долечивание!I125</f>
        <v>0</v>
      </c>
      <c r="F125" s="53">
        <f>'Кибер-нож'!K125</f>
        <v>0</v>
      </c>
      <c r="G125" s="54">
        <f>Венерология!I125</f>
        <v>0</v>
      </c>
      <c r="H125" s="54">
        <f>'Паллиативная МП'!H125</f>
        <v>0</v>
      </c>
      <c r="I125" s="54">
        <f>Психотерапия!Q125</f>
        <v>0</v>
      </c>
      <c r="J125" s="54">
        <f>Наркология!Q128</f>
        <v>0</v>
      </c>
      <c r="K125" s="55">
        <f>Фтизиатрия!K125</f>
        <v>0</v>
      </c>
    </row>
    <row r="126" spans="1:11" x14ac:dyDescent="0.2">
      <c r="A126" s="232">
        <v>115</v>
      </c>
      <c r="B126" s="133" t="s">
        <v>190</v>
      </c>
      <c r="C126" s="36" t="s">
        <v>226</v>
      </c>
      <c r="D126" s="56">
        <f t="shared" si="4"/>
        <v>0</v>
      </c>
      <c r="E126" s="131">
        <f>Долечивание!I126</f>
        <v>0</v>
      </c>
      <c r="F126" s="53">
        <f>'Кибер-нож'!K126</f>
        <v>0</v>
      </c>
      <c r="G126" s="54">
        <f>Венерология!I126</f>
        <v>0</v>
      </c>
      <c r="H126" s="54">
        <f>'Паллиативная МП'!H126</f>
        <v>0</v>
      </c>
      <c r="I126" s="54">
        <f>Психотерапия!Q126</f>
        <v>0</v>
      </c>
      <c r="J126" s="54">
        <f>Наркология!Q129</f>
        <v>0</v>
      </c>
      <c r="K126" s="55">
        <f>Фтизиатрия!K126</f>
        <v>0</v>
      </c>
    </row>
    <row r="127" spans="1:11" x14ac:dyDescent="0.2">
      <c r="A127" s="232">
        <v>116</v>
      </c>
      <c r="B127" s="133" t="s">
        <v>191</v>
      </c>
      <c r="C127" s="36" t="s">
        <v>192</v>
      </c>
      <c r="D127" s="56">
        <f t="shared" si="4"/>
        <v>45393597.079999983</v>
      </c>
      <c r="E127" s="131">
        <f>Долечивание!I127</f>
        <v>0</v>
      </c>
      <c r="F127" s="53">
        <f>'Кибер-нож'!K127</f>
        <v>0</v>
      </c>
      <c r="G127" s="54">
        <f>Венерология!I127</f>
        <v>0</v>
      </c>
      <c r="H127" s="54">
        <f>'Паллиативная МП'!H127</f>
        <v>45393597.079999983</v>
      </c>
      <c r="I127" s="54">
        <f>Психотерапия!Q127</f>
        <v>0</v>
      </c>
      <c r="J127" s="54">
        <f>Наркология!Q130</f>
        <v>0</v>
      </c>
      <c r="K127" s="55">
        <f>Фтизиатрия!K127</f>
        <v>0</v>
      </c>
    </row>
    <row r="128" spans="1:11" x14ac:dyDescent="0.2">
      <c r="A128" s="232">
        <v>117</v>
      </c>
      <c r="B128" s="133" t="s">
        <v>193</v>
      </c>
      <c r="C128" s="36" t="s">
        <v>39</v>
      </c>
      <c r="D128" s="56">
        <f t="shared" si="4"/>
        <v>0</v>
      </c>
      <c r="E128" s="131">
        <f>Долечивание!I128</f>
        <v>0</v>
      </c>
      <c r="F128" s="53">
        <f>'Кибер-нож'!K128</f>
        <v>0</v>
      </c>
      <c r="G128" s="54">
        <f>Венерология!I128</f>
        <v>0</v>
      </c>
      <c r="H128" s="54">
        <f>'Паллиативная МП'!H128</f>
        <v>0</v>
      </c>
      <c r="I128" s="54">
        <f>Психотерапия!Q128</f>
        <v>0</v>
      </c>
      <c r="J128" s="54">
        <f>Наркология!Q131</f>
        <v>0</v>
      </c>
      <c r="K128" s="55">
        <f>Фтизиатрия!K128</f>
        <v>0</v>
      </c>
    </row>
    <row r="129" spans="1:11" x14ac:dyDescent="0.2">
      <c r="A129" s="232">
        <v>118</v>
      </c>
      <c r="B129" s="35" t="s">
        <v>194</v>
      </c>
      <c r="C129" s="36" t="s">
        <v>45</v>
      </c>
      <c r="D129" s="56">
        <f t="shared" ref="D129:D143" si="5">E129+F129+G129+H129+I129+J129+K129</f>
        <v>0</v>
      </c>
      <c r="E129" s="131">
        <f>Долечивание!I129</f>
        <v>0</v>
      </c>
      <c r="F129" s="53">
        <f>'Кибер-нож'!K129</f>
        <v>0</v>
      </c>
      <c r="G129" s="54">
        <f>Венерология!I129</f>
        <v>0</v>
      </c>
      <c r="H129" s="54">
        <f>'Паллиативная МП'!H129</f>
        <v>0</v>
      </c>
      <c r="I129" s="54">
        <f>Психотерапия!Q129</f>
        <v>0</v>
      </c>
      <c r="J129" s="54">
        <f>Наркология!Q132</f>
        <v>0</v>
      </c>
      <c r="K129" s="55">
        <f>Фтизиатрия!K129</f>
        <v>0</v>
      </c>
    </row>
    <row r="130" spans="1:11" x14ac:dyDescent="0.2">
      <c r="A130" s="232">
        <v>119</v>
      </c>
      <c r="B130" s="35" t="s">
        <v>195</v>
      </c>
      <c r="C130" s="36" t="s">
        <v>228</v>
      </c>
      <c r="D130" s="56">
        <f t="shared" si="5"/>
        <v>101067304.44999999</v>
      </c>
      <c r="E130" s="131">
        <f>Долечивание!I130</f>
        <v>0</v>
      </c>
      <c r="F130" s="53">
        <f>'Кибер-нож'!K130</f>
        <v>0</v>
      </c>
      <c r="G130" s="54">
        <f>Венерология!I130</f>
        <v>101067304.44999999</v>
      </c>
      <c r="H130" s="54">
        <f>'Паллиативная МП'!H130</f>
        <v>0</v>
      </c>
      <c r="I130" s="54">
        <f>Психотерапия!Q130</f>
        <v>0</v>
      </c>
      <c r="J130" s="54">
        <f>Наркология!Q133</f>
        <v>0</v>
      </c>
      <c r="K130" s="55">
        <f>Фтизиатрия!K130</f>
        <v>0</v>
      </c>
    </row>
    <row r="131" spans="1:11" x14ac:dyDescent="0.2">
      <c r="A131" s="232">
        <v>120</v>
      </c>
      <c r="B131" s="35" t="s">
        <v>196</v>
      </c>
      <c r="C131" s="36" t="s">
        <v>47</v>
      </c>
      <c r="D131" s="56">
        <f t="shared" si="5"/>
        <v>0</v>
      </c>
      <c r="E131" s="131">
        <f>Долечивание!I131</f>
        <v>0</v>
      </c>
      <c r="F131" s="53">
        <f>'Кибер-нож'!K131</f>
        <v>0</v>
      </c>
      <c r="G131" s="54">
        <f>Венерология!I131</f>
        <v>0</v>
      </c>
      <c r="H131" s="54">
        <f>'Паллиативная МП'!H131</f>
        <v>0</v>
      </c>
      <c r="I131" s="54">
        <f>Психотерапия!Q131</f>
        <v>0</v>
      </c>
      <c r="J131" s="54">
        <f>Наркология!Q134</f>
        <v>0</v>
      </c>
      <c r="K131" s="55">
        <f>Фтизиатрия!K131</f>
        <v>0</v>
      </c>
    </row>
    <row r="132" spans="1:11" x14ac:dyDescent="0.2">
      <c r="A132" s="232">
        <v>121</v>
      </c>
      <c r="B132" s="133" t="s">
        <v>197</v>
      </c>
      <c r="C132" s="36" t="s">
        <v>46</v>
      </c>
      <c r="D132" s="56">
        <f t="shared" si="5"/>
        <v>0</v>
      </c>
      <c r="E132" s="131">
        <f>Долечивание!I132</f>
        <v>0</v>
      </c>
      <c r="F132" s="53">
        <f>'Кибер-нож'!K132</f>
        <v>0</v>
      </c>
      <c r="G132" s="54">
        <f>Венерология!I132</f>
        <v>0</v>
      </c>
      <c r="H132" s="54">
        <f>'Паллиативная МП'!H132</f>
        <v>0</v>
      </c>
      <c r="I132" s="54">
        <f>Психотерапия!Q132</f>
        <v>0</v>
      </c>
      <c r="J132" s="54">
        <f>Наркология!Q135</f>
        <v>0</v>
      </c>
      <c r="K132" s="55">
        <f>Фтизиатрия!K132</f>
        <v>0</v>
      </c>
    </row>
    <row r="133" spans="1:11" x14ac:dyDescent="0.2">
      <c r="A133" s="232">
        <v>122</v>
      </c>
      <c r="B133" s="133" t="s">
        <v>198</v>
      </c>
      <c r="C133" s="36" t="s">
        <v>199</v>
      </c>
      <c r="D133" s="56">
        <f t="shared" si="5"/>
        <v>0</v>
      </c>
      <c r="E133" s="131">
        <f>Долечивание!I133</f>
        <v>0</v>
      </c>
      <c r="F133" s="53">
        <f>'Кибер-нож'!K133</f>
        <v>0</v>
      </c>
      <c r="G133" s="54">
        <f>Венерология!I133</f>
        <v>0</v>
      </c>
      <c r="H133" s="54">
        <f>'Паллиативная МП'!H133</f>
        <v>0</v>
      </c>
      <c r="I133" s="54">
        <f>Психотерапия!Q133</f>
        <v>0</v>
      </c>
      <c r="J133" s="54">
        <f>Наркология!Q136</f>
        <v>0</v>
      </c>
      <c r="K133" s="55">
        <f>Фтизиатрия!K133</f>
        <v>0</v>
      </c>
    </row>
    <row r="134" spans="1:11" x14ac:dyDescent="0.2">
      <c r="A134" s="232">
        <v>123</v>
      </c>
      <c r="B134" s="133" t="s">
        <v>200</v>
      </c>
      <c r="C134" s="36" t="s">
        <v>40</v>
      </c>
      <c r="D134" s="56">
        <f t="shared" si="5"/>
        <v>73887082.729999974</v>
      </c>
      <c r="E134" s="131">
        <f>Долечивание!I134</f>
        <v>0</v>
      </c>
      <c r="F134" s="53">
        <f>'Кибер-нож'!K134</f>
        <v>0</v>
      </c>
      <c r="G134" s="54">
        <f>Венерология!I134</f>
        <v>0</v>
      </c>
      <c r="H134" s="54">
        <f>'Паллиативная МП'!H134</f>
        <v>73887082.729999974</v>
      </c>
      <c r="I134" s="54">
        <f>Психотерапия!Q134</f>
        <v>0</v>
      </c>
      <c r="J134" s="54">
        <f>Наркология!Q137</f>
        <v>0</v>
      </c>
      <c r="K134" s="55">
        <f>Фтизиатрия!K134</f>
        <v>0</v>
      </c>
    </row>
    <row r="135" spans="1:11" x14ac:dyDescent="0.2">
      <c r="A135" s="232">
        <v>124</v>
      </c>
      <c r="B135" s="35" t="s">
        <v>201</v>
      </c>
      <c r="C135" s="36" t="s">
        <v>227</v>
      </c>
      <c r="D135" s="56">
        <f t="shared" si="5"/>
        <v>1615586.7</v>
      </c>
      <c r="E135" s="131">
        <f>Долечивание!I135</f>
        <v>0</v>
      </c>
      <c r="F135" s="53">
        <f>'Кибер-нож'!K135</f>
        <v>0</v>
      </c>
      <c r="G135" s="54">
        <f>Венерология!I135</f>
        <v>0</v>
      </c>
      <c r="H135" s="54">
        <f>'Паллиативная МП'!H135</f>
        <v>1615586.7</v>
      </c>
      <c r="I135" s="54">
        <f>Психотерапия!Q135</f>
        <v>0</v>
      </c>
      <c r="J135" s="54">
        <f>Наркология!Q138</f>
        <v>0</v>
      </c>
      <c r="K135" s="55">
        <f>Фтизиатрия!K135</f>
        <v>0</v>
      </c>
    </row>
    <row r="136" spans="1:11" x14ac:dyDescent="0.2">
      <c r="A136" s="232">
        <v>125</v>
      </c>
      <c r="B136" s="18" t="s">
        <v>202</v>
      </c>
      <c r="C136" s="36" t="s">
        <v>203</v>
      </c>
      <c r="D136" s="56">
        <f t="shared" si="5"/>
        <v>15994414.790000001</v>
      </c>
      <c r="E136" s="131">
        <f>Долечивание!I136</f>
        <v>0</v>
      </c>
      <c r="F136" s="53">
        <f>'Кибер-нож'!K136</f>
        <v>0</v>
      </c>
      <c r="G136" s="54">
        <f>Венерология!I136</f>
        <v>2850686.49</v>
      </c>
      <c r="H136" s="54">
        <f>'Паллиативная МП'!H136</f>
        <v>3905297.73</v>
      </c>
      <c r="I136" s="54">
        <f>Психотерапия!Q136</f>
        <v>0</v>
      </c>
      <c r="J136" s="54">
        <f>Наркология!Q139</f>
        <v>5933434.4900000002</v>
      </c>
      <c r="K136" s="55">
        <f>Фтизиатрия!K136</f>
        <v>3304996.08</v>
      </c>
    </row>
    <row r="137" spans="1:11" x14ac:dyDescent="0.2">
      <c r="A137" s="232">
        <v>126</v>
      </c>
      <c r="B137" s="133" t="s">
        <v>204</v>
      </c>
      <c r="C137" s="36" t="s">
        <v>205</v>
      </c>
      <c r="D137" s="56">
        <f t="shared" si="5"/>
        <v>18912709.359999999</v>
      </c>
      <c r="E137" s="131">
        <f>Долечивание!I137</f>
        <v>0</v>
      </c>
      <c r="F137" s="53">
        <f>'Кибер-нож'!K137</f>
        <v>0</v>
      </c>
      <c r="G137" s="54">
        <f>Венерология!I137</f>
        <v>0</v>
      </c>
      <c r="H137" s="54">
        <f>'Паллиативная МП'!H137</f>
        <v>18912709.359999999</v>
      </c>
      <c r="I137" s="54">
        <f>Психотерапия!Q137</f>
        <v>0</v>
      </c>
      <c r="J137" s="54">
        <f>Наркология!Q140</f>
        <v>0</v>
      </c>
      <c r="K137" s="55">
        <f>Фтизиатрия!K137</f>
        <v>0</v>
      </c>
    </row>
    <row r="138" spans="1:11" x14ac:dyDescent="0.2">
      <c r="A138" s="232">
        <v>127</v>
      </c>
      <c r="B138" s="35" t="s">
        <v>206</v>
      </c>
      <c r="C138" s="85" t="s">
        <v>207</v>
      </c>
      <c r="D138" s="56">
        <f t="shared" si="5"/>
        <v>0</v>
      </c>
      <c r="E138" s="131">
        <f>Долечивание!I138</f>
        <v>0</v>
      </c>
      <c r="F138" s="53">
        <f>'Кибер-нож'!K138</f>
        <v>0</v>
      </c>
      <c r="G138" s="54">
        <f>Венерология!I138</f>
        <v>0</v>
      </c>
      <c r="H138" s="54">
        <f>'Паллиативная МП'!H138</f>
        <v>0</v>
      </c>
      <c r="I138" s="54">
        <f>Психотерапия!Q138</f>
        <v>0</v>
      </c>
      <c r="J138" s="54">
        <f>Наркология!Q141</f>
        <v>0</v>
      </c>
      <c r="K138" s="55">
        <f>Фтизиатрия!K138</f>
        <v>0</v>
      </c>
    </row>
    <row r="139" spans="1:11" x14ac:dyDescent="0.2">
      <c r="A139" s="232">
        <v>128</v>
      </c>
      <c r="B139" s="133" t="s">
        <v>208</v>
      </c>
      <c r="C139" s="85" t="s">
        <v>209</v>
      </c>
      <c r="D139" s="56">
        <f t="shared" si="5"/>
        <v>75396000</v>
      </c>
      <c r="E139" s="131">
        <f>Долечивание!I139</f>
        <v>0</v>
      </c>
      <c r="F139" s="53">
        <f>'Кибер-нож'!K139</f>
        <v>75396000</v>
      </c>
      <c r="G139" s="54">
        <f>Венерология!I139</f>
        <v>0</v>
      </c>
      <c r="H139" s="54">
        <f>'Паллиативная МП'!H139</f>
        <v>0</v>
      </c>
      <c r="I139" s="54">
        <f>Психотерапия!Q139</f>
        <v>0</v>
      </c>
      <c r="J139" s="54">
        <f>Наркология!Q142</f>
        <v>0</v>
      </c>
      <c r="K139" s="55">
        <f>Фтизиатрия!K139</f>
        <v>0</v>
      </c>
    </row>
    <row r="140" spans="1:11" x14ac:dyDescent="0.2">
      <c r="A140" s="232">
        <v>129</v>
      </c>
      <c r="B140" s="17" t="s">
        <v>256</v>
      </c>
      <c r="C140" s="147" t="s">
        <v>257</v>
      </c>
      <c r="D140" s="56">
        <f t="shared" si="5"/>
        <v>543571821.63999999</v>
      </c>
      <c r="E140" s="131">
        <f>Долечивание!I140</f>
        <v>0</v>
      </c>
      <c r="F140" s="53">
        <f>'Кибер-нож'!K140</f>
        <v>0</v>
      </c>
      <c r="G140" s="54">
        <f>Венерология!I140</f>
        <v>0</v>
      </c>
      <c r="H140" s="54">
        <f>'Паллиативная МП'!H140</f>
        <v>0</v>
      </c>
      <c r="I140" s="54">
        <f>Психотерапия!Q140</f>
        <v>0</v>
      </c>
      <c r="J140" s="54">
        <f>Наркология!Q143</f>
        <v>543571821.63999999</v>
      </c>
      <c r="K140" s="55">
        <f>Фтизиатрия!K140</f>
        <v>0</v>
      </c>
    </row>
    <row r="141" spans="1:11" x14ac:dyDescent="0.2">
      <c r="A141" s="232">
        <v>130</v>
      </c>
      <c r="B141" s="20" t="s">
        <v>258</v>
      </c>
      <c r="C141" s="147" t="s">
        <v>259</v>
      </c>
      <c r="D141" s="56">
        <f t="shared" si="5"/>
        <v>413001579.90999997</v>
      </c>
      <c r="E141" s="131">
        <f>Долечивание!I141</f>
        <v>0</v>
      </c>
      <c r="F141" s="53">
        <f>'Кибер-нож'!K141</f>
        <v>0</v>
      </c>
      <c r="G141" s="54">
        <f>Венерология!I141</f>
        <v>0</v>
      </c>
      <c r="H141" s="54">
        <f>'Паллиативная МП'!H141</f>
        <v>0</v>
      </c>
      <c r="I141" s="54">
        <f>Психотерапия!Q141</f>
        <v>413001579.90999997</v>
      </c>
      <c r="J141" s="54">
        <f>Наркология!Q144</f>
        <v>0</v>
      </c>
      <c r="K141" s="55">
        <f>Фтизиатрия!K141</f>
        <v>0</v>
      </c>
    </row>
    <row r="142" spans="1:11" x14ac:dyDescent="0.2">
      <c r="A142" s="232">
        <v>131</v>
      </c>
      <c r="B142" s="115" t="s">
        <v>260</v>
      </c>
      <c r="C142" s="208" t="s">
        <v>327</v>
      </c>
      <c r="D142" s="56">
        <f t="shared" si="5"/>
        <v>2476024867.0099998</v>
      </c>
      <c r="E142" s="131">
        <f>Долечивание!I142</f>
        <v>0</v>
      </c>
      <c r="F142" s="53">
        <f>'Кибер-нож'!K142</f>
        <v>0</v>
      </c>
      <c r="G142" s="54">
        <f>Венерология!I142</f>
        <v>0</v>
      </c>
      <c r="H142" s="54">
        <f>'Паллиативная МП'!H142</f>
        <v>6174957.7999999998</v>
      </c>
      <c r="I142" s="54">
        <f>Психотерапия!Q142</f>
        <v>0</v>
      </c>
      <c r="J142" s="54">
        <f>Наркология!Q145</f>
        <v>0</v>
      </c>
      <c r="K142" s="55">
        <f>Фтизиатрия!K142</f>
        <v>2469849909.2099996</v>
      </c>
    </row>
    <row r="143" spans="1:11" x14ac:dyDescent="0.2">
      <c r="A143" s="232">
        <v>132</v>
      </c>
      <c r="B143" s="134" t="s">
        <v>265</v>
      </c>
      <c r="C143" s="126" t="s">
        <v>266</v>
      </c>
      <c r="D143" s="186">
        <f t="shared" si="5"/>
        <v>0</v>
      </c>
      <c r="E143" s="131">
        <f>Долечивание!I143</f>
        <v>0</v>
      </c>
      <c r="F143" s="53">
        <f>'Кибер-нож'!K143</f>
        <v>0</v>
      </c>
      <c r="G143" s="54">
        <f>Венерология!I143</f>
        <v>0</v>
      </c>
      <c r="H143" s="54">
        <f>'Паллиативная МП'!H143</f>
        <v>0</v>
      </c>
      <c r="I143" s="54">
        <f>Психотерапия!Q143</f>
        <v>0</v>
      </c>
      <c r="J143" s="54">
        <f>Наркология!Q146</f>
        <v>0</v>
      </c>
      <c r="K143" s="55">
        <f>Фтизиатрия!K143</f>
        <v>0</v>
      </c>
    </row>
    <row r="144" spans="1:11" x14ac:dyDescent="0.2">
      <c r="A144" s="232">
        <v>133</v>
      </c>
      <c r="B144" s="23" t="s">
        <v>301</v>
      </c>
      <c r="C144" s="126" t="s">
        <v>300</v>
      </c>
      <c r="D144" s="56">
        <f t="shared" ref="D144" si="6">E144+F144+G144+H144+I144+J144+K144</f>
        <v>71578703.25</v>
      </c>
      <c r="E144" s="131">
        <f>Долечивание!I144</f>
        <v>0</v>
      </c>
      <c r="F144" s="53">
        <f>'Кибер-нож'!K144</f>
        <v>0</v>
      </c>
      <c r="G144" s="54">
        <f>Венерология!I144</f>
        <v>0</v>
      </c>
      <c r="H144" s="54">
        <f>'Паллиативная МП'!H144</f>
        <v>71578703.25</v>
      </c>
      <c r="I144" s="54">
        <f>Психотерапия!Q144</f>
        <v>0</v>
      </c>
      <c r="J144" s="54">
        <f>Наркология!Q147</f>
        <v>0</v>
      </c>
      <c r="K144" s="55">
        <f>Фтизиатрия!K144</f>
        <v>0</v>
      </c>
    </row>
    <row r="145" spans="1:11" x14ac:dyDescent="0.2">
      <c r="A145" s="232">
        <v>134</v>
      </c>
      <c r="B145" s="23" t="s">
        <v>305</v>
      </c>
      <c r="C145" s="125" t="s">
        <v>304</v>
      </c>
      <c r="D145" s="213">
        <f t="shared" ref="D145" si="7">E145+F145+G145+H145+I145+J145+K145</f>
        <v>0</v>
      </c>
      <c r="E145" s="131">
        <f>Долечивание!I145</f>
        <v>0</v>
      </c>
      <c r="F145" s="53">
        <f>'Кибер-нож'!K145</f>
        <v>0</v>
      </c>
      <c r="G145" s="54">
        <f>Венерология!I145</f>
        <v>0</v>
      </c>
      <c r="H145" s="54">
        <f>'Паллиативная МП'!H145</f>
        <v>0</v>
      </c>
      <c r="I145" s="54">
        <f>Психотерапия!Q145</f>
        <v>0</v>
      </c>
      <c r="J145" s="54">
        <f>Наркология!Q148</f>
        <v>0</v>
      </c>
      <c r="K145" s="55">
        <f>Фтизиатрия!K145</f>
        <v>0</v>
      </c>
    </row>
    <row r="146" spans="1:11" ht="24" x14ac:dyDescent="0.2">
      <c r="A146" s="232">
        <v>135</v>
      </c>
      <c r="B146" s="199" t="s">
        <v>313</v>
      </c>
      <c r="C146" s="201" t="s">
        <v>314</v>
      </c>
      <c r="D146" s="213">
        <f t="shared" ref="D146:D147" si="8">E146+F146+G146+H146+I146+J146+K146</f>
        <v>0</v>
      </c>
      <c r="E146" s="131">
        <f>Долечивание!I146</f>
        <v>0</v>
      </c>
      <c r="F146" s="53">
        <f>'Кибер-нож'!K146</f>
        <v>0</v>
      </c>
      <c r="G146" s="54">
        <f>Венерология!I146</f>
        <v>0</v>
      </c>
      <c r="H146" s="54">
        <f>'Паллиативная МП'!H146</f>
        <v>0</v>
      </c>
      <c r="I146" s="54">
        <f>Психотерапия!Q146</f>
        <v>0</v>
      </c>
      <c r="J146" s="54">
        <f>Наркология!Q149</f>
        <v>0</v>
      </c>
      <c r="K146" s="55">
        <f>Фтизиатрия!K146</f>
        <v>0</v>
      </c>
    </row>
    <row r="147" spans="1:11" x14ac:dyDescent="0.2">
      <c r="A147" s="200">
        <v>136</v>
      </c>
      <c r="B147" s="199" t="s">
        <v>308</v>
      </c>
      <c r="C147" s="201" t="s">
        <v>309</v>
      </c>
      <c r="D147" s="213">
        <f t="shared" si="8"/>
        <v>0</v>
      </c>
      <c r="E147" s="131">
        <f>Долечивание!I147</f>
        <v>0</v>
      </c>
      <c r="F147" s="53">
        <f>'Кибер-нож'!K147</f>
        <v>0</v>
      </c>
      <c r="G147" s="54">
        <f>Венерология!I147</f>
        <v>0</v>
      </c>
      <c r="H147" s="54">
        <f>'Паллиативная МП'!H147</f>
        <v>0</v>
      </c>
      <c r="I147" s="54">
        <f>Психотерапия!Q147</f>
        <v>0</v>
      </c>
      <c r="J147" s="54">
        <f>Наркология!Q150</f>
        <v>0</v>
      </c>
      <c r="K147" s="55">
        <f>Фтизиатрия!K147</f>
        <v>0</v>
      </c>
    </row>
    <row r="148" spans="1:11" ht="13.5" thickBot="1" x14ac:dyDescent="0.25">
      <c r="A148" s="202">
        <v>137</v>
      </c>
      <c r="B148" s="211" t="s">
        <v>328</v>
      </c>
      <c r="C148" s="214" t="s">
        <v>329</v>
      </c>
      <c r="D148" s="187">
        <f t="shared" ref="D148" si="9">E148+F148+G148+H148+I148+J148+K148</f>
        <v>22737493.98</v>
      </c>
      <c r="E148" s="132">
        <f>Долечивание!I148</f>
        <v>22737493.98</v>
      </c>
      <c r="F148" s="58">
        <f>'Кибер-нож'!K148</f>
        <v>0</v>
      </c>
      <c r="G148" s="59">
        <f>Венерология!I148</f>
        <v>0</v>
      </c>
      <c r="H148" s="59">
        <f>'Паллиативная МП'!H148</f>
        <v>0</v>
      </c>
      <c r="I148" s="59">
        <f>Психотерапия!Q148</f>
        <v>0</v>
      </c>
      <c r="J148" s="59">
        <f>Наркология!Q151</f>
        <v>0</v>
      </c>
      <c r="K148" s="60">
        <f>Фтизиатрия!K148</f>
        <v>0</v>
      </c>
    </row>
  </sheetData>
  <mergeCells count="18">
    <mergeCell ref="D4:D5"/>
    <mergeCell ref="E4:E5"/>
    <mergeCell ref="F4:F5"/>
    <mergeCell ref="A89:A92"/>
    <mergeCell ref="B89:B92"/>
    <mergeCell ref="A1:K1"/>
    <mergeCell ref="I4:I5"/>
    <mergeCell ref="K4:K5"/>
    <mergeCell ref="J4:J5"/>
    <mergeCell ref="A8:C8"/>
    <mergeCell ref="A7:C7"/>
    <mergeCell ref="G4:G5"/>
    <mergeCell ref="H4:H5"/>
    <mergeCell ref="A6:C6"/>
    <mergeCell ref="A3:A5"/>
    <mergeCell ref="B3:B5"/>
    <mergeCell ref="C3:C5"/>
    <mergeCell ref="D3:K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8"/>
  <sheetViews>
    <sheetView zoomScale="90" zoomScaleNormal="90" workbookViewId="0">
      <pane xSplit="3" ySplit="8" topLeftCell="D124" activePane="bottomRight" state="frozen"/>
      <selection activeCell="C173" sqref="C173"/>
      <selection pane="topRight" activeCell="C173" sqref="C173"/>
      <selection pane="bottomLeft" activeCell="C173" sqref="C173"/>
      <selection pane="bottomRight" activeCell="P19" sqref="P19"/>
    </sheetView>
  </sheetViews>
  <sheetFormatPr defaultRowHeight="12.75" x14ac:dyDescent="0.2"/>
  <cols>
    <col min="1" max="1" width="5.42578125" style="62" customWidth="1"/>
    <col min="2" max="2" width="10.28515625" style="62" customWidth="1"/>
    <col min="3" max="3" width="37.5703125" style="100" customWidth="1"/>
    <col min="4" max="4" width="15.5703125" style="101" customWidth="1"/>
    <col min="5" max="5" width="14.5703125" style="101" customWidth="1"/>
    <col min="6" max="6" width="12" style="101" customWidth="1"/>
    <col min="7" max="7" width="15" style="25" customWidth="1"/>
    <col min="8" max="8" width="12.5703125" style="62" customWidth="1"/>
    <col min="9" max="9" width="14.7109375" style="25" customWidth="1"/>
    <col min="10" max="16384" width="9.140625" style="62"/>
  </cols>
  <sheetData>
    <row r="1" spans="1:9" ht="35.25" customHeight="1" x14ac:dyDescent="0.2">
      <c r="A1" s="273" t="s">
        <v>319</v>
      </c>
      <c r="B1" s="273"/>
      <c r="C1" s="273"/>
      <c r="D1" s="273"/>
      <c r="E1" s="273"/>
      <c r="F1" s="273"/>
      <c r="G1" s="273"/>
      <c r="H1" s="236"/>
      <c r="I1" s="236"/>
    </row>
    <row r="2" spans="1:9" ht="12.75" customHeight="1" thickBot="1" x14ac:dyDescent="0.25">
      <c r="A2" s="63"/>
      <c r="B2" s="63"/>
      <c r="C2" s="64"/>
      <c r="D2" s="63"/>
      <c r="E2" s="63"/>
      <c r="F2" s="63"/>
      <c r="G2" s="65"/>
    </row>
    <row r="3" spans="1:9" ht="20.25" customHeight="1" x14ac:dyDescent="0.2">
      <c r="A3" s="274" t="s">
        <v>43</v>
      </c>
      <c r="B3" s="277" t="s">
        <v>268</v>
      </c>
      <c r="C3" s="280" t="s">
        <v>44</v>
      </c>
      <c r="D3" s="283" t="s">
        <v>263</v>
      </c>
      <c r="E3" s="284"/>
      <c r="F3" s="285"/>
      <c r="G3" s="286" t="s">
        <v>284</v>
      </c>
      <c r="H3" s="289" t="s">
        <v>285</v>
      </c>
      <c r="I3" s="292" t="s">
        <v>262</v>
      </c>
    </row>
    <row r="4" spans="1:9" ht="20.25" customHeight="1" x14ac:dyDescent="0.2">
      <c r="A4" s="275"/>
      <c r="B4" s="278"/>
      <c r="C4" s="281"/>
      <c r="D4" s="294" t="s">
        <v>283</v>
      </c>
      <c r="E4" s="296" t="s">
        <v>230</v>
      </c>
      <c r="F4" s="298" t="s">
        <v>234</v>
      </c>
      <c r="G4" s="287"/>
      <c r="H4" s="290"/>
      <c r="I4" s="293"/>
    </row>
    <row r="5" spans="1:9" ht="48" customHeight="1" thickBot="1" x14ac:dyDescent="0.25">
      <c r="A5" s="276"/>
      <c r="B5" s="279"/>
      <c r="C5" s="282"/>
      <c r="D5" s="295"/>
      <c r="E5" s="297"/>
      <c r="F5" s="299"/>
      <c r="G5" s="288"/>
      <c r="H5" s="291"/>
      <c r="I5" s="291"/>
    </row>
    <row r="6" spans="1:9" x14ac:dyDescent="0.2">
      <c r="A6" s="250" t="s">
        <v>225</v>
      </c>
      <c r="B6" s="251"/>
      <c r="C6" s="252"/>
      <c r="D6" s="45">
        <f>SUM(D7:D8)</f>
        <v>0</v>
      </c>
      <c r="E6" s="45">
        <f>SUM(E7:E8)</f>
        <v>0</v>
      </c>
      <c r="F6" s="196">
        <f>SUM(F7:F8)</f>
        <v>0</v>
      </c>
      <c r="G6" s="102">
        <f>SUM(G7:G8)</f>
        <v>122255925.40000001</v>
      </c>
      <c r="H6" s="32">
        <f>SUM(H7:H8)</f>
        <v>0</v>
      </c>
      <c r="I6" s="103">
        <f>SUM(I7:I8)</f>
        <v>122255925.40000001</v>
      </c>
    </row>
    <row r="7" spans="1:9" s="27" customFormat="1" x14ac:dyDescent="0.2">
      <c r="A7" s="244" t="s">
        <v>315</v>
      </c>
      <c r="B7" s="245"/>
      <c r="C7" s="246"/>
      <c r="D7" s="159"/>
      <c r="E7" s="160"/>
      <c r="F7" s="185"/>
      <c r="G7" s="178"/>
      <c r="H7" s="161"/>
      <c r="I7" s="161"/>
    </row>
    <row r="8" spans="1:9" x14ac:dyDescent="0.2">
      <c r="A8" s="241" t="s">
        <v>224</v>
      </c>
      <c r="B8" s="242"/>
      <c r="C8" s="243"/>
      <c r="D8" s="50">
        <f t="shared" ref="D8:I8" si="0">SUM(D9:D148)-D89</f>
        <v>0</v>
      </c>
      <c r="E8" s="129">
        <f t="shared" si="0"/>
        <v>0</v>
      </c>
      <c r="F8" s="128">
        <f t="shared" si="0"/>
        <v>0</v>
      </c>
      <c r="G8" s="127">
        <f t="shared" si="0"/>
        <v>122255925.40000001</v>
      </c>
      <c r="H8" s="127">
        <f t="shared" si="0"/>
        <v>0</v>
      </c>
      <c r="I8" s="12">
        <f t="shared" si="0"/>
        <v>122255925.40000001</v>
      </c>
    </row>
    <row r="9" spans="1:9" x14ac:dyDescent="0.2">
      <c r="A9" s="232">
        <v>1</v>
      </c>
      <c r="B9" s="35" t="s">
        <v>54</v>
      </c>
      <c r="C9" s="85" t="s">
        <v>41</v>
      </c>
      <c r="D9" s="67"/>
      <c r="E9" s="68"/>
      <c r="F9" s="69"/>
      <c r="G9" s="33"/>
      <c r="H9" s="428"/>
      <c r="I9" s="429"/>
    </row>
    <row r="10" spans="1:9" x14ac:dyDescent="0.2">
      <c r="A10" s="232">
        <v>2</v>
      </c>
      <c r="B10" s="18" t="s">
        <v>55</v>
      </c>
      <c r="C10" s="85" t="s">
        <v>210</v>
      </c>
      <c r="D10" s="67"/>
      <c r="E10" s="68"/>
      <c r="F10" s="69"/>
      <c r="G10" s="430"/>
      <c r="H10" s="428"/>
      <c r="I10" s="429"/>
    </row>
    <row r="11" spans="1:9" x14ac:dyDescent="0.2">
      <c r="A11" s="232">
        <v>3</v>
      </c>
      <c r="B11" s="133" t="s">
        <v>56</v>
      </c>
      <c r="C11" s="85" t="s">
        <v>5</v>
      </c>
      <c r="D11" s="71"/>
      <c r="E11" s="72"/>
      <c r="F11" s="73"/>
      <c r="G11" s="430"/>
      <c r="H11" s="428"/>
      <c r="I11" s="429"/>
    </row>
    <row r="12" spans="1:9" x14ac:dyDescent="0.2">
      <c r="A12" s="232">
        <v>4</v>
      </c>
      <c r="B12" s="35" t="s">
        <v>57</v>
      </c>
      <c r="C12" s="85" t="s">
        <v>211</v>
      </c>
      <c r="D12" s="67"/>
      <c r="E12" s="68"/>
      <c r="F12" s="69"/>
      <c r="G12" s="430"/>
      <c r="H12" s="428"/>
      <c r="I12" s="429"/>
    </row>
    <row r="13" spans="1:9" x14ac:dyDescent="0.2">
      <c r="A13" s="232">
        <v>5</v>
      </c>
      <c r="B13" s="35" t="s">
        <v>58</v>
      </c>
      <c r="C13" s="36" t="s">
        <v>8</v>
      </c>
      <c r="D13" s="67"/>
      <c r="E13" s="68"/>
      <c r="F13" s="69"/>
      <c r="G13" s="430"/>
      <c r="H13" s="428"/>
      <c r="I13" s="429"/>
    </row>
    <row r="14" spans="1:9" x14ac:dyDescent="0.2">
      <c r="A14" s="232">
        <v>6</v>
      </c>
      <c r="B14" s="133" t="s">
        <v>59</v>
      </c>
      <c r="C14" s="36" t="s">
        <v>60</v>
      </c>
      <c r="D14" s="71"/>
      <c r="E14" s="72"/>
      <c r="F14" s="73"/>
      <c r="G14" s="430"/>
      <c r="H14" s="428"/>
      <c r="I14" s="429"/>
    </row>
    <row r="15" spans="1:9" x14ac:dyDescent="0.2">
      <c r="A15" s="232">
        <v>7</v>
      </c>
      <c r="B15" s="35" t="s">
        <v>61</v>
      </c>
      <c r="C15" s="36" t="s">
        <v>212</v>
      </c>
      <c r="D15" s="74"/>
      <c r="E15" s="75"/>
      <c r="F15" s="76"/>
      <c r="G15" s="430"/>
      <c r="H15" s="428"/>
      <c r="I15" s="429"/>
    </row>
    <row r="16" spans="1:9" x14ac:dyDescent="0.2">
      <c r="A16" s="232">
        <v>8</v>
      </c>
      <c r="B16" s="133" t="s">
        <v>62</v>
      </c>
      <c r="C16" s="36" t="s">
        <v>17</v>
      </c>
      <c r="D16" s="71"/>
      <c r="E16" s="72"/>
      <c r="F16" s="73"/>
      <c r="G16" s="430"/>
      <c r="H16" s="428"/>
      <c r="I16" s="429"/>
    </row>
    <row r="17" spans="1:9" x14ac:dyDescent="0.2">
      <c r="A17" s="232">
        <v>9</v>
      </c>
      <c r="B17" s="133" t="s">
        <v>63</v>
      </c>
      <c r="C17" s="36" t="s">
        <v>6</v>
      </c>
      <c r="D17" s="71"/>
      <c r="E17" s="72"/>
      <c r="F17" s="73"/>
      <c r="G17" s="430"/>
      <c r="H17" s="428"/>
      <c r="I17" s="429"/>
    </row>
    <row r="18" spans="1:9" x14ac:dyDescent="0.2">
      <c r="A18" s="232">
        <v>10</v>
      </c>
      <c r="B18" s="133" t="s">
        <v>64</v>
      </c>
      <c r="C18" s="36" t="s">
        <v>18</v>
      </c>
      <c r="D18" s="71"/>
      <c r="E18" s="72"/>
      <c r="F18" s="73"/>
      <c r="G18" s="430"/>
      <c r="H18" s="428"/>
      <c r="I18" s="429"/>
    </row>
    <row r="19" spans="1:9" x14ac:dyDescent="0.2">
      <c r="A19" s="232">
        <v>11</v>
      </c>
      <c r="B19" s="133" t="s">
        <v>65</v>
      </c>
      <c r="C19" s="36" t="s">
        <v>7</v>
      </c>
      <c r="D19" s="71"/>
      <c r="E19" s="72"/>
      <c r="F19" s="73"/>
      <c r="G19" s="430"/>
      <c r="H19" s="428"/>
      <c r="I19" s="429"/>
    </row>
    <row r="20" spans="1:9" x14ac:dyDescent="0.2">
      <c r="A20" s="232">
        <v>12</v>
      </c>
      <c r="B20" s="133" t="s">
        <v>66</v>
      </c>
      <c r="C20" s="36" t="s">
        <v>19</v>
      </c>
      <c r="D20" s="71"/>
      <c r="E20" s="72"/>
      <c r="F20" s="73"/>
      <c r="G20" s="430"/>
      <c r="H20" s="428"/>
      <c r="I20" s="429"/>
    </row>
    <row r="21" spans="1:9" x14ac:dyDescent="0.2">
      <c r="A21" s="232">
        <v>13</v>
      </c>
      <c r="B21" s="133" t="s">
        <v>235</v>
      </c>
      <c r="C21" s="36" t="s">
        <v>236</v>
      </c>
      <c r="D21" s="77"/>
      <c r="E21" s="78"/>
      <c r="F21" s="79"/>
      <c r="G21" s="430"/>
      <c r="H21" s="428"/>
      <c r="I21" s="429"/>
    </row>
    <row r="22" spans="1:9" x14ac:dyDescent="0.2">
      <c r="A22" s="232">
        <v>14</v>
      </c>
      <c r="B22" s="133" t="s">
        <v>67</v>
      </c>
      <c r="C22" s="36" t="s">
        <v>22</v>
      </c>
      <c r="D22" s="71"/>
      <c r="E22" s="72"/>
      <c r="F22" s="73"/>
      <c r="G22" s="430"/>
      <c r="H22" s="428"/>
      <c r="I22" s="429"/>
    </row>
    <row r="23" spans="1:9" x14ac:dyDescent="0.2">
      <c r="A23" s="232">
        <v>15</v>
      </c>
      <c r="B23" s="133" t="s">
        <v>68</v>
      </c>
      <c r="C23" s="36" t="s">
        <v>10</v>
      </c>
      <c r="D23" s="71"/>
      <c r="E23" s="72"/>
      <c r="F23" s="73"/>
      <c r="G23" s="430"/>
      <c r="H23" s="428"/>
      <c r="I23" s="429"/>
    </row>
    <row r="24" spans="1:9" x14ac:dyDescent="0.2">
      <c r="A24" s="232">
        <v>16</v>
      </c>
      <c r="B24" s="133" t="s">
        <v>69</v>
      </c>
      <c r="C24" s="36" t="s">
        <v>310</v>
      </c>
      <c r="D24" s="71"/>
      <c r="E24" s="72"/>
      <c r="F24" s="73"/>
      <c r="G24" s="430"/>
      <c r="H24" s="428"/>
      <c r="I24" s="429"/>
    </row>
    <row r="25" spans="1:9" x14ac:dyDescent="0.2">
      <c r="A25" s="232">
        <v>17</v>
      </c>
      <c r="B25" s="133" t="s">
        <v>70</v>
      </c>
      <c r="C25" s="36" t="s">
        <v>9</v>
      </c>
      <c r="D25" s="71"/>
      <c r="E25" s="72"/>
      <c r="F25" s="73"/>
      <c r="G25" s="430"/>
      <c r="H25" s="428"/>
      <c r="I25" s="429"/>
    </row>
    <row r="26" spans="1:9" x14ac:dyDescent="0.2">
      <c r="A26" s="232">
        <v>18</v>
      </c>
      <c r="B26" s="35" t="s">
        <v>71</v>
      </c>
      <c r="C26" s="36" t="s">
        <v>11</v>
      </c>
      <c r="D26" s="67"/>
      <c r="E26" s="68"/>
      <c r="F26" s="69"/>
      <c r="G26" s="430"/>
      <c r="H26" s="428"/>
      <c r="I26" s="429"/>
    </row>
    <row r="27" spans="1:9" x14ac:dyDescent="0.2">
      <c r="A27" s="232">
        <v>19</v>
      </c>
      <c r="B27" s="35" t="s">
        <v>72</v>
      </c>
      <c r="C27" s="36" t="s">
        <v>213</v>
      </c>
      <c r="D27" s="67"/>
      <c r="E27" s="68"/>
      <c r="F27" s="69"/>
      <c r="G27" s="430"/>
      <c r="H27" s="428"/>
      <c r="I27" s="429"/>
    </row>
    <row r="28" spans="1:9" x14ac:dyDescent="0.2">
      <c r="A28" s="232">
        <v>20</v>
      </c>
      <c r="B28" s="35" t="s">
        <v>73</v>
      </c>
      <c r="C28" s="36" t="s">
        <v>311</v>
      </c>
      <c r="D28" s="67"/>
      <c r="E28" s="68"/>
      <c r="F28" s="69"/>
      <c r="G28" s="430"/>
      <c r="H28" s="428"/>
      <c r="I28" s="429"/>
    </row>
    <row r="29" spans="1:9" x14ac:dyDescent="0.2">
      <c r="A29" s="232">
        <v>21</v>
      </c>
      <c r="B29" s="35" t="s">
        <v>74</v>
      </c>
      <c r="C29" s="36" t="s">
        <v>37</v>
      </c>
      <c r="D29" s="67"/>
      <c r="E29" s="68"/>
      <c r="F29" s="69"/>
      <c r="G29" s="430"/>
      <c r="H29" s="428"/>
      <c r="I29" s="429"/>
    </row>
    <row r="30" spans="1:9" x14ac:dyDescent="0.2">
      <c r="A30" s="232">
        <v>22</v>
      </c>
      <c r="B30" s="133" t="s">
        <v>75</v>
      </c>
      <c r="C30" s="36" t="s">
        <v>76</v>
      </c>
      <c r="D30" s="71"/>
      <c r="E30" s="72"/>
      <c r="F30" s="73"/>
      <c r="G30" s="430"/>
      <c r="H30" s="428"/>
      <c r="I30" s="429"/>
    </row>
    <row r="31" spans="1:9" x14ac:dyDescent="0.2">
      <c r="A31" s="232">
        <v>23</v>
      </c>
      <c r="B31" s="133" t="s">
        <v>77</v>
      </c>
      <c r="C31" s="36" t="s">
        <v>78</v>
      </c>
      <c r="D31" s="71"/>
      <c r="E31" s="72"/>
      <c r="F31" s="73"/>
      <c r="G31" s="430"/>
      <c r="H31" s="428"/>
      <c r="I31" s="429"/>
    </row>
    <row r="32" spans="1:9" ht="25.5" customHeight="1" x14ac:dyDescent="0.2">
      <c r="A32" s="232">
        <v>24</v>
      </c>
      <c r="B32" s="133" t="s">
        <v>79</v>
      </c>
      <c r="C32" s="36" t="s">
        <v>80</v>
      </c>
      <c r="D32" s="71"/>
      <c r="E32" s="72"/>
      <c r="F32" s="73"/>
      <c r="G32" s="430"/>
      <c r="H32" s="428"/>
      <c r="I32" s="429"/>
    </row>
    <row r="33" spans="1:9" x14ac:dyDescent="0.2">
      <c r="A33" s="232">
        <v>25</v>
      </c>
      <c r="B33" s="35" t="s">
        <v>81</v>
      </c>
      <c r="C33" s="36" t="s">
        <v>82</v>
      </c>
      <c r="D33" s="74"/>
      <c r="E33" s="75"/>
      <c r="F33" s="76"/>
      <c r="G33" s="430"/>
      <c r="H33" s="428"/>
      <c r="I33" s="429"/>
    </row>
    <row r="34" spans="1:9" x14ac:dyDescent="0.2">
      <c r="A34" s="232">
        <v>26</v>
      </c>
      <c r="B34" s="133" t="s">
        <v>83</v>
      </c>
      <c r="C34" s="36" t="s">
        <v>84</v>
      </c>
      <c r="D34" s="71"/>
      <c r="E34" s="72"/>
      <c r="F34" s="73"/>
      <c r="G34" s="430"/>
      <c r="H34" s="428"/>
      <c r="I34" s="429"/>
    </row>
    <row r="35" spans="1:9" x14ac:dyDescent="0.2">
      <c r="A35" s="232">
        <v>27</v>
      </c>
      <c r="B35" s="18" t="s">
        <v>85</v>
      </c>
      <c r="C35" s="36" t="s">
        <v>86</v>
      </c>
      <c r="D35" s="67"/>
      <c r="E35" s="68"/>
      <c r="F35" s="69"/>
      <c r="G35" s="430"/>
      <c r="H35" s="428"/>
      <c r="I35" s="429"/>
    </row>
    <row r="36" spans="1:9" x14ac:dyDescent="0.2">
      <c r="A36" s="232">
        <v>28</v>
      </c>
      <c r="B36" s="18" t="s">
        <v>87</v>
      </c>
      <c r="C36" s="36" t="s">
        <v>38</v>
      </c>
      <c r="D36" s="71"/>
      <c r="E36" s="72"/>
      <c r="F36" s="73"/>
      <c r="G36" s="430"/>
      <c r="H36" s="428"/>
      <c r="I36" s="429"/>
    </row>
    <row r="37" spans="1:9" x14ac:dyDescent="0.2">
      <c r="A37" s="232">
        <v>29</v>
      </c>
      <c r="B37" s="35" t="s">
        <v>88</v>
      </c>
      <c r="C37" s="36" t="s">
        <v>36</v>
      </c>
      <c r="D37" s="67"/>
      <c r="E37" s="68"/>
      <c r="F37" s="69"/>
      <c r="G37" s="430"/>
      <c r="H37" s="428"/>
      <c r="I37" s="429"/>
    </row>
    <row r="38" spans="1:9" x14ac:dyDescent="0.2">
      <c r="A38" s="232">
        <v>30</v>
      </c>
      <c r="B38" s="18" t="s">
        <v>89</v>
      </c>
      <c r="C38" s="36" t="s">
        <v>16</v>
      </c>
      <c r="D38" s="74"/>
      <c r="E38" s="75"/>
      <c r="F38" s="76"/>
      <c r="G38" s="430"/>
      <c r="H38" s="428"/>
      <c r="I38" s="429"/>
    </row>
    <row r="39" spans="1:9" x14ac:dyDescent="0.2">
      <c r="A39" s="232">
        <v>31</v>
      </c>
      <c r="B39" s="133" t="s">
        <v>90</v>
      </c>
      <c r="C39" s="36" t="s">
        <v>21</v>
      </c>
      <c r="D39" s="67"/>
      <c r="E39" s="68"/>
      <c r="F39" s="69"/>
      <c r="G39" s="430"/>
      <c r="H39" s="428"/>
      <c r="I39" s="429"/>
    </row>
    <row r="40" spans="1:9" x14ac:dyDescent="0.2">
      <c r="A40" s="232">
        <v>32</v>
      </c>
      <c r="B40" s="18" t="s">
        <v>91</v>
      </c>
      <c r="C40" s="36" t="s">
        <v>24</v>
      </c>
      <c r="D40" s="67"/>
      <c r="E40" s="68"/>
      <c r="F40" s="69"/>
      <c r="G40" s="430"/>
      <c r="H40" s="428"/>
      <c r="I40" s="429"/>
    </row>
    <row r="41" spans="1:9" x14ac:dyDescent="0.2">
      <c r="A41" s="232">
        <v>33</v>
      </c>
      <c r="B41" s="35" t="s">
        <v>92</v>
      </c>
      <c r="C41" s="36" t="s">
        <v>214</v>
      </c>
      <c r="D41" s="71"/>
      <c r="E41" s="72"/>
      <c r="F41" s="73"/>
      <c r="G41" s="430"/>
      <c r="H41" s="428"/>
      <c r="I41" s="429"/>
    </row>
    <row r="42" spans="1:9" x14ac:dyDescent="0.2">
      <c r="A42" s="232">
        <v>34</v>
      </c>
      <c r="B42" s="80" t="s">
        <v>93</v>
      </c>
      <c r="C42" s="135" t="s">
        <v>215</v>
      </c>
      <c r="D42" s="67"/>
      <c r="E42" s="68"/>
      <c r="F42" s="69"/>
      <c r="G42" s="430"/>
      <c r="H42" s="428"/>
      <c r="I42" s="429"/>
    </row>
    <row r="43" spans="1:9" x14ac:dyDescent="0.2">
      <c r="A43" s="232">
        <v>35</v>
      </c>
      <c r="B43" s="35" t="s">
        <v>94</v>
      </c>
      <c r="C43" s="36" t="s">
        <v>216</v>
      </c>
      <c r="D43" s="67"/>
      <c r="E43" s="68"/>
      <c r="F43" s="69"/>
      <c r="G43" s="430"/>
      <c r="H43" s="428"/>
      <c r="I43" s="429"/>
    </row>
    <row r="44" spans="1:9" x14ac:dyDescent="0.2">
      <c r="A44" s="232">
        <v>36</v>
      </c>
      <c r="B44" s="35" t="s">
        <v>95</v>
      </c>
      <c r="C44" s="36" t="s">
        <v>23</v>
      </c>
      <c r="D44" s="81"/>
      <c r="E44" s="82"/>
      <c r="F44" s="83"/>
      <c r="G44" s="430"/>
      <c r="H44" s="428"/>
      <c r="I44" s="429"/>
    </row>
    <row r="45" spans="1:9" x14ac:dyDescent="0.2">
      <c r="A45" s="232">
        <v>37</v>
      </c>
      <c r="B45" s="133" t="s">
        <v>96</v>
      </c>
      <c r="C45" s="36" t="s">
        <v>20</v>
      </c>
      <c r="D45" s="67"/>
      <c r="E45" s="68"/>
      <c r="F45" s="69"/>
      <c r="G45" s="430"/>
      <c r="H45" s="428"/>
      <c r="I45" s="429"/>
    </row>
    <row r="46" spans="1:9" x14ac:dyDescent="0.2">
      <c r="A46" s="232">
        <v>38</v>
      </c>
      <c r="B46" s="18" t="s">
        <v>97</v>
      </c>
      <c r="C46" s="36" t="s">
        <v>98</v>
      </c>
      <c r="D46" s="74"/>
      <c r="E46" s="75"/>
      <c r="F46" s="76"/>
      <c r="G46" s="430"/>
      <c r="H46" s="428"/>
      <c r="I46" s="429"/>
    </row>
    <row r="47" spans="1:9" x14ac:dyDescent="0.2">
      <c r="A47" s="232">
        <v>39</v>
      </c>
      <c r="B47" s="133" t="s">
        <v>99</v>
      </c>
      <c r="C47" s="36" t="s">
        <v>100</v>
      </c>
      <c r="D47" s="71"/>
      <c r="E47" s="72"/>
      <c r="F47" s="73"/>
      <c r="G47" s="430"/>
      <c r="H47" s="428"/>
      <c r="I47" s="429"/>
    </row>
    <row r="48" spans="1:9" x14ac:dyDescent="0.2">
      <c r="A48" s="232">
        <v>40</v>
      </c>
      <c r="B48" s="35" t="s">
        <v>101</v>
      </c>
      <c r="C48" s="36" t="s">
        <v>221</v>
      </c>
      <c r="D48" s="67"/>
      <c r="E48" s="68"/>
      <c r="F48" s="69"/>
      <c r="G48" s="430"/>
      <c r="H48" s="428"/>
      <c r="I48" s="429"/>
    </row>
    <row r="49" spans="1:9" x14ac:dyDescent="0.2">
      <c r="A49" s="232">
        <v>41</v>
      </c>
      <c r="B49" s="35" t="s">
        <v>102</v>
      </c>
      <c r="C49" s="36" t="s">
        <v>2</v>
      </c>
      <c r="D49" s="71"/>
      <c r="E49" s="72"/>
      <c r="F49" s="73"/>
      <c r="G49" s="430"/>
      <c r="H49" s="428"/>
      <c r="I49" s="429"/>
    </row>
    <row r="50" spans="1:9" x14ac:dyDescent="0.2">
      <c r="A50" s="232">
        <v>42</v>
      </c>
      <c r="B50" s="133" t="s">
        <v>103</v>
      </c>
      <c r="C50" s="36" t="s">
        <v>3</v>
      </c>
      <c r="D50" s="67"/>
      <c r="E50" s="68"/>
      <c r="F50" s="69"/>
      <c r="G50" s="430"/>
      <c r="H50" s="428"/>
      <c r="I50" s="429"/>
    </row>
    <row r="51" spans="1:9" x14ac:dyDescent="0.2">
      <c r="A51" s="232">
        <v>43</v>
      </c>
      <c r="B51" s="18" t="s">
        <v>149</v>
      </c>
      <c r="C51" s="36" t="s">
        <v>32</v>
      </c>
      <c r="D51" s="67"/>
      <c r="E51" s="68"/>
      <c r="F51" s="69"/>
      <c r="G51" s="430"/>
      <c r="H51" s="428"/>
      <c r="I51" s="429"/>
    </row>
    <row r="52" spans="1:9" x14ac:dyDescent="0.2">
      <c r="A52" s="232">
        <v>44</v>
      </c>
      <c r="B52" s="133" t="s">
        <v>104</v>
      </c>
      <c r="C52" s="36" t="s">
        <v>217</v>
      </c>
      <c r="D52" s="71"/>
      <c r="E52" s="72"/>
      <c r="F52" s="73"/>
      <c r="G52" s="430"/>
      <c r="H52" s="428"/>
      <c r="I52" s="429"/>
    </row>
    <row r="53" spans="1:9" x14ac:dyDescent="0.2">
      <c r="A53" s="232">
        <v>45</v>
      </c>
      <c r="B53" s="18" t="s">
        <v>105</v>
      </c>
      <c r="C53" s="36" t="s">
        <v>0</v>
      </c>
      <c r="D53" s="71"/>
      <c r="E53" s="72"/>
      <c r="F53" s="73"/>
      <c r="G53" s="430"/>
      <c r="H53" s="428"/>
      <c r="I53" s="429"/>
    </row>
    <row r="54" spans="1:9" x14ac:dyDescent="0.2">
      <c r="A54" s="232">
        <v>46</v>
      </c>
      <c r="B54" s="133" t="s">
        <v>106</v>
      </c>
      <c r="C54" s="36" t="s">
        <v>4</v>
      </c>
      <c r="D54" s="67"/>
      <c r="E54" s="68"/>
      <c r="F54" s="69"/>
      <c r="G54" s="430"/>
      <c r="H54" s="428"/>
      <c r="I54" s="429"/>
    </row>
    <row r="55" spans="1:9" x14ac:dyDescent="0.2">
      <c r="A55" s="232">
        <v>47</v>
      </c>
      <c r="B55" s="18" t="s">
        <v>107</v>
      </c>
      <c r="C55" s="36" t="s">
        <v>1</v>
      </c>
      <c r="D55" s="71"/>
      <c r="E55" s="72"/>
      <c r="F55" s="73"/>
      <c r="G55" s="430"/>
      <c r="H55" s="428"/>
      <c r="I55" s="429"/>
    </row>
    <row r="56" spans="1:9" x14ac:dyDescent="0.2">
      <c r="A56" s="232">
        <v>48</v>
      </c>
      <c r="B56" s="133" t="s">
        <v>108</v>
      </c>
      <c r="C56" s="36" t="s">
        <v>218</v>
      </c>
      <c r="D56" s="67"/>
      <c r="E56" s="68"/>
      <c r="F56" s="69"/>
      <c r="G56" s="430"/>
      <c r="H56" s="428"/>
      <c r="I56" s="429"/>
    </row>
    <row r="57" spans="1:9" x14ac:dyDescent="0.2">
      <c r="A57" s="232">
        <v>49</v>
      </c>
      <c r="B57" s="133" t="s">
        <v>109</v>
      </c>
      <c r="C57" s="36" t="s">
        <v>25</v>
      </c>
      <c r="D57" s="71"/>
      <c r="E57" s="72"/>
      <c r="F57" s="73"/>
      <c r="G57" s="430"/>
      <c r="H57" s="428"/>
      <c r="I57" s="429"/>
    </row>
    <row r="58" spans="1:9" x14ac:dyDescent="0.2">
      <c r="A58" s="232">
        <v>50</v>
      </c>
      <c r="B58" s="133" t="s">
        <v>157</v>
      </c>
      <c r="C58" s="36" t="s">
        <v>52</v>
      </c>
      <c r="D58" s="71"/>
      <c r="E58" s="72"/>
      <c r="F58" s="73"/>
      <c r="G58" s="430"/>
      <c r="H58" s="428"/>
      <c r="I58" s="429"/>
    </row>
    <row r="59" spans="1:9" x14ac:dyDescent="0.2">
      <c r="A59" s="232">
        <v>51</v>
      </c>
      <c r="B59" s="133" t="s">
        <v>110</v>
      </c>
      <c r="C59" s="36" t="s">
        <v>219</v>
      </c>
      <c r="D59" s="84"/>
      <c r="E59" s="36"/>
      <c r="F59" s="85"/>
      <c r="G59" s="430"/>
      <c r="H59" s="428"/>
      <c r="I59" s="429"/>
    </row>
    <row r="60" spans="1:9" x14ac:dyDescent="0.2">
      <c r="A60" s="232">
        <v>52</v>
      </c>
      <c r="B60" s="18" t="s">
        <v>159</v>
      </c>
      <c r="C60" s="36" t="s">
        <v>220</v>
      </c>
      <c r="D60" s="71"/>
      <c r="E60" s="72"/>
      <c r="F60" s="73"/>
      <c r="G60" s="430"/>
      <c r="H60" s="428"/>
      <c r="I60" s="429"/>
    </row>
    <row r="61" spans="1:9" x14ac:dyDescent="0.2">
      <c r="A61" s="232">
        <v>53</v>
      </c>
      <c r="B61" s="133" t="s">
        <v>223</v>
      </c>
      <c r="C61" s="36" t="s">
        <v>222</v>
      </c>
      <c r="D61" s="71"/>
      <c r="E61" s="72"/>
      <c r="F61" s="73"/>
      <c r="G61" s="430"/>
      <c r="H61" s="428"/>
      <c r="I61" s="429"/>
    </row>
    <row r="62" spans="1:9" x14ac:dyDescent="0.2">
      <c r="A62" s="232">
        <v>54</v>
      </c>
      <c r="B62" s="133" t="s">
        <v>237</v>
      </c>
      <c r="C62" s="36" t="s">
        <v>238</v>
      </c>
      <c r="D62" s="71"/>
      <c r="E62" s="72"/>
      <c r="F62" s="73"/>
      <c r="G62" s="430"/>
      <c r="H62" s="428"/>
      <c r="I62" s="429"/>
    </row>
    <row r="63" spans="1:9" x14ac:dyDescent="0.2">
      <c r="A63" s="232">
        <v>55</v>
      </c>
      <c r="B63" s="133" t="s">
        <v>111</v>
      </c>
      <c r="C63" s="36" t="s">
        <v>51</v>
      </c>
      <c r="D63" s="71"/>
      <c r="E63" s="72"/>
      <c r="F63" s="73"/>
      <c r="G63" s="430"/>
      <c r="H63" s="428"/>
      <c r="I63" s="429"/>
    </row>
    <row r="64" spans="1:9" x14ac:dyDescent="0.2">
      <c r="A64" s="232">
        <v>56</v>
      </c>
      <c r="B64" s="18" t="s">
        <v>112</v>
      </c>
      <c r="C64" s="36" t="s">
        <v>239</v>
      </c>
      <c r="D64" s="71"/>
      <c r="E64" s="72"/>
      <c r="F64" s="73"/>
      <c r="G64" s="430"/>
      <c r="H64" s="428"/>
      <c r="I64" s="429"/>
    </row>
    <row r="65" spans="1:9" x14ac:dyDescent="0.2">
      <c r="A65" s="232">
        <v>57</v>
      </c>
      <c r="B65" s="35" t="s">
        <v>113</v>
      </c>
      <c r="C65" s="36" t="s">
        <v>114</v>
      </c>
      <c r="D65" s="71"/>
      <c r="E65" s="72"/>
      <c r="F65" s="73"/>
      <c r="G65" s="430"/>
      <c r="H65" s="428"/>
      <c r="I65" s="429"/>
    </row>
    <row r="66" spans="1:9" x14ac:dyDescent="0.2">
      <c r="A66" s="232">
        <v>58</v>
      </c>
      <c r="B66" s="18" t="s">
        <v>115</v>
      </c>
      <c r="C66" s="36" t="s">
        <v>240</v>
      </c>
      <c r="D66" s="71"/>
      <c r="E66" s="72"/>
      <c r="F66" s="73"/>
      <c r="G66" s="430"/>
      <c r="H66" s="428"/>
      <c r="I66" s="429"/>
    </row>
    <row r="67" spans="1:9" x14ac:dyDescent="0.2">
      <c r="A67" s="232">
        <v>59</v>
      </c>
      <c r="B67" s="133" t="s">
        <v>116</v>
      </c>
      <c r="C67" s="36" t="s">
        <v>274</v>
      </c>
      <c r="D67" s="71"/>
      <c r="E67" s="72"/>
      <c r="F67" s="73"/>
      <c r="G67" s="430"/>
      <c r="H67" s="428"/>
      <c r="I67" s="429"/>
    </row>
    <row r="68" spans="1:9" ht="25.5" x14ac:dyDescent="0.2">
      <c r="A68" s="232">
        <v>60</v>
      </c>
      <c r="B68" s="35" t="s">
        <v>117</v>
      </c>
      <c r="C68" s="36" t="s">
        <v>241</v>
      </c>
      <c r="D68" s="71"/>
      <c r="E68" s="72"/>
      <c r="F68" s="73"/>
      <c r="G68" s="430"/>
      <c r="H68" s="428"/>
      <c r="I68" s="429"/>
    </row>
    <row r="69" spans="1:9" ht="25.5" x14ac:dyDescent="0.2">
      <c r="A69" s="232">
        <v>61</v>
      </c>
      <c r="B69" s="35" t="s">
        <v>118</v>
      </c>
      <c r="C69" s="36" t="s">
        <v>242</v>
      </c>
      <c r="D69" s="71"/>
      <c r="E69" s="72"/>
      <c r="F69" s="73"/>
      <c r="G69" s="430"/>
      <c r="H69" s="428"/>
      <c r="I69" s="429"/>
    </row>
    <row r="70" spans="1:9" ht="23.25" customHeight="1" x14ac:dyDescent="0.2">
      <c r="A70" s="232">
        <v>62</v>
      </c>
      <c r="B70" s="18" t="s">
        <v>119</v>
      </c>
      <c r="C70" s="36" t="s">
        <v>243</v>
      </c>
      <c r="D70" s="71"/>
      <c r="E70" s="72"/>
      <c r="F70" s="73"/>
      <c r="G70" s="430"/>
      <c r="H70" s="428"/>
      <c r="I70" s="429"/>
    </row>
    <row r="71" spans="1:9" ht="23.25" customHeight="1" x14ac:dyDescent="0.2">
      <c r="A71" s="232">
        <v>63</v>
      </c>
      <c r="B71" s="18" t="s">
        <v>120</v>
      </c>
      <c r="C71" s="36" t="s">
        <v>50</v>
      </c>
      <c r="D71" s="71"/>
      <c r="E71" s="72"/>
      <c r="F71" s="73"/>
      <c r="G71" s="430"/>
      <c r="H71" s="428"/>
      <c r="I71" s="429"/>
    </row>
    <row r="72" spans="1:9" ht="23.25" customHeight="1" x14ac:dyDescent="0.2">
      <c r="A72" s="232">
        <v>64</v>
      </c>
      <c r="B72" s="18" t="s">
        <v>121</v>
      </c>
      <c r="C72" s="36" t="s">
        <v>244</v>
      </c>
      <c r="D72" s="71"/>
      <c r="E72" s="72"/>
      <c r="F72" s="73"/>
      <c r="G72" s="430"/>
      <c r="H72" s="428"/>
      <c r="I72" s="429"/>
    </row>
    <row r="73" spans="1:9" ht="23.25" customHeight="1" x14ac:dyDescent="0.2">
      <c r="A73" s="232">
        <v>65</v>
      </c>
      <c r="B73" s="18" t="s">
        <v>122</v>
      </c>
      <c r="C73" s="36" t="s">
        <v>245</v>
      </c>
      <c r="D73" s="71"/>
      <c r="E73" s="72"/>
      <c r="F73" s="73"/>
      <c r="G73" s="430"/>
      <c r="H73" s="428"/>
      <c r="I73" s="429"/>
    </row>
    <row r="74" spans="1:9" ht="23.25" customHeight="1" x14ac:dyDescent="0.2">
      <c r="A74" s="232">
        <v>66</v>
      </c>
      <c r="B74" s="35" t="s">
        <v>123</v>
      </c>
      <c r="C74" s="36" t="s">
        <v>246</v>
      </c>
      <c r="D74" s="71"/>
      <c r="E74" s="72"/>
      <c r="F74" s="73"/>
      <c r="G74" s="430"/>
      <c r="H74" s="428"/>
      <c r="I74" s="429"/>
    </row>
    <row r="75" spans="1:9" ht="23.25" customHeight="1" x14ac:dyDescent="0.2">
      <c r="A75" s="232">
        <v>67</v>
      </c>
      <c r="B75" s="18" t="s">
        <v>124</v>
      </c>
      <c r="C75" s="36" t="s">
        <v>247</v>
      </c>
      <c r="D75" s="67"/>
      <c r="E75" s="68"/>
      <c r="F75" s="69"/>
      <c r="G75" s="430"/>
      <c r="H75" s="428"/>
      <c r="I75" s="429"/>
    </row>
    <row r="76" spans="1:9" ht="23.25" customHeight="1" x14ac:dyDescent="0.2">
      <c r="A76" s="232">
        <v>68</v>
      </c>
      <c r="B76" s="18" t="s">
        <v>125</v>
      </c>
      <c r="C76" s="36" t="s">
        <v>248</v>
      </c>
      <c r="D76" s="71"/>
      <c r="E76" s="72"/>
      <c r="F76" s="73"/>
      <c r="G76" s="430"/>
      <c r="H76" s="428"/>
      <c r="I76" s="429"/>
    </row>
    <row r="77" spans="1:9" ht="25.5" x14ac:dyDescent="0.2">
      <c r="A77" s="232">
        <v>69</v>
      </c>
      <c r="B77" s="35" t="s">
        <v>126</v>
      </c>
      <c r="C77" s="36" t="s">
        <v>249</v>
      </c>
      <c r="D77" s="71"/>
      <c r="E77" s="72"/>
      <c r="F77" s="73"/>
      <c r="G77" s="430"/>
      <c r="H77" s="428"/>
      <c r="I77" s="429"/>
    </row>
    <row r="78" spans="1:9" ht="25.5" x14ac:dyDescent="0.2">
      <c r="A78" s="232">
        <v>70</v>
      </c>
      <c r="B78" s="35" t="s">
        <v>127</v>
      </c>
      <c r="C78" s="36" t="s">
        <v>250</v>
      </c>
      <c r="D78" s="71"/>
      <c r="E78" s="72"/>
      <c r="F78" s="73"/>
      <c r="G78" s="430"/>
      <c r="H78" s="428"/>
      <c r="I78" s="429"/>
    </row>
    <row r="79" spans="1:9" ht="25.5" x14ac:dyDescent="0.2">
      <c r="A79" s="232">
        <v>71</v>
      </c>
      <c r="B79" s="35" t="s">
        <v>128</v>
      </c>
      <c r="C79" s="36" t="s">
        <v>251</v>
      </c>
      <c r="D79" s="71"/>
      <c r="E79" s="72"/>
      <c r="F79" s="73"/>
      <c r="G79" s="430"/>
      <c r="H79" s="428"/>
      <c r="I79" s="429"/>
    </row>
    <row r="80" spans="1:9" x14ac:dyDescent="0.2">
      <c r="A80" s="232">
        <v>72</v>
      </c>
      <c r="B80" s="133" t="s">
        <v>129</v>
      </c>
      <c r="C80" s="36" t="s">
        <v>130</v>
      </c>
      <c r="D80" s="71"/>
      <c r="E80" s="72"/>
      <c r="F80" s="73"/>
      <c r="G80" s="430"/>
      <c r="H80" s="428"/>
      <c r="I80" s="429"/>
    </row>
    <row r="81" spans="1:9" x14ac:dyDescent="0.2">
      <c r="A81" s="232">
        <v>73</v>
      </c>
      <c r="B81" s="35" t="s">
        <v>131</v>
      </c>
      <c r="C81" s="36" t="s">
        <v>252</v>
      </c>
      <c r="D81" s="71"/>
      <c r="E81" s="72"/>
      <c r="F81" s="73"/>
      <c r="G81" s="430"/>
      <c r="H81" s="428"/>
      <c r="I81" s="429"/>
    </row>
    <row r="82" spans="1:9" x14ac:dyDescent="0.2">
      <c r="A82" s="232">
        <v>74</v>
      </c>
      <c r="B82" s="133" t="s">
        <v>132</v>
      </c>
      <c r="C82" s="36" t="s">
        <v>34</v>
      </c>
      <c r="D82" s="71"/>
      <c r="E82" s="72"/>
      <c r="F82" s="73"/>
      <c r="G82" s="430"/>
      <c r="H82" s="428"/>
      <c r="I82" s="429"/>
    </row>
    <row r="83" spans="1:9" x14ac:dyDescent="0.2">
      <c r="A83" s="232">
        <v>75</v>
      </c>
      <c r="B83" s="35" t="s">
        <v>133</v>
      </c>
      <c r="C83" s="36" t="s">
        <v>326</v>
      </c>
      <c r="D83" s="71"/>
      <c r="E83" s="72"/>
      <c r="F83" s="73"/>
      <c r="G83" s="430"/>
      <c r="H83" s="428"/>
      <c r="I83" s="429"/>
    </row>
    <row r="84" spans="1:9" x14ac:dyDescent="0.2">
      <c r="A84" s="232">
        <v>76</v>
      </c>
      <c r="B84" s="35" t="s">
        <v>134</v>
      </c>
      <c r="C84" s="36" t="s">
        <v>35</v>
      </c>
      <c r="D84" s="71"/>
      <c r="E84" s="72"/>
      <c r="F84" s="73"/>
      <c r="G84" s="430"/>
      <c r="H84" s="428"/>
      <c r="I84" s="429"/>
    </row>
    <row r="85" spans="1:9" x14ac:dyDescent="0.2">
      <c r="A85" s="232">
        <v>77</v>
      </c>
      <c r="B85" s="35" t="s">
        <v>135</v>
      </c>
      <c r="C85" s="36" t="s">
        <v>49</v>
      </c>
      <c r="D85" s="71"/>
      <c r="E85" s="72"/>
      <c r="F85" s="73"/>
      <c r="G85" s="430"/>
      <c r="H85" s="428"/>
      <c r="I85" s="429"/>
    </row>
    <row r="86" spans="1:9" x14ac:dyDescent="0.2">
      <c r="A86" s="232">
        <v>78</v>
      </c>
      <c r="B86" s="35" t="s">
        <v>136</v>
      </c>
      <c r="C86" s="36" t="s">
        <v>231</v>
      </c>
      <c r="D86" s="71"/>
      <c r="E86" s="72"/>
      <c r="F86" s="73"/>
      <c r="G86" s="430"/>
      <c r="H86" s="428"/>
      <c r="I86" s="429"/>
    </row>
    <row r="87" spans="1:9" x14ac:dyDescent="0.2">
      <c r="A87" s="232">
        <v>79</v>
      </c>
      <c r="B87" s="35" t="s">
        <v>137</v>
      </c>
      <c r="C87" s="36" t="s">
        <v>296</v>
      </c>
      <c r="D87" s="71"/>
      <c r="E87" s="72"/>
      <c r="F87" s="73"/>
      <c r="G87" s="430"/>
      <c r="H87" s="428"/>
      <c r="I87" s="429"/>
    </row>
    <row r="88" spans="1:9" x14ac:dyDescent="0.2">
      <c r="A88" s="232">
        <v>80</v>
      </c>
      <c r="B88" s="18" t="s">
        <v>138</v>
      </c>
      <c r="C88" s="36" t="s">
        <v>264</v>
      </c>
      <c r="D88" s="71"/>
      <c r="E88" s="72"/>
      <c r="F88" s="73"/>
      <c r="G88" s="430"/>
      <c r="H88" s="428"/>
      <c r="I88" s="429"/>
    </row>
    <row r="89" spans="1:9" ht="25.5" x14ac:dyDescent="0.2">
      <c r="A89" s="267">
        <v>81</v>
      </c>
      <c r="B89" s="270" t="s">
        <v>139</v>
      </c>
      <c r="C89" s="136" t="s">
        <v>253</v>
      </c>
      <c r="D89" s="71"/>
      <c r="E89" s="72"/>
      <c r="F89" s="73"/>
      <c r="G89" s="430"/>
      <c r="H89" s="428"/>
      <c r="I89" s="429"/>
    </row>
    <row r="90" spans="1:9" ht="38.25" x14ac:dyDescent="0.2">
      <c r="A90" s="268"/>
      <c r="B90" s="271"/>
      <c r="C90" s="36" t="s">
        <v>294</v>
      </c>
      <c r="D90" s="71"/>
      <c r="E90" s="72"/>
      <c r="F90" s="73"/>
      <c r="G90" s="430"/>
      <c r="H90" s="428"/>
      <c r="I90" s="429"/>
    </row>
    <row r="91" spans="1:9" ht="25.5" x14ac:dyDescent="0.2">
      <c r="A91" s="268"/>
      <c r="B91" s="271"/>
      <c r="C91" s="36" t="s">
        <v>254</v>
      </c>
      <c r="D91" s="71"/>
      <c r="E91" s="72"/>
      <c r="F91" s="73"/>
      <c r="G91" s="430"/>
      <c r="H91" s="428"/>
      <c r="I91" s="429"/>
    </row>
    <row r="92" spans="1:9" ht="38.25" x14ac:dyDescent="0.2">
      <c r="A92" s="269"/>
      <c r="B92" s="272"/>
      <c r="C92" s="137" t="s">
        <v>295</v>
      </c>
      <c r="D92" s="71"/>
      <c r="E92" s="72"/>
      <c r="F92" s="73"/>
      <c r="G92" s="430"/>
      <c r="H92" s="428"/>
      <c r="I92" s="429"/>
    </row>
    <row r="93" spans="1:9" ht="25.5" x14ac:dyDescent="0.2">
      <c r="A93" s="232">
        <v>82</v>
      </c>
      <c r="B93" s="18" t="s">
        <v>140</v>
      </c>
      <c r="C93" s="36" t="s">
        <v>48</v>
      </c>
      <c r="D93" s="74"/>
      <c r="E93" s="75"/>
      <c r="F93" s="76"/>
      <c r="G93" s="430"/>
      <c r="H93" s="428"/>
      <c r="I93" s="429"/>
    </row>
    <row r="94" spans="1:9" x14ac:dyDescent="0.2">
      <c r="A94" s="232">
        <v>83</v>
      </c>
      <c r="B94" s="18" t="s">
        <v>141</v>
      </c>
      <c r="C94" s="36" t="s">
        <v>142</v>
      </c>
      <c r="D94" s="71"/>
      <c r="E94" s="72"/>
      <c r="F94" s="73"/>
      <c r="G94" s="430"/>
      <c r="H94" s="428"/>
      <c r="I94" s="429"/>
    </row>
    <row r="95" spans="1:9" x14ac:dyDescent="0.2">
      <c r="A95" s="232">
        <v>84</v>
      </c>
      <c r="B95" s="133" t="s">
        <v>143</v>
      </c>
      <c r="C95" s="36" t="s">
        <v>144</v>
      </c>
      <c r="D95" s="71"/>
      <c r="E95" s="72"/>
      <c r="F95" s="73"/>
      <c r="G95" s="430"/>
      <c r="H95" s="428"/>
      <c r="I95" s="429"/>
    </row>
    <row r="96" spans="1:9" x14ac:dyDescent="0.2">
      <c r="A96" s="232">
        <v>85</v>
      </c>
      <c r="B96" s="18" t="s">
        <v>145</v>
      </c>
      <c r="C96" s="36" t="s">
        <v>27</v>
      </c>
      <c r="D96" s="74"/>
      <c r="E96" s="75"/>
      <c r="F96" s="76"/>
      <c r="G96" s="430"/>
      <c r="H96" s="428"/>
      <c r="I96" s="429"/>
    </row>
    <row r="97" spans="1:9" x14ac:dyDescent="0.2">
      <c r="A97" s="232">
        <v>86</v>
      </c>
      <c r="B97" s="133" t="s">
        <v>146</v>
      </c>
      <c r="C97" s="36" t="s">
        <v>12</v>
      </c>
      <c r="D97" s="71"/>
      <c r="E97" s="72"/>
      <c r="F97" s="73"/>
      <c r="G97" s="430"/>
      <c r="H97" s="428"/>
      <c r="I97" s="429"/>
    </row>
    <row r="98" spans="1:9" x14ac:dyDescent="0.2">
      <c r="A98" s="232">
        <v>87</v>
      </c>
      <c r="B98" s="133" t="s">
        <v>147</v>
      </c>
      <c r="C98" s="36" t="s">
        <v>26</v>
      </c>
      <c r="D98" s="74"/>
      <c r="E98" s="75"/>
      <c r="F98" s="76"/>
      <c r="G98" s="430"/>
      <c r="H98" s="428"/>
      <c r="I98" s="429"/>
    </row>
    <row r="99" spans="1:9" x14ac:dyDescent="0.2">
      <c r="A99" s="232">
        <v>88</v>
      </c>
      <c r="B99" s="18" t="s">
        <v>148</v>
      </c>
      <c r="C99" s="36" t="s">
        <v>42</v>
      </c>
      <c r="D99" s="71"/>
      <c r="E99" s="72"/>
      <c r="F99" s="73"/>
      <c r="G99" s="430"/>
      <c r="H99" s="428"/>
      <c r="I99" s="429"/>
    </row>
    <row r="100" spans="1:9" x14ac:dyDescent="0.2">
      <c r="A100" s="232">
        <v>89</v>
      </c>
      <c r="B100" s="35" t="s">
        <v>150</v>
      </c>
      <c r="C100" s="36" t="s">
        <v>28</v>
      </c>
      <c r="D100" s="71"/>
      <c r="E100" s="72"/>
      <c r="F100" s="73"/>
      <c r="G100" s="430"/>
      <c r="H100" s="428"/>
      <c r="I100" s="429"/>
    </row>
    <row r="101" spans="1:9" x14ac:dyDescent="0.2">
      <c r="A101" s="232">
        <v>90</v>
      </c>
      <c r="B101" s="35" t="s">
        <v>151</v>
      </c>
      <c r="C101" s="36" t="s">
        <v>29</v>
      </c>
      <c r="D101" s="67"/>
      <c r="E101" s="68"/>
      <c r="F101" s="69"/>
      <c r="G101" s="430"/>
      <c r="H101" s="428"/>
      <c r="I101" s="429"/>
    </row>
    <row r="102" spans="1:9" x14ac:dyDescent="0.2">
      <c r="A102" s="232">
        <v>91</v>
      </c>
      <c r="B102" s="133" t="s">
        <v>152</v>
      </c>
      <c r="C102" s="36" t="s">
        <v>14</v>
      </c>
      <c r="D102" s="74"/>
      <c r="E102" s="75"/>
      <c r="F102" s="76"/>
      <c r="G102" s="430"/>
      <c r="H102" s="428"/>
      <c r="I102" s="429"/>
    </row>
    <row r="103" spans="1:9" x14ac:dyDescent="0.2">
      <c r="A103" s="232">
        <v>92</v>
      </c>
      <c r="B103" s="35" t="s">
        <v>153</v>
      </c>
      <c r="C103" s="36" t="s">
        <v>30</v>
      </c>
      <c r="D103" s="71"/>
      <c r="E103" s="72"/>
      <c r="F103" s="73"/>
      <c r="G103" s="430"/>
      <c r="H103" s="428"/>
      <c r="I103" s="429"/>
    </row>
    <row r="104" spans="1:9" x14ac:dyDescent="0.2">
      <c r="A104" s="232">
        <v>93</v>
      </c>
      <c r="B104" s="35" t="s">
        <v>154</v>
      </c>
      <c r="C104" s="36" t="s">
        <v>15</v>
      </c>
      <c r="D104" s="67"/>
      <c r="E104" s="68"/>
      <c r="F104" s="69"/>
      <c r="G104" s="430"/>
      <c r="H104" s="428"/>
      <c r="I104" s="429"/>
    </row>
    <row r="105" spans="1:9" x14ac:dyDescent="0.2">
      <c r="A105" s="232">
        <v>94</v>
      </c>
      <c r="B105" s="18" t="s">
        <v>155</v>
      </c>
      <c r="C105" s="36" t="s">
        <v>13</v>
      </c>
      <c r="D105" s="71"/>
      <c r="E105" s="72"/>
      <c r="F105" s="73"/>
      <c r="G105" s="430"/>
      <c r="H105" s="428"/>
      <c r="I105" s="429"/>
    </row>
    <row r="106" spans="1:9" x14ac:dyDescent="0.2">
      <c r="A106" s="232">
        <v>95</v>
      </c>
      <c r="B106" s="133" t="s">
        <v>156</v>
      </c>
      <c r="C106" s="36" t="s">
        <v>31</v>
      </c>
      <c r="D106" s="71"/>
      <c r="E106" s="72"/>
      <c r="F106" s="73"/>
      <c r="G106" s="430"/>
      <c r="H106" s="428"/>
      <c r="I106" s="429"/>
    </row>
    <row r="107" spans="1:9" x14ac:dyDescent="0.2">
      <c r="A107" s="232">
        <v>96</v>
      </c>
      <c r="B107" s="35" t="s">
        <v>158</v>
      </c>
      <c r="C107" s="36" t="s">
        <v>33</v>
      </c>
      <c r="D107" s="74"/>
      <c r="E107" s="75"/>
      <c r="F107" s="76"/>
      <c r="G107" s="430"/>
      <c r="H107" s="428"/>
      <c r="I107" s="429"/>
    </row>
    <row r="108" spans="1:9" x14ac:dyDescent="0.2">
      <c r="A108" s="232">
        <v>97</v>
      </c>
      <c r="B108" s="35" t="s">
        <v>160</v>
      </c>
      <c r="C108" s="36" t="s">
        <v>161</v>
      </c>
      <c r="D108" s="67"/>
      <c r="E108" s="68"/>
      <c r="F108" s="69"/>
      <c r="G108" s="430"/>
      <c r="H108" s="428"/>
      <c r="I108" s="429"/>
    </row>
    <row r="109" spans="1:9" x14ac:dyDescent="0.2">
      <c r="A109" s="232">
        <v>98</v>
      </c>
      <c r="B109" s="35" t="s">
        <v>162</v>
      </c>
      <c r="C109" s="36" t="s">
        <v>163</v>
      </c>
      <c r="D109" s="67"/>
      <c r="E109" s="68"/>
      <c r="F109" s="69"/>
      <c r="G109" s="430"/>
      <c r="H109" s="428"/>
      <c r="I109" s="429"/>
    </row>
    <row r="110" spans="1:9" x14ac:dyDescent="0.2">
      <c r="A110" s="232">
        <v>99</v>
      </c>
      <c r="B110" s="133" t="s">
        <v>164</v>
      </c>
      <c r="C110" s="36" t="s">
        <v>165</v>
      </c>
      <c r="D110" s="71"/>
      <c r="E110" s="72"/>
      <c r="F110" s="73"/>
      <c r="G110" s="430"/>
      <c r="H110" s="428"/>
      <c r="I110" s="429"/>
    </row>
    <row r="111" spans="1:9" x14ac:dyDescent="0.2">
      <c r="A111" s="232">
        <v>100</v>
      </c>
      <c r="B111" s="133" t="s">
        <v>166</v>
      </c>
      <c r="C111" s="36" t="s">
        <v>167</v>
      </c>
      <c r="D111" s="74"/>
      <c r="E111" s="75"/>
      <c r="F111" s="76"/>
      <c r="G111" s="430"/>
      <c r="H111" s="428"/>
      <c r="I111" s="429"/>
    </row>
    <row r="112" spans="1:9" x14ac:dyDescent="0.2">
      <c r="A112" s="232">
        <v>101</v>
      </c>
      <c r="B112" s="133" t="s">
        <v>168</v>
      </c>
      <c r="C112" s="36" t="s">
        <v>169</v>
      </c>
      <c r="D112" s="67"/>
      <c r="E112" s="68"/>
      <c r="F112" s="69"/>
      <c r="G112" s="430"/>
      <c r="H112" s="428"/>
      <c r="I112" s="429"/>
    </row>
    <row r="113" spans="1:9" x14ac:dyDescent="0.2">
      <c r="A113" s="232">
        <v>102</v>
      </c>
      <c r="B113" s="133" t="s">
        <v>170</v>
      </c>
      <c r="C113" s="36" t="s">
        <v>171</v>
      </c>
      <c r="D113" s="67"/>
      <c r="E113" s="68"/>
      <c r="F113" s="69"/>
      <c r="G113" s="430"/>
      <c r="H113" s="428"/>
      <c r="I113" s="429"/>
    </row>
    <row r="114" spans="1:9" x14ac:dyDescent="0.2">
      <c r="A114" s="232">
        <v>103</v>
      </c>
      <c r="B114" s="133" t="s">
        <v>172</v>
      </c>
      <c r="C114" s="36" t="s">
        <v>173</v>
      </c>
      <c r="D114" s="71"/>
      <c r="E114" s="72"/>
      <c r="F114" s="73"/>
      <c r="G114" s="430"/>
      <c r="H114" s="428"/>
      <c r="I114" s="429"/>
    </row>
    <row r="115" spans="1:9" x14ac:dyDescent="0.2">
      <c r="A115" s="232">
        <v>104</v>
      </c>
      <c r="B115" s="86" t="s">
        <v>174</v>
      </c>
      <c r="C115" s="135" t="s">
        <v>175</v>
      </c>
      <c r="D115" s="71"/>
      <c r="E115" s="72"/>
      <c r="F115" s="73"/>
      <c r="G115" s="430"/>
      <c r="H115" s="428"/>
      <c r="I115" s="429"/>
    </row>
    <row r="116" spans="1:9" x14ac:dyDescent="0.2">
      <c r="A116" s="232">
        <v>105</v>
      </c>
      <c r="B116" s="18" t="s">
        <v>176</v>
      </c>
      <c r="C116" s="36" t="s">
        <v>177</v>
      </c>
      <c r="D116" s="67"/>
      <c r="E116" s="68"/>
      <c r="F116" s="69"/>
      <c r="G116" s="430"/>
      <c r="H116" s="428"/>
      <c r="I116" s="429"/>
    </row>
    <row r="117" spans="1:9" x14ac:dyDescent="0.2">
      <c r="A117" s="232">
        <v>106</v>
      </c>
      <c r="B117" s="133" t="s">
        <v>178</v>
      </c>
      <c r="C117" s="36" t="s">
        <v>179</v>
      </c>
      <c r="D117" s="71"/>
      <c r="E117" s="72"/>
      <c r="F117" s="73"/>
      <c r="G117" s="430"/>
      <c r="H117" s="428"/>
      <c r="I117" s="429"/>
    </row>
    <row r="118" spans="1:9" x14ac:dyDescent="0.2">
      <c r="A118" s="232">
        <v>107</v>
      </c>
      <c r="B118" s="35" t="s">
        <v>180</v>
      </c>
      <c r="C118" s="138" t="s">
        <v>181</v>
      </c>
      <c r="D118" s="67"/>
      <c r="E118" s="68"/>
      <c r="F118" s="69"/>
      <c r="G118" s="430"/>
      <c r="H118" s="428"/>
      <c r="I118" s="429"/>
    </row>
    <row r="119" spans="1:9" x14ac:dyDescent="0.2">
      <c r="A119" s="232">
        <v>108</v>
      </c>
      <c r="B119" s="133" t="s">
        <v>182</v>
      </c>
      <c r="C119" s="36" t="s">
        <v>267</v>
      </c>
      <c r="D119" s="71"/>
      <c r="E119" s="72"/>
      <c r="F119" s="73"/>
      <c r="G119" s="430"/>
      <c r="H119" s="428"/>
      <c r="I119" s="429"/>
    </row>
    <row r="120" spans="1:9" x14ac:dyDescent="0.2">
      <c r="A120" s="232">
        <v>109</v>
      </c>
      <c r="B120" s="18" t="s">
        <v>183</v>
      </c>
      <c r="C120" s="36" t="s">
        <v>255</v>
      </c>
      <c r="D120" s="71"/>
      <c r="E120" s="72"/>
      <c r="F120" s="73"/>
      <c r="G120" s="430"/>
      <c r="H120" s="428"/>
      <c r="I120" s="429"/>
    </row>
    <row r="121" spans="1:9" x14ac:dyDescent="0.2">
      <c r="A121" s="232">
        <v>110</v>
      </c>
      <c r="B121" s="35" t="s">
        <v>307</v>
      </c>
      <c r="C121" s="36" t="s">
        <v>312</v>
      </c>
      <c r="D121" s="71"/>
      <c r="E121" s="72"/>
      <c r="F121" s="73"/>
      <c r="G121" s="33">
        <f>76862684+156.3</f>
        <v>76862840.299999997</v>
      </c>
      <c r="H121" s="428"/>
      <c r="I121" s="431">
        <f>F121+G121+H121</f>
        <v>76862840.299999997</v>
      </c>
    </row>
    <row r="122" spans="1:9" x14ac:dyDescent="0.2">
      <c r="A122" s="232">
        <v>111</v>
      </c>
      <c r="B122" s="18" t="s">
        <v>184</v>
      </c>
      <c r="C122" s="36" t="s">
        <v>185</v>
      </c>
      <c r="D122" s="71"/>
      <c r="E122" s="72"/>
      <c r="F122" s="73"/>
      <c r="G122" s="33">
        <v>22655591.120000001</v>
      </c>
      <c r="H122" s="428"/>
      <c r="I122" s="431">
        <f>F122+G122+H122</f>
        <v>22655591.120000001</v>
      </c>
    </row>
    <row r="123" spans="1:9" x14ac:dyDescent="0.2">
      <c r="A123" s="232">
        <v>112</v>
      </c>
      <c r="B123" s="18" t="s">
        <v>186</v>
      </c>
      <c r="C123" s="36" t="s">
        <v>306</v>
      </c>
      <c r="D123" s="88"/>
      <c r="E123" s="89"/>
      <c r="F123" s="90"/>
      <c r="G123" s="430"/>
      <c r="H123" s="428"/>
      <c r="I123" s="429"/>
    </row>
    <row r="124" spans="1:9" x14ac:dyDescent="0.2">
      <c r="A124" s="232">
        <v>113</v>
      </c>
      <c r="B124" s="133" t="s">
        <v>187</v>
      </c>
      <c r="C124" s="36" t="s">
        <v>188</v>
      </c>
      <c r="D124" s="67"/>
      <c r="E124" s="68"/>
      <c r="F124" s="69"/>
      <c r="G124" s="430"/>
      <c r="H124" s="428"/>
      <c r="I124" s="429"/>
    </row>
    <row r="125" spans="1:9" ht="25.5" x14ac:dyDescent="0.2">
      <c r="A125" s="232">
        <v>114</v>
      </c>
      <c r="B125" s="133" t="s">
        <v>189</v>
      </c>
      <c r="C125" s="75" t="s">
        <v>303</v>
      </c>
      <c r="D125" s="71"/>
      <c r="E125" s="72"/>
      <c r="F125" s="73"/>
      <c r="G125" s="430"/>
      <c r="H125" s="428"/>
      <c r="I125" s="429"/>
    </row>
    <row r="126" spans="1:9" x14ac:dyDescent="0.2">
      <c r="A126" s="232">
        <v>115</v>
      </c>
      <c r="B126" s="133" t="s">
        <v>190</v>
      </c>
      <c r="C126" s="36" t="s">
        <v>226</v>
      </c>
      <c r="D126" s="71"/>
      <c r="E126" s="72"/>
      <c r="F126" s="73"/>
      <c r="G126" s="430"/>
      <c r="H126" s="428"/>
      <c r="I126" s="429"/>
    </row>
    <row r="127" spans="1:9" x14ac:dyDescent="0.2">
      <c r="A127" s="232">
        <v>116</v>
      </c>
      <c r="B127" s="133" t="s">
        <v>191</v>
      </c>
      <c r="C127" s="36" t="s">
        <v>192</v>
      </c>
      <c r="D127" s="71"/>
      <c r="E127" s="72"/>
      <c r="F127" s="73"/>
      <c r="G127" s="430"/>
      <c r="H127" s="428"/>
      <c r="I127" s="429"/>
    </row>
    <row r="128" spans="1:9" x14ac:dyDescent="0.2">
      <c r="A128" s="232">
        <v>117</v>
      </c>
      <c r="B128" s="133" t="s">
        <v>193</v>
      </c>
      <c r="C128" s="36" t="s">
        <v>39</v>
      </c>
      <c r="D128" s="71"/>
      <c r="E128" s="72"/>
      <c r="F128" s="73"/>
      <c r="G128" s="430"/>
      <c r="H128" s="428"/>
      <c r="I128" s="429"/>
    </row>
    <row r="129" spans="1:9" x14ac:dyDescent="0.2">
      <c r="A129" s="232">
        <v>118</v>
      </c>
      <c r="B129" s="35" t="s">
        <v>194</v>
      </c>
      <c r="C129" s="36" t="s">
        <v>45</v>
      </c>
      <c r="D129" s="71"/>
      <c r="E129" s="72"/>
      <c r="F129" s="73"/>
      <c r="G129" s="430"/>
      <c r="H129" s="428"/>
      <c r="I129" s="429"/>
    </row>
    <row r="130" spans="1:9" x14ac:dyDescent="0.2">
      <c r="A130" s="232">
        <v>119</v>
      </c>
      <c r="B130" s="35" t="s">
        <v>195</v>
      </c>
      <c r="C130" s="36" t="s">
        <v>228</v>
      </c>
      <c r="D130" s="71"/>
      <c r="E130" s="72"/>
      <c r="F130" s="73"/>
      <c r="G130" s="430"/>
      <c r="H130" s="428"/>
      <c r="I130" s="429"/>
    </row>
    <row r="131" spans="1:9" x14ac:dyDescent="0.2">
      <c r="A131" s="232">
        <v>120</v>
      </c>
      <c r="B131" s="35" t="s">
        <v>196</v>
      </c>
      <c r="C131" s="36" t="s">
        <v>47</v>
      </c>
      <c r="D131" s="67"/>
      <c r="E131" s="68"/>
      <c r="F131" s="69"/>
      <c r="G131" s="430"/>
      <c r="H131" s="428"/>
      <c r="I131" s="429"/>
    </row>
    <row r="132" spans="1:9" x14ac:dyDescent="0.2">
      <c r="A132" s="232">
        <v>121</v>
      </c>
      <c r="B132" s="133" t="s">
        <v>197</v>
      </c>
      <c r="C132" s="36" t="s">
        <v>46</v>
      </c>
      <c r="D132" s="67"/>
      <c r="E132" s="68"/>
      <c r="F132" s="69"/>
      <c r="G132" s="430"/>
      <c r="H132" s="428"/>
      <c r="I132" s="429"/>
    </row>
    <row r="133" spans="1:9" x14ac:dyDescent="0.2">
      <c r="A133" s="232">
        <v>122</v>
      </c>
      <c r="B133" s="133" t="s">
        <v>198</v>
      </c>
      <c r="C133" s="36" t="s">
        <v>199</v>
      </c>
      <c r="D133" s="71"/>
      <c r="E133" s="72"/>
      <c r="F133" s="73"/>
      <c r="G133" s="430"/>
      <c r="H133" s="428"/>
      <c r="I133" s="429"/>
    </row>
    <row r="134" spans="1:9" x14ac:dyDescent="0.2">
      <c r="A134" s="232">
        <v>123</v>
      </c>
      <c r="B134" s="133" t="s">
        <v>200</v>
      </c>
      <c r="C134" s="36" t="s">
        <v>40</v>
      </c>
      <c r="D134" s="71"/>
      <c r="E134" s="72"/>
      <c r="F134" s="73"/>
      <c r="G134" s="430"/>
      <c r="H134" s="428"/>
      <c r="I134" s="429"/>
    </row>
    <row r="135" spans="1:9" x14ac:dyDescent="0.2">
      <c r="A135" s="232">
        <v>124</v>
      </c>
      <c r="B135" s="35" t="s">
        <v>201</v>
      </c>
      <c r="C135" s="36" t="s">
        <v>227</v>
      </c>
      <c r="D135" s="71"/>
      <c r="E135" s="72"/>
      <c r="F135" s="73"/>
      <c r="G135" s="430"/>
      <c r="H135" s="428"/>
      <c r="I135" s="429"/>
    </row>
    <row r="136" spans="1:9" x14ac:dyDescent="0.2">
      <c r="A136" s="232">
        <v>125</v>
      </c>
      <c r="B136" s="18" t="s">
        <v>202</v>
      </c>
      <c r="C136" s="36" t="s">
        <v>203</v>
      </c>
      <c r="D136" s="71"/>
      <c r="E136" s="72"/>
      <c r="F136" s="73"/>
      <c r="G136" s="430"/>
      <c r="H136" s="428"/>
      <c r="I136" s="429"/>
    </row>
    <row r="137" spans="1:9" x14ac:dyDescent="0.2">
      <c r="A137" s="232">
        <v>126</v>
      </c>
      <c r="B137" s="133" t="s">
        <v>204</v>
      </c>
      <c r="C137" s="36" t="s">
        <v>205</v>
      </c>
      <c r="D137" s="71"/>
      <c r="E137" s="72"/>
      <c r="F137" s="73"/>
      <c r="G137" s="430"/>
      <c r="H137" s="428"/>
      <c r="I137" s="429"/>
    </row>
    <row r="138" spans="1:9" x14ac:dyDescent="0.2">
      <c r="A138" s="232">
        <v>127</v>
      </c>
      <c r="B138" s="35" t="s">
        <v>206</v>
      </c>
      <c r="C138" s="36" t="s">
        <v>207</v>
      </c>
      <c r="D138" s="71"/>
      <c r="E138" s="72"/>
      <c r="F138" s="73"/>
      <c r="G138" s="430"/>
      <c r="H138" s="428"/>
      <c r="I138" s="429"/>
    </row>
    <row r="139" spans="1:9" x14ac:dyDescent="0.2">
      <c r="A139" s="232">
        <v>128</v>
      </c>
      <c r="B139" s="133" t="s">
        <v>208</v>
      </c>
      <c r="C139" s="36" t="s">
        <v>209</v>
      </c>
      <c r="D139" s="67"/>
      <c r="E139" s="68"/>
      <c r="F139" s="69"/>
      <c r="G139" s="430"/>
      <c r="H139" s="428"/>
      <c r="I139" s="429"/>
    </row>
    <row r="140" spans="1:9" x14ac:dyDescent="0.2">
      <c r="A140" s="232">
        <v>129</v>
      </c>
      <c r="B140" s="17" t="s">
        <v>256</v>
      </c>
      <c r="C140" s="139" t="s">
        <v>257</v>
      </c>
      <c r="D140" s="71"/>
      <c r="E140" s="72"/>
      <c r="F140" s="73"/>
      <c r="G140" s="432"/>
      <c r="H140" s="428"/>
      <c r="I140" s="429"/>
    </row>
    <row r="141" spans="1:9" x14ac:dyDescent="0.2">
      <c r="A141" s="232">
        <v>130</v>
      </c>
      <c r="B141" s="20" t="s">
        <v>258</v>
      </c>
      <c r="C141" s="139" t="s">
        <v>259</v>
      </c>
      <c r="D141" s="193"/>
      <c r="E141" s="82"/>
      <c r="F141" s="83"/>
      <c r="G141" s="432"/>
      <c r="H141" s="428"/>
      <c r="I141" s="429"/>
    </row>
    <row r="142" spans="1:9" x14ac:dyDescent="0.2">
      <c r="A142" s="232">
        <v>131</v>
      </c>
      <c r="B142" s="115" t="s">
        <v>260</v>
      </c>
      <c r="C142" s="433" t="s">
        <v>327</v>
      </c>
      <c r="D142" s="434"/>
      <c r="E142" s="139"/>
      <c r="F142" s="147"/>
      <c r="G142" s="432"/>
      <c r="H142" s="428"/>
      <c r="I142" s="429"/>
    </row>
    <row r="143" spans="1:9" x14ac:dyDescent="0.2">
      <c r="A143" s="232">
        <v>132</v>
      </c>
      <c r="B143" s="134" t="s">
        <v>265</v>
      </c>
      <c r="C143" s="140" t="s">
        <v>266</v>
      </c>
      <c r="D143" s="435"/>
      <c r="E143" s="436"/>
      <c r="F143" s="437"/>
      <c r="G143" s="438"/>
      <c r="H143" s="439"/>
      <c r="I143" s="440"/>
    </row>
    <row r="144" spans="1:9" x14ac:dyDescent="0.2">
      <c r="A144" s="232">
        <v>133</v>
      </c>
      <c r="B144" s="23" t="s">
        <v>301</v>
      </c>
      <c r="C144" s="126" t="s">
        <v>300</v>
      </c>
      <c r="D144" s="193"/>
      <c r="E144" s="82"/>
      <c r="F144" s="83"/>
      <c r="G144" s="432"/>
      <c r="H144" s="428"/>
      <c r="I144" s="429"/>
    </row>
    <row r="145" spans="1:9" x14ac:dyDescent="0.2">
      <c r="A145" s="232">
        <v>134</v>
      </c>
      <c r="B145" s="23" t="s">
        <v>305</v>
      </c>
      <c r="C145" s="126" t="s">
        <v>304</v>
      </c>
      <c r="D145" s="193"/>
      <c r="E145" s="82"/>
      <c r="F145" s="83"/>
      <c r="G145" s="432"/>
      <c r="H145" s="428"/>
      <c r="I145" s="432"/>
    </row>
    <row r="146" spans="1:9" ht="24" x14ac:dyDescent="0.2">
      <c r="A146" s="232">
        <v>135</v>
      </c>
      <c r="B146" s="199" t="s">
        <v>313</v>
      </c>
      <c r="C146" s="203" t="s">
        <v>314</v>
      </c>
      <c r="D146" s="193"/>
      <c r="E146" s="82"/>
      <c r="F146" s="83"/>
      <c r="G146" s="432"/>
      <c r="H146" s="428"/>
      <c r="I146" s="432"/>
    </row>
    <row r="147" spans="1:9" ht="14.25" customHeight="1" x14ac:dyDescent="0.2">
      <c r="A147" s="200">
        <v>136</v>
      </c>
      <c r="B147" s="199" t="s">
        <v>308</v>
      </c>
      <c r="C147" s="203" t="s">
        <v>309</v>
      </c>
      <c r="D147" s="441"/>
      <c r="E147" s="442"/>
      <c r="F147" s="443"/>
      <c r="G147" s="444"/>
      <c r="H147" s="445"/>
      <c r="I147" s="446"/>
    </row>
    <row r="148" spans="1:9" ht="14.25" customHeight="1" thickBot="1" x14ac:dyDescent="0.25">
      <c r="A148" s="202">
        <v>137</v>
      </c>
      <c r="B148" s="211" t="s">
        <v>328</v>
      </c>
      <c r="C148" s="447" t="s">
        <v>329</v>
      </c>
      <c r="D148" s="448"/>
      <c r="E148" s="449"/>
      <c r="F148" s="450"/>
      <c r="G148" s="451">
        <v>22737493.98</v>
      </c>
      <c r="H148" s="452"/>
      <c r="I148" s="453">
        <f>F148+G148+H148</f>
        <v>22737493.98</v>
      </c>
    </row>
  </sheetData>
  <mergeCells count="16">
    <mergeCell ref="A6:C6"/>
    <mergeCell ref="A8:C8"/>
    <mergeCell ref="A1:I1"/>
    <mergeCell ref="A3:A5"/>
    <mergeCell ref="B3:B5"/>
    <mergeCell ref="C3:C5"/>
    <mergeCell ref="D3:F3"/>
    <mergeCell ref="G3:G5"/>
    <mergeCell ref="H3:H5"/>
    <mergeCell ref="I3:I5"/>
    <mergeCell ref="D4:D5"/>
    <mergeCell ref="E4:E5"/>
    <mergeCell ref="F4:F5"/>
    <mergeCell ref="A89:A92"/>
    <mergeCell ref="B89:B92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8"/>
  <sheetViews>
    <sheetView zoomScale="90" zoomScaleNormal="90" workbookViewId="0">
      <pane xSplit="3" ySplit="8" topLeftCell="D121" activePane="bottomRight" state="frozen"/>
      <selection activeCell="C173" sqref="C173"/>
      <selection pane="topRight" activeCell="C173" sqref="C173"/>
      <selection pane="bottomLeft" activeCell="C173" sqref="C173"/>
      <selection pane="bottomRight" activeCell="O19" sqref="O19"/>
    </sheetView>
  </sheetViews>
  <sheetFormatPr defaultRowHeight="12.75" x14ac:dyDescent="0.2"/>
  <cols>
    <col min="1" max="1" width="5" style="62" customWidth="1"/>
    <col min="2" max="2" width="8.5703125" style="62" customWidth="1"/>
    <col min="3" max="3" width="37.5703125" style="100" customWidth="1"/>
    <col min="4" max="4" width="13" style="101" customWidth="1"/>
    <col min="5" max="5" width="13.42578125" style="101" customWidth="1"/>
    <col min="6" max="6" width="12.7109375" style="101" customWidth="1"/>
    <col min="7" max="7" width="12.85546875" style="25" customWidth="1"/>
    <col min="8" max="10" width="14" style="25" customWidth="1"/>
    <col min="11" max="11" width="14.7109375" style="25" customWidth="1"/>
    <col min="12" max="12" width="12.85546875" style="62" customWidth="1"/>
    <col min="13" max="16384" width="9.140625" style="62"/>
  </cols>
  <sheetData>
    <row r="1" spans="1:11" ht="33" customHeight="1" x14ac:dyDescent="0.2">
      <c r="A1" s="273" t="s">
        <v>320</v>
      </c>
      <c r="B1" s="304"/>
      <c r="C1" s="304"/>
      <c r="D1" s="304"/>
      <c r="E1" s="304"/>
      <c r="F1" s="304"/>
      <c r="G1" s="236"/>
      <c r="H1" s="236"/>
      <c r="I1" s="236"/>
      <c r="J1" s="236"/>
      <c r="K1" s="236"/>
    </row>
    <row r="2" spans="1:11" ht="12.75" customHeight="1" thickBot="1" x14ac:dyDescent="0.25">
      <c r="A2" s="63"/>
      <c r="B2" s="63"/>
      <c r="C2" s="64"/>
      <c r="D2" s="63"/>
      <c r="E2" s="63"/>
      <c r="F2" s="63"/>
      <c r="G2" s="65"/>
    </row>
    <row r="3" spans="1:11" x14ac:dyDescent="0.2">
      <c r="A3" s="274" t="s">
        <v>43</v>
      </c>
      <c r="B3" s="277" t="s">
        <v>268</v>
      </c>
      <c r="C3" s="280" t="s">
        <v>44</v>
      </c>
      <c r="D3" s="283" t="s">
        <v>263</v>
      </c>
      <c r="E3" s="284"/>
      <c r="F3" s="285"/>
      <c r="G3" s="308" t="s">
        <v>286</v>
      </c>
      <c r="H3" s="311" t="s">
        <v>285</v>
      </c>
      <c r="I3" s="300" t="s">
        <v>297</v>
      </c>
      <c r="J3" s="301"/>
      <c r="K3" s="314" t="s">
        <v>262</v>
      </c>
    </row>
    <row r="4" spans="1:11" ht="12" customHeight="1" x14ac:dyDescent="0.2">
      <c r="A4" s="275"/>
      <c r="B4" s="278"/>
      <c r="C4" s="281"/>
      <c r="D4" s="294" t="s">
        <v>283</v>
      </c>
      <c r="E4" s="296" t="s">
        <v>230</v>
      </c>
      <c r="F4" s="298" t="s">
        <v>234</v>
      </c>
      <c r="G4" s="309"/>
      <c r="H4" s="312"/>
      <c r="I4" s="302"/>
      <c r="J4" s="303"/>
      <c r="K4" s="293"/>
    </row>
    <row r="5" spans="1:11" ht="58.5" customHeight="1" thickBot="1" x14ac:dyDescent="0.25">
      <c r="A5" s="305"/>
      <c r="B5" s="306"/>
      <c r="C5" s="307"/>
      <c r="D5" s="295"/>
      <c r="E5" s="297"/>
      <c r="F5" s="299"/>
      <c r="G5" s="310"/>
      <c r="H5" s="313"/>
      <c r="I5" s="1" t="s">
        <v>298</v>
      </c>
      <c r="J5" s="2" t="s">
        <v>299</v>
      </c>
      <c r="K5" s="315"/>
    </row>
    <row r="6" spans="1:11" ht="14.25" customHeight="1" x14ac:dyDescent="0.2">
      <c r="A6" s="250" t="s">
        <v>225</v>
      </c>
      <c r="B6" s="251"/>
      <c r="C6" s="252"/>
      <c r="D6" s="45">
        <f>SUM(D7:D8)</f>
        <v>0</v>
      </c>
      <c r="E6" s="45">
        <f>SUM(E7:E8)</f>
        <v>0</v>
      </c>
      <c r="F6" s="196">
        <f>SUM(F7:F8)</f>
        <v>0</v>
      </c>
      <c r="G6" s="102">
        <f>SUM(G7:G8)</f>
        <v>0</v>
      </c>
      <c r="H6" s="44">
        <f>SUM(H7:H8)</f>
        <v>75396000</v>
      </c>
      <c r="I6" s="45">
        <f>SUM(I7:I8)</f>
        <v>16644000</v>
      </c>
      <c r="J6" s="46">
        <f>SUM(J7:J8)</f>
        <v>58752000</v>
      </c>
      <c r="K6" s="103">
        <f>SUM(K7:K8)</f>
        <v>75396000</v>
      </c>
    </row>
    <row r="7" spans="1:11" s="27" customFormat="1" x14ac:dyDescent="0.2">
      <c r="A7" s="244" t="s">
        <v>315</v>
      </c>
      <c r="B7" s="245"/>
      <c r="C7" s="246"/>
      <c r="D7" s="159"/>
      <c r="E7" s="160"/>
      <c r="F7" s="185"/>
      <c r="G7" s="176"/>
      <c r="H7" s="176"/>
      <c r="I7" s="160"/>
      <c r="J7" s="161"/>
      <c r="K7" s="161"/>
    </row>
    <row r="8" spans="1:11" ht="15.75" customHeight="1" x14ac:dyDescent="0.2">
      <c r="A8" s="241" t="s">
        <v>224</v>
      </c>
      <c r="B8" s="242"/>
      <c r="C8" s="243"/>
      <c r="D8" s="50">
        <f t="shared" ref="D8:K8" si="0">SUM(D9:D148)-D89</f>
        <v>0</v>
      </c>
      <c r="E8" s="129">
        <f t="shared" si="0"/>
        <v>0</v>
      </c>
      <c r="F8" s="128">
        <f t="shared" si="0"/>
        <v>0</v>
      </c>
      <c r="G8" s="127">
        <f t="shared" si="0"/>
        <v>0</v>
      </c>
      <c r="H8" s="50">
        <f t="shared" si="0"/>
        <v>75396000</v>
      </c>
      <c r="I8" s="129">
        <f t="shared" si="0"/>
        <v>16644000</v>
      </c>
      <c r="J8" s="128">
        <f t="shared" si="0"/>
        <v>58752000</v>
      </c>
      <c r="K8" s="12">
        <f t="shared" si="0"/>
        <v>75396000</v>
      </c>
    </row>
    <row r="9" spans="1:11" x14ac:dyDescent="0.2">
      <c r="A9" s="232">
        <v>1</v>
      </c>
      <c r="B9" s="35" t="s">
        <v>54</v>
      </c>
      <c r="C9" s="85" t="s">
        <v>41</v>
      </c>
      <c r="D9" s="107"/>
      <c r="E9" s="68"/>
      <c r="F9" s="69"/>
      <c r="G9" s="39"/>
      <c r="H9" s="104"/>
      <c r="I9" s="105"/>
      <c r="J9" s="106"/>
      <c r="K9" s="70"/>
    </row>
    <row r="10" spans="1:11" x14ac:dyDescent="0.2">
      <c r="A10" s="232">
        <v>2</v>
      </c>
      <c r="B10" s="18" t="s">
        <v>55</v>
      </c>
      <c r="C10" s="85" t="s">
        <v>210</v>
      </c>
      <c r="D10" s="107"/>
      <c r="E10" s="68"/>
      <c r="F10" s="69"/>
      <c r="G10" s="190"/>
      <c r="H10" s="104"/>
      <c r="I10" s="105"/>
      <c r="J10" s="106"/>
      <c r="K10" s="70"/>
    </row>
    <row r="11" spans="1:11" x14ac:dyDescent="0.2">
      <c r="A11" s="232">
        <v>3</v>
      </c>
      <c r="B11" s="133" t="s">
        <v>56</v>
      </c>
      <c r="C11" s="85" t="s">
        <v>5</v>
      </c>
      <c r="D11" s="188"/>
      <c r="E11" s="72"/>
      <c r="F11" s="73"/>
      <c r="G11" s="190"/>
      <c r="H11" s="104"/>
      <c r="I11" s="105"/>
      <c r="J11" s="106"/>
      <c r="K11" s="70"/>
    </row>
    <row r="12" spans="1:11" x14ac:dyDescent="0.2">
      <c r="A12" s="232">
        <v>4</v>
      </c>
      <c r="B12" s="35" t="s">
        <v>57</v>
      </c>
      <c r="C12" s="85" t="s">
        <v>211</v>
      </c>
      <c r="D12" s="107"/>
      <c r="E12" s="68"/>
      <c r="F12" s="69"/>
      <c r="G12" s="190"/>
      <c r="H12" s="104"/>
      <c r="I12" s="105"/>
      <c r="J12" s="106"/>
      <c r="K12" s="70"/>
    </row>
    <row r="13" spans="1:11" x14ac:dyDescent="0.2">
      <c r="A13" s="232">
        <v>5</v>
      </c>
      <c r="B13" s="35" t="s">
        <v>58</v>
      </c>
      <c r="C13" s="36" t="s">
        <v>8</v>
      </c>
      <c r="D13" s="107"/>
      <c r="E13" s="68"/>
      <c r="F13" s="69"/>
      <c r="G13" s="190"/>
      <c r="H13" s="104"/>
      <c r="I13" s="105"/>
      <c r="J13" s="106"/>
      <c r="K13" s="70"/>
    </row>
    <row r="14" spans="1:11" x14ac:dyDescent="0.2">
      <c r="A14" s="232">
        <v>6</v>
      </c>
      <c r="B14" s="133" t="s">
        <v>59</v>
      </c>
      <c r="C14" s="36" t="s">
        <v>60</v>
      </c>
      <c r="D14" s="188"/>
      <c r="E14" s="72"/>
      <c r="F14" s="73"/>
      <c r="G14" s="190"/>
      <c r="H14" s="104"/>
      <c r="I14" s="105"/>
      <c r="J14" s="106"/>
      <c r="K14" s="70"/>
    </row>
    <row r="15" spans="1:11" x14ac:dyDescent="0.2">
      <c r="A15" s="232">
        <v>7</v>
      </c>
      <c r="B15" s="35" t="s">
        <v>61</v>
      </c>
      <c r="C15" s="36" t="s">
        <v>212</v>
      </c>
      <c r="D15" s="191"/>
      <c r="E15" s="75"/>
      <c r="F15" s="76"/>
      <c r="G15" s="190"/>
      <c r="H15" s="104"/>
      <c r="I15" s="105"/>
      <c r="J15" s="106"/>
      <c r="K15" s="70"/>
    </row>
    <row r="16" spans="1:11" x14ac:dyDescent="0.2">
      <c r="A16" s="232">
        <v>8</v>
      </c>
      <c r="B16" s="133" t="s">
        <v>62</v>
      </c>
      <c r="C16" s="36" t="s">
        <v>17</v>
      </c>
      <c r="D16" s="188"/>
      <c r="E16" s="72"/>
      <c r="F16" s="73"/>
      <c r="G16" s="190"/>
      <c r="H16" s="104"/>
      <c r="I16" s="105"/>
      <c r="J16" s="106"/>
      <c r="K16" s="70"/>
    </row>
    <row r="17" spans="1:11" x14ac:dyDescent="0.2">
      <c r="A17" s="232">
        <v>9</v>
      </c>
      <c r="B17" s="133" t="s">
        <v>63</v>
      </c>
      <c r="C17" s="36" t="s">
        <v>6</v>
      </c>
      <c r="D17" s="188"/>
      <c r="E17" s="72"/>
      <c r="F17" s="73"/>
      <c r="G17" s="190"/>
      <c r="H17" s="104"/>
      <c r="I17" s="105"/>
      <c r="J17" s="106"/>
      <c r="K17" s="70"/>
    </row>
    <row r="18" spans="1:11" x14ac:dyDescent="0.2">
      <c r="A18" s="232">
        <v>10</v>
      </c>
      <c r="B18" s="133" t="s">
        <v>64</v>
      </c>
      <c r="C18" s="36" t="s">
        <v>18</v>
      </c>
      <c r="D18" s="188"/>
      <c r="E18" s="72"/>
      <c r="F18" s="73"/>
      <c r="G18" s="190"/>
      <c r="H18" s="104"/>
      <c r="I18" s="105"/>
      <c r="J18" s="106"/>
      <c r="K18" s="70"/>
    </row>
    <row r="19" spans="1:11" x14ac:dyDescent="0.2">
      <c r="A19" s="232">
        <v>11</v>
      </c>
      <c r="B19" s="133" t="s">
        <v>65</v>
      </c>
      <c r="C19" s="36" t="s">
        <v>7</v>
      </c>
      <c r="D19" s="188"/>
      <c r="E19" s="72"/>
      <c r="F19" s="73"/>
      <c r="G19" s="190"/>
      <c r="H19" s="104"/>
      <c r="I19" s="105"/>
      <c r="J19" s="106"/>
      <c r="K19" s="70"/>
    </row>
    <row r="20" spans="1:11" x14ac:dyDescent="0.2">
      <c r="A20" s="232">
        <v>12</v>
      </c>
      <c r="B20" s="133" t="s">
        <v>66</v>
      </c>
      <c r="C20" s="36" t="s">
        <v>19</v>
      </c>
      <c r="D20" s="188"/>
      <c r="E20" s="72"/>
      <c r="F20" s="73"/>
      <c r="G20" s="190"/>
      <c r="H20" s="104"/>
      <c r="I20" s="105"/>
      <c r="J20" s="106"/>
      <c r="K20" s="70"/>
    </row>
    <row r="21" spans="1:11" x14ac:dyDescent="0.2">
      <c r="A21" s="232">
        <v>13</v>
      </c>
      <c r="B21" s="133" t="s">
        <v>235</v>
      </c>
      <c r="C21" s="36" t="s">
        <v>236</v>
      </c>
      <c r="D21" s="192"/>
      <c r="E21" s="78"/>
      <c r="F21" s="79"/>
      <c r="G21" s="190"/>
      <c r="H21" s="104"/>
      <c r="I21" s="105"/>
      <c r="J21" s="106"/>
      <c r="K21" s="70"/>
    </row>
    <row r="22" spans="1:11" x14ac:dyDescent="0.2">
      <c r="A22" s="232">
        <v>14</v>
      </c>
      <c r="B22" s="133" t="s">
        <v>67</v>
      </c>
      <c r="C22" s="36" t="s">
        <v>22</v>
      </c>
      <c r="D22" s="188"/>
      <c r="E22" s="72"/>
      <c r="F22" s="73"/>
      <c r="G22" s="190"/>
      <c r="H22" s="104"/>
      <c r="I22" s="105"/>
      <c r="J22" s="106"/>
      <c r="K22" s="70"/>
    </row>
    <row r="23" spans="1:11" x14ac:dyDescent="0.2">
      <c r="A23" s="232">
        <v>15</v>
      </c>
      <c r="B23" s="133" t="s">
        <v>68</v>
      </c>
      <c r="C23" s="36" t="s">
        <v>10</v>
      </c>
      <c r="D23" s="188"/>
      <c r="E23" s="72"/>
      <c r="F23" s="73"/>
      <c r="G23" s="190"/>
      <c r="H23" s="104"/>
      <c r="I23" s="105"/>
      <c r="J23" s="106"/>
      <c r="K23" s="70"/>
    </row>
    <row r="24" spans="1:11" x14ac:dyDescent="0.2">
      <c r="A24" s="232">
        <v>16</v>
      </c>
      <c r="B24" s="133" t="s">
        <v>69</v>
      </c>
      <c r="C24" s="36" t="s">
        <v>310</v>
      </c>
      <c r="D24" s="188"/>
      <c r="E24" s="72"/>
      <c r="F24" s="73"/>
      <c r="G24" s="190"/>
      <c r="H24" s="104"/>
      <c r="I24" s="105"/>
      <c r="J24" s="106"/>
      <c r="K24" s="70"/>
    </row>
    <row r="25" spans="1:11" x14ac:dyDescent="0.2">
      <c r="A25" s="232">
        <v>17</v>
      </c>
      <c r="B25" s="133" t="s">
        <v>70</v>
      </c>
      <c r="C25" s="36" t="s">
        <v>9</v>
      </c>
      <c r="D25" s="188"/>
      <c r="E25" s="72"/>
      <c r="F25" s="73"/>
      <c r="G25" s="190"/>
      <c r="H25" s="104"/>
      <c r="I25" s="105"/>
      <c r="J25" s="106"/>
      <c r="K25" s="70"/>
    </row>
    <row r="26" spans="1:11" x14ac:dyDescent="0.2">
      <c r="A26" s="232">
        <v>18</v>
      </c>
      <c r="B26" s="35" t="s">
        <v>71</v>
      </c>
      <c r="C26" s="36" t="s">
        <v>11</v>
      </c>
      <c r="D26" s="107"/>
      <c r="E26" s="68"/>
      <c r="F26" s="69"/>
      <c r="G26" s="190"/>
      <c r="H26" s="104"/>
      <c r="I26" s="105"/>
      <c r="J26" s="106"/>
      <c r="K26" s="70"/>
    </row>
    <row r="27" spans="1:11" x14ac:dyDescent="0.2">
      <c r="A27" s="232">
        <v>19</v>
      </c>
      <c r="B27" s="35" t="s">
        <v>72</v>
      </c>
      <c r="C27" s="36" t="s">
        <v>213</v>
      </c>
      <c r="D27" s="107"/>
      <c r="E27" s="68"/>
      <c r="F27" s="69"/>
      <c r="G27" s="190"/>
      <c r="H27" s="104"/>
      <c r="I27" s="105"/>
      <c r="J27" s="106"/>
      <c r="K27" s="70"/>
    </row>
    <row r="28" spans="1:11" x14ac:dyDescent="0.2">
      <c r="A28" s="232">
        <v>20</v>
      </c>
      <c r="B28" s="35" t="s">
        <v>73</v>
      </c>
      <c r="C28" s="36" t="s">
        <v>311</v>
      </c>
      <c r="D28" s="107"/>
      <c r="E28" s="68"/>
      <c r="F28" s="69"/>
      <c r="G28" s="190"/>
      <c r="H28" s="104"/>
      <c r="I28" s="105"/>
      <c r="J28" s="106"/>
      <c r="K28" s="70"/>
    </row>
    <row r="29" spans="1:11" x14ac:dyDescent="0.2">
      <c r="A29" s="232">
        <v>21</v>
      </c>
      <c r="B29" s="35" t="s">
        <v>74</v>
      </c>
      <c r="C29" s="36" t="s">
        <v>37</v>
      </c>
      <c r="D29" s="107"/>
      <c r="E29" s="68"/>
      <c r="F29" s="69"/>
      <c r="G29" s="190"/>
      <c r="H29" s="104"/>
      <c r="I29" s="105"/>
      <c r="J29" s="106"/>
      <c r="K29" s="70"/>
    </row>
    <row r="30" spans="1:11" x14ac:dyDescent="0.2">
      <c r="A30" s="232">
        <v>22</v>
      </c>
      <c r="B30" s="133" t="s">
        <v>75</v>
      </c>
      <c r="C30" s="36" t="s">
        <v>76</v>
      </c>
      <c r="D30" s="188"/>
      <c r="E30" s="72"/>
      <c r="F30" s="73"/>
      <c r="G30" s="190"/>
      <c r="H30" s="104"/>
      <c r="I30" s="105"/>
      <c r="J30" s="106"/>
      <c r="K30" s="70"/>
    </row>
    <row r="31" spans="1:11" x14ac:dyDescent="0.2">
      <c r="A31" s="232">
        <v>23</v>
      </c>
      <c r="B31" s="133" t="s">
        <v>77</v>
      </c>
      <c r="C31" s="36" t="s">
        <v>78</v>
      </c>
      <c r="D31" s="188"/>
      <c r="E31" s="72"/>
      <c r="F31" s="73"/>
      <c r="G31" s="190"/>
      <c r="H31" s="104"/>
      <c r="I31" s="105"/>
      <c r="J31" s="106"/>
      <c r="K31" s="70"/>
    </row>
    <row r="32" spans="1:11" ht="25.5" customHeight="1" x14ac:dyDescent="0.2">
      <c r="A32" s="232">
        <v>24</v>
      </c>
      <c r="B32" s="133" t="s">
        <v>79</v>
      </c>
      <c r="C32" s="36" t="s">
        <v>80</v>
      </c>
      <c r="D32" s="188"/>
      <c r="E32" s="72"/>
      <c r="F32" s="73"/>
      <c r="G32" s="190"/>
      <c r="H32" s="104"/>
      <c r="I32" s="105"/>
      <c r="J32" s="106"/>
      <c r="K32" s="70"/>
    </row>
    <row r="33" spans="1:11" x14ac:dyDescent="0.2">
      <c r="A33" s="232">
        <v>25</v>
      </c>
      <c r="B33" s="35" t="s">
        <v>81</v>
      </c>
      <c r="C33" s="36" t="s">
        <v>82</v>
      </c>
      <c r="D33" s="191"/>
      <c r="E33" s="75"/>
      <c r="F33" s="76"/>
      <c r="G33" s="190"/>
      <c r="H33" s="104"/>
      <c r="I33" s="105"/>
      <c r="J33" s="106"/>
      <c r="K33" s="70"/>
    </row>
    <row r="34" spans="1:11" x14ac:dyDescent="0.2">
      <c r="A34" s="232">
        <v>26</v>
      </c>
      <c r="B34" s="133" t="s">
        <v>83</v>
      </c>
      <c r="C34" s="36" t="s">
        <v>84</v>
      </c>
      <c r="D34" s="188"/>
      <c r="E34" s="72"/>
      <c r="F34" s="73"/>
      <c r="G34" s="190"/>
      <c r="H34" s="104"/>
      <c r="I34" s="105"/>
      <c r="J34" s="106"/>
      <c r="K34" s="70"/>
    </row>
    <row r="35" spans="1:11" x14ac:dyDescent="0.2">
      <c r="A35" s="232">
        <v>27</v>
      </c>
      <c r="B35" s="18" t="s">
        <v>85</v>
      </c>
      <c r="C35" s="36" t="s">
        <v>86</v>
      </c>
      <c r="D35" s="107"/>
      <c r="E35" s="68"/>
      <c r="F35" s="69"/>
      <c r="G35" s="190"/>
      <c r="H35" s="104"/>
      <c r="I35" s="105"/>
      <c r="J35" s="106"/>
      <c r="K35" s="70"/>
    </row>
    <row r="36" spans="1:11" x14ac:dyDescent="0.2">
      <c r="A36" s="232">
        <v>28</v>
      </c>
      <c r="B36" s="18" t="s">
        <v>87</v>
      </c>
      <c r="C36" s="36" t="s">
        <v>38</v>
      </c>
      <c r="D36" s="188"/>
      <c r="E36" s="72"/>
      <c r="F36" s="73"/>
      <c r="G36" s="190"/>
      <c r="H36" s="104"/>
      <c r="I36" s="105"/>
      <c r="J36" s="106"/>
      <c r="K36" s="70"/>
    </row>
    <row r="37" spans="1:11" x14ac:dyDescent="0.2">
      <c r="A37" s="232">
        <v>29</v>
      </c>
      <c r="B37" s="35" t="s">
        <v>88</v>
      </c>
      <c r="C37" s="36" t="s">
        <v>36</v>
      </c>
      <c r="D37" s="107"/>
      <c r="E37" s="68"/>
      <c r="F37" s="69"/>
      <c r="G37" s="190"/>
      <c r="H37" s="104"/>
      <c r="I37" s="105"/>
      <c r="J37" s="106"/>
      <c r="K37" s="70"/>
    </row>
    <row r="38" spans="1:11" x14ac:dyDescent="0.2">
      <c r="A38" s="232">
        <v>30</v>
      </c>
      <c r="B38" s="18" t="s">
        <v>89</v>
      </c>
      <c r="C38" s="36" t="s">
        <v>16</v>
      </c>
      <c r="D38" s="191"/>
      <c r="E38" s="75"/>
      <c r="F38" s="76"/>
      <c r="G38" s="190"/>
      <c r="H38" s="104"/>
      <c r="I38" s="105"/>
      <c r="J38" s="106"/>
      <c r="K38" s="70"/>
    </row>
    <row r="39" spans="1:11" x14ac:dyDescent="0.2">
      <c r="A39" s="232">
        <v>31</v>
      </c>
      <c r="B39" s="133" t="s">
        <v>90</v>
      </c>
      <c r="C39" s="36" t="s">
        <v>21</v>
      </c>
      <c r="D39" s="107"/>
      <c r="E39" s="68"/>
      <c r="F39" s="69"/>
      <c r="G39" s="190"/>
      <c r="H39" s="104"/>
      <c r="I39" s="105"/>
      <c r="J39" s="106"/>
      <c r="K39" s="70"/>
    </row>
    <row r="40" spans="1:11" x14ac:dyDescent="0.2">
      <c r="A40" s="232">
        <v>32</v>
      </c>
      <c r="B40" s="18" t="s">
        <v>91</v>
      </c>
      <c r="C40" s="36" t="s">
        <v>24</v>
      </c>
      <c r="D40" s="107"/>
      <c r="E40" s="68"/>
      <c r="F40" s="69"/>
      <c r="G40" s="190"/>
      <c r="H40" s="104"/>
      <c r="I40" s="105"/>
      <c r="J40" s="106"/>
      <c r="K40" s="70"/>
    </row>
    <row r="41" spans="1:11" x14ac:dyDescent="0.2">
      <c r="A41" s="232">
        <v>33</v>
      </c>
      <c r="B41" s="35" t="s">
        <v>92</v>
      </c>
      <c r="C41" s="36" t="s">
        <v>214</v>
      </c>
      <c r="D41" s="188"/>
      <c r="E41" s="72"/>
      <c r="F41" s="73"/>
      <c r="G41" s="190"/>
      <c r="H41" s="104"/>
      <c r="I41" s="105"/>
      <c r="J41" s="106"/>
      <c r="K41" s="70"/>
    </row>
    <row r="42" spans="1:11" x14ac:dyDescent="0.2">
      <c r="A42" s="232">
        <v>34</v>
      </c>
      <c r="B42" s="80" t="s">
        <v>93</v>
      </c>
      <c r="C42" s="135" t="s">
        <v>215</v>
      </c>
      <c r="D42" s="107"/>
      <c r="E42" s="68"/>
      <c r="F42" s="69"/>
      <c r="G42" s="190"/>
      <c r="H42" s="104"/>
      <c r="I42" s="105"/>
      <c r="J42" s="106"/>
      <c r="K42" s="70"/>
    </row>
    <row r="43" spans="1:11" x14ac:dyDescent="0.2">
      <c r="A43" s="232">
        <v>35</v>
      </c>
      <c r="B43" s="35" t="s">
        <v>94</v>
      </c>
      <c r="C43" s="36" t="s">
        <v>216</v>
      </c>
      <c r="D43" s="107"/>
      <c r="E43" s="68"/>
      <c r="F43" s="69"/>
      <c r="G43" s="190"/>
      <c r="H43" s="104"/>
      <c r="I43" s="105"/>
      <c r="J43" s="106"/>
      <c r="K43" s="70"/>
    </row>
    <row r="44" spans="1:11" x14ac:dyDescent="0.2">
      <c r="A44" s="232">
        <v>36</v>
      </c>
      <c r="B44" s="35" t="s">
        <v>95</v>
      </c>
      <c r="C44" s="36" t="s">
        <v>23</v>
      </c>
      <c r="D44" s="193"/>
      <c r="E44" s="82"/>
      <c r="F44" s="83"/>
      <c r="G44" s="190"/>
      <c r="H44" s="104"/>
      <c r="I44" s="105"/>
      <c r="J44" s="106"/>
      <c r="K44" s="70"/>
    </row>
    <row r="45" spans="1:11" x14ac:dyDescent="0.2">
      <c r="A45" s="232">
        <v>37</v>
      </c>
      <c r="B45" s="133" t="s">
        <v>96</v>
      </c>
      <c r="C45" s="36" t="s">
        <v>20</v>
      </c>
      <c r="D45" s="107"/>
      <c r="E45" s="68"/>
      <c r="F45" s="69"/>
      <c r="G45" s="190"/>
      <c r="H45" s="104"/>
      <c r="I45" s="105"/>
      <c r="J45" s="106"/>
      <c r="K45" s="70"/>
    </row>
    <row r="46" spans="1:11" x14ac:dyDescent="0.2">
      <c r="A46" s="232">
        <v>38</v>
      </c>
      <c r="B46" s="18" t="s">
        <v>97</v>
      </c>
      <c r="C46" s="36" t="s">
        <v>98</v>
      </c>
      <c r="D46" s="191"/>
      <c r="E46" s="75"/>
      <c r="F46" s="76"/>
      <c r="G46" s="190"/>
      <c r="H46" s="104"/>
      <c r="I46" s="105"/>
      <c r="J46" s="106"/>
      <c r="K46" s="70"/>
    </row>
    <row r="47" spans="1:11" x14ac:dyDescent="0.2">
      <c r="A47" s="232">
        <v>39</v>
      </c>
      <c r="B47" s="133" t="s">
        <v>99</v>
      </c>
      <c r="C47" s="36" t="s">
        <v>100</v>
      </c>
      <c r="D47" s="188"/>
      <c r="E47" s="72"/>
      <c r="F47" s="73"/>
      <c r="G47" s="190"/>
      <c r="H47" s="104"/>
      <c r="I47" s="105"/>
      <c r="J47" s="106"/>
      <c r="K47" s="70"/>
    </row>
    <row r="48" spans="1:11" x14ac:dyDescent="0.2">
      <c r="A48" s="232">
        <v>40</v>
      </c>
      <c r="B48" s="35" t="s">
        <v>101</v>
      </c>
      <c r="C48" s="36" t="s">
        <v>221</v>
      </c>
      <c r="D48" s="107"/>
      <c r="E48" s="68"/>
      <c r="F48" s="69"/>
      <c r="G48" s="190"/>
      <c r="H48" s="104"/>
      <c r="I48" s="105"/>
      <c r="J48" s="106"/>
      <c r="K48" s="70"/>
    </row>
    <row r="49" spans="1:11" x14ac:dyDescent="0.2">
      <c r="A49" s="232">
        <v>41</v>
      </c>
      <c r="B49" s="35" t="s">
        <v>102</v>
      </c>
      <c r="C49" s="36" t="s">
        <v>2</v>
      </c>
      <c r="D49" s="188"/>
      <c r="E49" s="72"/>
      <c r="F49" s="73"/>
      <c r="G49" s="190"/>
      <c r="H49" s="104"/>
      <c r="I49" s="105"/>
      <c r="J49" s="106"/>
      <c r="K49" s="70"/>
    </row>
    <row r="50" spans="1:11" x14ac:dyDescent="0.2">
      <c r="A50" s="232">
        <v>42</v>
      </c>
      <c r="B50" s="133" t="s">
        <v>103</v>
      </c>
      <c r="C50" s="36" t="s">
        <v>3</v>
      </c>
      <c r="D50" s="107"/>
      <c r="E50" s="68"/>
      <c r="F50" s="69"/>
      <c r="G50" s="190"/>
      <c r="H50" s="104"/>
      <c r="I50" s="105"/>
      <c r="J50" s="106"/>
      <c r="K50" s="70"/>
    </row>
    <row r="51" spans="1:11" x14ac:dyDescent="0.2">
      <c r="A51" s="232">
        <v>43</v>
      </c>
      <c r="B51" s="18" t="s">
        <v>149</v>
      </c>
      <c r="C51" s="36" t="s">
        <v>32</v>
      </c>
      <c r="D51" s="107"/>
      <c r="E51" s="68"/>
      <c r="F51" s="69"/>
      <c r="G51" s="190"/>
      <c r="H51" s="104"/>
      <c r="I51" s="105"/>
      <c r="J51" s="106"/>
      <c r="K51" s="70"/>
    </row>
    <row r="52" spans="1:11" x14ac:dyDescent="0.2">
      <c r="A52" s="232">
        <v>44</v>
      </c>
      <c r="B52" s="133" t="s">
        <v>104</v>
      </c>
      <c r="C52" s="36" t="s">
        <v>217</v>
      </c>
      <c r="D52" s="188"/>
      <c r="E52" s="72"/>
      <c r="F52" s="73"/>
      <c r="G52" s="190"/>
      <c r="H52" s="104"/>
      <c r="I52" s="105"/>
      <c r="J52" s="106"/>
      <c r="K52" s="70"/>
    </row>
    <row r="53" spans="1:11" x14ac:dyDescent="0.2">
      <c r="A53" s="232">
        <v>45</v>
      </c>
      <c r="B53" s="18" t="s">
        <v>105</v>
      </c>
      <c r="C53" s="36" t="s">
        <v>0</v>
      </c>
      <c r="D53" s="188"/>
      <c r="E53" s="72"/>
      <c r="F53" s="73"/>
      <c r="G53" s="190"/>
      <c r="H53" s="104"/>
      <c r="I53" s="105"/>
      <c r="J53" s="106"/>
      <c r="K53" s="70"/>
    </row>
    <row r="54" spans="1:11" x14ac:dyDescent="0.2">
      <c r="A54" s="232">
        <v>46</v>
      </c>
      <c r="B54" s="133" t="s">
        <v>106</v>
      </c>
      <c r="C54" s="36" t="s">
        <v>4</v>
      </c>
      <c r="D54" s="107"/>
      <c r="E54" s="68"/>
      <c r="F54" s="69"/>
      <c r="G54" s="190"/>
      <c r="H54" s="104"/>
      <c r="I54" s="105"/>
      <c r="J54" s="106"/>
      <c r="K54" s="70"/>
    </row>
    <row r="55" spans="1:11" x14ac:dyDescent="0.2">
      <c r="A55" s="232">
        <v>47</v>
      </c>
      <c r="B55" s="18" t="s">
        <v>107</v>
      </c>
      <c r="C55" s="36" t="s">
        <v>1</v>
      </c>
      <c r="D55" s="188"/>
      <c r="E55" s="72"/>
      <c r="F55" s="73"/>
      <c r="G55" s="190"/>
      <c r="H55" s="104"/>
      <c r="I55" s="105"/>
      <c r="J55" s="106"/>
      <c r="K55" s="70"/>
    </row>
    <row r="56" spans="1:11" x14ac:dyDescent="0.2">
      <c r="A56" s="232">
        <v>48</v>
      </c>
      <c r="B56" s="133" t="s">
        <v>108</v>
      </c>
      <c r="C56" s="36" t="s">
        <v>218</v>
      </c>
      <c r="D56" s="107"/>
      <c r="E56" s="68"/>
      <c r="F56" s="69"/>
      <c r="G56" s="190"/>
      <c r="H56" s="104"/>
      <c r="I56" s="105"/>
      <c r="J56" s="106"/>
      <c r="K56" s="70"/>
    </row>
    <row r="57" spans="1:11" x14ac:dyDescent="0.2">
      <c r="A57" s="232">
        <v>49</v>
      </c>
      <c r="B57" s="133" t="s">
        <v>109</v>
      </c>
      <c r="C57" s="36" t="s">
        <v>25</v>
      </c>
      <c r="D57" s="188"/>
      <c r="E57" s="72"/>
      <c r="F57" s="73"/>
      <c r="G57" s="190"/>
      <c r="H57" s="104"/>
      <c r="I57" s="105"/>
      <c r="J57" s="106"/>
      <c r="K57" s="70"/>
    </row>
    <row r="58" spans="1:11" x14ac:dyDescent="0.2">
      <c r="A58" s="232">
        <v>50</v>
      </c>
      <c r="B58" s="133" t="s">
        <v>157</v>
      </c>
      <c r="C58" s="36" t="s">
        <v>52</v>
      </c>
      <c r="D58" s="188"/>
      <c r="E58" s="72"/>
      <c r="F58" s="73"/>
      <c r="G58" s="190"/>
      <c r="H58" s="104"/>
      <c r="I58" s="105"/>
      <c r="J58" s="106"/>
      <c r="K58" s="70"/>
    </row>
    <row r="59" spans="1:11" x14ac:dyDescent="0.2">
      <c r="A59" s="232">
        <v>51</v>
      </c>
      <c r="B59" s="133" t="s">
        <v>110</v>
      </c>
      <c r="C59" s="36" t="s">
        <v>219</v>
      </c>
      <c r="D59" s="194"/>
      <c r="E59" s="36"/>
      <c r="F59" s="85"/>
      <c r="G59" s="190"/>
      <c r="H59" s="104"/>
      <c r="I59" s="105"/>
      <c r="J59" s="106"/>
      <c r="K59" s="70"/>
    </row>
    <row r="60" spans="1:11" x14ac:dyDescent="0.2">
      <c r="A60" s="232">
        <v>52</v>
      </c>
      <c r="B60" s="18" t="s">
        <v>159</v>
      </c>
      <c r="C60" s="36" t="s">
        <v>220</v>
      </c>
      <c r="D60" s="188"/>
      <c r="E60" s="72"/>
      <c r="F60" s="73"/>
      <c r="G60" s="190"/>
      <c r="H60" s="104"/>
      <c r="I60" s="105"/>
      <c r="J60" s="106"/>
      <c r="K60" s="70"/>
    </row>
    <row r="61" spans="1:11" x14ac:dyDescent="0.2">
      <c r="A61" s="232">
        <v>53</v>
      </c>
      <c r="B61" s="133" t="s">
        <v>223</v>
      </c>
      <c r="C61" s="36" t="s">
        <v>222</v>
      </c>
      <c r="D61" s="188"/>
      <c r="E61" s="72"/>
      <c r="F61" s="73"/>
      <c r="G61" s="190"/>
      <c r="H61" s="104"/>
      <c r="I61" s="105"/>
      <c r="J61" s="106"/>
      <c r="K61" s="70"/>
    </row>
    <row r="62" spans="1:11" x14ac:dyDescent="0.2">
      <c r="A62" s="232">
        <v>54</v>
      </c>
      <c r="B62" s="133" t="s">
        <v>237</v>
      </c>
      <c r="C62" s="36" t="s">
        <v>238</v>
      </c>
      <c r="D62" s="188"/>
      <c r="E62" s="72"/>
      <c r="F62" s="73"/>
      <c r="G62" s="190"/>
      <c r="H62" s="104"/>
      <c r="I62" s="105"/>
      <c r="J62" s="106"/>
      <c r="K62" s="70"/>
    </row>
    <row r="63" spans="1:11" x14ac:dyDescent="0.2">
      <c r="A63" s="232">
        <v>55</v>
      </c>
      <c r="B63" s="133" t="s">
        <v>111</v>
      </c>
      <c r="C63" s="36" t="s">
        <v>51</v>
      </c>
      <c r="D63" s="188"/>
      <c r="E63" s="72"/>
      <c r="F63" s="73"/>
      <c r="G63" s="190"/>
      <c r="H63" s="104"/>
      <c r="I63" s="105"/>
      <c r="J63" s="106"/>
      <c r="K63" s="70"/>
    </row>
    <row r="64" spans="1:11" x14ac:dyDescent="0.2">
      <c r="A64" s="232">
        <v>56</v>
      </c>
      <c r="B64" s="18" t="s">
        <v>112</v>
      </c>
      <c r="C64" s="36" t="s">
        <v>239</v>
      </c>
      <c r="D64" s="188"/>
      <c r="E64" s="72"/>
      <c r="F64" s="73"/>
      <c r="G64" s="190"/>
      <c r="H64" s="104"/>
      <c r="I64" s="105"/>
      <c r="J64" s="106"/>
      <c r="K64" s="70"/>
    </row>
    <row r="65" spans="1:11" x14ac:dyDescent="0.2">
      <c r="A65" s="232">
        <v>57</v>
      </c>
      <c r="B65" s="35" t="s">
        <v>113</v>
      </c>
      <c r="C65" s="36" t="s">
        <v>114</v>
      </c>
      <c r="D65" s="188"/>
      <c r="E65" s="72"/>
      <c r="F65" s="73"/>
      <c r="G65" s="190"/>
      <c r="H65" s="104"/>
      <c r="I65" s="105"/>
      <c r="J65" s="106"/>
      <c r="K65" s="70"/>
    </row>
    <row r="66" spans="1:11" x14ac:dyDescent="0.2">
      <c r="A66" s="232">
        <v>58</v>
      </c>
      <c r="B66" s="18" t="s">
        <v>115</v>
      </c>
      <c r="C66" s="36" t="s">
        <v>240</v>
      </c>
      <c r="D66" s="188"/>
      <c r="E66" s="72"/>
      <c r="F66" s="73"/>
      <c r="G66" s="190"/>
      <c r="H66" s="104"/>
      <c r="I66" s="105"/>
      <c r="J66" s="106"/>
      <c r="K66" s="70"/>
    </row>
    <row r="67" spans="1:11" x14ac:dyDescent="0.2">
      <c r="A67" s="232">
        <v>59</v>
      </c>
      <c r="B67" s="133" t="s">
        <v>116</v>
      </c>
      <c r="C67" s="36" t="s">
        <v>274</v>
      </c>
      <c r="D67" s="188"/>
      <c r="E67" s="72"/>
      <c r="F67" s="73"/>
      <c r="G67" s="190"/>
      <c r="H67" s="104"/>
      <c r="I67" s="105"/>
      <c r="J67" s="106"/>
      <c r="K67" s="70"/>
    </row>
    <row r="68" spans="1:11" ht="25.5" x14ac:dyDescent="0.2">
      <c r="A68" s="232">
        <v>60</v>
      </c>
      <c r="B68" s="35" t="s">
        <v>117</v>
      </c>
      <c r="C68" s="36" t="s">
        <v>241</v>
      </c>
      <c r="D68" s="188"/>
      <c r="E68" s="72"/>
      <c r="F68" s="73"/>
      <c r="G68" s="190"/>
      <c r="H68" s="104"/>
      <c r="I68" s="105"/>
      <c r="J68" s="106"/>
      <c r="K68" s="70"/>
    </row>
    <row r="69" spans="1:11" ht="25.5" x14ac:dyDescent="0.2">
      <c r="A69" s="232">
        <v>61</v>
      </c>
      <c r="B69" s="35" t="s">
        <v>118</v>
      </c>
      <c r="C69" s="36" t="s">
        <v>242</v>
      </c>
      <c r="D69" s="188"/>
      <c r="E69" s="72"/>
      <c r="F69" s="73"/>
      <c r="G69" s="190"/>
      <c r="H69" s="104"/>
      <c r="I69" s="105"/>
      <c r="J69" s="106"/>
      <c r="K69" s="70"/>
    </row>
    <row r="70" spans="1:11" ht="23.25" customHeight="1" x14ac:dyDescent="0.2">
      <c r="A70" s="232">
        <v>62</v>
      </c>
      <c r="B70" s="18" t="s">
        <v>119</v>
      </c>
      <c r="C70" s="36" t="s">
        <v>243</v>
      </c>
      <c r="D70" s="188"/>
      <c r="E70" s="72"/>
      <c r="F70" s="73"/>
      <c r="G70" s="190"/>
      <c r="H70" s="104"/>
      <c r="I70" s="105"/>
      <c r="J70" s="106"/>
      <c r="K70" s="70"/>
    </row>
    <row r="71" spans="1:11" ht="23.25" customHeight="1" x14ac:dyDescent="0.2">
      <c r="A71" s="232">
        <v>63</v>
      </c>
      <c r="B71" s="18" t="s">
        <v>120</v>
      </c>
      <c r="C71" s="36" t="s">
        <v>50</v>
      </c>
      <c r="D71" s="188"/>
      <c r="E71" s="72"/>
      <c r="F71" s="73"/>
      <c r="G71" s="190"/>
      <c r="H71" s="104"/>
      <c r="I71" s="105"/>
      <c r="J71" s="106"/>
      <c r="K71" s="70"/>
    </row>
    <row r="72" spans="1:11" ht="23.25" customHeight="1" x14ac:dyDescent="0.2">
      <c r="A72" s="232">
        <v>64</v>
      </c>
      <c r="B72" s="18" t="s">
        <v>121</v>
      </c>
      <c r="C72" s="36" t="s">
        <v>244</v>
      </c>
      <c r="D72" s="188"/>
      <c r="E72" s="72"/>
      <c r="F72" s="73"/>
      <c r="G72" s="190"/>
      <c r="H72" s="104"/>
      <c r="I72" s="105"/>
      <c r="J72" s="106"/>
      <c r="K72" s="70"/>
    </row>
    <row r="73" spans="1:11" ht="23.25" customHeight="1" x14ac:dyDescent="0.2">
      <c r="A73" s="232">
        <v>65</v>
      </c>
      <c r="B73" s="18" t="s">
        <v>122</v>
      </c>
      <c r="C73" s="36" t="s">
        <v>245</v>
      </c>
      <c r="D73" s="188"/>
      <c r="E73" s="72"/>
      <c r="F73" s="73"/>
      <c r="G73" s="190"/>
      <c r="H73" s="104"/>
      <c r="I73" s="105"/>
      <c r="J73" s="106"/>
      <c r="K73" s="70"/>
    </row>
    <row r="74" spans="1:11" ht="23.25" customHeight="1" x14ac:dyDescent="0.2">
      <c r="A74" s="232">
        <v>66</v>
      </c>
      <c r="B74" s="35" t="s">
        <v>123</v>
      </c>
      <c r="C74" s="36" t="s">
        <v>246</v>
      </c>
      <c r="D74" s="188"/>
      <c r="E74" s="72"/>
      <c r="F74" s="73"/>
      <c r="G74" s="190"/>
      <c r="H74" s="104"/>
      <c r="I74" s="105"/>
      <c r="J74" s="106"/>
      <c r="K74" s="70"/>
    </row>
    <row r="75" spans="1:11" ht="23.25" customHeight="1" x14ac:dyDescent="0.2">
      <c r="A75" s="232">
        <v>67</v>
      </c>
      <c r="B75" s="18" t="s">
        <v>124</v>
      </c>
      <c r="C75" s="36" t="s">
        <v>247</v>
      </c>
      <c r="D75" s="107"/>
      <c r="E75" s="68"/>
      <c r="F75" s="69"/>
      <c r="G75" s="190"/>
      <c r="H75" s="104"/>
      <c r="I75" s="105"/>
      <c r="J75" s="106"/>
      <c r="K75" s="70"/>
    </row>
    <row r="76" spans="1:11" ht="23.25" customHeight="1" x14ac:dyDescent="0.2">
      <c r="A76" s="232">
        <v>68</v>
      </c>
      <c r="B76" s="18" t="s">
        <v>125</v>
      </c>
      <c r="C76" s="36" t="s">
        <v>248</v>
      </c>
      <c r="D76" s="188"/>
      <c r="E76" s="72"/>
      <c r="F76" s="73"/>
      <c r="G76" s="190"/>
      <c r="H76" s="104"/>
      <c r="I76" s="105"/>
      <c r="J76" s="106"/>
      <c r="K76" s="70"/>
    </row>
    <row r="77" spans="1:11" ht="25.5" x14ac:dyDescent="0.2">
      <c r="A77" s="232">
        <v>69</v>
      </c>
      <c r="B77" s="35" t="s">
        <v>126</v>
      </c>
      <c r="C77" s="36" t="s">
        <v>249</v>
      </c>
      <c r="D77" s="188"/>
      <c r="E77" s="72"/>
      <c r="F77" s="73"/>
      <c r="G77" s="190"/>
      <c r="H77" s="104"/>
      <c r="I77" s="105"/>
      <c r="J77" s="106"/>
      <c r="K77" s="70"/>
    </row>
    <row r="78" spans="1:11" ht="25.5" x14ac:dyDescent="0.2">
      <c r="A78" s="232">
        <v>70</v>
      </c>
      <c r="B78" s="35" t="s">
        <v>127</v>
      </c>
      <c r="C78" s="36" t="s">
        <v>250</v>
      </c>
      <c r="D78" s="188"/>
      <c r="E78" s="72"/>
      <c r="F78" s="73"/>
      <c r="G78" s="190"/>
      <c r="H78" s="104"/>
      <c r="I78" s="105"/>
      <c r="J78" s="106"/>
      <c r="K78" s="70"/>
    </row>
    <row r="79" spans="1:11" ht="25.5" x14ac:dyDescent="0.2">
      <c r="A79" s="232">
        <v>71</v>
      </c>
      <c r="B79" s="35" t="s">
        <v>128</v>
      </c>
      <c r="C79" s="36" t="s">
        <v>251</v>
      </c>
      <c r="D79" s="188"/>
      <c r="E79" s="72"/>
      <c r="F79" s="73"/>
      <c r="G79" s="190"/>
      <c r="H79" s="104"/>
      <c r="I79" s="105"/>
      <c r="J79" s="106"/>
      <c r="K79" s="70"/>
    </row>
    <row r="80" spans="1:11" x14ac:dyDescent="0.2">
      <c r="A80" s="232">
        <v>72</v>
      </c>
      <c r="B80" s="133" t="s">
        <v>129</v>
      </c>
      <c r="C80" s="36" t="s">
        <v>130</v>
      </c>
      <c r="D80" s="188"/>
      <c r="E80" s="72"/>
      <c r="F80" s="73"/>
      <c r="G80" s="190"/>
      <c r="H80" s="104"/>
      <c r="I80" s="105"/>
      <c r="J80" s="106"/>
      <c r="K80" s="70"/>
    </row>
    <row r="81" spans="1:11" x14ac:dyDescent="0.2">
      <c r="A81" s="232">
        <v>73</v>
      </c>
      <c r="B81" s="35" t="s">
        <v>131</v>
      </c>
      <c r="C81" s="36" t="s">
        <v>252</v>
      </c>
      <c r="D81" s="188"/>
      <c r="E81" s="72"/>
      <c r="F81" s="73"/>
      <c r="G81" s="190"/>
      <c r="H81" s="104"/>
      <c r="I81" s="105"/>
      <c r="J81" s="106"/>
      <c r="K81" s="70"/>
    </row>
    <row r="82" spans="1:11" x14ac:dyDescent="0.2">
      <c r="A82" s="232">
        <v>74</v>
      </c>
      <c r="B82" s="133" t="s">
        <v>132</v>
      </c>
      <c r="C82" s="36" t="s">
        <v>34</v>
      </c>
      <c r="D82" s="188"/>
      <c r="E82" s="72"/>
      <c r="F82" s="73"/>
      <c r="G82" s="190"/>
      <c r="H82" s="104"/>
      <c r="I82" s="105"/>
      <c r="J82" s="106"/>
      <c r="K82" s="70"/>
    </row>
    <row r="83" spans="1:11" x14ac:dyDescent="0.2">
      <c r="A83" s="232">
        <v>75</v>
      </c>
      <c r="B83" s="35" t="s">
        <v>133</v>
      </c>
      <c r="C83" s="36" t="s">
        <v>326</v>
      </c>
      <c r="D83" s="188"/>
      <c r="E83" s="72"/>
      <c r="F83" s="73"/>
      <c r="G83" s="190"/>
      <c r="H83" s="104"/>
      <c r="I83" s="105"/>
      <c r="J83" s="106"/>
      <c r="K83" s="70"/>
    </row>
    <row r="84" spans="1:11" x14ac:dyDescent="0.2">
      <c r="A84" s="232">
        <v>76</v>
      </c>
      <c r="B84" s="35" t="s">
        <v>134</v>
      </c>
      <c r="C84" s="36" t="s">
        <v>35</v>
      </c>
      <c r="D84" s="188"/>
      <c r="E84" s="72"/>
      <c r="F84" s="73"/>
      <c r="G84" s="190"/>
      <c r="H84" s="104"/>
      <c r="I84" s="105"/>
      <c r="J84" s="106"/>
      <c r="K84" s="70"/>
    </row>
    <row r="85" spans="1:11" x14ac:dyDescent="0.2">
      <c r="A85" s="232">
        <v>77</v>
      </c>
      <c r="B85" s="35" t="s">
        <v>135</v>
      </c>
      <c r="C85" s="36" t="s">
        <v>49</v>
      </c>
      <c r="D85" s="188"/>
      <c r="E85" s="72"/>
      <c r="F85" s="73"/>
      <c r="G85" s="190"/>
      <c r="H85" s="104"/>
      <c r="I85" s="105"/>
      <c r="J85" s="106"/>
      <c r="K85" s="70"/>
    </row>
    <row r="86" spans="1:11" x14ac:dyDescent="0.2">
      <c r="A86" s="232">
        <v>78</v>
      </c>
      <c r="B86" s="35" t="s">
        <v>136</v>
      </c>
      <c r="C86" s="36" t="s">
        <v>231</v>
      </c>
      <c r="D86" s="188"/>
      <c r="E86" s="72"/>
      <c r="F86" s="73"/>
      <c r="G86" s="190"/>
      <c r="H86" s="104"/>
      <c r="I86" s="105"/>
      <c r="J86" s="106"/>
      <c r="K86" s="70"/>
    </row>
    <row r="87" spans="1:11" x14ac:dyDescent="0.2">
      <c r="A87" s="232">
        <v>79</v>
      </c>
      <c r="B87" s="35" t="s">
        <v>137</v>
      </c>
      <c r="C87" s="36" t="s">
        <v>296</v>
      </c>
      <c r="D87" s="188"/>
      <c r="E87" s="72"/>
      <c r="F87" s="73"/>
      <c r="G87" s="190"/>
      <c r="H87" s="104"/>
      <c r="I87" s="105"/>
      <c r="J87" s="106"/>
      <c r="K87" s="70"/>
    </row>
    <row r="88" spans="1:11" x14ac:dyDescent="0.2">
      <c r="A88" s="232">
        <v>80</v>
      </c>
      <c r="B88" s="18" t="s">
        <v>138</v>
      </c>
      <c r="C88" s="36" t="s">
        <v>264</v>
      </c>
      <c r="D88" s="188"/>
      <c r="E88" s="72"/>
      <c r="F88" s="73"/>
      <c r="G88" s="190"/>
      <c r="H88" s="104"/>
      <c r="I88" s="105"/>
      <c r="J88" s="106"/>
      <c r="K88" s="70"/>
    </row>
    <row r="89" spans="1:11" ht="25.5" x14ac:dyDescent="0.2">
      <c r="A89" s="267">
        <v>81</v>
      </c>
      <c r="B89" s="270" t="s">
        <v>139</v>
      </c>
      <c r="C89" s="136" t="s">
        <v>253</v>
      </c>
      <c r="D89" s="188"/>
      <c r="E89" s="72"/>
      <c r="F89" s="73"/>
      <c r="G89" s="190"/>
      <c r="H89" s="104"/>
      <c r="I89" s="105"/>
      <c r="J89" s="106"/>
      <c r="K89" s="70"/>
    </row>
    <row r="90" spans="1:11" ht="38.25" x14ac:dyDescent="0.2">
      <c r="A90" s="268"/>
      <c r="B90" s="271"/>
      <c r="C90" s="36" t="s">
        <v>294</v>
      </c>
      <c r="D90" s="188"/>
      <c r="E90" s="72"/>
      <c r="F90" s="73"/>
      <c r="G90" s="190"/>
      <c r="H90" s="104"/>
      <c r="I90" s="105"/>
      <c r="J90" s="106"/>
      <c r="K90" s="70"/>
    </row>
    <row r="91" spans="1:11" ht="25.5" x14ac:dyDescent="0.2">
      <c r="A91" s="268"/>
      <c r="B91" s="271"/>
      <c r="C91" s="36" t="s">
        <v>254</v>
      </c>
      <c r="D91" s="188"/>
      <c r="E91" s="72"/>
      <c r="F91" s="73"/>
      <c r="G91" s="190"/>
      <c r="H91" s="104"/>
      <c r="I91" s="105"/>
      <c r="J91" s="106"/>
      <c r="K91" s="70"/>
    </row>
    <row r="92" spans="1:11" ht="38.25" x14ac:dyDescent="0.2">
      <c r="A92" s="269"/>
      <c r="B92" s="272"/>
      <c r="C92" s="137" t="s">
        <v>295</v>
      </c>
      <c r="D92" s="188"/>
      <c r="E92" s="72"/>
      <c r="F92" s="73"/>
      <c r="G92" s="190"/>
      <c r="H92" s="104"/>
      <c r="I92" s="105"/>
      <c r="J92" s="106"/>
      <c r="K92" s="70"/>
    </row>
    <row r="93" spans="1:11" ht="25.5" x14ac:dyDescent="0.2">
      <c r="A93" s="232">
        <v>82</v>
      </c>
      <c r="B93" s="18" t="s">
        <v>140</v>
      </c>
      <c r="C93" s="36" t="s">
        <v>48</v>
      </c>
      <c r="D93" s="191"/>
      <c r="E93" s="75"/>
      <c r="F93" s="76"/>
      <c r="G93" s="190"/>
      <c r="H93" s="104"/>
      <c r="I93" s="105"/>
      <c r="J93" s="106"/>
      <c r="K93" s="70"/>
    </row>
    <row r="94" spans="1:11" x14ac:dyDescent="0.2">
      <c r="A94" s="232">
        <v>83</v>
      </c>
      <c r="B94" s="18" t="s">
        <v>141</v>
      </c>
      <c r="C94" s="36" t="s">
        <v>142</v>
      </c>
      <c r="D94" s="188"/>
      <c r="E94" s="72"/>
      <c r="F94" s="73"/>
      <c r="G94" s="190"/>
      <c r="H94" s="104"/>
      <c r="I94" s="105"/>
      <c r="J94" s="106"/>
      <c r="K94" s="70"/>
    </row>
    <row r="95" spans="1:11" x14ac:dyDescent="0.2">
      <c r="A95" s="232">
        <v>84</v>
      </c>
      <c r="B95" s="133" t="s">
        <v>143</v>
      </c>
      <c r="C95" s="36" t="s">
        <v>144</v>
      </c>
      <c r="D95" s="188"/>
      <c r="E95" s="72"/>
      <c r="F95" s="73"/>
      <c r="G95" s="190"/>
      <c r="H95" s="104"/>
      <c r="I95" s="105"/>
      <c r="J95" s="106"/>
      <c r="K95" s="70"/>
    </row>
    <row r="96" spans="1:11" x14ac:dyDescent="0.2">
      <c r="A96" s="232">
        <v>85</v>
      </c>
      <c r="B96" s="18" t="s">
        <v>145</v>
      </c>
      <c r="C96" s="36" t="s">
        <v>27</v>
      </c>
      <c r="D96" s="191"/>
      <c r="E96" s="75"/>
      <c r="F96" s="76"/>
      <c r="G96" s="190"/>
      <c r="H96" s="104"/>
      <c r="I96" s="105"/>
      <c r="J96" s="106"/>
      <c r="K96" s="70"/>
    </row>
    <row r="97" spans="1:11" x14ac:dyDescent="0.2">
      <c r="A97" s="232">
        <v>86</v>
      </c>
      <c r="B97" s="133" t="s">
        <v>146</v>
      </c>
      <c r="C97" s="36" t="s">
        <v>12</v>
      </c>
      <c r="D97" s="188"/>
      <c r="E97" s="72"/>
      <c r="F97" s="73"/>
      <c r="G97" s="190"/>
      <c r="H97" s="104"/>
      <c r="I97" s="105"/>
      <c r="J97" s="106"/>
      <c r="K97" s="70"/>
    </row>
    <row r="98" spans="1:11" x14ac:dyDescent="0.2">
      <c r="A98" s="232">
        <v>87</v>
      </c>
      <c r="B98" s="133" t="s">
        <v>147</v>
      </c>
      <c r="C98" s="36" t="s">
        <v>26</v>
      </c>
      <c r="D98" s="191"/>
      <c r="E98" s="75"/>
      <c r="F98" s="76"/>
      <c r="G98" s="190"/>
      <c r="H98" s="104"/>
      <c r="I98" s="105"/>
      <c r="J98" s="106"/>
      <c r="K98" s="70"/>
    </row>
    <row r="99" spans="1:11" x14ac:dyDescent="0.2">
      <c r="A99" s="232">
        <v>88</v>
      </c>
      <c r="B99" s="18" t="s">
        <v>148</v>
      </c>
      <c r="C99" s="36" t="s">
        <v>42</v>
      </c>
      <c r="D99" s="188"/>
      <c r="E99" s="72"/>
      <c r="F99" s="73"/>
      <c r="G99" s="190"/>
      <c r="H99" s="104"/>
      <c r="I99" s="105"/>
      <c r="J99" s="106"/>
      <c r="K99" s="70"/>
    </row>
    <row r="100" spans="1:11" x14ac:dyDescent="0.2">
      <c r="A100" s="232">
        <v>89</v>
      </c>
      <c r="B100" s="35" t="s">
        <v>150</v>
      </c>
      <c r="C100" s="36" t="s">
        <v>28</v>
      </c>
      <c r="D100" s="188"/>
      <c r="E100" s="72"/>
      <c r="F100" s="73"/>
      <c r="G100" s="190"/>
      <c r="H100" s="104"/>
      <c r="I100" s="105"/>
      <c r="J100" s="106"/>
      <c r="K100" s="70"/>
    </row>
    <row r="101" spans="1:11" x14ac:dyDescent="0.2">
      <c r="A101" s="232">
        <v>90</v>
      </c>
      <c r="B101" s="35" t="s">
        <v>151</v>
      </c>
      <c r="C101" s="36" t="s">
        <v>29</v>
      </c>
      <c r="D101" s="107"/>
      <c r="E101" s="68"/>
      <c r="F101" s="69"/>
      <c r="G101" s="190"/>
      <c r="H101" s="104"/>
      <c r="I101" s="105"/>
      <c r="J101" s="106"/>
      <c r="K101" s="70"/>
    </row>
    <row r="102" spans="1:11" x14ac:dyDescent="0.2">
      <c r="A102" s="232">
        <v>91</v>
      </c>
      <c r="B102" s="133" t="s">
        <v>152</v>
      </c>
      <c r="C102" s="36" t="s">
        <v>14</v>
      </c>
      <c r="D102" s="191"/>
      <c r="E102" s="75"/>
      <c r="F102" s="76"/>
      <c r="G102" s="190"/>
      <c r="H102" s="104"/>
      <c r="I102" s="105"/>
      <c r="J102" s="106"/>
      <c r="K102" s="70"/>
    </row>
    <row r="103" spans="1:11" x14ac:dyDescent="0.2">
      <c r="A103" s="232">
        <v>92</v>
      </c>
      <c r="B103" s="35" t="s">
        <v>153</v>
      </c>
      <c r="C103" s="36" t="s">
        <v>30</v>
      </c>
      <c r="D103" s="188"/>
      <c r="E103" s="72"/>
      <c r="F103" s="73"/>
      <c r="G103" s="190"/>
      <c r="H103" s="104"/>
      <c r="I103" s="105"/>
      <c r="J103" s="106"/>
      <c r="K103" s="70"/>
    </row>
    <row r="104" spans="1:11" x14ac:dyDescent="0.2">
      <c r="A104" s="232">
        <v>93</v>
      </c>
      <c r="B104" s="35" t="s">
        <v>154</v>
      </c>
      <c r="C104" s="36" t="s">
        <v>15</v>
      </c>
      <c r="D104" s="107"/>
      <c r="E104" s="68"/>
      <c r="F104" s="69"/>
      <c r="G104" s="190"/>
      <c r="H104" s="104"/>
      <c r="I104" s="105"/>
      <c r="J104" s="106"/>
      <c r="K104" s="70"/>
    </row>
    <row r="105" spans="1:11" x14ac:dyDescent="0.2">
      <c r="A105" s="232">
        <v>94</v>
      </c>
      <c r="B105" s="18" t="s">
        <v>155</v>
      </c>
      <c r="C105" s="36" t="s">
        <v>13</v>
      </c>
      <c r="D105" s="188"/>
      <c r="E105" s="72"/>
      <c r="F105" s="73"/>
      <c r="G105" s="190"/>
      <c r="H105" s="104"/>
      <c r="I105" s="105"/>
      <c r="J105" s="106"/>
      <c r="K105" s="70"/>
    </row>
    <row r="106" spans="1:11" x14ac:dyDescent="0.2">
      <c r="A106" s="232">
        <v>95</v>
      </c>
      <c r="B106" s="133" t="s">
        <v>156</v>
      </c>
      <c r="C106" s="36" t="s">
        <v>31</v>
      </c>
      <c r="D106" s="188"/>
      <c r="E106" s="72"/>
      <c r="F106" s="73"/>
      <c r="G106" s="190"/>
      <c r="H106" s="104"/>
      <c r="I106" s="105"/>
      <c r="J106" s="106"/>
      <c r="K106" s="70"/>
    </row>
    <row r="107" spans="1:11" x14ac:dyDescent="0.2">
      <c r="A107" s="232">
        <v>96</v>
      </c>
      <c r="B107" s="35" t="s">
        <v>158</v>
      </c>
      <c r="C107" s="36" t="s">
        <v>33</v>
      </c>
      <c r="D107" s="191"/>
      <c r="E107" s="75"/>
      <c r="F107" s="76"/>
      <c r="G107" s="190"/>
      <c r="H107" s="104"/>
      <c r="I107" s="105"/>
      <c r="J107" s="106"/>
      <c r="K107" s="70"/>
    </row>
    <row r="108" spans="1:11" x14ac:dyDescent="0.2">
      <c r="A108" s="232">
        <v>97</v>
      </c>
      <c r="B108" s="35" t="s">
        <v>160</v>
      </c>
      <c r="C108" s="36" t="s">
        <v>161</v>
      </c>
      <c r="D108" s="107"/>
      <c r="E108" s="68"/>
      <c r="F108" s="69"/>
      <c r="G108" s="190"/>
      <c r="H108" s="104"/>
      <c r="I108" s="105"/>
      <c r="J108" s="106"/>
      <c r="K108" s="70"/>
    </row>
    <row r="109" spans="1:11" x14ac:dyDescent="0.2">
      <c r="A109" s="232">
        <v>98</v>
      </c>
      <c r="B109" s="35" t="s">
        <v>162</v>
      </c>
      <c r="C109" s="36" t="s">
        <v>163</v>
      </c>
      <c r="D109" s="107"/>
      <c r="E109" s="68"/>
      <c r="F109" s="69"/>
      <c r="G109" s="190"/>
      <c r="H109" s="104"/>
      <c r="I109" s="105"/>
      <c r="J109" s="106"/>
      <c r="K109" s="70"/>
    </row>
    <row r="110" spans="1:11" x14ac:dyDescent="0.2">
      <c r="A110" s="232">
        <v>99</v>
      </c>
      <c r="B110" s="133" t="s">
        <v>164</v>
      </c>
      <c r="C110" s="36" t="s">
        <v>165</v>
      </c>
      <c r="D110" s="188"/>
      <c r="E110" s="72"/>
      <c r="F110" s="73"/>
      <c r="G110" s="190"/>
      <c r="H110" s="104"/>
      <c r="I110" s="105"/>
      <c r="J110" s="106"/>
      <c r="K110" s="70"/>
    </row>
    <row r="111" spans="1:11" x14ac:dyDescent="0.2">
      <c r="A111" s="232">
        <v>100</v>
      </c>
      <c r="B111" s="133" t="s">
        <v>166</v>
      </c>
      <c r="C111" s="36" t="s">
        <v>167</v>
      </c>
      <c r="D111" s="191"/>
      <c r="E111" s="75"/>
      <c r="F111" s="76"/>
      <c r="G111" s="190"/>
      <c r="H111" s="104"/>
      <c r="I111" s="105"/>
      <c r="J111" s="106"/>
      <c r="K111" s="70"/>
    </row>
    <row r="112" spans="1:11" x14ac:dyDescent="0.2">
      <c r="A112" s="232">
        <v>101</v>
      </c>
      <c r="B112" s="133" t="s">
        <v>168</v>
      </c>
      <c r="C112" s="36" t="s">
        <v>169</v>
      </c>
      <c r="D112" s="107"/>
      <c r="E112" s="68"/>
      <c r="F112" s="69"/>
      <c r="G112" s="190"/>
      <c r="H112" s="104"/>
      <c r="I112" s="105"/>
      <c r="J112" s="106"/>
      <c r="K112" s="70"/>
    </row>
    <row r="113" spans="1:11" x14ac:dyDescent="0.2">
      <c r="A113" s="232">
        <v>102</v>
      </c>
      <c r="B113" s="133" t="s">
        <v>170</v>
      </c>
      <c r="C113" s="36" t="s">
        <v>171</v>
      </c>
      <c r="D113" s="107"/>
      <c r="E113" s="68"/>
      <c r="F113" s="69"/>
      <c r="G113" s="190"/>
      <c r="H113" s="104"/>
      <c r="I113" s="105"/>
      <c r="J113" s="106"/>
      <c r="K113" s="70"/>
    </row>
    <row r="114" spans="1:11" x14ac:dyDescent="0.2">
      <c r="A114" s="232">
        <v>103</v>
      </c>
      <c r="B114" s="133" t="s">
        <v>172</v>
      </c>
      <c r="C114" s="36" t="s">
        <v>173</v>
      </c>
      <c r="D114" s="188"/>
      <c r="E114" s="72"/>
      <c r="F114" s="73"/>
      <c r="G114" s="190"/>
      <c r="H114" s="104"/>
      <c r="I114" s="105"/>
      <c r="J114" s="106"/>
      <c r="K114" s="70"/>
    </row>
    <row r="115" spans="1:11" x14ac:dyDescent="0.2">
      <c r="A115" s="232">
        <v>104</v>
      </c>
      <c r="B115" s="86" t="s">
        <v>174</v>
      </c>
      <c r="C115" s="135" t="s">
        <v>175</v>
      </c>
      <c r="D115" s="188"/>
      <c r="E115" s="72"/>
      <c r="F115" s="73"/>
      <c r="G115" s="190"/>
      <c r="H115" s="104"/>
      <c r="I115" s="105"/>
      <c r="J115" s="106"/>
      <c r="K115" s="70"/>
    </row>
    <row r="116" spans="1:11" x14ac:dyDescent="0.2">
      <c r="A116" s="232">
        <v>105</v>
      </c>
      <c r="B116" s="18" t="s">
        <v>176</v>
      </c>
      <c r="C116" s="36" t="s">
        <v>177</v>
      </c>
      <c r="D116" s="107"/>
      <c r="E116" s="68"/>
      <c r="F116" s="69"/>
      <c r="G116" s="190"/>
      <c r="H116" s="104"/>
      <c r="I116" s="105"/>
      <c r="J116" s="106"/>
      <c r="K116" s="70"/>
    </row>
    <row r="117" spans="1:11" x14ac:dyDescent="0.2">
      <c r="A117" s="232">
        <v>106</v>
      </c>
      <c r="B117" s="133" t="s">
        <v>178</v>
      </c>
      <c r="C117" s="36" t="s">
        <v>179</v>
      </c>
      <c r="D117" s="188"/>
      <c r="E117" s="72"/>
      <c r="F117" s="73"/>
      <c r="G117" s="190"/>
      <c r="H117" s="104"/>
      <c r="I117" s="105"/>
      <c r="J117" s="106"/>
      <c r="K117" s="70"/>
    </row>
    <row r="118" spans="1:11" x14ac:dyDescent="0.2">
      <c r="A118" s="232">
        <v>107</v>
      </c>
      <c r="B118" s="35" t="s">
        <v>180</v>
      </c>
      <c r="C118" s="138" t="s">
        <v>181</v>
      </c>
      <c r="D118" s="107"/>
      <c r="E118" s="68"/>
      <c r="F118" s="69"/>
      <c r="G118" s="190"/>
      <c r="H118" s="104"/>
      <c r="I118" s="105"/>
      <c r="J118" s="106"/>
      <c r="K118" s="70"/>
    </row>
    <row r="119" spans="1:11" x14ac:dyDescent="0.2">
      <c r="A119" s="232">
        <v>108</v>
      </c>
      <c r="B119" s="133" t="s">
        <v>182</v>
      </c>
      <c r="C119" s="36" t="s">
        <v>267</v>
      </c>
      <c r="D119" s="188"/>
      <c r="E119" s="72"/>
      <c r="F119" s="73"/>
      <c r="G119" s="190"/>
      <c r="H119" s="104"/>
      <c r="I119" s="105"/>
      <c r="J119" s="106"/>
      <c r="K119" s="70"/>
    </row>
    <row r="120" spans="1:11" x14ac:dyDescent="0.2">
      <c r="A120" s="232">
        <v>109</v>
      </c>
      <c r="B120" s="18" t="s">
        <v>183</v>
      </c>
      <c r="C120" s="36" t="s">
        <v>255</v>
      </c>
      <c r="D120" s="188"/>
      <c r="E120" s="72"/>
      <c r="F120" s="73"/>
      <c r="G120" s="190"/>
      <c r="H120" s="104"/>
      <c r="I120" s="105"/>
      <c r="J120" s="106"/>
      <c r="K120" s="70"/>
    </row>
    <row r="121" spans="1:11" x14ac:dyDescent="0.2">
      <c r="A121" s="232">
        <v>110</v>
      </c>
      <c r="B121" s="35" t="s">
        <v>307</v>
      </c>
      <c r="C121" s="36" t="s">
        <v>312</v>
      </c>
      <c r="D121" s="188"/>
      <c r="E121" s="72"/>
      <c r="F121" s="73"/>
      <c r="G121" s="39"/>
      <c r="H121" s="104"/>
      <c r="I121" s="105"/>
      <c r="J121" s="106"/>
      <c r="K121" s="87"/>
    </row>
    <row r="122" spans="1:11" x14ac:dyDescent="0.2">
      <c r="A122" s="232">
        <v>111</v>
      </c>
      <c r="B122" s="18" t="s">
        <v>184</v>
      </c>
      <c r="C122" s="36" t="s">
        <v>185</v>
      </c>
      <c r="D122" s="188"/>
      <c r="E122" s="72"/>
      <c r="F122" s="73"/>
      <c r="G122" s="39"/>
      <c r="H122" s="104"/>
      <c r="I122" s="105"/>
      <c r="J122" s="106"/>
      <c r="K122" s="87"/>
    </row>
    <row r="123" spans="1:11" x14ac:dyDescent="0.2">
      <c r="A123" s="232">
        <v>112</v>
      </c>
      <c r="B123" s="18" t="s">
        <v>186</v>
      </c>
      <c r="C123" s="36" t="s">
        <v>306</v>
      </c>
      <c r="D123" s="195"/>
      <c r="E123" s="89"/>
      <c r="F123" s="90"/>
      <c r="G123" s="190"/>
      <c r="H123" s="104"/>
      <c r="I123" s="105"/>
      <c r="J123" s="106"/>
      <c r="K123" s="70"/>
    </row>
    <row r="124" spans="1:11" x14ac:dyDescent="0.2">
      <c r="A124" s="232">
        <v>113</v>
      </c>
      <c r="B124" s="133" t="s">
        <v>187</v>
      </c>
      <c r="C124" s="36" t="s">
        <v>188</v>
      </c>
      <c r="D124" s="107"/>
      <c r="E124" s="68"/>
      <c r="F124" s="69"/>
      <c r="G124" s="190"/>
      <c r="H124" s="104"/>
      <c r="I124" s="105"/>
      <c r="J124" s="106"/>
      <c r="K124" s="70"/>
    </row>
    <row r="125" spans="1:11" ht="25.5" x14ac:dyDescent="0.2">
      <c r="A125" s="232">
        <v>114</v>
      </c>
      <c r="B125" s="133" t="s">
        <v>189</v>
      </c>
      <c r="C125" s="75" t="s">
        <v>303</v>
      </c>
      <c r="D125" s="188"/>
      <c r="E125" s="72"/>
      <c r="F125" s="73"/>
      <c r="G125" s="190"/>
      <c r="H125" s="104"/>
      <c r="I125" s="105"/>
      <c r="J125" s="106"/>
      <c r="K125" s="70"/>
    </row>
    <row r="126" spans="1:11" x14ac:dyDescent="0.2">
      <c r="A126" s="232">
        <v>115</v>
      </c>
      <c r="B126" s="133" t="s">
        <v>190</v>
      </c>
      <c r="C126" s="36" t="s">
        <v>226</v>
      </c>
      <c r="D126" s="188"/>
      <c r="E126" s="72"/>
      <c r="F126" s="73"/>
      <c r="G126" s="190"/>
      <c r="H126" s="104"/>
      <c r="I126" s="105"/>
      <c r="J126" s="106"/>
      <c r="K126" s="70"/>
    </row>
    <row r="127" spans="1:11" x14ac:dyDescent="0.2">
      <c r="A127" s="232">
        <v>116</v>
      </c>
      <c r="B127" s="133" t="s">
        <v>191</v>
      </c>
      <c r="C127" s="36" t="s">
        <v>192</v>
      </c>
      <c r="D127" s="188"/>
      <c r="E127" s="72"/>
      <c r="F127" s="73"/>
      <c r="G127" s="190"/>
      <c r="H127" s="104"/>
      <c r="I127" s="105"/>
      <c r="J127" s="106"/>
      <c r="K127" s="70"/>
    </row>
    <row r="128" spans="1:11" x14ac:dyDescent="0.2">
      <c r="A128" s="232">
        <v>117</v>
      </c>
      <c r="B128" s="133" t="s">
        <v>193</v>
      </c>
      <c r="C128" s="36" t="s">
        <v>39</v>
      </c>
      <c r="D128" s="188"/>
      <c r="E128" s="72"/>
      <c r="F128" s="73"/>
      <c r="G128" s="190"/>
      <c r="H128" s="104"/>
      <c r="I128" s="105"/>
      <c r="J128" s="106"/>
      <c r="K128" s="70"/>
    </row>
    <row r="129" spans="1:13" x14ac:dyDescent="0.2">
      <c r="A129" s="232">
        <v>118</v>
      </c>
      <c r="B129" s="35" t="s">
        <v>194</v>
      </c>
      <c r="C129" s="36" t="s">
        <v>45</v>
      </c>
      <c r="D129" s="188"/>
      <c r="E129" s="72"/>
      <c r="F129" s="73"/>
      <c r="G129" s="190"/>
      <c r="H129" s="104"/>
      <c r="I129" s="105"/>
      <c r="J129" s="106"/>
      <c r="K129" s="70"/>
    </row>
    <row r="130" spans="1:13" x14ac:dyDescent="0.2">
      <c r="A130" s="232">
        <v>119</v>
      </c>
      <c r="B130" s="35" t="s">
        <v>195</v>
      </c>
      <c r="C130" s="36" t="s">
        <v>228</v>
      </c>
      <c r="D130" s="188"/>
      <c r="E130" s="72"/>
      <c r="F130" s="73"/>
      <c r="G130" s="190"/>
      <c r="H130" s="104"/>
      <c r="I130" s="105"/>
      <c r="J130" s="106"/>
      <c r="K130" s="70"/>
    </row>
    <row r="131" spans="1:13" x14ac:dyDescent="0.2">
      <c r="A131" s="232">
        <v>120</v>
      </c>
      <c r="B131" s="35" t="s">
        <v>196</v>
      </c>
      <c r="C131" s="36" t="s">
        <v>47</v>
      </c>
      <c r="D131" s="107"/>
      <c r="E131" s="68"/>
      <c r="F131" s="69"/>
      <c r="G131" s="190"/>
      <c r="H131" s="104"/>
      <c r="I131" s="105"/>
      <c r="J131" s="106"/>
      <c r="K131" s="70"/>
    </row>
    <row r="132" spans="1:13" x14ac:dyDescent="0.2">
      <c r="A132" s="232">
        <v>121</v>
      </c>
      <c r="B132" s="133" t="s">
        <v>197</v>
      </c>
      <c r="C132" s="36" t="s">
        <v>46</v>
      </c>
      <c r="D132" s="107"/>
      <c r="E132" s="68"/>
      <c r="F132" s="69"/>
      <c r="G132" s="190"/>
      <c r="H132" s="104"/>
      <c r="I132" s="105"/>
      <c r="J132" s="106"/>
      <c r="K132" s="70"/>
    </row>
    <row r="133" spans="1:13" x14ac:dyDescent="0.2">
      <c r="A133" s="232">
        <v>122</v>
      </c>
      <c r="B133" s="133" t="s">
        <v>198</v>
      </c>
      <c r="C133" s="36" t="s">
        <v>199</v>
      </c>
      <c r="D133" s="188"/>
      <c r="E133" s="72"/>
      <c r="F133" s="73"/>
      <c r="G133" s="190"/>
      <c r="H133" s="104"/>
      <c r="I133" s="105"/>
      <c r="J133" s="106"/>
      <c r="K133" s="70"/>
    </row>
    <row r="134" spans="1:13" x14ac:dyDescent="0.2">
      <c r="A134" s="232">
        <v>123</v>
      </c>
      <c r="B134" s="133" t="s">
        <v>200</v>
      </c>
      <c r="C134" s="36" t="s">
        <v>40</v>
      </c>
      <c r="D134" s="188"/>
      <c r="E134" s="72"/>
      <c r="F134" s="73"/>
      <c r="G134" s="190"/>
      <c r="H134" s="104"/>
      <c r="I134" s="105"/>
      <c r="J134" s="106"/>
      <c r="K134" s="70"/>
    </row>
    <row r="135" spans="1:13" x14ac:dyDescent="0.2">
      <c r="A135" s="232">
        <v>124</v>
      </c>
      <c r="B135" s="35" t="s">
        <v>201</v>
      </c>
      <c r="C135" s="36" t="s">
        <v>227</v>
      </c>
      <c r="D135" s="188"/>
      <c r="E135" s="72"/>
      <c r="F135" s="73"/>
      <c r="G135" s="190"/>
      <c r="H135" s="104"/>
      <c r="I135" s="105"/>
      <c r="J135" s="106"/>
      <c r="K135" s="70"/>
    </row>
    <row r="136" spans="1:13" x14ac:dyDescent="0.2">
      <c r="A136" s="232">
        <v>125</v>
      </c>
      <c r="B136" s="18" t="s">
        <v>202</v>
      </c>
      <c r="C136" s="36" t="s">
        <v>203</v>
      </c>
      <c r="D136" s="188"/>
      <c r="E136" s="72"/>
      <c r="F136" s="73"/>
      <c r="G136" s="190"/>
      <c r="H136" s="104"/>
      <c r="I136" s="105"/>
      <c r="J136" s="106"/>
      <c r="K136" s="70"/>
    </row>
    <row r="137" spans="1:13" x14ac:dyDescent="0.2">
      <c r="A137" s="232">
        <v>126</v>
      </c>
      <c r="B137" s="133" t="s">
        <v>204</v>
      </c>
      <c r="C137" s="36" t="s">
        <v>205</v>
      </c>
      <c r="D137" s="188"/>
      <c r="E137" s="72"/>
      <c r="F137" s="73"/>
      <c r="G137" s="190"/>
      <c r="H137" s="104"/>
      <c r="I137" s="105"/>
      <c r="J137" s="106"/>
      <c r="K137" s="70"/>
    </row>
    <row r="138" spans="1:13" x14ac:dyDescent="0.2">
      <c r="A138" s="232">
        <v>127</v>
      </c>
      <c r="B138" s="35" t="s">
        <v>206</v>
      </c>
      <c r="C138" s="85" t="s">
        <v>207</v>
      </c>
      <c r="D138" s="188"/>
      <c r="E138" s="72"/>
      <c r="F138" s="73"/>
      <c r="G138" s="91"/>
      <c r="H138" s="108"/>
      <c r="I138" s="105"/>
      <c r="J138" s="106"/>
      <c r="K138" s="70"/>
    </row>
    <row r="139" spans="1:13" x14ac:dyDescent="0.2">
      <c r="A139" s="232">
        <v>128</v>
      </c>
      <c r="B139" s="133" t="s">
        <v>208</v>
      </c>
      <c r="C139" s="85" t="s">
        <v>209</v>
      </c>
      <c r="D139" s="107"/>
      <c r="E139" s="68"/>
      <c r="F139" s="69"/>
      <c r="G139" s="91"/>
      <c r="H139" s="108">
        <f>SUM(I139:J139)</f>
        <v>75396000</v>
      </c>
      <c r="I139" s="105">
        <v>16644000</v>
      </c>
      <c r="J139" s="106">
        <v>58752000</v>
      </c>
      <c r="K139" s="87">
        <f>F139+G139+H139</f>
        <v>75396000</v>
      </c>
      <c r="L139" s="25"/>
      <c r="M139" s="25"/>
    </row>
    <row r="140" spans="1:13" x14ac:dyDescent="0.2">
      <c r="A140" s="232">
        <v>129</v>
      </c>
      <c r="B140" s="17" t="s">
        <v>256</v>
      </c>
      <c r="C140" s="147" t="s">
        <v>257</v>
      </c>
      <c r="D140" s="188"/>
      <c r="E140" s="72"/>
      <c r="F140" s="189"/>
      <c r="G140" s="70"/>
      <c r="H140" s="108"/>
      <c r="I140" s="105"/>
      <c r="J140" s="106"/>
      <c r="K140" s="70"/>
    </row>
    <row r="141" spans="1:13" x14ac:dyDescent="0.2">
      <c r="A141" s="232">
        <v>130</v>
      </c>
      <c r="B141" s="20" t="s">
        <v>258</v>
      </c>
      <c r="C141" s="147" t="s">
        <v>259</v>
      </c>
      <c r="D141" s="92"/>
      <c r="E141" s="93"/>
      <c r="F141" s="37"/>
      <c r="G141" s="70"/>
      <c r="H141" s="108"/>
      <c r="I141" s="105"/>
      <c r="J141" s="106"/>
      <c r="K141" s="70"/>
    </row>
    <row r="142" spans="1:13" x14ac:dyDescent="0.2">
      <c r="A142" s="232">
        <v>131</v>
      </c>
      <c r="B142" s="115" t="s">
        <v>260</v>
      </c>
      <c r="C142" s="208" t="s">
        <v>327</v>
      </c>
      <c r="D142" s="95"/>
      <c r="E142" s="96"/>
      <c r="F142" s="38"/>
      <c r="G142" s="70"/>
      <c r="H142" s="108"/>
      <c r="I142" s="105"/>
      <c r="J142" s="106"/>
      <c r="K142" s="70"/>
    </row>
    <row r="143" spans="1:13" x14ac:dyDescent="0.2">
      <c r="A143" s="232">
        <v>132</v>
      </c>
      <c r="B143" s="134" t="s">
        <v>265</v>
      </c>
      <c r="C143" s="126" t="s">
        <v>266</v>
      </c>
      <c r="D143" s="92"/>
      <c r="E143" s="93"/>
      <c r="F143" s="37"/>
      <c r="G143" s="70"/>
      <c r="H143" s="108"/>
      <c r="I143" s="105"/>
      <c r="J143" s="106"/>
      <c r="K143" s="70"/>
    </row>
    <row r="144" spans="1:13" x14ac:dyDescent="0.2">
      <c r="A144" s="232">
        <v>133</v>
      </c>
      <c r="B144" s="23" t="s">
        <v>301</v>
      </c>
      <c r="C144" s="126" t="s">
        <v>300</v>
      </c>
      <c r="D144" s="92"/>
      <c r="E144" s="93"/>
      <c r="F144" s="37"/>
      <c r="G144" s="70"/>
      <c r="H144" s="108"/>
      <c r="I144" s="105"/>
      <c r="J144" s="106"/>
      <c r="K144" s="70"/>
    </row>
    <row r="145" spans="1:11" x14ac:dyDescent="0.2">
      <c r="A145" s="232">
        <v>134</v>
      </c>
      <c r="B145" s="23" t="s">
        <v>305</v>
      </c>
      <c r="C145" s="126" t="s">
        <v>304</v>
      </c>
      <c r="D145" s="92"/>
      <c r="E145" s="93"/>
      <c r="F145" s="37"/>
      <c r="G145" s="70"/>
      <c r="H145" s="108"/>
      <c r="I145" s="105"/>
      <c r="J145" s="106"/>
      <c r="K145" s="70"/>
    </row>
    <row r="146" spans="1:11" ht="24" x14ac:dyDescent="0.2">
      <c r="A146" s="232">
        <v>135</v>
      </c>
      <c r="B146" s="199" t="s">
        <v>313</v>
      </c>
      <c r="C146" s="203" t="s">
        <v>314</v>
      </c>
      <c r="D146" s="92"/>
      <c r="E146" s="93"/>
      <c r="F146" s="94"/>
      <c r="G146" s="91"/>
      <c r="H146" s="108"/>
      <c r="I146" s="105"/>
      <c r="J146" s="106"/>
      <c r="K146" s="70"/>
    </row>
    <row r="147" spans="1:11" x14ac:dyDescent="0.2">
      <c r="A147" s="200">
        <v>136</v>
      </c>
      <c r="B147" s="199" t="s">
        <v>308</v>
      </c>
      <c r="C147" s="203" t="s">
        <v>309</v>
      </c>
      <c r="D147" s="92"/>
      <c r="E147" s="93"/>
      <c r="F147" s="94"/>
      <c r="G147" s="91"/>
      <c r="H147" s="108"/>
      <c r="I147" s="105"/>
      <c r="J147" s="106"/>
      <c r="K147" s="70"/>
    </row>
    <row r="148" spans="1:11" ht="13.5" thickBot="1" x14ac:dyDescent="0.25">
      <c r="A148" s="202">
        <v>137</v>
      </c>
      <c r="B148" s="211" t="s">
        <v>328</v>
      </c>
      <c r="C148" s="212" t="s">
        <v>329</v>
      </c>
      <c r="D148" s="97"/>
      <c r="E148" s="98"/>
      <c r="F148" s="216"/>
      <c r="G148" s="217"/>
      <c r="H148" s="109"/>
      <c r="I148" s="110"/>
      <c r="J148" s="111"/>
      <c r="K148" s="99"/>
    </row>
  </sheetData>
  <mergeCells count="17">
    <mergeCell ref="I3:J4"/>
    <mergeCell ref="A6:C6"/>
    <mergeCell ref="A8:C8"/>
    <mergeCell ref="A1:K1"/>
    <mergeCell ref="A3:A5"/>
    <mergeCell ref="B3:B5"/>
    <mergeCell ref="C3:C5"/>
    <mergeCell ref="D3:F3"/>
    <mergeCell ref="G3:G5"/>
    <mergeCell ref="H3:H5"/>
    <mergeCell ref="K3:K5"/>
    <mergeCell ref="D4:D5"/>
    <mergeCell ref="E4:E5"/>
    <mergeCell ref="F4:F5"/>
    <mergeCell ref="A89:A92"/>
    <mergeCell ref="B89:B92"/>
    <mergeCell ref="A7:C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3"/>
  <sheetViews>
    <sheetView zoomScale="90" zoomScaleNormal="90" workbookViewId="0">
      <pane xSplit="3" ySplit="8" topLeftCell="D126" activePane="bottomRight" state="frozen"/>
      <selection activeCell="C173" sqref="C173"/>
      <selection pane="topRight" activeCell="C173" sqref="C173"/>
      <selection pane="bottomLeft" activeCell="C173" sqref="C173"/>
      <selection pane="bottomRight" activeCell="K20" sqref="K20"/>
    </sheetView>
  </sheetViews>
  <sheetFormatPr defaultRowHeight="12.75" x14ac:dyDescent="0.2"/>
  <cols>
    <col min="1" max="1" width="6.28515625" style="4" customWidth="1"/>
    <col min="2" max="2" width="8.140625" style="4" customWidth="1"/>
    <col min="3" max="3" width="35.85546875" style="30" customWidth="1"/>
    <col min="4" max="4" width="15" style="6" customWidth="1"/>
    <col min="5" max="5" width="14" style="6" customWidth="1"/>
    <col min="6" max="6" width="15" style="3" customWidth="1"/>
    <col min="7" max="7" width="14.140625" style="6" customWidth="1"/>
    <col min="8" max="8" width="14.42578125" style="6" customWidth="1"/>
    <col min="9" max="9" width="15.28515625" style="3" customWidth="1"/>
    <col min="10" max="10" width="11.140625" style="6" customWidth="1"/>
    <col min="11" max="16384" width="9.140625" style="4"/>
  </cols>
  <sheetData>
    <row r="1" spans="1:10" ht="33" customHeight="1" x14ac:dyDescent="0.2">
      <c r="A1" s="316" t="s">
        <v>321</v>
      </c>
      <c r="B1" s="317"/>
      <c r="C1" s="317"/>
      <c r="D1" s="318"/>
      <c r="E1" s="318"/>
      <c r="F1" s="318"/>
      <c r="G1" s="318"/>
      <c r="H1" s="318"/>
      <c r="I1" s="318"/>
    </row>
    <row r="2" spans="1:10" ht="13.5" thickBot="1" x14ac:dyDescent="0.25"/>
    <row r="3" spans="1:10" s="171" customFormat="1" ht="15.75" customHeight="1" x14ac:dyDescent="0.2">
      <c r="A3" s="319" t="s">
        <v>43</v>
      </c>
      <c r="B3" s="322" t="s">
        <v>268</v>
      </c>
      <c r="C3" s="325" t="s">
        <v>44</v>
      </c>
      <c r="D3" s="328" t="s">
        <v>263</v>
      </c>
      <c r="E3" s="329"/>
      <c r="F3" s="330"/>
      <c r="G3" s="331" t="s">
        <v>286</v>
      </c>
      <c r="H3" s="334" t="s">
        <v>285</v>
      </c>
      <c r="I3" s="337" t="s">
        <v>293</v>
      </c>
      <c r="J3" s="170"/>
    </row>
    <row r="4" spans="1:10" s="171" customFormat="1" ht="15.75" customHeight="1" x14ac:dyDescent="0.2">
      <c r="A4" s="320"/>
      <c r="B4" s="323"/>
      <c r="C4" s="326"/>
      <c r="D4" s="340" t="s">
        <v>283</v>
      </c>
      <c r="E4" s="342" t="s">
        <v>230</v>
      </c>
      <c r="F4" s="343" t="s">
        <v>234</v>
      </c>
      <c r="G4" s="332"/>
      <c r="H4" s="335"/>
      <c r="I4" s="338"/>
      <c r="J4" s="170"/>
    </row>
    <row r="5" spans="1:10" s="171" customFormat="1" ht="37.5" customHeight="1" thickBot="1" x14ac:dyDescent="0.25">
      <c r="A5" s="321"/>
      <c r="B5" s="324"/>
      <c r="C5" s="327"/>
      <c r="D5" s="341"/>
      <c r="E5" s="238"/>
      <c r="F5" s="240"/>
      <c r="G5" s="333"/>
      <c r="H5" s="336"/>
      <c r="I5" s="339"/>
      <c r="J5" s="170"/>
    </row>
    <row r="6" spans="1:10" ht="15" customHeight="1" x14ac:dyDescent="0.2">
      <c r="A6" s="250" t="s">
        <v>225</v>
      </c>
      <c r="B6" s="251"/>
      <c r="C6" s="252"/>
      <c r="D6" s="44">
        <f>SUM(D7:D8)</f>
        <v>162171896.54000002</v>
      </c>
      <c r="E6" s="45">
        <f>SUM(E7:E8)</f>
        <v>19539058.52</v>
      </c>
      <c r="F6" s="196">
        <f>SUM(F7:F8)</f>
        <v>181710955.06</v>
      </c>
      <c r="G6" s="102">
        <f>SUM(G7:G8)</f>
        <v>28643041.289999999</v>
      </c>
      <c r="H6" s="32">
        <f>SUM(H7:H8)</f>
        <v>11629162</v>
      </c>
      <c r="I6" s="103">
        <f>SUM(I7:I8)</f>
        <v>221983158.35000002</v>
      </c>
    </row>
    <row r="7" spans="1:10" ht="15" customHeight="1" x14ac:dyDescent="0.2">
      <c r="A7" s="244" t="s">
        <v>315</v>
      </c>
      <c r="B7" s="248"/>
      <c r="C7" s="249"/>
      <c r="D7" s="176"/>
      <c r="E7" s="160"/>
      <c r="F7" s="177"/>
      <c r="G7" s="176"/>
      <c r="H7" s="178"/>
      <c r="I7" s="161"/>
    </row>
    <row r="8" spans="1:10" ht="16.5" customHeight="1" x14ac:dyDescent="0.2">
      <c r="A8" s="241" t="s">
        <v>224</v>
      </c>
      <c r="B8" s="242"/>
      <c r="C8" s="243"/>
      <c r="D8" s="128">
        <f t="shared" ref="D8:I8" si="0">SUM(D9:D148)-D89</f>
        <v>162171896.54000002</v>
      </c>
      <c r="E8" s="129">
        <f t="shared" si="0"/>
        <v>19539058.52</v>
      </c>
      <c r="F8" s="11">
        <f t="shared" si="0"/>
        <v>181710955.06</v>
      </c>
      <c r="G8" s="50">
        <f t="shared" si="0"/>
        <v>28643041.289999999</v>
      </c>
      <c r="H8" s="12">
        <f t="shared" si="0"/>
        <v>11629162</v>
      </c>
      <c r="I8" s="66">
        <f t="shared" si="0"/>
        <v>221983158.35000002</v>
      </c>
    </row>
    <row r="9" spans="1:10" x14ac:dyDescent="0.2">
      <c r="A9" s="232">
        <v>1</v>
      </c>
      <c r="B9" s="35" t="s">
        <v>54</v>
      </c>
      <c r="C9" s="114" t="s">
        <v>41</v>
      </c>
      <c r="D9" s="179">
        <v>876140.76</v>
      </c>
      <c r="E9" s="227"/>
      <c r="F9" s="228">
        <f>SUM(D9:E9)</f>
        <v>876140.76</v>
      </c>
      <c r="G9" s="13"/>
      <c r="H9" s="454"/>
      <c r="I9" s="229">
        <f>F9+G9+H9</f>
        <v>876140.76</v>
      </c>
    </row>
    <row r="10" spans="1:10" x14ac:dyDescent="0.2">
      <c r="A10" s="232">
        <v>2</v>
      </c>
      <c r="B10" s="18" t="s">
        <v>55</v>
      </c>
      <c r="C10" s="114" t="s">
        <v>210</v>
      </c>
      <c r="D10" s="179">
        <v>1291608</v>
      </c>
      <c r="E10" s="227"/>
      <c r="F10" s="228">
        <f t="shared" ref="F10:F68" si="1">SUM(D10:E10)</f>
        <v>1291608</v>
      </c>
      <c r="G10" s="13"/>
      <c r="H10" s="454"/>
      <c r="I10" s="229">
        <f t="shared" ref="I10:I68" si="2">F10+G10+H10</f>
        <v>1291608</v>
      </c>
    </row>
    <row r="11" spans="1:10" x14ac:dyDescent="0.2">
      <c r="A11" s="232">
        <v>3</v>
      </c>
      <c r="B11" s="133" t="s">
        <v>56</v>
      </c>
      <c r="C11" s="114" t="s">
        <v>5</v>
      </c>
      <c r="D11" s="179">
        <v>2538547.89</v>
      </c>
      <c r="E11" s="227"/>
      <c r="F11" s="228">
        <f t="shared" si="1"/>
        <v>2538547.89</v>
      </c>
      <c r="G11" s="13"/>
      <c r="H11" s="454"/>
      <c r="I11" s="229">
        <f t="shared" si="2"/>
        <v>2538547.89</v>
      </c>
    </row>
    <row r="12" spans="1:10" x14ac:dyDescent="0.2">
      <c r="A12" s="232">
        <v>4</v>
      </c>
      <c r="B12" s="35" t="s">
        <v>57</v>
      </c>
      <c r="C12" s="114" t="s">
        <v>211</v>
      </c>
      <c r="D12" s="19">
        <v>1022523</v>
      </c>
      <c r="E12" s="227"/>
      <c r="F12" s="228">
        <f t="shared" si="1"/>
        <v>1022523</v>
      </c>
      <c r="G12" s="13"/>
      <c r="H12" s="454"/>
      <c r="I12" s="229">
        <f t="shared" si="2"/>
        <v>1022523</v>
      </c>
    </row>
    <row r="13" spans="1:10" ht="12.75" customHeight="1" x14ac:dyDescent="0.2">
      <c r="A13" s="232">
        <v>5</v>
      </c>
      <c r="B13" s="35" t="s">
        <v>58</v>
      </c>
      <c r="C13" s="114" t="s">
        <v>8</v>
      </c>
      <c r="D13" s="19">
        <v>823400.1</v>
      </c>
      <c r="E13" s="227"/>
      <c r="F13" s="228">
        <f t="shared" si="1"/>
        <v>823400.1</v>
      </c>
      <c r="G13" s="13"/>
      <c r="H13" s="454"/>
      <c r="I13" s="229">
        <f t="shared" si="2"/>
        <v>823400.1</v>
      </c>
    </row>
    <row r="14" spans="1:10" x14ac:dyDescent="0.2">
      <c r="A14" s="232">
        <v>6</v>
      </c>
      <c r="B14" s="133" t="s">
        <v>59</v>
      </c>
      <c r="C14" s="114" t="s">
        <v>60</v>
      </c>
      <c r="D14" s="19">
        <v>5896190.5199999996</v>
      </c>
      <c r="E14" s="14">
        <v>169486.02</v>
      </c>
      <c r="F14" s="228">
        <f t="shared" si="1"/>
        <v>6065676.5399999991</v>
      </c>
      <c r="G14" s="33"/>
      <c r="H14" s="34">
        <v>4845455</v>
      </c>
      <c r="I14" s="229">
        <f t="shared" si="2"/>
        <v>10911131.539999999</v>
      </c>
    </row>
    <row r="15" spans="1:10" x14ac:dyDescent="0.2">
      <c r="A15" s="232">
        <v>7</v>
      </c>
      <c r="B15" s="35" t="s">
        <v>61</v>
      </c>
      <c r="C15" s="114" t="s">
        <v>212</v>
      </c>
      <c r="D15" s="19">
        <v>2421765</v>
      </c>
      <c r="E15" s="14"/>
      <c r="F15" s="228">
        <f t="shared" si="1"/>
        <v>2421765</v>
      </c>
      <c r="G15" s="33"/>
      <c r="H15" s="34"/>
      <c r="I15" s="229">
        <f t="shared" si="2"/>
        <v>2421765</v>
      </c>
    </row>
    <row r="16" spans="1:10" x14ac:dyDescent="0.2">
      <c r="A16" s="232">
        <v>8</v>
      </c>
      <c r="B16" s="133" t="s">
        <v>62</v>
      </c>
      <c r="C16" s="114" t="s">
        <v>17</v>
      </c>
      <c r="D16" s="19">
        <v>1036515.42</v>
      </c>
      <c r="E16" s="14"/>
      <c r="F16" s="228">
        <f t="shared" si="1"/>
        <v>1036515.42</v>
      </c>
      <c r="G16" s="33"/>
      <c r="H16" s="34"/>
      <c r="I16" s="229">
        <f t="shared" si="2"/>
        <v>1036515.42</v>
      </c>
    </row>
    <row r="17" spans="1:10" x14ac:dyDescent="0.2">
      <c r="A17" s="232">
        <v>9</v>
      </c>
      <c r="B17" s="133" t="s">
        <v>63</v>
      </c>
      <c r="C17" s="114" t="s">
        <v>6</v>
      </c>
      <c r="D17" s="19">
        <v>1274924.73</v>
      </c>
      <c r="E17" s="14"/>
      <c r="F17" s="228">
        <f t="shared" si="1"/>
        <v>1274924.73</v>
      </c>
      <c r="G17" s="33"/>
      <c r="H17" s="34"/>
      <c r="I17" s="229">
        <f t="shared" si="2"/>
        <v>1274924.73</v>
      </c>
    </row>
    <row r="18" spans="1:10" x14ac:dyDescent="0.2">
      <c r="A18" s="232">
        <v>10</v>
      </c>
      <c r="B18" s="133" t="s">
        <v>64</v>
      </c>
      <c r="C18" s="114" t="s">
        <v>18</v>
      </c>
      <c r="D18" s="19">
        <v>1261470.48</v>
      </c>
      <c r="E18" s="14"/>
      <c r="F18" s="228">
        <f t="shared" si="1"/>
        <v>1261470.48</v>
      </c>
      <c r="G18" s="33"/>
      <c r="H18" s="34"/>
      <c r="I18" s="229">
        <f t="shared" si="2"/>
        <v>1261470.48</v>
      </c>
    </row>
    <row r="19" spans="1:10" x14ac:dyDescent="0.2">
      <c r="A19" s="232">
        <v>11</v>
      </c>
      <c r="B19" s="133" t="s">
        <v>65</v>
      </c>
      <c r="C19" s="114" t="s">
        <v>7</v>
      </c>
      <c r="D19" s="19">
        <v>901434.75</v>
      </c>
      <c r="E19" s="14"/>
      <c r="F19" s="228">
        <f t="shared" si="1"/>
        <v>901434.75</v>
      </c>
      <c r="G19" s="33"/>
      <c r="H19" s="34"/>
      <c r="I19" s="229">
        <f t="shared" si="2"/>
        <v>901434.75</v>
      </c>
    </row>
    <row r="20" spans="1:10" x14ac:dyDescent="0.2">
      <c r="A20" s="232">
        <v>12</v>
      </c>
      <c r="B20" s="133" t="s">
        <v>66</v>
      </c>
      <c r="C20" s="114" t="s">
        <v>19</v>
      </c>
      <c r="D20" s="19">
        <v>1712995.11</v>
      </c>
      <c r="E20" s="14"/>
      <c r="F20" s="228">
        <f t="shared" si="1"/>
        <v>1712995.11</v>
      </c>
      <c r="G20" s="33"/>
      <c r="H20" s="34"/>
      <c r="I20" s="229">
        <f t="shared" si="2"/>
        <v>1712995.11</v>
      </c>
    </row>
    <row r="21" spans="1:10" x14ac:dyDescent="0.2">
      <c r="A21" s="232">
        <v>13</v>
      </c>
      <c r="B21" s="133" t="s">
        <v>235</v>
      </c>
      <c r="C21" s="114" t="s">
        <v>236</v>
      </c>
      <c r="D21" s="19"/>
      <c r="E21" s="14"/>
      <c r="F21" s="228">
        <f t="shared" si="1"/>
        <v>0</v>
      </c>
      <c r="G21" s="33"/>
      <c r="H21" s="34"/>
      <c r="I21" s="229">
        <f t="shared" si="2"/>
        <v>0</v>
      </c>
    </row>
    <row r="22" spans="1:10" x14ac:dyDescent="0.2">
      <c r="A22" s="232">
        <v>14</v>
      </c>
      <c r="B22" s="133" t="s">
        <v>67</v>
      </c>
      <c r="C22" s="114" t="s">
        <v>22</v>
      </c>
      <c r="D22" s="19">
        <v>1486963.71</v>
      </c>
      <c r="E22" s="14"/>
      <c r="F22" s="228">
        <f t="shared" si="1"/>
        <v>1486963.71</v>
      </c>
      <c r="G22" s="33"/>
      <c r="H22" s="34"/>
      <c r="I22" s="229">
        <f t="shared" si="2"/>
        <v>1486963.71</v>
      </c>
    </row>
    <row r="23" spans="1:10" x14ac:dyDescent="0.2">
      <c r="A23" s="232">
        <v>15</v>
      </c>
      <c r="B23" s="133" t="s">
        <v>68</v>
      </c>
      <c r="C23" s="114" t="s">
        <v>10</v>
      </c>
      <c r="D23" s="19">
        <v>2397547.35</v>
      </c>
      <c r="E23" s="14"/>
      <c r="F23" s="228">
        <f t="shared" si="1"/>
        <v>2397547.35</v>
      </c>
      <c r="G23" s="33"/>
      <c r="H23" s="34"/>
      <c r="I23" s="229">
        <f t="shared" si="2"/>
        <v>2397547.35</v>
      </c>
    </row>
    <row r="24" spans="1:10" x14ac:dyDescent="0.2">
      <c r="A24" s="232">
        <v>16</v>
      </c>
      <c r="B24" s="133" t="s">
        <v>69</v>
      </c>
      <c r="C24" s="114" t="s">
        <v>310</v>
      </c>
      <c r="D24" s="19">
        <v>2069263.65</v>
      </c>
      <c r="E24" s="14"/>
      <c r="F24" s="228">
        <f t="shared" si="1"/>
        <v>2069263.65</v>
      </c>
      <c r="G24" s="33"/>
      <c r="H24" s="34"/>
      <c r="I24" s="229">
        <f t="shared" si="2"/>
        <v>2069263.65</v>
      </c>
    </row>
    <row r="25" spans="1:10" x14ac:dyDescent="0.2">
      <c r="A25" s="232">
        <v>17</v>
      </c>
      <c r="B25" s="133" t="s">
        <v>70</v>
      </c>
      <c r="C25" s="114" t="s">
        <v>9</v>
      </c>
      <c r="D25" s="19">
        <v>5443051.3799999999</v>
      </c>
      <c r="E25" s="14">
        <v>169486.02</v>
      </c>
      <c r="F25" s="228">
        <f t="shared" si="1"/>
        <v>5612537.3999999994</v>
      </c>
      <c r="G25" s="33"/>
      <c r="H25" s="34">
        <v>1938182</v>
      </c>
      <c r="I25" s="229">
        <f t="shared" si="2"/>
        <v>7550719.3999999994</v>
      </c>
    </row>
    <row r="26" spans="1:10" x14ac:dyDescent="0.2">
      <c r="A26" s="232">
        <v>18</v>
      </c>
      <c r="B26" s="35" t="s">
        <v>71</v>
      </c>
      <c r="C26" s="114" t="s">
        <v>11</v>
      </c>
      <c r="D26" s="19">
        <v>565616.67000000004</v>
      </c>
      <c r="E26" s="14"/>
      <c r="F26" s="228">
        <f t="shared" si="1"/>
        <v>565616.67000000004</v>
      </c>
      <c r="G26" s="33"/>
      <c r="H26" s="34"/>
      <c r="I26" s="229">
        <f t="shared" si="2"/>
        <v>565616.67000000004</v>
      </c>
    </row>
    <row r="27" spans="1:10" x14ac:dyDescent="0.2">
      <c r="A27" s="232">
        <v>19</v>
      </c>
      <c r="B27" s="35" t="s">
        <v>72</v>
      </c>
      <c r="C27" s="114" t="s">
        <v>213</v>
      </c>
      <c r="D27" s="19">
        <v>1060194.8999999999</v>
      </c>
      <c r="E27" s="14"/>
      <c r="F27" s="228">
        <f t="shared" si="1"/>
        <v>1060194.8999999999</v>
      </c>
      <c r="G27" s="33"/>
      <c r="H27" s="34"/>
      <c r="I27" s="229">
        <f t="shared" si="2"/>
        <v>1060194.8999999999</v>
      </c>
    </row>
    <row r="28" spans="1:10" x14ac:dyDescent="0.2">
      <c r="A28" s="232">
        <v>20</v>
      </c>
      <c r="B28" s="35" t="s">
        <v>73</v>
      </c>
      <c r="C28" s="114" t="s">
        <v>311</v>
      </c>
      <c r="D28" s="19">
        <v>3737052.48</v>
      </c>
      <c r="E28" s="14"/>
      <c r="F28" s="228">
        <f t="shared" si="1"/>
        <v>3737052.48</v>
      </c>
      <c r="G28" s="33"/>
      <c r="H28" s="34">
        <v>484545.5</v>
      </c>
      <c r="I28" s="229">
        <f t="shared" si="2"/>
        <v>4221597.9800000004</v>
      </c>
    </row>
    <row r="29" spans="1:10" x14ac:dyDescent="0.2">
      <c r="A29" s="232">
        <v>21</v>
      </c>
      <c r="B29" s="35" t="s">
        <v>74</v>
      </c>
      <c r="C29" s="114" t="s">
        <v>37</v>
      </c>
      <c r="D29" s="19">
        <v>2471276.64</v>
      </c>
      <c r="E29" s="14">
        <v>169486.02</v>
      </c>
      <c r="F29" s="228">
        <f t="shared" si="1"/>
        <v>2640762.66</v>
      </c>
      <c r="G29" s="33"/>
      <c r="H29" s="34"/>
      <c r="I29" s="229">
        <f t="shared" si="2"/>
        <v>2640762.66</v>
      </c>
    </row>
    <row r="30" spans="1:10" s="16" customFormat="1" x14ac:dyDescent="0.2">
      <c r="A30" s="232">
        <v>22</v>
      </c>
      <c r="B30" s="133" t="s">
        <v>75</v>
      </c>
      <c r="C30" s="114" t="s">
        <v>76</v>
      </c>
      <c r="D30" s="19"/>
      <c r="E30" s="14"/>
      <c r="F30" s="228">
        <f t="shared" si="1"/>
        <v>0</v>
      </c>
      <c r="G30" s="33"/>
      <c r="H30" s="34"/>
      <c r="I30" s="229">
        <f t="shared" si="2"/>
        <v>0</v>
      </c>
      <c r="J30" s="6"/>
    </row>
    <row r="31" spans="1:10" s="16" customFormat="1" x14ac:dyDescent="0.2">
      <c r="A31" s="232">
        <v>23</v>
      </c>
      <c r="B31" s="133" t="s">
        <v>77</v>
      </c>
      <c r="C31" s="114" t="s">
        <v>78</v>
      </c>
      <c r="D31" s="19"/>
      <c r="E31" s="14"/>
      <c r="F31" s="228">
        <f t="shared" si="1"/>
        <v>0</v>
      </c>
      <c r="G31" s="33"/>
      <c r="H31" s="34"/>
      <c r="I31" s="229">
        <f t="shared" si="2"/>
        <v>0</v>
      </c>
      <c r="J31" s="6"/>
    </row>
    <row r="32" spans="1:10" s="16" customFormat="1" ht="25.5" x14ac:dyDescent="0.2">
      <c r="A32" s="232">
        <v>24</v>
      </c>
      <c r="B32" s="133" t="s">
        <v>79</v>
      </c>
      <c r="C32" s="114" t="s">
        <v>80</v>
      </c>
      <c r="D32" s="19"/>
      <c r="E32" s="14"/>
      <c r="F32" s="228">
        <f t="shared" si="1"/>
        <v>0</v>
      </c>
      <c r="G32" s="33"/>
      <c r="H32" s="34"/>
      <c r="I32" s="229">
        <f t="shared" si="2"/>
        <v>0</v>
      </c>
      <c r="J32" s="6"/>
    </row>
    <row r="33" spans="1:10" s="16" customFormat="1" x14ac:dyDescent="0.2">
      <c r="A33" s="232">
        <v>25</v>
      </c>
      <c r="B33" s="35" t="s">
        <v>81</v>
      </c>
      <c r="C33" s="114" t="s">
        <v>82</v>
      </c>
      <c r="D33" s="19">
        <v>3505639.38</v>
      </c>
      <c r="E33" s="14"/>
      <c r="F33" s="228">
        <f t="shared" si="1"/>
        <v>3505639.38</v>
      </c>
      <c r="G33" s="33"/>
      <c r="H33" s="34"/>
      <c r="I33" s="229">
        <f t="shared" si="2"/>
        <v>3505639.38</v>
      </c>
      <c r="J33" s="6"/>
    </row>
    <row r="34" spans="1:10" s="16" customFormat="1" x14ac:dyDescent="0.2">
      <c r="A34" s="232">
        <v>26</v>
      </c>
      <c r="B34" s="133" t="s">
        <v>83</v>
      </c>
      <c r="C34" s="114" t="s">
        <v>84</v>
      </c>
      <c r="D34" s="19"/>
      <c r="E34" s="14"/>
      <c r="F34" s="228">
        <f t="shared" si="1"/>
        <v>0</v>
      </c>
      <c r="G34" s="33"/>
      <c r="H34" s="34"/>
      <c r="I34" s="229">
        <f t="shared" si="2"/>
        <v>0</v>
      </c>
      <c r="J34" s="6"/>
    </row>
    <row r="35" spans="1:10" s="16" customFormat="1" x14ac:dyDescent="0.2">
      <c r="A35" s="232">
        <v>27</v>
      </c>
      <c r="B35" s="18" t="s">
        <v>85</v>
      </c>
      <c r="C35" s="114" t="s">
        <v>86</v>
      </c>
      <c r="D35" s="19"/>
      <c r="E35" s="14"/>
      <c r="F35" s="228">
        <f t="shared" si="1"/>
        <v>0</v>
      </c>
      <c r="G35" s="33"/>
      <c r="H35" s="34"/>
      <c r="I35" s="229">
        <f t="shared" si="2"/>
        <v>0</v>
      </c>
      <c r="J35" s="6"/>
    </row>
    <row r="36" spans="1:10" s="16" customFormat="1" x14ac:dyDescent="0.2">
      <c r="A36" s="232">
        <v>28</v>
      </c>
      <c r="B36" s="18" t="s">
        <v>87</v>
      </c>
      <c r="C36" s="114" t="s">
        <v>38</v>
      </c>
      <c r="D36" s="19">
        <v>3403925.25</v>
      </c>
      <c r="E36" s="14">
        <v>169486.02</v>
      </c>
      <c r="F36" s="228">
        <f t="shared" si="1"/>
        <v>3573411.27</v>
      </c>
      <c r="G36" s="33"/>
      <c r="H36" s="34"/>
      <c r="I36" s="229">
        <f t="shared" si="2"/>
        <v>3573411.27</v>
      </c>
      <c r="J36" s="6"/>
    </row>
    <row r="37" spans="1:10" s="16" customFormat="1" x14ac:dyDescent="0.2">
      <c r="A37" s="232">
        <v>29</v>
      </c>
      <c r="B37" s="35" t="s">
        <v>88</v>
      </c>
      <c r="C37" s="114" t="s">
        <v>36</v>
      </c>
      <c r="D37" s="19"/>
      <c r="E37" s="14"/>
      <c r="F37" s="228">
        <f t="shared" si="1"/>
        <v>0</v>
      </c>
      <c r="G37" s="33"/>
      <c r="H37" s="34"/>
      <c r="I37" s="229">
        <f t="shared" si="2"/>
        <v>0</v>
      </c>
      <c r="J37" s="6"/>
    </row>
    <row r="38" spans="1:10" x14ac:dyDescent="0.2">
      <c r="A38" s="232">
        <v>30</v>
      </c>
      <c r="B38" s="18" t="s">
        <v>89</v>
      </c>
      <c r="C38" s="114" t="s">
        <v>16</v>
      </c>
      <c r="D38" s="19">
        <v>1542395.22</v>
      </c>
      <c r="E38" s="14"/>
      <c r="F38" s="228">
        <f t="shared" si="1"/>
        <v>1542395.22</v>
      </c>
      <c r="G38" s="33"/>
      <c r="H38" s="34"/>
      <c r="I38" s="229">
        <f t="shared" si="2"/>
        <v>1542395.22</v>
      </c>
    </row>
    <row r="39" spans="1:10" x14ac:dyDescent="0.2">
      <c r="A39" s="232">
        <v>31</v>
      </c>
      <c r="B39" s="133" t="s">
        <v>90</v>
      </c>
      <c r="C39" s="114" t="s">
        <v>21</v>
      </c>
      <c r="D39" s="19">
        <v>4311279.87</v>
      </c>
      <c r="E39" s="14"/>
      <c r="F39" s="228">
        <f t="shared" si="1"/>
        <v>4311279.87</v>
      </c>
      <c r="G39" s="33"/>
      <c r="H39" s="34"/>
      <c r="I39" s="229">
        <f t="shared" si="2"/>
        <v>4311279.87</v>
      </c>
    </row>
    <row r="40" spans="1:10" x14ac:dyDescent="0.2">
      <c r="A40" s="232">
        <v>32</v>
      </c>
      <c r="B40" s="18" t="s">
        <v>91</v>
      </c>
      <c r="C40" s="114" t="s">
        <v>24</v>
      </c>
      <c r="D40" s="19">
        <v>1366413.63</v>
      </c>
      <c r="E40" s="14"/>
      <c r="F40" s="228">
        <f t="shared" si="1"/>
        <v>1366413.63</v>
      </c>
      <c r="G40" s="33"/>
      <c r="H40" s="34"/>
      <c r="I40" s="229">
        <f t="shared" si="2"/>
        <v>1366413.63</v>
      </c>
    </row>
    <row r="41" spans="1:10" x14ac:dyDescent="0.2">
      <c r="A41" s="232">
        <v>33</v>
      </c>
      <c r="B41" s="35" t="s">
        <v>92</v>
      </c>
      <c r="C41" s="114" t="s">
        <v>214</v>
      </c>
      <c r="D41" s="19">
        <v>3208031.37</v>
      </c>
      <c r="E41" s="14"/>
      <c r="F41" s="228">
        <f t="shared" si="1"/>
        <v>3208031.37</v>
      </c>
      <c r="G41" s="33"/>
      <c r="H41" s="34"/>
      <c r="I41" s="229">
        <f t="shared" si="2"/>
        <v>3208031.37</v>
      </c>
    </row>
    <row r="42" spans="1:10" x14ac:dyDescent="0.2">
      <c r="A42" s="232">
        <v>34</v>
      </c>
      <c r="B42" s="80" t="s">
        <v>93</v>
      </c>
      <c r="C42" s="158" t="s">
        <v>215</v>
      </c>
      <c r="D42" s="19">
        <v>1367489.97</v>
      </c>
      <c r="E42" s="14"/>
      <c r="F42" s="228">
        <f t="shared" si="1"/>
        <v>1367489.97</v>
      </c>
      <c r="G42" s="33"/>
      <c r="H42" s="34"/>
      <c r="I42" s="229">
        <f t="shared" si="2"/>
        <v>1367489.97</v>
      </c>
    </row>
    <row r="43" spans="1:10" x14ac:dyDescent="0.2">
      <c r="A43" s="232">
        <v>35</v>
      </c>
      <c r="B43" s="35" t="s">
        <v>94</v>
      </c>
      <c r="C43" s="114" t="s">
        <v>216</v>
      </c>
      <c r="D43" s="19">
        <v>694777.47</v>
      </c>
      <c r="E43" s="14"/>
      <c r="F43" s="228">
        <f t="shared" si="1"/>
        <v>694777.47</v>
      </c>
      <c r="G43" s="33"/>
      <c r="H43" s="34"/>
      <c r="I43" s="229">
        <f t="shared" si="2"/>
        <v>694777.47</v>
      </c>
    </row>
    <row r="44" spans="1:10" x14ac:dyDescent="0.2">
      <c r="A44" s="232">
        <v>36</v>
      </c>
      <c r="B44" s="35" t="s">
        <v>95</v>
      </c>
      <c r="C44" s="114" t="s">
        <v>23</v>
      </c>
      <c r="D44" s="19">
        <v>1224874.92</v>
      </c>
      <c r="E44" s="14"/>
      <c r="F44" s="228">
        <f t="shared" si="1"/>
        <v>1224874.92</v>
      </c>
      <c r="G44" s="33"/>
      <c r="H44" s="34"/>
      <c r="I44" s="229">
        <f t="shared" si="2"/>
        <v>1224874.92</v>
      </c>
    </row>
    <row r="45" spans="1:10" x14ac:dyDescent="0.2">
      <c r="A45" s="232">
        <v>37</v>
      </c>
      <c r="B45" s="133" t="s">
        <v>96</v>
      </c>
      <c r="C45" s="114" t="s">
        <v>20</v>
      </c>
      <c r="D45" s="19">
        <v>1111321.05</v>
      </c>
      <c r="E45" s="14"/>
      <c r="F45" s="228">
        <f t="shared" si="1"/>
        <v>1111321.05</v>
      </c>
      <c r="G45" s="33"/>
      <c r="H45" s="34"/>
      <c r="I45" s="229">
        <f t="shared" si="2"/>
        <v>1111321.05</v>
      </c>
    </row>
    <row r="46" spans="1:10" x14ac:dyDescent="0.2">
      <c r="A46" s="232">
        <v>38</v>
      </c>
      <c r="B46" s="18" t="s">
        <v>97</v>
      </c>
      <c r="C46" s="114" t="s">
        <v>98</v>
      </c>
      <c r="D46" s="19"/>
      <c r="E46" s="14"/>
      <c r="F46" s="228">
        <f t="shared" si="1"/>
        <v>0</v>
      </c>
      <c r="G46" s="33"/>
      <c r="H46" s="34"/>
      <c r="I46" s="229">
        <f t="shared" si="2"/>
        <v>0</v>
      </c>
    </row>
    <row r="47" spans="1:10" x14ac:dyDescent="0.2">
      <c r="A47" s="232">
        <v>39</v>
      </c>
      <c r="B47" s="133" t="s">
        <v>99</v>
      </c>
      <c r="C47" s="114" t="s">
        <v>100</v>
      </c>
      <c r="D47" s="19">
        <v>4572830.49</v>
      </c>
      <c r="E47" s="14">
        <v>169486.02</v>
      </c>
      <c r="F47" s="228">
        <f t="shared" si="1"/>
        <v>4742316.51</v>
      </c>
      <c r="G47" s="33"/>
      <c r="H47" s="34"/>
      <c r="I47" s="229">
        <f t="shared" si="2"/>
        <v>4742316.51</v>
      </c>
    </row>
    <row r="48" spans="1:10" x14ac:dyDescent="0.2">
      <c r="A48" s="232">
        <v>40</v>
      </c>
      <c r="B48" s="35" t="s">
        <v>101</v>
      </c>
      <c r="C48" s="114" t="s">
        <v>221</v>
      </c>
      <c r="D48" s="19">
        <v>1453597.17</v>
      </c>
      <c r="E48" s="14"/>
      <c r="F48" s="228">
        <f t="shared" si="1"/>
        <v>1453597.17</v>
      </c>
      <c r="G48" s="33"/>
      <c r="H48" s="34"/>
      <c r="I48" s="229">
        <f t="shared" si="2"/>
        <v>1453597.17</v>
      </c>
    </row>
    <row r="49" spans="1:9" x14ac:dyDescent="0.2">
      <c r="A49" s="232">
        <v>41</v>
      </c>
      <c r="B49" s="35" t="s">
        <v>102</v>
      </c>
      <c r="C49" s="114" t="s">
        <v>2</v>
      </c>
      <c r="D49" s="19">
        <v>4001293.95</v>
      </c>
      <c r="E49" s="14"/>
      <c r="F49" s="228">
        <f t="shared" si="1"/>
        <v>4001293.95</v>
      </c>
      <c r="G49" s="33"/>
      <c r="H49" s="34">
        <v>969091</v>
      </c>
      <c r="I49" s="229">
        <f t="shared" si="2"/>
        <v>4970384.95</v>
      </c>
    </row>
    <row r="50" spans="1:9" x14ac:dyDescent="0.2">
      <c r="A50" s="232">
        <v>42</v>
      </c>
      <c r="B50" s="133" t="s">
        <v>103</v>
      </c>
      <c r="C50" s="114" t="s">
        <v>3</v>
      </c>
      <c r="D50" s="19">
        <v>1246401.72</v>
      </c>
      <c r="E50" s="14"/>
      <c r="F50" s="228">
        <f t="shared" si="1"/>
        <v>1246401.72</v>
      </c>
      <c r="G50" s="33"/>
      <c r="H50" s="34"/>
      <c r="I50" s="229">
        <f t="shared" si="2"/>
        <v>1246401.72</v>
      </c>
    </row>
    <row r="51" spans="1:9" x14ac:dyDescent="0.2">
      <c r="A51" s="232">
        <v>43</v>
      </c>
      <c r="B51" s="18" t="s">
        <v>149</v>
      </c>
      <c r="C51" s="114" t="s">
        <v>32</v>
      </c>
      <c r="D51" s="19">
        <v>1313134.8</v>
      </c>
      <c r="E51" s="14"/>
      <c r="F51" s="228">
        <f t="shared" si="1"/>
        <v>1313134.8</v>
      </c>
      <c r="G51" s="33"/>
      <c r="H51" s="34"/>
      <c r="I51" s="229">
        <f t="shared" si="2"/>
        <v>1313134.8</v>
      </c>
    </row>
    <row r="52" spans="1:9" x14ac:dyDescent="0.2">
      <c r="A52" s="232">
        <v>44</v>
      </c>
      <c r="B52" s="133" t="s">
        <v>104</v>
      </c>
      <c r="C52" s="114" t="s">
        <v>217</v>
      </c>
      <c r="D52" s="19">
        <v>1362646.44</v>
      </c>
      <c r="E52" s="14"/>
      <c r="F52" s="228">
        <f t="shared" si="1"/>
        <v>1362646.44</v>
      </c>
      <c r="G52" s="33"/>
      <c r="H52" s="34"/>
      <c r="I52" s="229">
        <f t="shared" si="2"/>
        <v>1362646.44</v>
      </c>
    </row>
    <row r="53" spans="1:9" x14ac:dyDescent="0.2">
      <c r="A53" s="232">
        <v>45</v>
      </c>
      <c r="B53" s="18" t="s">
        <v>105</v>
      </c>
      <c r="C53" s="114" t="s">
        <v>0</v>
      </c>
      <c r="D53" s="19">
        <v>1228103.94</v>
      </c>
      <c r="E53" s="14"/>
      <c r="F53" s="228">
        <f t="shared" si="1"/>
        <v>1228103.94</v>
      </c>
      <c r="G53" s="33"/>
      <c r="H53" s="34"/>
      <c r="I53" s="229">
        <f t="shared" si="2"/>
        <v>1228103.94</v>
      </c>
    </row>
    <row r="54" spans="1:9" x14ac:dyDescent="0.2">
      <c r="A54" s="232">
        <v>46</v>
      </c>
      <c r="B54" s="133" t="s">
        <v>106</v>
      </c>
      <c r="C54" s="114" t="s">
        <v>4</v>
      </c>
      <c r="D54" s="19">
        <v>678094.2</v>
      </c>
      <c r="E54" s="14"/>
      <c r="F54" s="228">
        <f t="shared" si="1"/>
        <v>678094.2</v>
      </c>
      <c r="G54" s="33"/>
      <c r="H54" s="34"/>
      <c r="I54" s="229">
        <f t="shared" si="2"/>
        <v>678094.2</v>
      </c>
    </row>
    <row r="55" spans="1:9" x14ac:dyDescent="0.2">
      <c r="A55" s="232">
        <v>47</v>
      </c>
      <c r="B55" s="18" t="s">
        <v>107</v>
      </c>
      <c r="C55" s="114" t="s">
        <v>1</v>
      </c>
      <c r="D55" s="19">
        <v>1369104.48</v>
      </c>
      <c r="E55" s="14"/>
      <c r="F55" s="228">
        <f t="shared" si="1"/>
        <v>1369104.48</v>
      </c>
      <c r="G55" s="33"/>
      <c r="H55" s="34"/>
      <c r="I55" s="229">
        <f t="shared" si="2"/>
        <v>1369104.48</v>
      </c>
    </row>
    <row r="56" spans="1:9" x14ac:dyDescent="0.2">
      <c r="A56" s="232">
        <v>48</v>
      </c>
      <c r="B56" s="133" t="s">
        <v>108</v>
      </c>
      <c r="C56" s="114" t="s">
        <v>218</v>
      </c>
      <c r="D56" s="19">
        <v>1514410.38</v>
      </c>
      <c r="E56" s="14"/>
      <c r="F56" s="228">
        <f t="shared" si="1"/>
        <v>1514410.38</v>
      </c>
      <c r="G56" s="33"/>
      <c r="H56" s="34"/>
      <c r="I56" s="229">
        <f t="shared" si="2"/>
        <v>1514410.38</v>
      </c>
    </row>
    <row r="57" spans="1:9" x14ac:dyDescent="0.2">
      <c r="A57" s="232">
        <v>49</v>
      </c>
      <c r="B57" s="133" t="s">
        <v>109</v>
      </c>
      <c r="C57" s="114" t="s">
        <v>25</v>
      </c>
      <c r="D57" s="19">
        <v>5803087.1100000003</v>
      </c>
      <c r="E57" s="14"/>
      <c r="F57" s="228">
        <f t="shared" si="1"/>
        <v>5803087.1100000003</v>
      </c>
      <c r="G57" s="33"/>
      <c r="H57" s="34"/>
      <c r="I57" s="229">
        <f t="shared" si="2"/>
        <v>5803087.1100000003</v>
      </c>
    </row>
    <row r="58" spans="1:9" x14ac:dyDescent="0.2">
      <c r="A58" s="232">
        <v>50</v>
      </c>
      <c r="B58" s="133" t="s">
        <v>157</v>
      </c>
      <c r="C58" s="114" t="s">
        <v>52</v>
      </c>
      <c r="D58" s="19">
        <v>1117240.92</v>
      </c>
      <c r="E58" s="14"/>
      <c r="F58" s="228">
        <f t="shared" si="1"/>
        <v>1117240.92</v>
      </c>
      <c r="G58" s="33"/>
      <c r="H58" s="34"/>
      <c r="I58" s="229">
        <f t="shared" si="2"/>
        <v>1117240.92</v>
      </c>
    </row>
    <row r="59" spans="1:9" x14ac:dyDescent="0.2">
      <c r="A59" s="232">
        <v>51</v>
      </c>
      <c r="B59" s="133" t="s">
        <v>110</v>
      </c>
      <c r="C59" s="114" t="s">
        <v>219</v>
      </c>
      <c r="D59" s="19">
        <v>1128542.49</v>
      </c>
      <c r="E59" s="14"/>
      <c r="F59" s="228">
        <f t="shared" si="1"/>
        <v>1128542.49</v>
      </c>
      <c r="G59" s="33"/>
      <c r="H59" s="34"/>
      <c r="I59" s="229">
        <f t="shared" si="2"/>
        <v>1128542.49</v>
      </c>
    </row>
    <row r="60" spans="1:9" x14ac:dyDescent="0.2">
      <c r="A60" s="232">
        <v>52</v>
      </c>
      <c r="B60" s="18" t="s">
        <v>159</v>
      </c>
      <c r="C60" s="114" t="s">
        <v>220</v>
      </c>
      <c r="D60" s="19">
        <v>997229.01</v>
      </c>
      <c r="E60" s="14"/>
      <c r="F60" s="228">
        <f t="shared" si="1"/>
        <v>997229.01</v>
      </c>
      <c r="G60" s="33"/>
      <c r="H60" s="34"/>
      <c r="I60" s="229">
        <f t="shared" si="2"/>
        <v>997229.01</v>
      </c>
    </row>
    <row r="61" spans="1:9" x14ac:dyDescent="0.2">
      <c r="A61" s="232">
        <v>53</v>
      </c>
      <c r="B61" s="133" t="s">
        <v>223</v>
      </c>
      <c r="C61" s="114" t="s">
        <v>222</v>
      </c>
      <c r="D61" s="19"/>
      <c r="E61" s="14"/>
      <c r="F61" s="228">
        <f t="shared" si="1"/>
        <v>0</v>
      </c>
      <c r="G61" s="33"/>
      <c r="H61" s="34"/>
      <c r="I61" s="229">
        <f t="shared" si="2"/>
        <v>0</v>
      </c>
    </row>
    <row r="62" spans="1:9" x14ac:dyDescent="0.2">
      <c r="A62" s="232">
        <v>54</v>
      </c>
      <c r="B62" s="133" t="s">
        <v>237</v>
      </c>
      <c r="C62" s="114" t="s">
        <v>238</v>
      </c>
      <c r="D62" s="19"/>
      <c r="E62" s="14"/>
      <c r="F62" s="228">
        <f t="shared" si="1"/>
        <v>0</v>
      </c>
      <c r="G62" s="33"/>
      <c r="H62" s="34"/>
      <c r="I62" s="229">
        <f t="shared" si="2"/>
        <v>0</v>
      </c>
    </row>
    <row r="63" spans="1:9" x14ac:dyDescent="0.2">
      <c r="A63" s="232">
        <v>55</v>
      </c>
      <c r="B63" s="133" t="s">
        <v>111</v>
      </c>
      <c r="C63" s="114" t="s">
        <v>51</v>
      </c>
      <c r="D63" s="19"/>
      <c r="E63" s="14"/>
      <c r="F63" s="228">
        <f t="shared" si="1"/>
        <v>0</v>
      </c>
      <c r="G63" s="33"/>
      <c r="H63" s="34"/>
      <c r="I63" s="229">
        <f t="shared" si="2"/>
        <v>0</v>
      </c>
    </row>
    <row r="64" spans="1:9" x14ac:dyDescent="0.2">
      <c r="A64" s="232">
        <v>56</v>
      </c>
      <c r="B64" s="18" t="s">
        <v>112</v>
      </c>
      <c r="C64" s="114" t="s">
        <v>239</v>
      </c>
      <c r="D64" s="19"/>
      <c r="E64" s="14"/>
      <c r="F64" s="228">
        <f t="shared" si="1"/>
        <v>0</v>
      </c>
      <c r="G64" s="33"/>
      <c r="H64" s="34"/>
      <c r="I64" s="229">
        <f t="shared" si="2"/>
        <v>0</v>
      </c>
    </row>
    <row r="65" spans="1:9" x14ac:dyDescent="0.2">
      <c r="A65" s="232">
        <v>57</v>
      </c>
      <c r="B65" s="35" t="s">
        <v>113</v>
      </c>
      <c r="C65" s="114" t="s">
        <v>114</v>
      </c>
      <c r="D65" s="19"/>
      <c r="E65" s="14"/>
      <c r="F65" s="228">
        <f t="shared" si="1"/>
        <v>0</v>
      </c>
      <c r="G65" s="33"/>
      <c r="H65" s="34"/>
      <c r="I65" s="229">
        <f t="shared" si="2"/>
        <v>0</v>
      </c>
    </row>
    <row r="66" spans="1:9" x14ac:dyDescent="0.2">
      <c r="A66" s="232">
        <v>58</v>
      </c>
      <c r="B66" s="18" t="s">
        <v>115</v>
      </c>
      <c r="C66" s="114" t="s">
        <v>240</v>
      </c>
      <c r="D66" s="19"/>
      <c r="E66" s="14"/>
      <c r="F66" s="228">
        <f t="shared" si="1"/>
        <v>0</v>
      </c>
      <c r="G66" s="33"/>
      <c r="H66" s="34"/>
      <c r="I66" s="229">
        <f t="shared" si="2"/>
        <v>0</v>
      </c>
    </row>
    <row r="67" spans="1:9" x14ac:dyDescent="0.2">
      <c r="A67" s="232">
        <v>59</v>
      </c>
      <c r="B67" s="133" t="s">
        <v>116</v>
      </c>
      <c r="C67" s="114" t="s">
        <v>274</v>
      </c>
      <c r="D67" s="19"/>
      <c r="E67" s="14"/>
      <c r="F67" s="228">
        <f t="shared" si="1"/>
        <v>0</v>
      </c>
      <c r="G67" s="33"/>
      <c r="H67" s="34"/>
      <c r="I67" s="229">
        <f t="shared" si="2"/>
        <v>0</v>
      </c>
    </row>
    <row r="68" spans="1:9" ht="25.5" x14ac:dyDescent="0.2">
      <c r="A68" s="232">
        <v>60</v>
      </c>
      <c r="B68" s="35" t="s">
        <v>117</v>
      </c>
      <c r="C68" s="114" t="s">
        <v>241</v>
      </c>
      <c r="D68" s="19"/>
      <c r="E68" s="14"/>
      <c r="F68" s="228">
        <f t="shared" si="1"/>
        <v>0</v>
      </c>
      <c r="G68" s="33"/>
      <c r="H68" s="34"/>
      <c r="I68" s="229">
        <f t="shared" si="2"/>
        <v>0</v>
      </c>
    </row>
    <row r="69" spans="1:9" ht="25.5" x14ac:dyDescent="0.2">
      <c r="A69" s="232">
        <v>61</v>
      </c>
      <c r="B69" s="35" t="s">
        <v>118</v>
      </c>
      <c r="C69" s="114" t="s">
        <v>242</v>
      </c>
      <c r="D69" s="19"/>
      <c r="E69" s="14"/>
      <c r="F69" s="228">
        <f t="shared" ref="F69:F129" si="3">SUM(D69:E69)</f>
        <v>0</v>
      </c>
      <c r="G69" s="33"/>
      <c r="H69" s="34"/>
      <c r="I69" s="229">
        <f t="shared" ref="I69:I129" si="4">F69+G69+H69</f>
        <v>0</v>
      </c>
    </row>
    <row r="70" spans="1:9" x14ac:dyDescent="0.2">
      <c r="A70" s="232">
        <v>62</v>
      </c>
      <c r="B70" s="18" t="s">
        <v>119</v>
      </c>
      <c r="C70" s="114" t="s">
        <v>243</v>
      </c>
      <c r="D70" s="19"/>
      <c r="E70" s="14"/>
      <c r="F70" s="228">
        <f t="shared" si="3"/>
        <v>0</v>
      </c>
      <c r="G70" s="33"/>
      <c r="H70" s="34"/>
      <c r="I70" s="229">
        <f t="shared" si="4"/>
        <v>0</v>
      </c>
    </row>
    <row r="71" spans="1:9" x14ac:dyDescent="0.2">
      <c r="A71" s="232">
        <v>63</v>
      </c>
      <c r="B71" s="18" t="s">
        <v>120</v>
      </c>
      <c r="C71" s="114" t="s">
        <v>50</v>
      </c>
      <c r="D71" s="19"/>
      <c r="E71" s="14"/>
      <c r="F71" s="228">
        <f t="shared" si="3"/>
        <v>0</v>
      </c>
      <c r="G71" s="33"/>
      <c r="H71" s="34"/>
      <c r="I71" s="229">
        <f t="shared" si="4"/>
        <v>0</v>
      </c>
    </row>
    <row r="72" spans="1:9" x14ac:dyDescent="0.2">
      <c r="A72" s="232">
        <v>64</v>
      </c>
      <c r="B72" s="18" t="s">
        <v>121</v>
      </c>
      <c r="C72" s="114" t="s">
        <v>244</v>
      </c>
      <c r="D72" s="19"/>
      <c r="E72" s="14"/>
      <c r="F72" s="228">
        <f t="shared" si="3"/>
        <v>0</v>
      </c>
      <c r="G72" s="33"/>
      <c r="H72" s="34"/>
      <c r="I72" s="229">
        <f t="shared" si="4"/>
        <v>0</v>
      </c>
    </row>
    <row r="73" spans="1:9" ht="25.5" x14ac:dyDescent="0.2">
      <c r="A73" s="232">
        <v>65</v>
      </c>
      <c r="B73" s="18" t="s">
        <v>122</v>
      </c>
      <c r="C73" s="114" t="s">
        <v>245</v>
      </c>
      <c r="D73" s="19"/>
      <c r="E73" s="14"/>
      <c r="F73" s="228">
        <f t="shared" si="3"/>
        <v>0</v>
      </c>
      <c r="G73" s="33"/>
      <c r="H73" s="34"/>
      <c r="I73" s="229">
        <f t="shared" si="4"/>
        <v>0</v>
      </c>
    </row>
    <row r="74" spans="1:9" ht="25.5" x14ac:dyDescent="0.2">
      <c r="A74" s="232">
        <v>66</v>
      </c>
      <c r="B74" s="35" t="s">
        <v>123</v>
      </c>
      <c r="C74" s="114" t="s">
        <v>246</v>
      </c>
      <c r="D74" s="19"/>
      <c r="E74" s="14"/>
      <c r="F74" s="228">
        <f t="shared" si="3"/>
        <v>0</v>
      </c>
      <c r="G74" s="33"/>
      <c r="H74" s="34"/>
      <c r="I74" s="229">
        <f t="shared" si="4"/>
        <v>0</v>
      </c>
    </row>
    <row r="75" spans="1:9" ht="25.5" x14ac:dyDescent="0.2">
      <c r="A75" s="232">
        <v>67</v>
      </c>
      <c r="B75" s="18" t="s">
        <v>124</v>
      </c>
      <c r="C75" s="114" t="s">
        <v>247</v>
      </c>
      <c r="D75" s="19"/>
      <c r="E75" s="14"/>
      <c r="F75" s="228">
        <f t="shared" si="3"/>
        <v>0</v>
      </c>
      <c r="G75" s="33"/>
      <c r="H75" s="34"/>
      <c r="I75" s="229">
        <f t="shared" si="4"/>
        <v>0</v>
      </c>
    </row>
    <row r="76" spans="1:9" ht="25.5" x14ac:dyDescent="0.2">
      <c r="A76" s="232">
        <v>68</v>
      </c>
      <c r="B76" s="18" t="s">
        <v>125</v>
      </c>
      <c r="C76" s="114" t="s">
        <v>248</v>
      </c>
      <c r="D76" s="19"/>
      <c r="E76" s="14"/>
      <c r="F76" s="228">
        <f t="shared" si="3"/>
        <v>0</v>
      </c>
      <c r="G76" s="33"/>
      <c r="H76" s="34"/>
      <c r="I76" s="229">
        <f t="shared" si="4"/>
        <v>0</v>
      </c>
    </row>
    <row r="77" spans="1:9" ht="25.5" x14ac:dyDescent="0.2">
      <c r="A77" s="232">
        <v>69</v>
      </c>
      <c r="B77" s="35" t="s">
        <v>126</v>
      </c>
      <c r="C77" s="114" t="s">
        <v>249</v>
      </c>
      <c r="D77" s="19"/>
      <c r="E77" s="14"/>
      <c r="F77" s="228">
        <f t="shared" si="3"/>
        <v>0</v>
      </c>
      <c r="G77" s="33"/>
      <c r="H77" s="34"/>
      <c r="I77" s="229">
        <f t="shared" si="4"/>
        <v>0</v>
      </c>
    </row>
    <row r="78" spans="1:9" ht="25.5" x14ac:dyDescent="0.2">
      <c r="A78" s="232">
        <v>70</v>
      </c>
      <c r="B78" s="35" t="s">
        <v>127</v>
      </c>
      <c r="C78" s="114" t="s">
        <v>250</v>
      </c>
      <c r="D78" s="19"/>
      <c r="E78" s="14"/>
      <c r="F78" s="228">
        <f t="shared" si="3"/>
        <v>0</v>
      </c>
      <c r="G78" s="33"/>
      <c r="H78" s="34"/>
      <c r="I78" s="229">
        <f t="shared" si="4"/>
        <v>0</v>
      </c>
    </row>
    <row r="79" spans="1:9" ht="25.5" x14ac:dyDescent="0.2">
      <c r="A79" s="232">
        <v>71</v>
      </c>
      <c r="B79" s="35" t="s">
        <v>128</v>
      </c>
      <c r="C79" s="114" t="s">
        <v>251</v>
      </c>
      <c r="D79" s="19"/>
      <c r="E79" s="14"/>
      <c r="F79" s="228">
        <f t="shared" si="3"/>
        <v>0</v>
      </c>
      <c r="G79" s="33"/>
      <c r="H79" s="34"/>
      <c r="I79" s="229">
        <f t="shared" si="4"/>
        <v>0</v>
      </c>
    </row>
    <row r="80" spans="1:9" x14ac:dyDescent="0.2">
      <c r="A80" s="232">
        <v>72</v>
      </c>
      <c r="B80" s="133" t="s">
        <v>129</v>
      </c>
      <c r="C80" s="114" t="s">
        <v>130</v>
      </c>
      <c r="D80" s="19"/>
      <c r="E80" s="14"/>
      <c r="F80" s="228">
        <f t="shared" si="3"/>
        <v>0</v>
      </c>
      <c r="G80" s="33"/>
      <c r="H80" s="34"/>
      <c r="I80" s="229">
        <f t="shared" si="4"/>
        <v>0</v>
      </c>
    </row>
    <row r="81" spans="1:9" x14ac:dyDescent="0.2">
      <c r="A81" s="232">
        <v>73</v>
      </c>
      <c r="B81" s="35" t="s">
        <v>131</v>
      </c>
      <c r="C81" s="114" t="s">
        <v>252</v>
      </c>
      <c r="D81" s="19"/>
      <c r="E81" s="14"/>
      <c r="F81" s="228">
        <f t="shared" si="3"/>
        <v>0</v>
      </c>
      <c r="G81" s="33"/>
      <c r="H81" s="34"/>
      <c r="I81" s="229">
        <f t="shared" si="4"/>
        <v>0</v>
      </c>
    </row>
    <row r="82" spans="1:9" x14ac:dyDescent="0.2">
      <c r="A82" s="232">
        <v>74</v>
      </c>
      <c r="B82" s="133" t="s">
        <v>132</v>
      </c>
      <c r="C82" s="114" t="s">
        <v>34</v>
      </c>
      <c r="D82" s="19"/>
      <c r="E82" s="14"/>
      <c r="F82" s="228">
        <f t="shared" si="3"/>
        <v>0</v>
      </c>
      <c r="G82" s="33"/>
      <c r="H82" s="34"/>
      <c r="I82" s="229">
        <f t="shared" si="4"/>
        <v>0</v>
      </c>
    </row>
    <row r="83" spans="1:9" x14ac:dyDescent="0.2">
      <c r="A83" s="232">
        <v>75</v>
      </c>
      <c r="B83" s="35" t="s">
        <v>133</v>
      </c>
      <c r="C83" s="36" t="s">
        <v>326</v>
      </c>
      <c r="D83" s="19"/>
      <c r="E83" s="14"/>
      <c r="F83" s="228">
        <f t="shared" si="3"/>
        <v>0</v>
      </c>
      <c r="G83" s="33"/>
      <c r="H83" s="34"/>
      <c r="I83" s="229">
        <f t="shared" si="4"/>
        <v>0</v>
      </c>
    </row>
    <row r="84" spans="1:9" x14ac:dyDescent="0.2">
      <c r="A84" s="232">
        <v>76</v>
      </c>
      <c r="B84" s="35" t="s">
        <v>134</v>
      </c>
      <c r="C84" s="114" t="s">
        <v>35</v>
      </c>
      <c r="D84" s="19"/>
      <c r="E84" s="14"/>
      <c r="F84" s="228">
        <f t="shared" si="3"/>
        <v>0</v>
      </c>
      <c r="G84" s="33"/>
      <c r="H84" s="34"/>
      <c r="I84" s="229">
        <f t="shared" si="4"/>
        <v>0</v>
      </c>
    </row>
    <row r="85" spans="1:9" x14ac:dyDescent="0.2">
      <c r="A85" s="232">
        <v>77</v>
      </c>
      <c r="B85" s="35" t="s">
        <v>135</v>
      </c>
      <c r="C85" s="114" t="s">
        <v>49</v>
      </c>
      <c r="D85" s="19"/>
      <c r="E85" s="14"/>
      <c r="F85" s="228">
        <f t="shared" si="3"/>
        <v>0</v>
      </c>
      <c r="G85" s="33"/>
      <c r="H85" s="34"/>
      <c r="I85" s="229">
        <f t="shared" si="4"/>
        <v>0</v>
      </c>
    </row>
    <row r="86" spans="1:9" x14ac:dyDescent="0.2">
      <c r="A86" s="232">
        <v>78</v>
      </c>
      <c r="B86" s="35" t="s">
        <v>136</v>
      </c>
      <c r="C86" s="114" t="s">
        <v>231</v>
      </c>
      <c r="D86" s="19"/>
      <c r="E86" s="14"/>
      <c r="F86" s="228">
        <f t="shared" si="3"/>
        <v>0</v>
      </c>
      <c r="G86" s="33"/>
      <c r="H86" s="34"/>
      <c r="I86" s="229">
        <f t="shared" si="4"/>
        <v>0</v>
      </c>
    </row>
    <row r="87" spans="1:9" x14ac:dyDescent="0.2">
      <c r="A87" s="232">
        <v>79</v>
      </c>
      <c r="B87" s="35" t="s">
        <v>137</v>
      </c>
      <c r="C87" s="114" t="s">
        <v>296</v>
      </c>
      <c r="D87" s="19"/>
      <c r="E87" s="14"/>
      <c r="F87" s="228">
        <f t="shared" si="3"/>
        <v>0</v>
      </c>
      <c r="G87" s="33"/>
      <c r="H87" s="34"/>
      <c r="I87" s="229">
        <f t="shared" si="4"/>
        <v>0</v>
      </c>
    </row>
    <row r="88" spans="1:9" x14ac:dyDescent="0.2">
      <c r="A88" s="232">
        <v>80</v>
      </c>
      <c r="B88" s="18" t="s">
        <v>138</v>
      </c>
      <c r="C88" s="114" t="s">
        <v>264</v>
      </c>
      <c r="D88" s="19"/>
      <c r="E88" s="14"/>
      <c r="F88" s="228">
        <f t="shared" si="3"/>
        <v>0</v>
      </c>
      <c r="G88" s="33"/>
      <c r="H88" s="34"/>
      <c r="I88" s="229">
        <f t="shared" si="4"/>
        <v>0</v>
      </c>
    </row>
    <row r="89" spans="1:9" ht="25.5" x14ac:dyDescent="0.2">
      <c r="A89" s="267">
        <v>81</v>
      </c>
      <c r="B89" s="270" t="s">
        <v>139</v>
      </c>
      <c r="C89" s="181" t="s">
        <v>253</v>
      </c>
      <c r="D89" s="19"/>
      <c r="E89" s="14"/>
      <c r="F89" s="228">
        <f t="shared" si="3"/>
        <v>0</v>
      </c>
      <c r="G89" s="33"/>
      <c r="H89" s="34"/>
      <c r="I89" s="229">
        <f t="shared" si="4"/>
        <v>0</v>
      </c>
    </row>
    <row r="90" spans="1:9" ht="38.25" x14ac:dyDescent="0.2">
      <c r="A90" s="268"/>
      <c r="B90" s="271"/>
      <c r="C90" s="114" t="s">
        <v>294</v>
      </c>
      <c r="D90" s="19"/>
      <c r="E90" s="14"/>
      <c r="F90" s="228">
        <f t="shared" si="3"/>
        <v>0</v>
      </c>
      <c r="G90" s="33"/>
      <c r="H90" s="34"/>
      <c r="I90" s="229">
        <f t="shared" si="4"/>
        <v>0</v>
      </c>
    </row>
    <row r="91" spans="1:9" ht="25.5" x14ac:dyDescent="0.2">
      <c r="A91" s="268"/>
      <c r="B91" s="271"/>
      <c r="C91" s="114" t="s">
        <v>254</v>
      </c>
      <c r="D91" s="19"/>
      <c r="E91" s="14"/>
      <c r="F91" s="228">
        <f t="shared" si="3"/>
        <v>0</v>
      </c>
      <c r="G91" s="33"/>
      <c r="H91" s="34"/>
      <c r="I91" s="229">
        <f t="shared" si="4"/>
        <v>0</v>
      </c>
    </row>
    <row r="92" spans="1:9" ht="38.25" x14ac:dyDescent="0.2">
      <c r="A92" s="269"/>
      <c r="B92" s="272"/>
      <c r="C92" s="182" t="s">
        <v>295</v>
      </c>
      <c r="D92" s="19"/>
      <c r="E92" s="14"/>
      <c r="F92" s="228">
        <f t="shared" si="3"/>
        <v>0</v>
      </c>
      <c r="G92" s="33"/>
      <c r="H92" s="34"/>
      <c r="I92" s="229">
        <f t="shared" si="4"/>
        <v>0</v>
      </c>
    </row>
    <row r="93" spans="1:9" ht="25.5" x14ac:dyDescent="0.2">
      <c r="A93" s="232">
        <v>82</v>
      </c>
      <c r="B93" s="18" t="s">
        <v>140</v>
      </c>
      <c r="C93" s="114" t="s">
        <v>48</v>
      </c>
      <c r="D93" s="19"/>
      <c r="E93" s="14"/>
      <c r="F93" s="228">
        <f t="shared" si="3"/>
        <v>0</v>
      </c>
      <c r="G93" s="33"/>
      <c r="H93" s="34"/>
      <c r="I93" s="229">
        <f t="shared" si="4"/>
        <v>0</v>
      </c>
    </row>
    <row r="94" spans="1:9" x14ac:dyDescent="0.2">
      <c r="A94" s="232">
        <v>83</v>
      </c>
      <c r="B94" s="18" t="s">
        <v>141</v>
      </c>
      <c r="C94" s="114" t="s">
        <v>142</v>
      </c>
      <c r="D94" s="19"/>
      <c r="E94" s="14"/>
      <c r="F94" s="228">
        <f t="shared" si="3"/>
        <v>0</v>
      </c>
      <c r="G94" s="33"/>
      <c r="H94" s="34"/>
      <c r="I94" s="229">
        <f t="shared" si="4"/>
        <v>0</v>
      </c>
    </row>
    <row r="95" spans="1:9" x14ac:dyDescent="0.2">
      <c r="A95" s="232">
        <v>84</v>
      </c>
      <c r="B95" s="133" t="s">
        <v>143</v>
      </c>
      <c r="C95" s="114" t="s">
        <v>144</v>
      </c>
      <c r="D95" s="19"/>
      <c r="E95" s="14"/>
      <c r="F95" s="228">
        <f t="shared" si="3"/>
        <v>0</v>
      </c>
      <c r="G95" s="33"/>
      <c r="H95" s="34"/>
      <c r="I95" s="229">
        <f t="shared" si="4"/>
        <v>0</v>
      </c>
    </row>
    <row r="96" spans="1:9" x14ac:dyDescent="0.2">
      <c r="A96" s="232">
        <v>85</v>
      </c>
      <c r="B96" s="18" t="s">
        <v>145</v>
      </c>
      <c r="C96" s="114" t="s">
        <v>27</v>
      </c>
      <c r="D96" s="19">
        <v>886365.99</v>
      </c>
      <c r="E96" s="14"/>
      <c r="F96" s="228">
        <f t="shared" si="3"/>
        <v>886365.99</v>
      </c>
      <c r="G96" s="33"/>
      <c r="H96" s="34"/>
      <c r="I96" s="229">
        <f t="shared" si="4"/>
        <v>886365.99</v>
      </c>
    </row>
    <row r="97" spans="1:9" x14ac:dyDescent="0.2">
      <c r="A97" s="232">
        <v>86</v>
      </c>
      <c r="B97" s="133" t="s">
        <v>146</v>
      </c>
      <c r="C97" s="114" t="s">
        <v>12</v>
      </c>
      <c r="D97" s="19">
        <v>1146302.1000000001</v>
      </c>
      <c r="E97" s="14"/>
      <c r="F97" s="228">
        <f t="shared" si="3"/>
        <v>1146302.1000000001</v>
      </c>
      <c r="G97" s="33"/>
      <c r="H97" s="34"/>
      <c r="I97" s="229">
        <f t="shared" si="4"/>
        <v>1146302.1000000001</v>
      </c>
    </row>
    <row r="98" spans="1:9" x14ac:dyDescent="0.2">
      <c r="A98" s="232">
        <v>87</v>
      </c>
      <c r="B98" s="133" t="s">
        <v>147</v>
      </c>
      <c r="C98" s="114" t="s">
        <v>26</v>
      </c>
      <c r="D98" s="19">
        <v>1997148.87</v>
      </c>
      <c r="E98" s="14"/>
      <c r="F98" s="228">
        <f t="shared" si="3"/>
        <v>1997148.87</v>
      </c>
      <c r="G98" s="33"/>
      <c r="H98" s="34"/>
      <c r="I98" s="229">
        <f t="shared" si="4"/>
        <v>1997148.87</v>
      </c>
    </row>
    <row r="99" spans="1:9" x14ac:dyDescent="0.2">
      <c r="A99" s="232">
        <v>88</v>
      </c>
      <c r="B99" s="18" t="s">
        <v>148</v>
      </c>
      <c r="C99" s="114" t="s">
        <v>42</v>
      </c>
      <c r="D99" s="19">
        <v>879369.78</v>
      </c>
      <c r="E99" s="14"/>
      <c r="F99" s="228">
        <f t="shared" si="3"/>
        <v>879369.78</v>
      </c>
      <c r="G99" s="33"/>
      <c r="H99" s="34"/>
      <c r="I99" s="229">
        <f t="shared" si="4"/>
        <v>879369.78</v>
      </c>
    </row>
    <row r="100" spans="1:9" x14ac:dyDescent="0.2">
      <c r="A100" s="232">
        <v>89</v>
      </c>
      <c r="B100" s="35" t="s">
        <v>150</v>
      </c>
      <c r="C100" s="114" t="s">
        <v>28</v>
      </c>
      <c r="D100" s="19">
        <v>2709685.95</v>
      </c>
      <c r="E100" s="14"/>
      <c r="F100" s="228">
        <f t="shared" si="3"/>
        <v>2709685.95</v>
      </c>
      <c r="G100" s="33"/>
      <c r="H100" s="34"/>
      <c r="I100" s="229">
        <f t="shared" si="4"/>
        <v>2709685.95</v>
      </c>
    </row>
    <row r="101" spans="1:9" x14ac:dyDescent="0.2">
      <c r="A101" s="232">
        <v>90</v>
      </c>
      <c r="B101" s="35" t="s">
        <v>151</v>
      </c>
      <c r="C101" s="114" t="s">
        <v>29</v>
      </c>
      <c r="D101" s="19">
        <v>1943331.87</v>
      </c>
      <c r="E101" s="14"/>
      <c r="F101" s="228">
        <f t="shared" si="3"/>
        <v>1943331.87</v>
      </c>
      <c r="G101" s="33"/>
      <c r="H101" s="34"/>
      <c r="I101" s="229">
        <f t="shared" si="4"/>
        <v>1943331.87</v>
      </c>
    </row>
    <row r="102" spans="1:9" x14ac:dyDescent="0.2">
      <c r="A102" s="232">
        <v>91</v>
      </c>
      <c r="B102" s="133" t="s">
        <v>152</v>
      </c>
      <c r="C102" s="114" t="s">
        <v>14</v>
      </c>
      <c r="D102" s="19">
        <v>888518.67</v>
      </c>
      <c r="E102" s="14"/>
      <c r="F102" s="228">
        <f t="shared" si="3"/>
        <v>888518.67</v>
      </c>
      <c r="G102" s="33"/>
      <c r="H102" s="34"/>
      <c r="I102" s="229">
        <f t="shared" si="4"/>
        <v>888518.67</v>
      </c>
    </row>
    <row r="103" spans="1:9" x14ac:dyDescent="0.2">
      <c r="A103" s="232">
        <v>92</v>
      </c>
      <c r="B103" s="35" t="s">
        <v>153</v>
      </c>
      <c r="C103" s="114" t="s">
        <v>30</v>
      </c>
      <c r="D103" s="19">
        <v>1201195.44</v>
      </c>
      <c r="E103" s="14"/>
      <c r="F103" s="228">
        <f t="shared" si="3"/>
        <v>1201195.44</v>
      </c>
      <c r="G103" s="33"/>
      <c r="H103" s="34"/>
      <c r="I103" s="229">
        <f t="shared" si="4"/>
        <v>1201195.44</v>
      </c>
    </row>
    <row r="104" spans="1:9" x14ac:dyDescent="0.2">
      <c r="A104" s="232">
        <v>93</v>
      </c>
      <c r="B104" s="35" t="s">
        <v>154</v>
      </c>
      <c r="C104" s="114" t="s">
        <v>15</v>
      </c>
      <c r="D104" s="19">
        <v>915965.34</v>
      </c>
      <c r="E104" s="14"/>
      <c r="F104" s="228">
        <f t="shared" si="3"/>
        <v>915965.34</v>
      </c>
      <c r="G104" s="33"/>
      <c r="H104" s="34"/>
      <c r="I104" s="229">
        <f t="shared" si="4"/>
        <v>915965.34</v>
      </c>
    </row>
    <row r="105" spans="1:9" x14ac:dyDescent="0.2">
      <c r="A105" s="232">
        <v>94</v>
      </c>
      <c r="B105" s="18" t="s">
        <v>155</v>
      </c>
      <c r="C105" s="114" t="s">
        <v>13</v>
      </c>
      <c r="D105" s="19">
        <v>1429379.52</v>
      </c>
      <c r="E105" s="14">
        <v>169486.02</v>
      </c>
      <c r="F105" s="228">
        <f t="shared" si="3"/>
        <v>1598865.54</v>
      </c>
      <c r="G105" s="33"/>
      <c r="H105" s="34"/>
      <c r="I105" s="229">
        <f t="shared" si="4"/>
        <v>1598865.54</v>
      </c>
    </row>
    <row r="106" spans="1:9" x14ac:dyDescent="0.2">
      <c r="A106" s="232">
        <v>95</v>
      </c>
      <c r="B106" s="133" t="s">
        <v>156</v>
      </c>
      <c r="C106" s="114" t="s">
        <v>31</v>
      </c>
      <c r="D106" s="19">
        <v>2485807.23</v>
      </c>
      <c r="E106" s="14"/>
      <c r="F106" s="228">
        <f t="shared" si="3"/>
        <v>2485807.23</v>
      </c>
      <c r="G106" s="33"/>
      <c r="H106" s="34"/>
      <c r="I106" s="229">
        <f t="shared" si="4"/>
        <v>2485807.23</v>
      </c>
    </row>
    <row r="107" spans="1:9" x14ac:dyDescent="0.2">
      <c r="A107" s="232">
        <v>96</v>
      </c>
      <c r="B107" s="35" t="s">
        <v>158</v>
      </c>
      <c r="C107" s="114" t="s">
        <v>33</v>
      </c>
      <c r="D107" s="19">
        <v>2517559.2599999998</v>
      </c>
      <c r="E107" s="14"/>
      <c r="F107" s="228">
        <f t="shared" si="3"/>
        <v>2517559.2599999998</v>
      </c>
      <c r="G107" s="33"/>
      <c r="H107" s="34"/>
      <c r="I107" s="229">
        <f t="shared" si="4"/>
        <v>2517559.2599999998</v>
      </c>
    </row>
    <row r="108" spans="1:9" x14ac:dyDescent="0.2">
      <c r="A108" s="232">
        <v>97</v>
      </c>
      <c r="B108" s="35" t="s">
        <v>160</v>
      </c>
      <c r="C108" s="114" t="s">
        <v>161</v>
      </c>
      <c r="D108" s="19"/>
      <c r="E108" s="14"/>
      <c r="F108" s="228">
        <f t="shared" si="3"/>
        <v>0</v>
      </c>
      <c r="G108" s="33"/>
      <c r="H108" s="34"/>
      <c r="I108" s="229">
        <f t="shared" si="4"/>
        <v>0</v>
      </c>
    </row>
    <row r="109" spans="1:9" x14ac:dyDescent="0.2">
      <c r="A109" s="232">
        <v>98</v>
      </c>
      <c r="B109" s="35" t="s">
        <v>162</v>
      </c>
      <c r="C109" s="114" t="s">
        <v>163</v>
      </c>
      <c r="D109" s="19"/>
      <c r="E109" s="14"/>
      <c r="F109" s="228">
        <f t="shared" si="3"/>
        <v>0</v>
      </c>
      <c r="G109" s="33"/>
      <c r="H109" s="34"/>
      <c r="I109" s="229">
        <f t="shared" si="4"/>
        <v>0</v>
      </c>
    </row>
    <row r="110" spans="1:9" x14ac:dyDescent="0.2">
      <c r="A110" s="232">
        <v>99</v>
      </c>
      <c r="B110" s="133" t="s">
        <v>164</v>
      </c>
      <c r="C110" s="114" t="s">
        <v>165</v>
      </c>
      <c r="D110" s="19"/>
      <c r="E110" s="14"/>
      <c r="F110" s="228">
        <f t="shared" si="3"/>
        <v>0</v>
      </c>
      <c r="G110" s="33"/>
      <c r="H110" s="34"/>
      <c r="I110" s="229">
        <f t="shared" si="4"/>
        <v>0</v>
      </c>
    </row>
    <row r="111" spans="1:9" x14ac:dyDescent="0.2">
      <c r="A111" s="232">
        <v>100</v>
      </c>
      <c r="B111" s="133" t="s">
        <v>166</v>
      </c>
      <c r="C111" s="114" t="s">
        <v>167</v>
      </c>
      <c r="D111" s="19"/>
      <c r="E111" s="14"/>
      <c r="F111" s="228">
        <f t="shared" si="3"/>
        <v>0</v>
      </c>
      <c r="G111" s="33"/>
      <c r="H111" s="34"/>
      <c r="I111" s="229">
        <f t="shared" si="4"/>
        <v>0</v>
      </c>
    </row>
    <row r="112" spans="1:9" x14ac:dyDescent="0.2">
      <c r="A112" s="232">
        <v>101</v>
      </c>
      <c r="B112" s="133" t="s">
        <v>168</v>
      </c>
      <c r="C112" s="114" t="s">
        <v>169</v>
      </c>
      <c r="D112" s="19"/>
      <c r="E112" s="14"/>
      <c r="F112" s="228">
        <f t="shared" si="3"/>
        <v>0</v>
      </c>
      <c r="G112" s="33"/>
      <c r="H112" s="34"/>
      <c r="I112" s="229">
        <f t="shared" si="4"/>
        <v>0</v>
      </c>
    </row>
    <row r="113" spans="1:9" x14ac:dyDescent="0.2">
      <c r="A113" s="232">
        <v>102</v>
      </c>
      <c r="B113" s="133" t="s">
        <v>170</v>
      </c>
      <c r="C113" s="114" t="s">
        <v>171</v>
      </c>
      <c r="D113" s="19"/>
      <c r="E113" s="14"/>
      <c r="F113" s="228">
        <f t="shared" si="3"/>
        <v>0</v>
      </c>
      <c r="G113" s="33"/>
      <c r="H113" s="34"/>
      <c r="I113" s="229">
        <f t="shared" si="4"/>
        <v>0</v>
      </c>
    </row>
    <row r="114" spans="1:9" x14ac:dyDescent="0.2">
      <c r="A114" s="232">
        <v>103</v>
      </c>
      <c r="B114" s="133" t="s">
        <v>172</v>
      </c>
      <c r="C114" s="114" t="s">
        <v>173</v>
      </c>
      <c r="D114" s="19"/>
      <c r="E114" s="14"/>
      <c r="F114" s="228">
        <f t="shared" si="3"/>
        <v>0</v>
      </c>
      <c r="G114" s="33"/>
      <c r="H114" s="34"/>
      <c r="I114" s="229">
        <f t="shared" si="4"/>
        <v>0</v>
      </c>
    </row>
    <row r="115" spans="1:9" x14ac:dyDescent="0.2">
      <c r="A115" s="232">
        <v>104</v>
      </c>
      <c r="B115" s="86" t="s">
        <v>174</v>
      </c>
      <c r="C115" s="158" t="s">
        <v>175</v>
      </c>
      <c r="D115" s="19"/>
      <c r="E115" s="14"/>
      <c r="F115" s="228">
        <f t="shared" si="3"/>
        <v>0</v>
      </c>
      <c r="G115" s="33"/>
      <c r="H115" s="34"/>
      <c r="I115" s="229">
        <f t="shared" si="4"/>
        <v>0</v>
      </c>
    </row>
    <row r="116" spans="1:9" x14ac:dyDescent="0.2">
      <c r="A116" s="232">
        <v>105</v>
      </c>
      <c r="B116" s="18" t="s">
        <v>176</v>
      </c>
      <c r="C116" s="114" t="s">
        <v>177</v>
      </c>
      <c r="D116" s="19"/>
      <c r="E116" s="14"/>
      <c r="F116" s="228">
        <f t="shared" si="3"/>
        <v>0</v>
      </c>
      <c r="G116" s="33"/>
      <c r="H116" s="34"/>
      <c r="I116" s="229">
        <f t="shared" si="4"/>
        <v>0</v>
      </c>
    </row>
    <row r="117" spans="1:9" x14ac:dyDescent="0.2">
      <c r="A117" s="232">
        <v>106</v>
      </c>
      <c r="B117" s="133" t="s">
        <v>178</v>
      </c>
      <c r="C117" s="114" t="s">
        <v>179</v>
      </c>
      <c r="D117" s="19"/>
      <c r="E117" s="14"/>
      <c r="F117" s="228">
        <f t="shared" si="3"/>
        <v>0</v>
      </c>
      <c r="G117" s="33"/>
      <c r="H117" s="34"/>
      <c r="I117" s="229">
        <f t="shared" si="4"/>
        <v>0</v>
      </c>
    </row>
    <row r="118" spans="1:9" x14ac:dyDescent="0.2">
      <c r="A118" s="232">
        <v>107</v>
      </c>
      <c r="B118" s="35" t="s">
        <v>180</v>
      </c>
      <c r="C118" s="183" t="s">
        <v>181</v>
      </c>
      <c r="D118" s="19"/>
      <c r="E118" s="14"/>
      <c r="F118" s="228">
        <f t="shared" si="3"/>
        <v>0</v>
      </c>
      <c r="G118" s="33"/>
      <c r="H118" s="34"/>
      <c r="I118" s="229">
        <f t="shared" si="4"/>
        <v>0</v>
      </c>
    </row>
    <row r="119" spans="1:9" x14ac:dyDescent="0.2">
      <c r="A119" s="232">
        <v>108</v>
      </c>
      <c r="B119" s="133" t="s">
        <v>182</v>
      </c>
      <c r="C119" s="114" t="s">
        <v>267</v>
      </c>
      <c r="D119" s="19"/>
      <c r="E119" s="14"/>
      <c r="F119" s="228">
        <f t="shared" si="3"/>
        <v>0</v>
      </c>
      <c r="G119" s="33"/>
      <c r="H119" s="34"/>
      <c r="I119" s="229">
        <f t="shared" si="4"/>
        <v>0</v>
      </c>
    </row>
    <row r="120" spans="1:9" x14ac:dyDescent="0.2">
      <c r="A120" s="232">
        <v>109</v>
      </c>
      <c r="B120" s="18" t="s">
        <v>183</v>
      </c>
      <c r="C120" s="114" t="s">
        <v>255</v>
      </c>
      <c r="D120" s="19"/>
      <c r="E120" s="14"/>
      <c r="F120" s="228">
        <f t="shared" si="3"/>
        <v>0</v>
      </c>
      <c r="G120" s="33"/>
      <c r="H120" s="34"/>
      <c r="I120" s="229">
        <f t="shared" si="4"/>
        <v>0</v>
      </c>
    </row>
    <row r="121" spans="1:9" x14ac:dyDescent="0.2">
      <c r="A121" s="232">
        <v>110</v>
      </c>
      <c r="B121" s="35" t="s">
        <v>307</v>
      </c>
      <c r="C121" s="114" t="s">
        <v>312</v>
      </c>
      <c r="D121" s="19"/>
      <c r="E121" s="14"/>
      <c r="F121" s="228">
        <f t="shared" si="3"/>
        <v>0</v>
      </c>
      <c r="G121" s="33"/>
      <c r="H121" s="34"/>
      <c r="I121" s="229">
        <f t="shared" si="4"/>
        <v>0</v>
      </c>
    </row>
    <row r="122" spans="1:9" x14ac:dyDescent="0.2">
      <c r="A122" s="232">
        <v>111</v>
      </c>
      <c r="B122" s="18" t="s">
        <v>184</v>
      </c>
      <c r="C122" s="114" t="s">
        <v>185</v>
      </c>
      <c r="D122" s="19"/>
      <c r="E122" s="14"/>
      <c r="F122" s="228">
        <f t="shared" si="3"/>
        <v>0</v>
      </c>
      <c r="G122" s="33"/>
      <c r="H122" s="34"/>
      <c r="I122" s="229">
        <f t="shared" si="4"/>
        <v>0</v>
      </c>
    </row>
    <row r="123" spans="1:9" x14ac:dyDescent="0.2">
      <c r="A123" s="232">
        <v>112</v>
      </c>
      <c r="B123" s="18" t="s">
        <v>186</v>
      </c>
      <c r="C123" s="114" t="s">
        <v>306</v>
      </c>
      <c r="D123" s="19"/>
      <c r="E123" s="14"/>
      <c r="F123" s="228">
        <f t="shared" si="3"/>
        <v>0</v>
      </c>
      <c r="G123" s="33"/>
      <c r="H123" s="34"/>
      <c r="I123" s="229">
        <f t="shared" si="4"/>
        <v>0</v>
      </c>
    </row>
    <row r="124" spans="1:9" x14ac:dyDescent="0.2">
      <c r="A124" s="232">
        <v>113</v>
      </c>
      <c r="B124" s="133" t="s">
        <v>187</v>
      </c>
      <c r="C124" s="114" t="s">
        <v>188</v>
      </c>
      <c r="D124" s="19"/>
      <c r="E124" s="14"/>
      <c r="F124" s="228">
        <f t="shared" si="3"/>
        <v>0</v>
      </c>
      <c r="G124" s="33"/>
      <c r="H124" s="34"/>
      <c r="I124" s="229">
        <f t="shared" si="4"/>
        <v>0</v>
      </c>
    </row>
    <row r="125" spans="1:9" ht="25.5" x14ac:dyDescent="0.2">
      <c r="A125" s="232">
        <v>114</v>
      </c>
      <c r="B125" s="133" t="s">
        <v>189</v>
      </c>
      <c r="C125" s="180" t="s">
        <v>303</v>
      </c>
      <c r="D125" s="19"/>
      <c r="E125" s="14"/>
      <c r="F125" s="228">
        <f t="shared" si="3"/>
        <v>0</v>
      </c>
      <c r="G125" s="33"/>
      <c r="H125" s="34"/>
      <c r="I125" s="229">
        <f t="shared" si="4"/>
        <v>0</v>
      </c>
    </row>
    <row r="126" spans="1:9" x14ac:dyDescent="0.2">
      <c r="A126" s="232">
        <v>115</v>
      </c>
      <c r="B126" s="133" t="s">
        <v>190</v>
      </c>
      <c r="C126" s="114" t="s">
        <v>226</v>
      </c>
      <c r="D126" s="19"/>
      <c r="E126" s="14"/>
      <c r="F126" s="228">
        <f t="shared" si="3"/>
        <v>0</v>
      </c>
      <c r="G126" s="33"/>
      <c r="H126" s="34"/>
      <c r="I126" s="229">
        <f t="shared" si="4"/>
        <v>0</v>
      </c>
    </row>
    <row r="127" spans="1:9" x14ac:dyDescent="0.2">
      <c r="A127" s="232">
        <v>116</v>
      </c>
      <c r="B127" s="133" t="s">
        <v>191</v>
      </c>
      <c r="C127" s="114" t="s">
        <v>192</v>
      </c>
      <c r="D127" s="19"/>
      <c r="E127" s="14"/>
      <c r="F127" s="228">
        <f t="shared" si="3"/>
        <v>0</v>
      </c>
      <c r="G127" s="33"/>
      <c r="H127" s="34"/>
      <c r="I127" s="229">
        <f t="shared" si="4"/>
        <v>0</v>
      </c>
    </row>
    <row r="128" spans="1:9" x14ac:dyDescent="0.2">
      <c r="A128" s="232">
        <v>117</v>
      </c>
      <c r="B128" s="133" t="s">
        <v>193</v>
      </c>
      <c r="C128" s="114" t="s">
        <v>39</v>
      </c>
      <c r="D128" s="19"/>
      <c r="E128" s="14"/>
      <c r="F128" s="228">
        <f t="shared" si="3"/>
        <v>0</v>
      </c>
      <c r="G128" s="33"/>
      <c r="H128" s="34"/>
      <c r="I128" s="229">
        <f t="shared" si="4"/>
        <v>0</v>
      </c>
    </row>
    <row r="129" spans="1:9" x14ac:dyDescent="0.2">
      <c r="A129" s="232">
        <v>118</v>
      </c>
      <c r="B129" s="35" t="s">
        <v>194</v>
      </c>
      <c r="C129" s="114" t="s">
        <v>45</v>
      </c>
      <c r="D129" s="19"/>
      <c r="E129" s="14"/>
      <c r="F129" s="228">
        <f t="shared" si="3"/>
        <v>0</v>
      </c>
      <c r="G129" s="33"/>
      <c r="H129" s="34"/>
      <c r="I129" s="229">
        <f t="shared" si="4"/>
        <v>0</v>
      </c>
    </row>
    <row r="130" spans="1:9" x14ac:dyDescent="0.2">
      <c r="A130" s="232">
        <v>119</v>
      </c>
      <c r="B130" s="35" t="s">
        <v>195</v>
      </c>
      <c r="C130" s="114" t="s">
        <v>228</v>
      </c>
      <c r="D130" s="19">
        <v>50510232.259999998</v>
      </c>
      <c r="E130" s="14">
        <v>18522142.399999999</v>
      </c>
      <c r="F130" s="228">
        <f t="shared" ref="F130:F143" si="5">SUM(D130:E130)</f>
        <v>69032374.659999996</v>
      </c>
      <c r="G130" s="33">
        <v>28643041.289999999</v>
      </c>
      <c r="H130" s="34">
        <v>3391888.5</v>
      </c>
      <c r="I130" s="229">
        <f t="shared" ref="I130:I143" si="6">F130+G130+H130</f>
        <v>101067304.44999999</v>
      </c>
    </row>
    <row r="131" spans="1:9" x14ac:dyDescent="0.2">
      <c r="A131" s="232">
        <v>120</v>
      </c>
      <c r="B131" s="35" t="s">
        <v>196</v>
      </c>
      <c r="C131" s="114" t="s">
        <v>47</v>
      </c>
      <c r="D131" s="19"/>
      <c r="E131" s="14"/>
      <c r="F131" s="228">
        <f t="shared" si="5"/>
        <v>0</v>
      </c>
      <c r="G131" s="33"/>
      <c r="H131" s="34"/>
      <c r="I131" s="229">
        <f t="shared" si="6"/>
        <v>0</v>
      </c>
    </row>
    <row r="132" spans="1:9" x14ac:dyDescent="0.2">
      <c r="A132" s="232">
        <v>121</v>
      </c>
      <c r="B132" s="133" t="s">
        <v>197</v>
      </c>
      <c r="C132" s="114" t="s">
        <v>46</v>
      </c>
      <c r="D132" s="19"/>
      <c r="E132" s="14"/>
      <c r="F132" s="228">
        <f t="shared" si="5"/>
        <v>0</v>
      </c>
      <c r="G132" s="33"/>
      <c r="H132" s="34"/>
      <c r="I132" s="229">
        <f t="shared" si="6"/>
        <v>0</v>
      </c>
    </row>
    <row r="133" spans="1:9" x14ac:dyDescent="0.2">
      <c r="A133" s="232">
        <v>122</v>
      </c>
      <c r="B133" s="133" t="s">
        <v>198</v>
      </c>
      <c r="C133" s="114" t="s">
        <v>199</v>
      </c>
      <c r="D133" s="19"/>
      <c r="E133" s="14"/>
      <c r="F133" s="228">
        <f t="shared" si="5"/>
        <v>0</v>
      </c>
      <c r="G133" s="33"/>
      <c r="H133" s="34"/>
      <c r="I133" s="229">
        <f t="shared" si="6"/>
        <v>0</v>
      </c>
    </row>
    <row r="134" spans="1:9" x14ac:dyDescent="0.2">
      <c r="A134" s="232">
        <v>123</v>
      </c>
      <c r="B134" s="133" t="s">
        <v>200</v>
      </c>
      <c r="C134" s="114" t="s">
        <v>40</v>
      </c>
      <c r="D134" s="19"/>
      <c r="E134" s="14"/>
      <c r="F134" s="228">
        <f t="shared" si="5"/>
        <v>0</v>
      </c>
      <c r="G134" s="33"/>
      <c r="H134" s="34"/>
      <c r="I134" s="229">
        <f t="shared" si="6"/>
        <v>0</v>
      </c>
    </row>
    <row r="135" spans="1:9" x14ac:dyDescent="0.2">
      <c r="A135" s="232">
        <v>124</v>
      </c>
      <c r="B135" s="35" t="s">
        <v>201</v>
      </c>
      <c r="C135" s="114" t="s">
        <v>227</v>
      </c>
      <c r="D135" s="19"/>
      <c r="E135" s="14"/>
      <c r="F135" s="228">
        <f t="shared" si="5"/>
        <v>0</v>
      </c>
      <c r="G135" s="33"/>
      <c r="H135" s="34"/>
      <c r="I135" s="229">
        <f t="shared" si="6"/>
        <v>0</v>
      </c>
    </row>
    <row r="136" spans="1:9" x14ac:dyDescent="0.2">
      <c r="A136" s="232">
        <v>125</v>
      </c>
      <c r="B136" s="18" t="s">
        <v>202</v>
      </c>
      <c r="C136" s="114" t="s">
        <v>203</v>
      </c>
      <c r="D136" s="19">
        <v>2850686.49</v>
      </c>
      <c r="E136" s="14"/>
      <c r="F136" s="228">
        <f t="shared" si="5"/>
        <v>2850686.49</v>
      </c>
      <c r="G136" s="33"/>
      <c r="H136" s="34"/>
      <c r="I136" s="229">
        <f t="shared" si="6"/>
        <v>2850686.49</v>
      </c>
    </row>
    <row r="137" spans="1:9" x14ac:dyDescent="0.2">
      <c r="A137" s="232">
        <v>126</v>
      </c>
      <c r="B137" s="133" t="s">
        <v>204</v>
      </c>
      <c r="C137" s="114" t="s">
        <v>205</v>
      </c>
      <c r="D137" s="19"/>
      <c r="E137" s="14"/>
      <c r="F137" s="228">
        <f t="shared" si="5"/>
        <v>0</v>
      </c>
      <c r="G137" s="33"/>
      <c r="H137" s="34"/>
      <c r="I137" s="229">
        <f t="shared" si="6"/>
        <v>0</v>
      </c>
    </row>
    <row r="138" spans="1:9" x14ac:dyDescent="0.2">
      <c r="A138" s="232">
        <v>127</v>
      </c>
      <c r="B138" s="35" t="s">
        <v>206</v>
      </c>
      <c r="C138" s="114" t="s">
        <v>207</v>
      </c>
      <c r="D138" s="19"/>
      <c r="E138" s="14"/>
      <c r="F138" s="228">
        <f t="shared" si="5"/>
        <v>0</v>
      </c>
      <c r="G138" s="33"/>
      <c r="H138" s="34"/>
      <c r="I138" s="229">
        <f t="shared" si="6"/>
        <v>0</v>
      </c>
    </row>
    <row r="139" spans="1:9" x14ac:dyDescent="0.2">
      <c r="A139" s="232">
        <v>128</v>
      </c>
      <c r="B139" s="133" t="s">
        <v>208</v>
      </c>
      <c r="C139" s="114" t="s">
        <v>209</v>
      </c>
      <c r="D139" s="19"/>
      <c r="E139" s="14"/>
      <c r="F139" s="228">
        <f t="shared" si="5"/>
        <v>0</v>
      </c>
      <c r="G139" s="33"/>
      <c r="H139" s="34"/>
      <c r="I139" s="229">
        <f t="shared" si="6"/>
        <v>0</v>
      </c>
    </row>
    <row r="140" spans="1:9" x14ac:dyDescent="0.2">
      <c r="A140" s="232">
        <v>129</v>
      </c>
      <c r="B140" s="17" t="s">
        <v>256</v>
      </c>
      <c r="C140" s="157" t="s">
        <v>257</v>
      </c>
      <c r="D140" s="19"/>
      <c r="E140" s="14"/>
      <c r="F140" s="228">
        <f t="shared" si="5"/>
        <v>0</v>
      </c>
      <c r="G140" s="454"/>
      <c r="H140" s="34"/>
      <c r="I140" s="229">
        <f t="shared" si="6"/>
        <v>0</v>
      </c>
    </row>
    <row r="141" spans="1:9" x14ac:dyDescent="0.2">
      <c r="A141" s="232">
        <v>130</v>
      </c>
      <c r="B141" s="20" t="s">
        <v>258</v>
      </c>
      <c r="C141" s="157" t="s">
        <v>259</v>
      </c>
      <c r="D141" s="19"/>
      <c r="E141" s="14"/>
      <c r="F141" s="228">
        <f t="shared" si="5"/>
        <v>0</v>
      </c>
      <c r="G141" s="454"/>
      <c r="H141" s="34"/>
      <c r="I141" s="229">
        <f t="shared" si="6"/>
        <v>0</v>
      </c>
    </row>
    <row r="142" spans="1:9" x14ac:dyDescent="0.2">
      <c r="A142" s="232">
        <v>131</v>
      </c>
      <c r="B142" s="115" t="s">
        <v>260</v>
      </c>
      <c r="C142" s="433" t="s">
        <v>327</v>
      </c>
      <c r="D142" s="19"/>
      <c r="E142" s="14"/>
      <c r="F142" s="228">
        <f t="shared" si="5"/>
        <v>0</v>
      </c>
      <c r="G142" s="13"/>
      <c r="H142" s="454"/>
      <c r="I142" s="229">
        <f t="shared" si="6"/>
        <v>0</v>
      </c>
    </row>
    <row r="143" spans="1:9" x14ac:dyDescent="0.2">
      <c r="A143" s="232">
        <v>132</v>
      </c>
      <c r="B143" s="134" t="s">
        <v>265</v>
      </c>
      <c r="C143" s="125" t="s">
        <v>266</v>
      </c>
      <c r="D143" s="22"/>
      <c r="E143" s="21"/>
      <c r="F143" s="455">
        <f t="shared" si="5"/>
        <v>0</v>
      </c>
      <c r="G143" s="456"/>
      <c r="H143" s="457"/>
      <c r="I143" s="458">
        <f t="shared" si="6"/>
        <v>0</v>
      </c>
    </row>
    <row r="144" spans="1:9" x14ac:dyDescent="0.2">
      <c r="A144" s="232">
        <v>133</v>
      </c>
      <c r="B144" s="23" t="s">
        <v>301</v>
      </c>
      <c r="C144" s="125" t="s">
        <v>300</v>
      </c>
      <c r="D144" s="179"/>
      <c r="E144" s="14"/>
      <c r="F144" s="228">
        <f t="shared" ref="F144" si="7">SUM(D144:E144)</f>
        <v>0</v>
      </c>
      <c r="G144" s="454"/>
      <c r="H144" s="34"/>
      <c r="I144" s="229">
        <f t="shared" ref="I144" si="8">F144+G144+H144</f>
        <v>0</v>
      </c>
    </row>
    <row r="145" spans="1:9" x14ac:dyDescent="0.2">
      <c r="A145" s="232">
        <v>134</v>
      </c>
      <c r="B145" s="23" t="s">
        <v>305</v>
      </c>
      <c r="C145" s="125" t="s">
        <v>304</v>
      </c>
      <c r="D145" s="179"/>
      <c r="E145" s="14"/>
      <c r="F145" s="228">
        <f t="shared" ref="F145" si="9">SUM(D145:E145)</f>
        <v>0</v>
      </c>
      <c r="G145" s="454"/>
      <c r="H145" s="34"/>
      <c r="I145" s="229">
        <f t="shared" ref="I145" si="10">F145+G145+H145</f>
        <v>0</v>
      </c>
    </row>
    <row r="146" spans="1:9" ht="24" x14ac:dyDescent="0.2">
      <c r="A146" s="232">
        <v>135</v>
      </c>
      <c r="B146" s="199" t="s">
        <v>313</v>
      </c>
      <c r="C146" s="201" t="s">
        <v>314</v>
      </c>
      <c r="D146" s="179"/>
      <c r="E146" s="14"/>
      <c r="F146" s="459">
        <f t="shared" ref="F146" si="11">SUM(D146:E146)</f>
        <v>0</v>
      </c>
      <c r="G146" s="454"/>
      <c r="H146" s="34"/>
      <c r="I146" s="10">
        <f t="shared" ref="I146" si="12">F146+G146+H146</f>
        <v>0</v>
      </c>
    </row>
    <row r="147" spans="1:9" x14ac:dyDescent="0.2">
      <c r="A147" s="200">
        <v>136</v>
      </c>
      <c r="B147" s="199" t="s">
        <v>308</v>
      </c>
      <c r="C147" s="201" t="s">
        <v>309</v>
      </c>
      <c r="D147" s="179"/>
      <c r="E147" s="14"/>
      <c r="F147" s="459">
        <f t="shared" ref="F147" si="13">SUM(D147:E147)</f>
        <v>0</v>
      </c>
      <c r="G147" s="454"/>
      <c r="H147" s="34"/>
      <c r="I147" s="10">
        <f t="shared" ref="I147" si="14">F147+G147+H147</f>
        <v>0</v>
      </c>
    </row>
    <row r="148" spans="1:9" ht="13.5" thickBot="1" x14ac:dyDescent="0.25">
      <c r="A148" s="202">
        <v>137</v>
      </c>
      <c r="B148" s="211" t="s">
        <v>328</v>
      </c>
      <c r="C148" s="460" t="s">
        <v>329</v>
      </c>
      <c r="D148" s="215"/>
      <c r="E148" s="24"/>
      <c r="F148" s="461">
        <f t="shared" ref="F148" si="15">SUM(D148:E148)</f>
        <v>0</v>
      </c>
      <c r="G148" s="462"/>
      <c r="H148" s="463"/>
      <c r="I148" s="464">
        <f t="shared" ref="I148" si="16">F148+G148+H148</f>
        <v>0</v>
      </c>
    </row>
    <row r="149" spans="1:9" x14ac:dyDescent="0.2">
      <c r="I149" s="6"/>
    </row>
    <row r="150" spans="1:9" x14ac:dyDescent="0.2">
      <c r="I150" s="6"/>
    </row>
    <row r="152" spans="1:9" x14ac:dyDescent="0.2">
      <c r="I152" s="6"/>
    </row>
    <row r="153" spans="1:9" x14ac:dyDescent="0.2">
      <c r="I153" s="6"/>
    </row>
  </sheetData>
  <mergeCells count="16">
    <mergeCell ref="A1:I1"/>
    <mergeCell ref="A3:A5"/>
    <mergeCell ref="B3:B5"/>
    <mergeCell ref="C3:C5"/>
    <mergeCell ref="A6:C6"/>
    <mergeCell ref="D3:F3"/>
    <mergeCell ref="G3:G5"/>
    <mergeCell ref="H3:H5"/>
    <mergeCell ref="I3:I5"/>
    <mergeCell ref="D4:D5"/>
    <mergeCell ref="E4:E5"/>
    <mergeCell ref="F4:F5"/>
    <mergeCell ref="A89:A92"/>
    <mergeCell ref="B89:B92"/>
    <mergeCell ref="A7:C7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1"/>
  <sheetViews>
    <sheetView zoomScale="90" zoomScaleNormal="90" workbookViewId="0">
      <pane xSplit="3" ySplit="8" topLeftCell="D126" activePane="bottomRight" state="frozen"/>
      <selection activeCell="C173" sqref="C173"/>
      <selection pane="topRight" activeCell="C173" sqref="C173"/>
      <selection pane="bottomLeft" activeCell="C173" sqref="C173"/>
      <selection pane="bottomRight" activeCell="Q31" sqref="Q31"/>
    </sheetView>
  </sheetViews>
  <sheetFormatPr defaultRowHeight="12.75" x14ac:dyDescent="0.2"/>
  <cols>
    <col min="1" max="1" width="4.5703125" style="112" customWidth="1"/>
    <col min="2" max="2" width="7.7109375" style="112" customWidth="1"/>
    <col min="3" max="3" width="45.140625" style="30" customWidth="1"/>
    <col min="4" max="4" width="19.28515625" style="31" customWidth="1"/>
    <col min="5" max="5" width="14.7109375" style="31" customWidth="1"/>
    <col min="6" max="6" width="14" style="43" customWidth="1"/>
    <col min="7" max="7" width="15.28515625" style="31" customWidth="1"/>
    <col min="8" max="8" width="18.140625" style="31" customWidth="1"/>
    <col min="9" max="9" width="8" style="31" customWidth="1"/>
    <col min="10" max="16384" width="9.140625" style="112"/>
  </cols>
  <sheetData>
    <row r="1" spans="1:9" ht="36.75" customHeight="1" x14ac:dyDescent="0.2">
      <c r="A1" s="345" t="s">
        <v>322</v>
      </c>
      <c r="B1" s="346"/>
      <c r="C1" s="346"/>
      <c r="D1" s="347"/>
      <c r="E1" s="236"/>
      <c r="F1" s="236"/>
      <c r="G1" s="236"/>
      <c r="H1" s="236"/>
    </row>
    <row r="2" spans="1:9" ht="15" customHeight="1" thickBot="1" x14ac:dyDescent="0.25">
      <c r="C2" s="4"/>
    </row>
    <row r="3" spans="1:9" s="175" customFormat="1" ht="17.25" customHeight="1" x14ac:dyDescent="0.2">
      <c r="A3" s="361" t="s">
        <v>43</v>
      </c>
      <c r="B3" s="358" t="s">
        <v>268</v>
      </c>
      <c r="C3" s="355" t="s">
        <v>44</v>
      </c>
      <c r="D3" s="344" t="s">
        <v>263</v>
      </c>
      <c r="E3" s="263"/>
      <c r="F3" s="264"/>
      <c r="G3" s="351" t="s">
        <v>269</v>
      </c>
      <c r="H3" s="348" t="s">
        <v>262</v>
      </c>
      <c r="I3" s="165"/>
    </row>
    <row r="4" spans="1:9" s="175" customFormat="1" ht="17.25" customHeight="1" x14ac:dyDescent="0.2">
      <c r="A4" s="362"/>
      <c r="B4" s="359"/>
      <c r="C4" s="356"/>
      <c r="D4" s="364" t="s">
        <v>232</v>
      </c>
      <c r="E4" s="234" t="s">
        <v>233</v>
      </c>
      <c r="F4" s="367" t="s">
        <v>234</v>
      </c>
      <c r="G4" s="349"/>
      <c r="H4" s="349"/>
      <c r="I4" s="165"/>
    </row>
    <row r="5" spans="1:9" s="175" customFormat="1" ht="58.5" customHeight="1" thickBot="1" x14ac:dyDescent="0.25">
      <c r="A5" s="363"/>
      <c r="B5" s="360"/>
      <c r="C5" s="357"/>
      <c r="D5" s="365"/>
      <c r="E5" s="366"/>
      <c r="F5" s="368"/>
      <c r="G5" s="352"/>
      <c r="H5" s="350"/>
      <c r="I5" s="165"/>
    </row>
    <row r="6" spans="1:9" s="113" customFormat="1" ht="15.75" customHeight="1" x14ac:dyDescent="0.2">
      <c r="A6" s="250" t="s">
        <v>225</v>
      </c>
      <c r="B6" s="251"/>
      <c r="C6" s="354"/>
      <c r="D6" s="44">
        <f>SUM(D7:D8)</f>
        <v>87196735.269999996</v>
      </c>
      <c r="E6" s="45">
        <f>SUM(E7:E8)</f>
        <v>67239904.289999992</v>
      </c>
      <c r="F6" s="196">
        <f>SUM(F7:F8)</f>
        <v>154436639.56</v>
      </c>
      <c r="G6" s="32">
        <f>SUM(G7:G8)</f>
        <v>946020867.69999981</v>
      </c>
      <c r="H6" s="103">
        <f>SUM(H7:H8)</f>
        <v>1100457507.2600002</v>
      </c>
      <c r="I6" s="31"/>
    </row>
    <row r="7" spans="1:9" s="7" customFormat="1" ht="15.75" customHeight="1" x14ac:dyDescent="0.2">
      <c r="A7" s="244" t="s">
        <v>315</v>
      </c>
      <c r="B7" s="248"/>
      <c r="C7" s="248"/>
      <c r="D7" s="48"/>
      <c r="E7" s="47"/>
      <c r="F7" s="162"/>
      <c r="G7" s="161"/>
      <c r="H7" s="161"/>
      <c r="I7" s="31"/>
    </row>
    <row r="8" spans="1:9" s="113" customFormat="1" ht="15.75" customHeight="1" x14ac:dyDescent="0.2">
      <c r="A8" s="241" t="s">
        <v>224</v>
      </c>
      <c r="B8" s="242"/>
      <c r="C8" s="353"/>
      <c r="D8" s="50">
        <f>SUM(D9:D148)-D89</f>
        <v>87196735.269999996</v>
      </c>
      <c r="E8" s="129">
        <f>SUM(E9:E148)-E89</f>
        <v>67239904.289999992</v>
      </c>
      <c r="F8" s="128">
        <f>SUM(F9:F148)-F89</f>
        <v>154436639.56</v>
      </c>
      <c r="G8" s="127">
        <f>SUM(G9:G148)-G89</f>
        <v>946020867.69999981</v>
      </c>
      <c r="H8" s="12">
        <f>SUM(H9:H148)-H89</f>
        <v>1100457507.2600002</v>
      </c>
      <c r="I8" s="31"/>
    </row>
    <row r="9" spans="1:9" s="16" customFormat="1" x14ac:dyDescent="0.2">
      <c r="A9" s="232">
        <v>1</v>
      </c>
      <c r="B9" s="35" t="s">
        <v>54</v>
      </c>
      <c r="C9" s="85" t="s">
        <v>41</v>
      </c>
      <c r="D9" s="225"/>
      <c r="E9" s="57"/>
      <c r="F9" s="29">
        <f>SUM(D9:E9)</f>
        <v>0</v>
      </c>
      <c r="G9" s="465">
        <v>10296390.500000004</v>
      </c>
      <c r="H9" s="10">
        <f t="shared" ref="H9:H40" si="0">F9+G9</f>
        <v>10296390.500000004</v>
      </c>
      <c r="I9" s="31"/>
    </row>
    <row r="10" spans="1:9" s="16" customFormat="1" x14ac:dyDescent="0.2">
      <c r="A10" s="232">
        <v>2</v>
      </c>
      <c r="B10" s="18" t="s">
        <v>55</v>
      </c>
      <c r="C10" s="85" t="s">
        <v>210</v>
      </c>
      <c r="D10" s="225">
        <v>913723.76</v>
      </c>
      <c r="E10" s="57">
        <v>467539.38</v>
      </c>
      <c r="F10" s="29">
        <f t="shared" ref="F10:F72" si="1">SUM(D10:E10)</f>
        <v>1381263.1400000001</v>
      </c>
      <c r="G10" s="465">
        <v>10292343.199999986</v>
      </c>
      <c r="H10" s="10">
        <f t="shared" si="0"/>
        <v>11673606.339999987</v>
      </c>
      <c r="I10" s="31"/>
    </row>
    <row r="11" spans="1:9" s="16" customFormat="1" x14ac:dyDescent="0.2">
      <c r="A11" s="232">
        <v>3</v>
      </c>
      <c r="B11" s="133" t="s">
        <v>56</v>
      </c>
      <c r="C11" s="85" t="s">
        <v>5</v>
      </c>
      <c r="D11" s="225">
        <v>2099079.13</v>
      </c>
      <c r="E11" s="57">
        <v>1384863.48</v>
      </c>
      <c r="F11" s="29">
        <f t="shared" si="1"/>
        <v>3483942.61</v>
      </c>
      <c r="G11" s="465">
        <v>16492375.299999995</v>
      </c>
      <c r="H11" s="10">
        <f t="shared" si="0"/>
        <v>19976317.909999996</v>
      </c>
      <c r="I11" s="31"/>
    </row>
    <row r="12" spans="1:9" s="16" customFormat="1" x14ac:dyDescent="0.2">
      <c r="A12" s="232">
        <v>4</v>
      </c>
      <c r="B12" s="35" t="s">
        <v>57</v>
      </c>
      <c r="C12" s="85" t="s">
        <v>211</v>
      </c>
      <c r="D12" s="225">
        <v>476982.74</v>
      </c>
      <c r="E12" s="57"/>
      <c r="F12" s="29">
        <f t="shared" si="1"/>
        <v>476982.74</v>
      </c>
      <c r="G12" s="465">
        <v>10293952.499999989</v>
      </c>
      <c r="H12" s="10">
        <f t="shared" si="0"/>
        <v>10770935.239999989</v>
      </c>
      <c r="I12" s="31"/>
    </row>
    <row r="13" spans="1:9" s="16" customFormat="1" x14ac:dyDescent="0.2">
      <c r="A13" s="232">
        <v>5</v>
      </c>
      <c r="B13" s="35" t="s">
        <v>58</v>
      </c>
      <c r="C13" s="85" t="s">
        <v>8</v>
      </c>
      <c r="D13" s="225"/>
      <c r="E13" s="57"/>
      <c r="F13" s="29">
        <f t="shared" si="1"/>
        <v>0</v>
      </c>
      <c r="G13" s="465">
        <v>10293986.199999994</v>
      </c>
      <c r="H13" s="10">
        <f t="shared" si="0"/>
        <v>10293986.199999994</v>
      </c>
      <c r="I13" s="31"/>
    </row>
    <row r="14" spans="1:9" s="16" customFormat="1" x14ac:dyDescent="0.2">
      <c r="A14" s="232">
        <v>6</v>
      </c>
      <c r="B14" s="133" t="s">
        <v>59</v>
      </c>
      <c r="C14" s="85" t="s">
        <v>60</v>
      </c>
      <c r="D14" s="225">
        <v>4455586.91</v>
      </c>
      <c r="E14" s="57">
        <v>1734038.46</v>
      </c>
      <c r="F14" s="29">
        <f t="shared" si="1"/>
        <v>6189625.3700000001</v>
      </c>
      <c r="G14" s="465">
        <v>21617163.399999991</v>
      </c>
      <c r="H14" s="10">
        <f t="shared" si="0"/>
        <v>27806788.769999992</v>
      </c>
      <c r="I14" s="31"/>
    </row>
    <row r="15" spans="1:9" s="16" customFormat="1" x14ac:dyDescent="0.2">
      <c r="A15" s="232">
        <v>7</v>
      </c>
      <c r="B15" s="35" t="s">
        <v>61</v>
      </c>
      <c r="C15" s="85" t="s">
        <v>212</v>
      </c>
      <c r="D15" s="225">
        <v>1925092.87</v>
      </c>
      <c r="E15" s="57">
        <v>1242826.2</v>
      </c>
      <c r="F15" s="29">
        <f t="shared" si="1"/>
        <v>3167919.0700000003</v>
      </c>
      <c r="G15" s="465">
        <v>10282292.499999996</v>
      </c>
      <c r="H15" s="10">
        <f t="shared" si="0"/>
        <v>13450211.569999997</v>
      </c>
      <c r="I15" s="31"/>
    </row>
    <row r="16" spans="1:9" s="16" customFormat="1" x14ac:dyDescent="0.2">
      <c r="A16" s="232">
        <v>8</v>
      </c>
      <c r="B16" s="133" t="s">
        <v>62</v>
      </c>
      <c r="C16" s="85" t="s">
        <v>17</v>
      </c>
      <c r="D16" s="225"/>
      <c r="E16" s="57"/>
      <c r="F16" s="29">
        <f t="shared" si="1"/>
        <v>0</v>
      </c>
      <c r="G16" s="465">
        <v>10332701.000000002</v>
      </c>
      <c r="H16" s="10">
        <f t="shared" si="0"/>
        <v>10332701.000000002</v>
      </c>
      <c r="I16" s="31"/>
    </row>
    <row r="17" spans="1:9" s="16" customFormat="1" x14ac:dyDescent="0.2">
      <c r="A17" s="232">
        <v>9</v>
      </c>
      <c r="B17" s="133" t="s">
        <v>63</v>
      </c>
      <c r="C17" s="85" t="s">
        <v>6</v>
      </c>
      <c r="D17" s="225">
        <v>468105.89</v>
      </c>
      <c r="E17" s="57">
        <v>292951.89</v>
      </c>
      <c r="F17" s="29">
        <f t="shared" si="1"/>
        <v>761057.78</v>
      </c>
      <c r="G17" s="465">
        <v>5146089.6999999993</v>
      </c>
      <c r="H17" s="10">
        <f t="shared" si="0"/>
        <v>5907147.4799999995</v>
      </c>
      <c r="I17" s="31"/>
    </row>
    <row r="18" spans="1:9" s="16" customFormat="1" x14ac:dyDescent="0.2">
      <c r="A18" s="232">
        <v>10</v>
      </c>
      <c r="B18" s="133" t="s">
        <v>64</v>
      </c>
      <c r="C18" s="85" t="s">
        <v>18</v>
      </c>
      <c r="D18" s="225"/>
      <c r="E18" s="57"/>
      <c r="F18" s="29">
        <f t="shared" si="1"/>
        <v>0</v>
      </c>
      <c r="G18" s="465">
        <v>10290121.999999998</v>
      </c>
      <c r="H18" s="10">
        <f t="shared" si="0"/>
        <v>10290121.999999998</v>
      </c>
      <c r="I18" s="31"/>
    </row>
    <row r="19" spans="1:9" s="16" customFormat="1" x14ac:dyDescent="0.2">
      <c r="A19" s="232">
        <v>11</v>
      </c>
      <c r="B19" s="133" t="s">
        <v>65</v>
      </c>
      <c r="C19" s="85" t="s">
        <v>7</v>
      </c>
      <c r="D19" s="225"/>
      <c r="E19" s="57"/>
      <c r="F19" s="29">
        <f t="shared" si="1"/>
        <v>0</v>
      </c>
      <c r="G19" s="465">
        <f>10295783.4-98791.92</f>
        <v>10196991.48</v>
      </c>
      <c r="H19" s="10">
        <f t="shared" si="0"/>
        <v>10196991.48</v>
      </c>
      <c r="I19" s="31"/>
    </row>
    <row r="20" spans="1:9" s="16" customFormat="1" x14ac:dyDescent="0.2">
      <c r="A20" s="232">
        <v>12</v>
      </c>
      <c r="B20" s="133" t="s">
        <v>66</v>
      </c>
      <c r="C20" s="85" t="s">
        <v>19</v>
      </c>
      <c r="D20" s="225">
        <v>951006.53</v>
      </c>
      <c r="E20" s="57"/>
      <c r="F20" s="29">
        <f t="shared" si="1"/>
        <v>951006.53</v>
      </c>
      <c r="G20" s="465">
        <v>10294641.500000002</v>
      </c>
      <c r="H20" s="10">
        <f t="shared" si="0"/>
        <v>11245648.030000001</v>
      </c>
      <c r="I20" s="31"/>
    </row>
    <row r="21" spans="1:9" s="16" customFormat="1" x14ac:dyDescent="0.2">
      <c r="A21" s="232">
        <v>13</v>
      </c>
      <c r="B21" s="133" t="s">
        <v>235</v>
      </c>
      <c r="C21" s="85" t="s">
        <v>236</v>
      </c>
      <c r="D21" s="225"/>
      <c r="E21" s="57"/>
      <c r="F21" s="29">
        <f t="shared" si="1"/>
        <v>0</v>
      </c>
      <c r="G21" s="465"/>
      <c r="H21" s="10">
        <f t="shared" si="0"/>
        <v>0</v>
      </c>
      <c r="I21" s="31"/>
    </row>
    <row r="22" spans="1:9" s="16" customFormat="1" x14ac:dyDescent="0.2">
      <c r="A22" s="232">
        <v>14</v>
      </c>
      <c r="B22" s="133" t="s">
        <v>67</v>
      </c>
      <c r="C22" s="85" t="s">
        <v>22</v>
      </c>
      <c r="D22" s="225"/>
      <c r="E22" s="57"/>
      <c r="F22" s="29">
        <f t="shared" si="1"/>
        <v>0</v>
      </c>
      <c r="G22" s="465">
        <v>10293451.400000002</v>
      </c>
      <c r="H22" s="10">
        <f t="shared" si="0"/>
        <v>10293451.400000002</v>
      </c>
      <c r="I22" s="31"/>
    </row>
    <row r="23" spans="1:9" s="16" customFormat="1" x14ac:dyDescent="0.2">
      <c r="A23" s="232">
        <v>15</v>
      </c>
      <c r="B23" s="133" t="s">
        <v>68</v>
      </c>
      <c r="C23" s="85" t="s">
        <v>10</v>
      </c>
      <c r="D23" s="225"/>
      <c r="E23" s="57"/>
      <c r="F23" s="29">
        <f t="shared" si="1"/>
        <v>0</v>
      </c>
      <c r="G23" s="465">
        <v>10292897.299999993</v>
      </c>
      <c r="H23" s="10">
        <f t="shared" si="0"/>
        <v>10292897.299999993</v>
      </c>
      <c r="I23" s="31"/>
    </row>
    <row r="24" spans="1:9" s="16" customFormat="1" x14ac:dyDescent="0.2">
      <c r="A24" s="232">
        <v>16</v>
      </c>
      <c r="B24" s="133" t="s">
        <v>69</v>
      </c>
      <c r="C24" s="85" t="s">
        <v>310</v>
      </c>
      <c r="D24" s="225">
        <v>1114340.57</v>
      </c>
      <c r="E24" s="57">
        <v>784164.15</v>
      </c>
      <c r="F24" s="29">
        <f t="shared" si="1"/>
        <v>1898504.7200000002</v>
      </c>
      <c r="G24" s="465">
        <v>10290401.499999998</v>
      </c>
      <c r="H24" s="10">
        <f t="shared" si="0"/>
        <v>12188906.219999999</v>
      </c>
      <c r="I24" s="31"/>
    </row>
    <row r="25" spans="1:9" s="16" customFormat="1" x14ac:dyDescent="0.2">
      <c r="A25" s="232">
        <v>17</v>
      </c>
      <c r="B25" s="133" t="s">
        <v>70</v>
      </c>
      <c r="C25" s="85" t="s">
        <v>9</v>
      </c>
      <c r="D25" s="225">
        <v>3264905.43</v>
      </c>
      <c r="E25" s="57">
        <v>2361369.7799999998</v>
      </c>
      <c r="F25" s="29">
        <f t="shared" si="1"/>
        <v>5626275.21</v>
      </c>
      <c r="G25" s="465">
        <v>13456194.380000008</v>
      </c>
      <c r="H25" s="10">
        <f t="shared" si="0"/>
        <v>19082469.590000007</v>
      </c>
      <c r="I25" s="31"/>
    </row>
    <row r="26" spans="1:9" s="16" customFormat="1" x14ac:dyDescent="0.2">
      <c r="A26" s="232">
        <v>18</v>
      </c>
      <c r="B26" s="35" t="s">
        <v>71</v>
      </c>
      <c r="C26" s="85" t="s">
        <v>11</v>
      </c>
      <c r="D26" s="225">
        <v>348564.31</v>
      </c>
      <c r="E26" s="57">
        <v>281115.45</v>
      </c>
      <c r="F26" s="29">
        <f t="shared" si="1"/>
        <v>629679.76</v>
      </c>
      <c r="G26" s="465">
        <v>5139464.6999999993</v>
      </c>
      <c r="H26" s="10">
        <f t="shared" si="0"/>
        <v>5769144.459999999</v>
      </c>
      <c r="I26" s="31"/>
    </row>
    <row r="27" spans="1:9" s="16" customFormat="1" x14ac:dyDescent="0.2">
      <c r="A27" s="232">
        <v>19</v>
      </c>
      <c r="B27" s="35" t="s">
        <v>72</v>
      </c>
      <c r="C27" s="85" t="s">
        <v>213</v>
      </c>
      <c r="D27" s="225">
        <v>886501.42</v>
      </c>
      <c r="E27" s="57">
        <v>568149.12</v>
      </c>
      <c r="F27" s="29">
        <f t="shared" si="1"/>
        <v>1454650.54</v>
      </c>
      <c r="G27" s="465">
        <v>10289837.700000009</v>
      </c>
      <c r="H27" s="10">
        <f t="shared" si="0"/>
        <v>11744488.24000001</v>
      </c>
      <c r="I27" s="31"/>
    </row>
    <row r="28" spans="1:9" s="16" customFormat="1" x14ac:dyDescent="0.2">
      <c r="A28" s="232">
        <v>20</v>
      </c>
      <c r="B28" s="35" t="s">
        <v>73</v>
      </c>
      <c r="C28" s="85" t="s">
        <v>311</v>
      </c>
      <c r="D28" s="225">
        <v>1477107.84</v>
      </c>
      <c r="E28" s="57">
        <v>929160.54</v>
      </c>
      <c r="F28" s="29">
        <f t="shared" si="1"/>
        <v>2406268.38</v>
      </c>
      <c r="G28" s="465">
        <v>10291731.300000003</v>
      </c>
      <c r="H28" s="10">
        <f t="shared" si="0"/>
        <v>12697999.680000003</v>
      </c>
      <c r="I28" s="31"/>
    </row>
    <row r="29" spans="1:9" s="16" customFormat="1" x14ac:dyDescent="0.2">
      <c r="A29" s="232">
        <v>21</v>
      </c>
      <c r="B29" s="35" t="s">
        <v>74</v>
      </c>
      <c r="C29" s="85" t="s">
        <v>37</v>
      </c>
      <c r="D29" s="225">
        <v>1233290.3600000001</v>
      </c>
      <c r="E29" s="57">
        <v>1393740.81</v>
      </c>
      <c r="F29" s="29">
        <f t="shared" si="1"/>
        <v>2627031.17</v>
      </c>
      <c r="G29" s="465">
        <v>13436955.379999997</v>
      </c>
      <c r="H29" s="10">
        <f t="shared" si="0"/>
        <v>16063986.549999997</v>
      </c>
      <c r="I29" s="31"/>
    </row>
    <row r="30" spans="1:9" s="16" customFormat="1" x14ac:dyDescent="0.2">
      <c r="A30" s="232">
        <v>22</v>
      </c>
      <c r="B30" s="133" t="s">
        <v>75</v>
      </c>
      <c r="C30" s="85" t="s">
        <v>76</v>
      </c>
      <c r="D30" s="225"/>
      <c r="E30" s="57"/>
      <c r="F30" s="29">
        <f t="shared" si="1"/>
        <v>0</v>
      </c>
      <c r="G30" s="465"/>
      <c r="H30" s="10">
        <f t="shared" si="0"/>
        <v>0</v>
      </c>
      <c r="I30" s="31"/>
    </row>
    <row r="31" spans="1:9" s="16" customFormat="1" x14ac:dyDescent="0.2">
      <c r="A31" s="232">
        <v>23</v>
      </c>
      <c r="B31" s="133" t="s">
        <v>77</v>
      </c>
      <c r="C31" s="85" t="s">
        <v>78</v>
      </c>
      <c r="D31" s="225"/>
      <c r="E31" s="57"/>
      <c r="F31" s="29">
        <f t="shared" si="1"/>
        <v>0</v>
      </c>
      <c r="G31" s="465"/>
      <c r="H31" s="10">
        <f t="shared" si="0"/>
        <v>0</v>
      </c>
      <c r="I31" s="31"/>
    </row>
    <row r="32" spans="1:9" s="16" customFormat="1" ht="15" customHeight="1" x14ac:dyDescent="0.2">
      <c r="A32" s="232">
        <v>24</v>
      </c>
      <c r="B32" s="133" t="s">
        <v>79</v>
      </c>
      <c r="C32" s="85" t="s">
        <v>80</v>
      </c>
      <c r="D32" s="225"/>
      <c r="E32" s="57"/>
      <c r="F32" s="29">
        <f t="shared" si="1"/>
        <v>0</v>
      </c>
      <c r="G32" s="465"/>
      <c r="H32" s="10">
        <f t="shared" si="0"/>
        <v>0</v>
      </c>
      <c r="I32" s="31"/>
    </row>
    <row r="33" spans="1:9" s="16" customFormat="1" x14ac:dyDescent="0.2">
      <c r="A33" s="232">
        <v>25</v>
      </c>
      <c r="B33" s="35" t="s">
        <v>81</v>
      </c>
      <c r="C33" s="85" t="s">
        <v>82</v>
      </c>
      <c r="D33" s="225">
        <v>7126926.9699999997</v>
      </c>
      <c r="E33" s="57">
        <v>2379124.44</v>
      </c>
      <c r="F33" s="29">
        <f t="shared" si="1"/>
        <v>9506051.4100000001</v>
      </c>
      <c r="G33" s="465">
        <v>20578736.000000007</v>
      </c>
      <c r="H33" s="10">
        <f t="shared" si="0"/>
        <v>30084787.410000008</v>
      </c>
      <c r="I33" s="31"/>
    </row>
    <row r="34" spans="1:9" s="16" customFormat="1" x14ac:dyDescent="0.2">
      <c r="A34" s="232">
        <v>26</v>
      </c>
      <c r="B34" s="133" t="s">
        <v>83</v>
      </c>
      <c r="C34" s="85" t="s">
        <v>84</v>
      </c>
      <c r="D34" s="225"/>
      <c r="E34" s="57">
        <v>1053443.1599999999</v>
      </c>
      <c r="F34" s="29">
        <f t="shared" si="1"/>
        <v>1053443.1599999999</v>
      </c>
      <c r="G34" s="465">
        <f>2138851.5-21953.76</f>
        <v>2116897.7400000002</v>
      </c>
      <c r="H34" s="10">
        <f t="shared" si="0"/>
        <v>3170340.9000000004</v>
      </c>
      <c r="I34" s="31"/>
    </row>
    <row r="35" spans="1:9" s="16" customFormat="1" x14ac:dyDescent="0.2">
      <c r="A35" s="232">
        <v>27</v>
      </c>
      <c r="B35" s="18" t="s">
        <v>85</v>
      </c>
      <c r="C35" s="85" t="s">
        <v>86</v>
      </c>
      <c r="D35" s="225"/>
      <c r="E35" s="57"/>
      <c r="F35" s="29">
        <f t="shared" si="1"/>
        <v>0</v>
      </c>
      <c r="G35" s="465"/>
      <c r="H35" s="10">
        <f t="shared" si="0"/>
        <v>0</v>
      </c>
      <c r="I35" s="31"/>
    </row>
    <row r="36" spans="1:9" s="16" customFormat="1" x14ac:dyDescent="0.2">
      <c r="A36" s="232">
        <v>28</v>
      </c>
      <c r="B36" s="18" t="s">
        <v>87</v>
      </c>
      <c r="C36" s="85" t="s">
        <v>38</v>
      </c>
      <c r="D36" s="225">
        <v>2459479.2400000002</v>
      </c>
      <c r="E36" s="57">
        <v>2222291.61</v>
      </c>
      <c r="F36" s="29">
        <f t="shared" si="1"/>
        <v>4681770.8499999996</v>
      </c>
      <c r="G36" s="465">
        <v>13457943.48</v>
      </c>
      <c r="H36" s="10">
        <f t="shared" si="0"/>
        <v>18139714.329999998</v>
      </c>
      <c r="I36" s="31"/>
    </row>
    <row r="37" spans="1:9" s="16" customFormat="1" x14ac:dyDescent="0.2">
      <c r="A37" s="232">
        <v>29</v>
      </c>
      <c r="B37" s="35" t="s">
        <v>88</v>
      </c>
      <c r="C37" s="85" t="s">
        <v>36</v>
      </c>
      <c r="D37" s="225">
        <v>3081450.53</v>
      </c>
      <c r="E37" s="57">
        <v>2834827.38</v>
      </c>
      <c r="F37" s="29">
        <f t="shared" si="1"/>
        <v>5916277.9100000001</v>
      </c>
      <c r="G37" s="465">
        <v>12391854.780000003</v>
      </c>
      <c r="H37" s="10">
        <f t="shared" si="0"/>
        <v>18308132.690000005</v>
      </c>
      <c r="I37" s="31"/>
    </row>
    <row r="38" spans="1:9" s="16" customFormat="1" x14ac:dyDescent="0.2">
      <c r="A38" s="232">
        <v>30</v>
      </c>
      <c r="B38" s="18" t="s">
        <v>89</v>
      </c>
      <c r="C38" s="85" t="s">
        <v>16</v>
      </c>
      <c r="D38" s="225">
        <v>524325.93999999994</v>
      </c>
      <c r="E38" s="57">
        <v>429070.95</v>
      </c>
      <c r="F38" s="29">
        <f t="shared" si="1"/>
        <v>953396.8899999999</v>
      </c>
      <c r="G38" s="465">
        <v>10320501.1</v>
      </c>
      <c r="H38" s="10">
        <f t="shared" si="0"/>
        <v>11273897.99</v>
      </c>
      <c r="I38" s="31"/>
    </row>
    <row r="39" spans="1:9" s="16" customFormat="1" x14ac:dyDescent="0.2">
      <c r="A39" s="232">
        <v>31</v>
      </c>
      <c r="B39" s="133" t="s">
        <v>90</v>
      </c>
      <c r="C39" s="85" t="s">
        <v>21</v>
      </c>
      <c r="D39" s="225">
        <v>1770635.68</v>
      </c>
      <c r="E39" s="57">
        <v>1319763.06</v>
      </c>
      <c r="F39" s="29">
        <f t="shared" si="1"/>
        <v>3090398.74</v>
      </c>
      <c r="G39" s="465">
        <v>15540820.899999993</v>
      </c>
      <c r="H39" s="10">
        <f t="shared" si="0"/>
        <v>18631219.639999993</v>
      </c>
      <c r="I39" s="31"/>
    </row>
    <row r="40" spans="1:9" s="16" customFormat="1" x14ac:dyDescent="0.2">
      <c r="A40" s="232">
        <v>32</v>
      </c>
      <c r="B40" s="18" t="s">
        <v>91</v>
      </c>
      <c r="C40" s="85" t="s">
        <v>24</v>
      </c>
      <c r="D40" s="225"/>
      <c r="E40" s="57"/>
      <c r="F40" s="29">
        <f t="shared" si="1"/>
        <v>0</v>
      </c>
      <c r="G40" s="465">
        <v>10289245.099999998</v>
      </c>
      <c r="H40" s="10">
        <f t="shared" si="0"/>
        <v>10289245.099999998</v>
      </c>
      <c r="I40" s="31"/>
    </row>
    <row r="41" spans="1:9" s="16" customFormat="1" x14ac:dyDescent="0.2">
      <c r="A41" s="232">
        <v>33</v>
      </c>
      <c r="B41" s="35" t="s">
        <v>92</v>
      </c>
      <c r="C41" s="85" t="s">
        <v>214</v>
      </c>
      <c r="D41" s="225">
        <v>2103221.66</v>
      </c>
      <c r="E41" s="57">
        <v>1565369.19</v>
      </c>
      <c r="F41" s="29">
        <f t="shared" si="1"/>
        <v>3668590.85</v>
      </c>
      <c r="G41" s="465">
        <v>10293369.5</v>
      </c>
      <c r="H41" s="10">
        <f t="shared" ref="H41:H72" si="2">F41+G41</f>
        <v>13961960.35</v>
      </c>
      <c r="I41" s="31"/>
    </row>
    <row r="42" spans="1:9" s="16" customFormat="1" x14ac:dyDescent="0.2">
      <c r="A42" s="232">
        <v>34</v>
      </c>
      <c r="B42" s="80" t="s">
        <v>93</v>
      </c>
      <c r="C42" s="143" t="s">
        <v>215</v>
      </c>
      <c r="D42" s="225"/>
      <c r="E42" s="57"/>
      <c r="F42" s="29">
        <f t="shared" si="1"/>
        <v>0</v>
      </c>
      <c r="G42" s="465">
        <f>10296260.4-29271.68</f>
        <v>10266988.720000001</v>
      </c>
      <c r="H42" s="10">
        <f t="shared" si="2"/>
        <v>10266988.720000001</v>
      </c>
      <c r="I42" s="31"/>
    </row>
    <row r="43" spans="1:9" s="16" customFormat="1" x14ac:dyDescent="0.2">
      <c r="A43" s="232">
        <v>35</v>
      </c>
      <c r="B43" s="35" t="s">
        <v>94</v>
      </c>
      <c r="C43" s="85" t="s">
        <v>216</v>
      </c>
      <c r="D43" s="225">
        <v>408335.1</v>
      </c>
      <c r="E43" s="57">
        <v>248565.24</v>
      </c>
      <c r="F43" s="29">
        <f t="shared" si="1"/>
        <v>656900.34</v>
      </c>
      <c r="G43" s="465">
        <v>10295272.699999999</v>
      </c>
      <c r="H43" s="10">
        <f t="shared" si="2"/>
        <v>10952173.039999999</v>
      </c>
      <c r="I43" s="31"/>
    </row>
    <row r="44" spans="1:9" s="16" customFormat="1" x14ac:dyDescent="0.2">
      <c r="A44" s="232">
        <v>36</v>
      </c>
      <c r="B44" s="35" t="s">
        <v>95</v>
      </c>
      <c r="C44" s="85" t="s">
        <v>23</v>
      </c>
      <c r="D44" s="225"/>
      <c r="E44" s="57"/>
      <c r="F44" s="29">
        <f t="shared" si="1"/>
        <v>0</v>
      </c>
      <c r="G44" s="465">
        <v>10291181.999999993</v>
      </c>
      <c r="H44" s="10">
        <f t="shared" si="2"/>
        <v>10291181.999999993</v>
      </c>
      <c r="I44" s="31"/>
    </row>
    <row r="45" spans="1:9" s="16" customFormat="1" x14ac:dyDescent="0.2">
      <c r="A45" s="232">
        <v>37</v>
      </c>
      <c r="B45" s="133" t="s">
        <v>96</v>
      </c>
      <c r="C45" s="85" t="s">
        <v>20</v>
      </c>
      <c r="D45" s="225"/>
      <c r="E45" s="57"/>
      <c r="F45" s="29">
        <f t="shared" si="1"/>
        <v>0</v>
      </c>
      <c r="G45" s="465">
        <v>10291374.699999999</v>
      </c>
      <c r="H45" s="10">
        <f t="shared" si="2"/>
        <v>10291374.699999999</v>
      </c>
      <c r="I45" s="31"/>
    </row>
    <row r="46" spans="1:9" s="16" customFormat="1" x14ac:dyDescent="0.2">
      <c r="A46" s="232">
        <v>38</v>
      </c>
      <c r="B46" s="18" t="s">
        <v>97</v>
      </c>
      <c r="C46" s="85" t="s">
        <v>98</v>
      </c>
      <c r="D46" s="225"/>
      <c r="E46" s="57"/>
      <c r="F46" s="29">
        <f t="shared" si="1"/>
        <v>0</v>
      </c>
      <c r="G46" s="465"/>
      <c r="H46" s="10">
        <f t="shared" si="2"/>
        <v>0</v>
      </c>
      <c r="I46" s="31"/>
    </row>
    <row r="47" spans="1:9" s="16" customFormat="1" x14ac:dyDescent="0.2">
      <c r="A47" s="232">
        <v>39</v>
      </c>
      <c r="B47" s="133" t="s">
        <v>99</v>
      </c>
      <c r="C47" s="85" t="s">
        <v>100</v>
      </c>
      <c r="D47" s="225">
        <v>2232823.67</v>
      </c>
      <c r="E47" s="57">
        <v>1831689.09</v>
      </c>
      <c r="F47" s="29">
        <f t="shared" si="1"/>
        <v>4064512.76</v>
      </c>
      <c r="G47" s="465">
        <v>13456154.800000003</v>
      </c>
      <c r="H47" s="10">
        <f t="shared" si="2"/>
        <v>17520667.560000002</v>
      </c>
      <c r="I47" s="31"/>
    </row>
    <row r="48" spans="1:9" s="16" customFormat="1" x14ac:dyDescent="0.2">
      <c r="A48" s="232">
        <v>40</v>
      </c>
      <c r="B48" s="35" t="s">
        <v>101</v>
      </c>
      <c r="C48" s="85" t="s">
        <v>221</v>
      </c>
      <c r="D48" s="225">
        <v>594748.94999999995</v>
      </c>
      <c r="E48" s="57">
        <v>798959.7</v>
      </c>
      <c r="F48" s="29">
        <f t="shared" si="1"/>
        <v>1393708.65</v>
      </c>
      <c r="G48" s="465">
        <v>10295783.400000002</v>
      </c>
      <c r="H48" s="10">
        <f t="shared" si="2"/>
        <v>11689492.050000003</v>
      </c>
      <c r="I48" s="31"/>
    </row>
    <row r="49" spans="1:9" s="16" customFormat="1" x14ac:dyDescent="0.2">
      <c r="A49" s="232">
        <v>41</v>
      </c>
      <c r="B49" s="35" t="s">
        <v>102</v>
      </c>
      <c r="C49" s="85" t="s">
        <v>2</v>
      </c>
      <c r="D49" s="225">
        <v>2337570.5</v>
      </c>
      <c r="E49" s="57">
        <v>2494529.73</v>
      </c>
      <c r="F49" s="29">
        <f t="shared" si="1"/>
        <v>4832100.2300000004</v>
      </c>
      <c r="G49" s="465">
        <v>20589812.999999993</v>
      </c>
      <c r="H49" s="10">
        <f t="shared" si="2"/>
        <v>25421913.229999993</v>
      </c>
      <c r="I49" s="31"/>
    </row>
    <row r="50" spans="1:9" s="16" customFormat="1" x14ac:dyDescent="0.2">
      <c r="A50" s="232">
        <v>42</v>
      </c>
      <c r="B50" s="133" t="s">
        <v>103</v>
      </c>
      <c r="C50" s="85" t="s">
        <v>3</v>
      </c>
      <c r="D50" s="225"/>
      <c r="E50" s="57"/>
      <c r="F50" s="29">
        <f t="shared" si="1"/>
        <v>0</v>
      </c>
      <c r="G50" s="465">
        <v>10294092.199999997</v>
      </c>
      <c r="H50" s="10">
        <f t="shared" si="2"/>
        <v>10294092.199999997</v>
      </c>
      <c r="I50" s="31"/>
    </row>
    <row r="51" spans="1:9" s="16" customFormat="1" x14ac:dyDescent="0.2">
      <c r="A51" s="232">
        <v>43</v>
      </c>
      <c r="B51" s="18" t="s">
        <v>149</v>
      </c>
      <c r="C51" s="85" t="s">
        <v>32</v>
      </c>
      <c r="D51" s="225">
        <v>591790</v>
      </c>
      <c r="E51" s="57">
        <v>0</v>
      </c>
      <c r="F51" s="29">
        <f t="shared" si="1"/>
        <v>591790</v>
      </c>
      <c r="G51" s="465">
        <v>10286884.199999994</v>
      </c>
      <c r="H51" s="10">
        <f t="shared" si="2"/>
        <v>10878674.199999994</v>
      </c>
      <c r="I51" s="31"/>
    </row>
    <row r="52" spans="1:9" s="16" customFormat="1" x14ac:dyDescent="0.2">
      <c r="A52" s="232">
        <v>44</v>
      </c>
      <c r="B52" s="133" t="s">
        <v>104</v>
      </c>
      <c r="C52" s="85" t="s">
        <v>217</v>
      </c>
      <c r="D52" s="225"/>
      <c r="E52" s="57"/>
      <c r="F52" s="29">
        <f t="shared" si="1"/>
        <v>0</v>
      </c>
      <c r="G52" s="465">
        <v>10295200.400000002</v>
      </c>
      <c r="H52" s="10">
        <f t="shared" si="2"/>
        <v>10295200.400000002</v>
      </c>
      <c r="I52" s="31"/>
    </row>
    <row r="53" spans="1:9" s="16" customFormat="1" x14ac:dyDescent="0.2">
      <c r="A53" s="232">
        <v>45</v>
      </c>
      <c r="B53" s="18" t="s">
        <v>105</v>
      </c>
      <c r="C53" s="85" t="s">
        <v>0</v>
      </c>
      <c r="D53" s="225">
        <v>804834.4</v>
      </c>
      <c r="E53" s="57">
        <v>1165889.3400000001</v>
      </c>
      <c r="F53" s="29">
        <f t="shared" si="1"/>
        <v>1970723.7400000002</v>
      </c>
      <c r="G53" s="465">
        <v>10285631.499999996</v>
      </c>
      <c r="H53" s="10">
        <f t="shared" si="2"/>
        <v>12256355.239999996</v>
      </c>
      <c r="I53" s="31"/>
    </row>
    <row r="54" spans="1:9" s="16" customFormat="1" x14ac:dyDescent="0.2">
      <c r="A54" s="232">
        <v>46</v>
      </c>
      <c r="B54" s="133" t="s">
        <v>106</v>
      </c>
      <c r="C54" s="85" t="s">
        <v>4</v>
      </c>
      <c r="D54" s="225">
        <v>295303.21000000002</v>
      </c>
      <c r="E54" s="57"/>
      <c r="F54" s="29">
        <f t="shared" si="1"/>
        <v>295303.21000000002</v>
      </c>
      <c r="G54" s="465">
        <v>10297811.899999993</v>
      </c>
      <c r="H54" s="10">
        <f t="shared" si="2"/>
        <v>10593115.109999994</v>
      </c>
      <c r="I54" s="31"/>
    </row>
    <row r="55" spans="1:9" s="16" customFormat="1" x14ac:dyDescent="0.2">
      <c r="A55" s="232">
        <v>47</v>
      </c>
      <c r="B55" s="18" t="s">
        <v>107</v>
      </c>
      <c r="C55" s="85" t="s">
        <v>1</v>
      </c>
      <c r="D55" s="225">
        <v>549772.91</v>
      </c>
      <c r="E55" s="57">
        <v>313665.65999999997</v>
      </c>
      <c r="F55" s="29">
        <f t="shared" si="1"/>
        <v>863438.57000000007</v>
      </c>
      <c r="G55" s="465">
        <v>10299045.299999997</v>
      </c>
      <c r="H55" s="10">
        <f t="shared" si="2"/>
        <v>11162483.869999997</v>
      </c>
      <c r="I55" s="31"/>
    </row>
    <row r="56" spans="1:9" s="16" customFormat="1" x14ac:dyDescent="0.2">
      <c r="A56" s="232">
        <v>48</v>
      </c>
      <c r="B56" s="133" t="s">
        <v>108</v>
      </c>
      <c r="C56" s="85" t="s">
        <v>218</v>
      </c>
      <c r="D56" s="225">
        <v>823771.68</v>
      </c>
      <c r="E56" s="57"/>
      <c r="F56" s="29">
        <f t="shared" si="1"/>
        <v>823771.68</v>
      </c>
      <c r="G56" s="465">
        <v>10293716.399999999</v>
      </c>
      <c r="H56" s="10">
        <f t="shared" si="2"/>
        <v>11117488.079999998</v>
      </c>
      <c r="I56" s="31"/>
    </row>
    <row r="57" spans="1:9" s="16" customFormat="1" x14ac:dyDescent="0.2">
      <c r="A57" s="232">
        <v>49</v>
      </c>
      <c r="B57" s="133" t="s">
        <v>109</v>
      </c>
      <c r="C57" s="85" t="s">
        <v>25</v>
      </c>
      <c r="D57" s="225">
        <v>2744130.23</v>
      </c>
      <c r="E57" s="57">
        <v>1905666.84</v>
      </c>
      <c r="F57" s="29">
        <f t="shared" si="1"/>
        <v>4649797.07</v>
      </c>
      <c r="G57" s="465">
        <v>15427375.200000005</v>
      </c>
      <c r="H57" s="10">
        <f t="shared" si="2"/>
        <v>20077172.270000003</v>
      </c>
      <c r="I57" s="31"/>
    </row>
    <row r="58" spans="1:9" s="16" customFormat="1" x14ac:dyDescent="0.2">
      <c r="A58" s="232">
        <v>50</v>
      </c>
      <c r="B58" s="133" t="s">
        <v>157</v>
      </c>
      <c r="C58" s="85" t="s">
        <v>52</v>
      </c>
      <c r="D58" s="225">
        <v>601258.64</v>
      </c>
      <c r="E58" s="57">
        <v>1091911.5900000001</v>
      </c>
      <c r="F58" s="29">
        <f t="shared" si="1"/>
        <v>1693170.23</v>
      </c>
      <c r="G58" s="465">
        <v>10284783.5</v>
      </c>
      <c r="H58" s="10">
        <f t="shared" si="2"/>
        <v>11977953.73</v>
      </c>
      <c r="I58" s="31"/>
    </row>
    <row r="59" spans="1:9" s="16" customFormat="1" x14ac:dyDescent="0.2">
      <c r="A59" s="232">
        <v>51</v>
      </c>
      <c r="B59" s="133" t="s">
        <v>110</v>
      </c>
      <c r="C59" s="85" t="s">
        <v>219</v>
      </c>
      <c r="D59" s="225">
        <v>461004.41</v>
      </c>
      <c r="E59" s="57"/>
      <c r="F59" s="29">
        <f t="shared" si="1"/>
        <v>461004.41</v>
      </c>
      <c r="G59" s="465">
        <v>10296862.69999999</v>
      </c>
      <c r="H59" s="10">
        <f t="shared" si="2"/>
        <v>10757867.10999999</v>
      </c>
      <c r="I59" s="31"/>
    </row>
    <row r="60" spans="1:9" s="16" customFormat="1" x14ac:dyDescent="0.2">
      <c r="A60" s="232">
        <v>52</v>
      </c>
      <c r="B60" s="18" t="s">
        <v>159</v>
      </c>
      <c r="C60" s="85" t="s">
        <v>220</v>
      </c>
      <c r="D60" s="225"/>
      <c r="E60" s="57"/>
      <c r="F60" s="29">
        <f t="shared" si="1"/>
        <v>0</v>
      </c>
      <c r="G60" s="465">
        <v>10288715.099999996</v>
      </c>
      <c r="H60" s="10">
        <f t="shared" si="2"/>
        <v>10288715.099999996</v>
      </c>
      <c r="I60" s="31"/>
    </row>
    <row r="61" spans="1:9" s="16" customFormat="1" x14ac:dyDescent="0.2">
      <c r="A61" s="232">
        <v>53</v>
      </c>
      <c r="B61" s="133" t="s">
        <v>223</v>
      </c>
      <c r="C61" s="85" t="s">
        <v>222</v>
      </c>
      <c r="D61" s="225"/>
      <c r="E61" s="57"/>
      <c r="F61" s="29">
        <f t="shared" si="1"/>
        <v>0</v>
      </c>
      <c r="G61" s="465"/>
      <c r="H61" s="10">
        <f t="shared" si="2"/>
        <v>0</v>
      </c>
      <c r="I61" s="31"/>
    </row>
    <row r="62" spans="1:9" s="16" customFormat="1" x14ac:dyDescent="0.2">
      <c r="A62" s="232">
        <v>54</v>
      </c>
      <c r="B62" s="133" t="s">
        <v>237</v>
      </c>
      <c r="C62" s="85" t="s">
        <v>238</v>
      </c>
      <c r="D62" s="225"/>
      <c r="E62" s="57"/>
      <c r="F62" s="29">
        <f t="shared" si="1"/>
        <v>0</v>
      </c>
      <c r="G62" s="465"/>
      <c r="H62" s="10">
        <f t="shared" si="2"/>
        <v>0</v>
      </c>
      <c r="I62" s="31"/>
    </row>
    <row r="63" spans="1:9" s="16" customFormat="1" x14ac:dyDescent="0.2">
      <c r="A63" s="232">
        <v>55</v>
      </c>
      <c r="B63" s="133" t="s">
        <v>111</v>
      </c>
      <c r="C63" s="85" t="s">
        <v>51</v>
      </c>
      <c r="D63" s="225"/>
      <c r="E63" s="57"/>
      <c r="F63" s="29">
        <f t="shared" si="1"/>
        <v>0</v>
      </c>
      <c r="G63" s="465"/>
      <c r="H63" s="10">
        <f t="shared" si="2"/>
        <v>0</v>
      </c>
      <c r="I63" s="31"/>
    </row>
    <row r="64" spans="1:9" s="16" customFormat="1" x14ac:dyDescent="0.2">
      <c r="A64" s="232">
        <v>56</v>
      </c>
      <c r="B64" s="18" t="s">
        <v>112</v>
      </c>
      <c r="C64" s="85" t="s">
        <v>239</v>
      </c>
      <c r="D64" s="225"/>
      <c r="E64" s="57"/>
      <c r="F64" s="29">
        <f t="shared" si="1"/>
        <v>0</v>
      </c>
      <c r="G64" s="465"/>
      <c r="H64" s="10">
        <f t="shared" si="2"/>
        <v>0</v>
      </c>
      <c r="I64" s="31"/>
    </row>
    <row r="65" spans="1:9" s="16" customFormat="1" x14ac:dyDescent="0.2">
      <c r="A65" s="232">
        <v>57</v>
      </c>
      <c r="B65" s="35" t="s">
        <v>113</v>
      </c>
      <c r="C65" s="85" t="s">
        <v>114</v>
      </c>
      <c r="D65" s="225"/>
      <c r="E65" s="57"/>
      <c r="F65" s="29">
        <f t="shared" si="1"/>
        <v>0</v>
      </c>
      <c r="G65" s="465"/>
      <c r="H65" s="10">
        <f t="shared" si="2"/>
        <v>0</v>
      </c>
      <c r="I65" s="31"/>
    </row>
    <row r="66" spans="1:9" s="16" customFormat="1" x14ac:dyDescent="0.2">
      <c r="A66" s="232">
        <v>58</v>
      </c>
      <c r="B66" s="18" t="s">
        <v>115</v>
      </c>
      <c r="C66" s="85" t="s">
        <v>240</v>
      </c>
      <c r="D66" s="225"/>
      <c r="E66" s="57">
        <v>1689651.81</v>
      </c>
      <c r="F66" s="29">
        <f t="shared" si="1"/>
        <v>1689651.81</v>
      </c>
      <c r="G66" s="465"/>
      <c r="H66" s="10">
        <f t="shared" si="2"/>
        <v>1689651.81</v>
      </c>
      <c r="I66" s="31"/>
    </row>
    <row r="67" spans="1:9" s="16" customFormat="1" x14ac:dyDescent="0.2">
      <c r="A67" s="232">
        <v>59</v>
      </c>
      <c r="B67" s="133" t="s">
        <v>116</v>
      </c>
      <c r="C67" s="85" t="s">
        <v>274</v>
      </c>
      <c r="D67" s="225"/>
      <c r="E67" s="57"/>
      <c r="F67" s="29">
        <f t="shared" si="1"/>
        <v>0</v>
      </c>
      <c r="G67" s="465"/>
      <c r="H67" s="10">
        <f t="shared" si="2"/>
        <v>0</v>
      </c>
      <c r="I67" s="31"/>
    </row>
    <row r="68" spans="1:9" s="16" customFormat="1" ht="25.5" x14ac:dyDescent="0.2">
      <c r="A68" s="232">
        <v>60</v>
      </c>
      <c r="B68" s="35" t="s">
        <v>117</v>
      </c>
      <c r="C68" s="85" t="s">
        <v>241</v>
      </c>
      <c r="D68" s="225"/>
      <c r="E68" s="57"/>
      <c r="F68" s="29">
        <f t="shared" si="1"/>
        <v>0</v>
      </c>
      <c r="G68" s="465"/>
      <c r="H68" s="10">
        <f t="shared" si="2"/>
        <v>0</v>
      </c>
      <c r="I68" s="31"/>
    </row>
    <row r="69" spans="1:9" s="16" customFormat="1" ht="25.5" x14ac:dyDescent="0.2">
      <c r="A69" s="232">
        <v>61</v>
      </c>
      <c r="B69" s="35" t="s">
        <v>118</v>
      </c>
      <c r="C69" s="85" t="s">
        <v>242</v>
      </c>
      <c r="D69" s="225"/>
      <c r="E69" s="57"/>
      <c r="F69" s="29">
        <f t="shared" si="1"/>
        <v>0</v>
      </c>
      <c r="G69" s="465"/>
      <c r="H69" s="10">
        <f t="shared" si="2"/>
        <v>0</v>
      </c>
      <c r="I69" s="31"/>
    </row>
    <row r="70" spans="1:9" s="16" customFormat="1" ht="15.75" customHeight="1" x14ac:dyDescent="0.2">
      <c r="A70" s="232">
        <v>62</v>
      </c>
      <c r="B70" s="18" t="s">
        <v>119</v>
      </c>
      <c r="C70" s="85" t="s">
        <v>243</v>
      </c>
      <c r="D70" s="225">
        <v>2108547.77</v>
      </c>
      <c r="E70" s="57">
        <v>2346574.23</v>
      </c>
      <c r="F70" s="29">
        <f t="shared" si="1"/>
        <v>4455122</v>
      </c>
      <c r="G70" s="465"/>
      <c r="H70" s="10">
        <f t="shared" si="2"/>
        <v>4455122</v>
      </c>
      <c r="I70" s="31"/>
    </row>
    <row r="71" spans="1:9" s="16" customFormat="1" ht="15.75" customHeight="1" x14ac:dyDescent="0.2">
      <c r="A71" s="232">
        <v>63</v>
      </c>
      <c r="B71" s="18" t="s">
        <v>120</v>
      </c>
      <c r="C71" s="85" t="s">
        <v>50</v>
      </c>
      <c r="D71" s="225">
        <v>1260512.7</v>
      </c>
      <c r="E71" s="57">
        <v>2722381.2</v>
      </c>
      <c r="F71" s="29">
        <f t="shared" si="1"/>
        <v>3982893.9000000004</v>
      </c>
      <c r="G71" s="465"/>
      <c r="H71" s="10">
        <f t="shared" si="2"/>
        <v>3982893.9000000004</v>
      </c>
      <c r="I71" s="31"/>
    </row>
    <row r="72" spans="1:9" s="16" customFormat="1" ht="15.75" customHeight="1" x14ac:dyDescent="0.2">
      <c r="A72" s="232">
        <v>64</v>
      </c>
      <c r="B72" s="18" t="s">
        <v>121</v>
      </c>
      <c r="C72" s="85" t="s">
        <v>244</v>
      </c>
      <c r="D72" s="225">
        <v>2968418.64</v>
      </c>
      <c r="E72" s="57"/>
      <c r="F72" s="29">
        <f t="shared" si="1"/>
        <v>2968418.64</v>
      </c>
      <c r="G72" s="465"/>
      <c r="H72" s="10">
        <f t="shared" si="2"/>
        <v>2968418.64</v>
      </c>
      <c r="I72" s="31"/>
    </row>
    <row r="73" spans="1:9" s="16" customFormat="1" ht="15.75" customHeight="1" x14ac:dyDescent="0.2">
      <c r="A73" s="232">
        <v>65</v>
      </c>
      <c r="B73" s="18" t="s">
        <v>122</v>
      </c>
      <c r="C73" s="85" t="s">
        <v>245</v>
      </c>
      <c r="D73" s="225"/>
      <c r="E73" s="57"/>
      <c r="F73" s="29">
        <f t="shared" ref="F73:F136" si="3">SUM(D73:E73)</f>
        <v>0</v>
      </c>
      <c r="G73" s="465"/>
      <c r="H73" s="10">
        <f t="shared" ref="H73:H104" si="4">F73+G73</f>
        <v>0</v>
      </c>
      <c r="I73" s="31"/>
    </row>
    <row r="74" spans="1:9" s="16" customFormat="1" ht="15.75" customHeight="1" x14ac:dyDescent="0.2">
      <c r="A74" s="232">
        <v>66</v>
      </c>
      <c r="B74" s="35" t="s">
        <v>123</v>
      </c>
      <c r="C74" s="85" t="s">
        <v>246</v>
      </c>
      <c r="D74" s="225"/>
      <c r="E74" s="57"/>
      <c r="F74" s="29">
        <f t="shared" si="3"/>
        <v>0</v>
      </c>
      <c r="G74" s="465"/>
      <c r="H74" s="10">
        <f t="shared" si="4"/>
        <v>0</v>
      </c>
      <c r="I74" s="31"/>
    </row>
    <row r="75" spans="1:9" s="16" customFormat="1" ht="15.75" customHeight="1" x14ac:dyDescent="0.2">
      <c r="A75" s="232">
        <v>67</v>
      </c>
      <c r="B75" s="18" t="s">
        <v>124</v>
      </c>
      <c r="C75" s="85" t="s">
        <v>247</v>
      </c>
      <c r="D75" s="225"/>
      <c r="E75" s="57"/>
      <c r="F75" s="29">
        <f t="shared" si="3"/>
        <v>0</v>
      </c>
      <c r="G75" s="465"/>
      <c r="H75" s="10">
        <f t="shared" si="4"/>
        <v>0</v>
      </c>
      <c r="I75" s="31"/>
    </row>
    <row r="76" spans="1:9" s="16" customFormat="1" ht="15.75" customHeight="1" x14ac:dyDescent="0.2">
      <c r="A76" s="232">
        <v>68</v>
      </c>
      <c r="B76" s="18" t="s">
        <v>125</v>
      </c>
      <c r="C76" s="85" t="s">
        <v>248</v>
      </c>
      <c r="D76" s="225"/>
      <c r="E76" s="57"/>
      <c r="F76" s="29">
        <f t="shared" si="3"/>
        <v>0</v>
      </c>
      <c r="G76" s="465"/>
      <c r="H76" s="10">
        <f t="shared" si="4"/>
        <v>0</v>
      </c>
      <c r="I76" s="31"/>
    </row>
    <row r="77" spans="1:9" s="16" customFormat="1" ht="15.75" customHeight="1" x14ac:dyDescent="0.2">
      <c r="A77" s="232">
        <v>69</v>
      </c>
      <c r="B77" s="35" t="s">
        <v>126</v>
      </c>
      <c r="C77" s="85" t="s">
        <v>249</v>
      </c>
      <c r="D77" s="225"/>
      <c r="E77" s="57"/>
      <c r="F77" s="29">
        <f t="shared" si="3"/>
        <v>0</v>
      </c>
      <c r="G77" s="465"/>
      <c r="H77" s="10">
        <f t="shared" si="4"/>
        <v>0</v>
      </c>
      <c r="I77" s="31"/>
    </row>
    <row r="78" spans="1:9" s="16" customFormat="1" ht="15.75" customHeight="1" x14ac:dyDescent="0.2">
      <c r="A78" s="232">
        <v>70</v>
      </c>
      <c r="B78" s="35" t="s">
        <v>127</v>
      </c>
      <c r="C78" s="85" t="s">
        <v>250</v>
      </c>
      <c r="D78" s="225"/>
      <c r="E78" s="57"/>
      <c r="F78" s="29">
        <f t="shared" si="3"/>
        <v>0</v>
      </c>
      <c r="G78" s="465"/>
      <c r="H78" s="10">
        <f t="shared" si="4"/>
        <v>0</v>
      </c>
      <c r="I78" s="31"/>
    </row>
    <row r="79" spans="1:9" s="16" customFormat="1" ht="15.75" customHeight="1" x14ac:dyDescent="0.2">
      <c r="A79" s="232">
        <v>71</v>
      </c>
      <c r="B79" s="35" t="s">
        <v>128</v>
      </c>
      <c r="C79" s="85" t="s">
        <v>251</v>
      </c>
      <c r="D79" s="225"/>
      <c r="E79" s="57"/>
      <c r="F79" s="29">
        <f t="shared" si="3"/>
        <v>0</v>
      </c>
      <c r="G79" s="465"/>
      <c r="H79" s="10">
        <f t="shared" si="4"/>
        <v>0</v>
      </c>
      <c r="I79" s="31"/>
    </row>
    <row r="80" spans="1:9" s="16" customFormat="1" x14ac:dyDescent="0.2">
      <c r="A80" s="232">
        <v>72</v>
      </c>
      <c r="B80" s="133" t="s">
        <v>129</v>
      </c>
      <c r="C80" s="85" t="s">
        <v>130</v>
      </c>
      <c r="D80" s="225">
        <v>1516165.98</v>
      </c>
      <c r="E80" s="57"/>
      <c r="F80" s="29">
        <f t="shared" si="3"/>
        <v>1516165.98</v>
      </c>
      <c r="G80" s="465">
        <v>15434433.800000003</v>
      </c>
      <c r="H80" s="10">
        <f t="shared" si="4"/>
        <v>16950599.780000001</v>
      </c>
      <c r="I80" s="31"/>
    </row>
    <row r="81" spans="1:9" s="16" customFormat="1" x14ac:dyDescent="0.2">
      <c r="A81" s="232">
        <v>73</v>
      </c>
      <c r="B81" s="35" t="s">
        <v>131</v>
      </c>
      <c r="C81" s="85" t="s">
        <v>252</v>
      </c>
      <c r="D81" s="225">
        <v>4052577.92</v>
      </c>
      <c r="E81" s="57">
        <v>3021251.31</v>
      </c>
      <c r="F81" s="29">
        <f t="shared" si="3"/>
        <v>7073829.2300000004</v>
      </c>
      <c r="G81" s="465">
        <v>30882551.29999999</v>
      </c>
      <c r="H81" s="10">
        <f t="shared" si="4"/>
        <v>37956380.529999986</v>
      </c>
      <c r="I81" s="31"/>
    </row>
    <row r="82" spans="1:9" s="16" customFormat="1" x14ac:dyDescent="0.2">
      <c r="A82" s="232">
        <v>74</v>
      </c>
      <c r="B82" s="133" t="s">
        <v>132</v>
      </c>
      <c r="C82" s="85" t="s">
        <v>34</v>
      </c>
      <c r="D82" s="225">
        <v>2058245.62</v>
      </c>
      <c r="E82" s="57">
        <v>1423331.91</v>
      </c>
      <c r="F82" s="29">
        <f t="shared" si="3"/>
        <v>3481577.5300000003</v>
      </c>
      <c r="G82" s="465">
        <v>10286479.500000002</v>
      </c>
      <c r="H82" s="10">
        <f t="shared" si="4"/>
        <v>13768057.030000001</v>
      </c>
      <c r="I82" s="31"/>
    </row>
    <row r="83" spans="1:9" s="16" customFormat="1" x14ac:dyDescent="0.2">
      <c r="A83" s="232">
        <v>75</v>
      </c>
      <c r="B83" s="35" t="s">
        <v>133</v>
      </c>
      <c r="C83" s="36" t="s">
        <v>326</v>
      </c>
      <c r="D83" s="225">
        <v>550956.49</v>
      </c>
      <c r="E83" s="57"/>
      <c r="F83" s="29">
        <f t="shared" si="3"/>
        <v>550956.49</v>
      </c>
      <c r="G83" s="465">
        <v>12406294.880000001</v>
      </c>
      <c r="H83" s="10">
        <f t="shared" si="4"/>
        <v>12957251.370000001</v>
      </c>
      <c r="I83" s="31"/>
    </row>
    <row r="84" spans="1:9" s="16" customFormat="1" x14ac:dyDescent="0.2">
      <c r="A84" s="232">
        <v>76</v>
      </c>
      <c r="B84" s="35" t="s">
        <v>134</v>
      </c>
      <c r="C84" s="85" t="s">
        <v>35</v>
      </c>
      <c r="D84" s="225">
        <v>3821779.82</v>
      </c>
      <c r="E84" s="57">
        <v>2000358.36</v>
      </c>
      <c r="F84" s="29">
        <f t="shared" si="3"/>
        <v>5822138.1799999997</v>
      </c>
      <c r="G84" s="465">
        <v>15438746.1</v>
      </c>
      <c r="H84" s="10">
        <f t="shared" si="4"/>
        <v>21260884.280000001</v>
      </c>
      <c r="I84" s="31"/>
    </row>
    <row r="85" spans="1:9" s="16" customFormat="1" x14ac:dyDescent="0.2">
      <c r="A85" s="232">
        <v>77</v>
      </c>
      <c r="B85" s="35" t="s">
        <v>135</v>
      </c>
      <c r="C85" s="85" t="s">
        <v>49</v>
      </c>
      <c r="D85" s="225"/>
      <c r="E85" s="57">
        <v>2056581.45</v>
      </c>
      <c r="F85" s="29">
        <f t="shared" si="3"/>
        <v>2056581.45</v>
      </c>
      <c r="G85" s="465">
        <v>12327023.539999999</v>
      </c>
      <c r="H85" s="10">
        <f t="shared" si="4"/>
        <v>14383604.989999998</v>
      </c>
      <c r="I85" s="31"/>
    </row>
    <row r="86" spans="1:9" s="16" customFormat="1" x14ac:dyDescent="0.2">
      <c r="A86" s="232">
        <v>78</v>
      </c>
      <c r="B86" s="35" t="s">
        <v>136</v>
      </c>
      <c r="C86" s="85" t="s">
        <v>231</v>
      </c>
      <c r="D86" s="225">
        <v>3083817.69</v>
      </c>
      <c r="E86" s="57"/>
      <c r="F86" s="29">
        <f t="shared" si="3"/>
        <v>3083817.69</v>
      </c>
      <c r="G86" s="465">
        <v>16474701.800000003</v>
      </c>
      <c r="H86" s="10">
        <f t="shared" si="4"/>
        <v>19558519.490000002</v>
      </c>
      <c r="I86" s="31"/>
    </row>
    <row r="87" spans="1:9" s="16" customFormat="1" x14ac:dyDescent="0.2">
      <c r="A87" s="232">
        <v>79</v>
      </c>
      <c r="B87" s="35" t="s">
        <v>137</v>
      </c>
      <c r="C87" s="85" t="s">
        <v>296</v>
      </c>
      <c r="D87" s="225"/>
      <c r="E87" s="57"/>
      <c r="F87" s="29">
        <f t="shared" si="3"/>
        <v>0</v>
      </c>
      <c r="G87" s="465"/>
      <c r="H87" s="10">
        <f t="shared" si="4"/>
        <v>0</v>
      </c>
      <c r="I87" s="31"/>
    </row>
    <row r="88" spans="1:9" s="16" customFormat="1" ht="16.5" customHeight="1" x14ac:dyDescent="0.2">
      <c r="A88" s="232">
        <v>80</v>
      </c>
      <c r="B88" s="18" t="s">
        <v>138</v>
      </c>
      <c r="C88" s="85" t="s">
        <v>264</v>
      </c>
      <c r="D88" s="225"/>
      <c r="E88" s="57"/>
      <c r="F88" s="29">
        <f t="shared" si="3"/>
        <v>0</v>
      </c>
      <c r="G88" s="465"/>
      <c r="H88" s="10">
        <f t="shared" si="4"/>
        <v>0</v>
      </c>
      <c r="I88" s="31"/>
    </row>
    <row r="89" spans="1:9" s="16" customFormat="1" ht="27.75" customHeight="1" x14ac:dyDescent="0.2">
      <c r="A89" s="267">
        <v>81</v>
      </c>
      <c r="B89" s="270" t="s">
        <v>139</v>
      </c>
      <c r="C89" s="144" t="s">
        <v>253</v>
      </c>
      <c r="D89" s="225"/>
      <c r="E89" s="57"/>
      <c r="F89" s="29">
        <f t="shared" si="3"/>
        <v>0</v>
      </c>
      <c r="G89" s="465"/>
      <c r="H89" s="10">
        <f t="shared" si="4"/>
        <v>0</v>
      </c>
      <c r="I89" s="31"/>
    </row>
    <row r="90" spans="1:9" s="16" customFormat="1" ht="38.25" x14ac:dyDescent="0.2">
      <c r="A90" s="268"/>
      <c r="B90" s="271"/>
      <c r="C90" s="85" t="s">
        <v>294</v>
      </c>
      <c r="D90" s="225"/>
      <c r="E90" s="57"/>
      <c r="F90" s="29">
        <f t="shared" si="3"/>
        <v>0</v>
      </c>
      <c r="G90" s="465"/>
      <c r="H90" s="10">
        <f t="shared" si="4"/>
        <v>0</v>
      </c>
      <c r="I90" s="31"/>
    </row>
    <row r="91" spans="1:9" s="16" customFormat="1" ht="16.5" customHeight="1" x14ac:dyDescent="0.2">
      <c r="A91" s="268"/>
      <c r="B91" s="271"/>
      <c r="C91" s="85" t="s">
        <v>254</v>
      </c>
      <c r="D91" s="225"/>
      <c r="E91" s="57"/>
      <c r="F91" s="29">
        <f t="shared" si="3"/>
        <v>0</v>
      </c>
      <c r="G91" s="465"/>
      <c r="H91" s="10">
        <f t="shared" si="4"/>
        <v>0</v>
      </c>
      <c r="I91" s="31"/>
    </row>
    <row r="92" spans="1:9" s="16" customFormat="1" ht="38.25" x14ac:dyDescent="0.2">
      <c r="A92" s="269"/>
      <c r="B92" s="272"/>
      <c r="C92" s="145" t="s">
        <v>295</v>
      </c>
      <c r="D92" s="225"/>
      <c r="E92" s="57"/>
      <c r="F92" s="29">
        <f t="shared" si="3"/>
        <v>0</v>
      </c>
      <c r="G92" s="465"/>
      <c r="H92" s="10">
        <f t="shared" si="4"/>
        <v>0</v>
      </c>
      <c r="I92" s="31"/>
    </row>
    <row r="93" spans="1:9" s="16" customFormat="1" ht="25.5" x14ac:dyDescent="0.2">
      <c r="A93" s="232">
        <v>82</v>
      </c>
      <c r="B93" s="18" t="s">
        <v>140</v>
      </c>
      <c r="C93" s="85" t="s">
        <v>48</v>
      </c>
      <c r="D93" s="225"/>
      <c r="E93" s="57"/>
      <c r="F93" s="29">
        <f t="shared" si="3"/>
        <v>0</v>
      </c>
      <c r="G93" s="465"/>
      <c r="H93" s="10">
        <f t="shared" si="4"/>
        <v>0</v>
      </c>
      <c r="I93" s="31"/>
    </row>
    <row r="94" spans="1:9" s="16" customFormat="1" x14ac:dyDescent="0.2">
      <c r="A94" s="232">
        <v>83</v>
      </c>
      <c r="B94" s="18" t="s">
        <v>141</v>
      </c>
      <c r="C94" s="85" t="s">
        <v>142</v>
      </c>
      <c r="D94" s="225"/>
      <c r="E94" s="57"/>
      <c r="F94" s="29">
        <f t="shared" si="3"/>
        <v>0</v>
      </c>
      <c r="G94" s="465"/>
      <c r="H94" s="10">
        <f t="shared" si="4"/>
        <v>0</v>
      </c>
      <c r="I94" s="31"/>
    </row>
    <row r="95" spans="1:9" s="16" customFormat="1" x14ac:dyDescent="0.2">
      <c r="A95" s="232">
        <v>84</v>
      </c>
      <c r="B95" s="133" t="s">
        <v>143</v>
      </c>
      <c r="C95" s="85" t="s">
        <v>144</v>
      </c>
      <c r="D95" s="225"/>
      <c r="E95" s="57"/>
      <c r="F95" s="29">
        <f t="shared" si="3"/>
        <v>0</v>
      </c>
      <c r="G95" s="465"/>
      <c r="H95" s="10">
        <f t="shared" si="4"/>
        <v>0</v>
      </c>
      <c r="I95" s="31"/>
    </row>
    <row r="96" spans="1:9" s="16" customFormat="1" x14ac:dyDescent="0.2">
      <c r="A96" s="232">
        <v>85</v>
      </c>
      <c r="B96" s="18" t="s">
        <v>145</v>
      </c>
      <c r="C96" s="85" t="s">
        <v>27</v>
      </c>
      <c r="D96" s="225"/>
      <c r="E96" s="57"/>
      <c r="F96" s="29">
        <f t="shared" si="3"/>
        <v>0</v>
      </c>
      <c r="G96" s="465">
        <v>10288334.5</v>
      </c>
      <c r="H96" s="10">
        <f t="shared" si="4"/>
        <v>10288334.5</v>
      </c>
      <c r="I96" s="31"/>
    </row>
    <row r="97" spans="1:9" s="16" customFormat="1" x14ac:dyDescent="0.2">
      <c r="A97" s="232">
        <v>86</v>
      </c>
      <c r="B97" s="133" t="s">
        <v>146</v>
      </c>
      <c r="C97" s="85" t="s">
        <v>12</v>
      </c>
      <c r="D97" s="225"/>
      <c r="E97" s="57"/>
      <c r="F97" s="29">
        <f t="shared" si="3"/>
        <v>0</v>
      </c>
      <c r="G97" s="465">
        <v>10296390.499999996</v>
      </c>
      <c r="H97" s="10">
        <f t="shared" si="4"/>
        <v>10296390.499999996</v>
      </c>
      <c r="I97" s="31"/>
    </row>
    <row r="98" spans="1:9" s="16" customFormat="1" x14ac:dyDescent="0.2">
      <c r="A98" s="232">
        <v>87</v>
      </c>
      <c r="B98" s="133" t="s">
        <v>147</v>
      </c>
      <c r="C98" s="85" t="s">
        <v>26</v>
      </c>
      <c r="D98" s="225">
        <v>1045101.14</v>
      </c>
      <c r="E98" s="57">
        <v>633249.54</v>
      </c>
      <c r="F98" s="29">
        <f t="shared" si="3"/>
        <v>1678350.6800000002</v>
      </c>
      <c r="G98" s="465">
        <v>10294434.300000006</v>
      </c>
      <c r="H98" s="10">
        <f t="shared" si="4"/>
        <v>11972784.980000006</v>
      </c>
      <c r="I98" s="31"/>
    </row>
    <row r="99" spans="1:9" s="16" customFormat="1" x14ac:dyDescent="0.2">
      <c r="A99" s="232">
        <v>88</v>
      </c>
      <c r="B99" s="18" t="s">
        <v>148</v>
      </c>
      <c r="C99" s="85" t="s">
        <v>42</v>
      </c>
      <c r="D99" s="225">
        <v>457453.67</v>
      </c>
      <c r="E99" s="57">
        <v>245606.13</v>
      </c>
      <c r="F99" s="29">
        <f t="shared" si="3"/>
        <v>703059.8</v>
      </c>
      <c r="G99" s="465">
        <v>5140312.6999999993</v>
      </c>
      <c r="H99" s="10">
        <f t="shared" si="4"/>
        <v>5843372.4999999991</v>
      </c>
      <c r="I99" s="31"/>
    </row>
    <row r="100" spans="1:9" s="16" customFormat="1" x14ac:dyDescent="0.2">
      <c r="A100" s="232">
        <v>89</v>
      </c>
      <c r="B100" s="35" t="s">
        <v>150</v>
      </c>
      <c r="C100" s="85" t="s">
        <v>28</v>
      </c>
      <c r="D100" s="225">
        <v>1184763.58</v>
      </c>
      <c r="E100" s="57">
        <v>846305.46</v>
      </c>
      <c r="F100" s="29">
        <f t="shared" si="3"/>
        <v>2031069.04</v>
      </c>
      <c r="G100" s="465">
        <v>10331886.699999996</v>
      </c>
      <c r="H100" s="10">
        <f t="shared" si="4"/>
        <v>12362955.739999995</v>
      </c>
      <c r="I100" s="31"/>
    </row>
    <row r="101" spans="1:9" s="16" customFormat="1" x14ac:dyDescent="0.2">
      <c r="A101" s="232">
        <v>90</v>
      </c>
      <c r="B101" s="35" t="s">
        <v>151</v>
      </c>
      <c r="C101" s="85" t="s">
        <v>29</v>
      </c>
      <c r="D101" s="225">
        <v>2077182.9</v>
      </c>
      <c r="E101" s="57">
        <v>1035688.5</v>
      </c>
      <c r="F101" s="29">
        <f t="shared" si="3"/>
        <v>3112871.4</v>
      </c>
      <c r="G101" s="465">
        <v>10294270.500000002</v>
      </c>
      <c r="H101" s="10">
        <f t="shared" si="4"/>
        <v>13407141.900000002</v>
      </c>
      <c r="I101" s="31"/>
    </row>
    <row r="102" spans="1:9" s="16" customFormat="1" x14ac:dyDescent="0.2">
      <c r="A102" s="232">
        <v>91</v>
      </c>
      <c r="B102" s="133" t="s">
        <v>152</v>
      </c>
      <c r="C102" s="85" t="s">
        <v>14</v>
      </c>
      <c r="D102" s="225"/>
      <c r="E102" s="57"/>
      <c r="F102" s="29">
        <f t="shared" si="3"/>
        <v>0</v>
      </c>
      <c r="G102" s="465">
        <v>5144658.700000003</v>
      </c>
      <c r="H102" s="10">
        <f t="shared" si="4"/>
        <v>5144658.700000003</v>
      </c>
      <c r="I102" s="31"/>
    </row>
    <row r="103" spans="1:9" s="16" customFormat="1" x14ac:dyDescent="0.2">
      <c r="A103" s="232">
        <v>92</v>
      </c>
      <c r="B103" s="35" t="s">
        <v>153</v>
      </c>
      <c r="C103" s="85" t="s">
        <v>30</v>
      </c>
      <c r="D103" s="225">
        <v>545630.38</v>
      </c>
      <c r="E103" s="57"/>
      <c r="F103" s="29">
        <f t="shared" si="3"/>
        <v>545630.38</v>
      </c>
      <c r="G103" s="465">
        <f>10287211.8-18294.8</f>
        <v>10268917</v>
      </c>
      <c r="H103" s="10">
        <f t="shared" si="4"/>
        <v>10814547.380000001</v>
      </c>
      <c r="I103" s="31"/>
    </row>
    <row r="104" spans="1:9" s="16" customFormat="1" x14ac:dyDescent="0.2">
      <c r="A104" s="232">
        <v>93</v>
      </c>
      <c r="B104" s="35" t="s">
        <v>154</v>
      </c>
      <c r="C104" s="85" t="s">
        <v>15</v>
      </c>
      <c r="D104" s="225"/>
      <c r="E104" s="57"/>
      <c r="F104" s="29">
        <f t="shared" si="3"/>
        <v>0</v>
      </c>
      <c r="G104" s="465">
        <v>10290280.999999998</v>
      </c>
      <c r="H104" s="10">
        <f t="shared" si="4"/>
        <v>10290280.999999998</v>
      </c>
      <c r="I104" s="31"/>
    </row>
    <row r="105" spans="1:9" s="16" customFormat="1" x14ac:dyDescent="0.2">
      <c r="A105" s="232">
        <v>94</v>
      </c>
      <c r="B105" s="18" t="s">
        <v>155</v>
      </c>
      <c r="C105" s="85" t="s">
        <v>13</v>
      </c>
      <c r="D105" s="225">
        <v>1823304.99</v>
      </c>
      <c r="E105" s="57">
        <v>1491391.44</v>
      </c>
      <c r="F105" s="29">
        <f t="shared" si="3"/>
        <v>3314696.4299999997</v>
      </c>
      <c r="G105" s="465">
        <v>11308529.900000002</v>
      </c>
      <c r="H105" s="10">
        <f t="shared" ref="H105:H136" si="5">F105+G105</f>
        <v>14623226.330000002</v>
      </c>
      <c r="I105" s="31"/>
    </row>
    <row r="106" spans="1:9" s="16" customFormat="1" x14ac:dyDescent="0.2">
      <c r="A106" s="232">
        <v>95</v>
      </c>
      <c r="B106" s="133" t="s">
        <v>156</v>
      </c>
      <c r="C106" s="85" t="s">
        <v>31</v>
      </c>
      <c r="D106" s="225">
        <v>406559.73</v>
      </c>
      <c r="E106" s="57"/>
      <c r="F106" s="29">
        <f t="shared" si="3"/>
        <v>406559.73</v>
      </c>
      <c r="G106" s="465">
        <v>10293345.399999999</v>
      </c>
      <c r="H106" s="10">
        <f t="shared" si="5"/>
        <v>10699905.129999999</v>
      </c>
      <c r="I106" s="31"/>
    </row>
    <row r="107" spans="1:9" s="16" customFormat="1" x14ac:dyDescent="0.2">
      <c r="A107" s="232">
        <v>96</v>
      </c>
      <c r="B107" s="35" t="s">
        <v>158</v>
      </c>
      <c r="C107" s="85" t="s">
        <v>33</v>
      </c>
      <c r="D107" s="225">
        <v>1499595.86</v>
      </c>
      <c r="E107" s="57">
        <v>1151093.79</v>
      </c>
      <c r="F107" s="29">
        <f t="shared" si="3"/>
        <v>2650689.6500000004</v>
      </c>
      <c r="G107" s="465">
        <v>10297503.499999996</v>
      </c>
      <c r="H107" s="10">
        <f t="shared" si="5"/>
        <v>12948193.149999997</v>
      </c>
      <c r="I107" s="31"/>
    </row>
    <row r="108" spans="1:9" s="16" customFormat="1" x14ac:dyDescent="0.2">
      <c r="A108" s="232">
        <v>97</v>
      </c>
      <c r="B108" s="35" t="s">
        <v>160</v>
      </c>
      <c r="C108" s="85" t="s">
        <v>161</v>
      </c>
      <c r="D108" s="225"/>
      <c r="E108" s="57"/>
      <c r="F108" s="29">
        <f t="shared" si="3"/>
        <v>0</v>
      </c>
      <c r="G108" s="465"/>
      <c r="H108" s="10">
        <f t="shared" si="5"/>
        <v>0</v>
      </c>
      <c r="I108" s="31"/>
    </row>
    <row r="109" spans="1:9" s="16" customFormat="1" x14ac:dyDescent="0.2">
      <c r="A109" s="232">
        <v>98</v>
      </c>
      <c r="B109" s="35" t="s">
        <v>162</v>
      </c>
      <c r="C109" s="85" t="s">
        <v>163</v>
      </c>
      <c r="D109" s="225"/>
      <c r="E109" s="57"/>
      <c r="F109" s="29">
        <f t="shared" si="3"/>
        <v>0</v>
      </c>
      <c r="G109" s="465"/>
      <c r="H109" s="10">
        <f t="shared" si="5"/>
        <v>0</v>
      </c>
      <c r="I109" s="31"/>
    </row>
    <row r="110" spans="1:9" s="16" customFormat="1" x14ac:dyDescent="0.2">
      <c r="A110" s="232">
        <v>99</v>
      </c>
      <c r="B110" s="133" t="s">
        <v>164</v>
      </c>
      <c r="C110" s="85" t="s">
        <v>165</v>
      </c>
      <c r="D110" s="225"/>
      <c r="E110" s="57"/>
      <c r="F110" s="29">
        <f t="shared" si="3"/>
        <v>0</v>
      </c>
      <c r="G110" s="465"/>
      <c r="H110" s="10">
        <f t="shared" si="5"/>
        <v>0</v>
      </c>
      <c r="I110" s="31"/>
    </row>
    <row r="111" spans="1:9" s="16" customFormat="1" x14ac:dyDescent="0.2">
      <c r="A111" s="232">
        <v>100</v>
      </c>
      <c r="B111" s="133" t="s">
        <v>166</v>
      </c>
      <c r="C111" s="85" t="s">
        <v>167</v>
      </c>
      <c r="D111" s="225"/>
      <c r="E111" s="57"/>
      <c r="F111" s="29">
        <f t="shared" si="3"/>
        <v>0</v>
      </c>
      <c r="G111" s="465"/>
      <c r="H111" s="10">
        <f t="shared" si="5"/>
        <v>0</v>
      </c>
      <c r="I111" s="31"/>
    </row>
    <row r="112" spans="1:9" s="16" customFormat="1" x14ac:dyDescent="0.2">
      <c r="A112" s="232">
        <v>101</v>
      </c>
      <c r="B112" s="133" t="s">
        <v>168</v>
      </c>
      <c r="C112" s="85" t="s">
        <v>169</v>
      </c>
      <c r="D112" s="225"/>
      <c r="E112" s="57"/>
      <c r="F112" s="29">
        <f t="shared" si="3"/>
        <v>0</v>
      </c>
      <c r="G112" s="465"/>
      <c r="H112" s="10">
        <f t="shared" si="5"/>
        <v>0</v>
      </c>
      <c r="I112" s="31"/>
    </row>
    <row r="113" spans="1:9" s="16" customFormat="1" x14ac:dyDescent="0.2">
      <c r="A113" s="232">
        <v>102</v>
      </c>
      <c r="B113" s="133" t="s">
        <v>170</v>
      </c>
      <c r="C113" s="85" t="s">
        <v>171</v>
      </c>
      <c r="D113" s="225"/>
      <c r="E113" s="57"/>
      <c r="F113" s="29">
        <f t="shared" si="3"/>
        <v>0</v>
      </c>
      <c r="G113" s="465"/>
      <c r="H113" s="10">
        <f t="shared" si="5"/>
        <v>0</v>
      </c>
      <c r="I113" s="31"/>
    </row>
    <row r="114" spans="1:9" s="16" customFormat="1" x14ac:dyDescent="0.2">
      <c r="A114" s="232">
        <v>103</v>
      </c>
      <c r="B114" s="133" t="s">
        <v>172</v>
      </c>
      <c r="C114" s="85" t="s">
        <v>173</v>
      </c>
      <c r="D114" s="225"/>
      <c r="E114" s="57"/>
      <c r="F114" s="29">
        <f t="shared" si="3"/>
        <v>0</v>
      </c>
      <c r="G114" s="465"/>
      <c r="H114" s="10">
        <f t="shared" si="5"/>
        <v>0</v>
      </c>
      <c r="I114" s="31"/>
    </row>
    <row r="115" spans="1:9" s="16" customFormat="1" x14ac:dyDescent="0.2">
      <c r="A115" s="232">
        <v>104</v>
      </c>
      <c r="B115" s="86" t="s">
        <v>174</v>
      </c>
      <c r="C115" s="143" t="s">
        <v>175</v>
      </c>
      <c r="D115" s="225"/>
      <c r="E115" s="57"/>
      <c r="F115" s="29">
        <f t="shared" si="3"/>
        <v>0</v>
      </c>
      <c r="G115" s="465"/>
      <c r="H115" s="10">
        <f t="shared" si="5"/>
        <v>0</v>
      </c>
      <c r="I115" s="31"/>
    </row>
    <row r="116" spans="1:9" s="16" customFormat="1" x14ac:dyDescent="0.2">
      <c r="A116" s="232">
        <v>105</v>
      </c>
      <c r="B116" s="18" t="s">
        <v>176</v>
      </c>
      <c r="C116" s="85" t="s">
        <v>177</v>
      </c>
      <c r="D116" s="225"/>
      <c r="E116" s="57"/>
      <c r="F116" s="29">
        <f t="shared" si="3"/>
        <v>0</v>
      </c>
      <c r="G116" s="465"/>
      <c r="H116" s="10">
        <f t="shared" si="5"/>
        <v>0</v>
      </c>
      <c r="I116" s="31"/>
    </row>
    <row r="117" spans="1:9" s="16" customFormat="1" x14ac:dyDescent="0.2">
      <c r="A117" s="232">
        <v>106</v>
      </c>
      <c r="B117" s="133" t="s">
        <v>178</v>
      </c>
      <c r="C117" s="85" t="s">
        <v>179</v>
      </c>
      <c r="D117" s="225"/>
      <c r="E117" s="57"/>
      <c r="F117" s="29">
        <f t="shared" si="3"/>
        <v>0</v>
      </c>
      <c r="G117" s="465"/>
      <c r="H117" s="10">
        <f t="shared" si="5"/>
        <v>0</v>
      </c>
      <c r="I117" s="31"/>
    </row>
    <row r="118" spans="1:9" s="16" customFormat="1" x14ac:dyDescent="0.2">
      <c r="A118" s="232">
        <v>107</v>
      </c>
      <c r="B118" s="35" t="s">
        <v>180</v>
      </c>
      <c r="C118" s="146" t="s">
        <v>181</v>
      </c>
      <c r="D118" s="225"/>
      <c r="E118" s="57"/>
      <c r="F118" s="29">
        <f t="shared" si="3"/>
        <v>0</v>
      </c>
      <c r="G118" s="465"/>
      <c r="H118" s="10">
        <f t="shared" si="5"/>
        <v>0</v>
      </c>
      <c r="I118" s="31"/>
    </row>
    <row r="119" spans="1:9" s="16" customFormat="1" x14ac:dyDescent="0.2">
      <c r="A119" s="232">
        <v>108</v>
      </c>
      <c r="B119" s="133" t="s">
        <v>182</v>
      </c>
      <c r="C119" s="85" t="s">
        <v>267</v>
      </c>
      <c r="D119" s="225"/>
      <c r="E119" s="57"/>
      <c r="F119" s="29">
        <f t="shared" si="3"/>
        <v>0</v>
      </c>
      <c r="G119" s="465"/>
      <c r="H119" s="10">
        <f t="shared" si="5"/>
        <v>0</v>
      </c>
      <c r="I119" s="31"/>
    </row>
    <row r="120" spans="1:9" s="16" customFormat="1" x14ac:dyDescent="0.2">
      <c r="A120" s="232">
        <v>109</v>
      </c>
      <c r="B120" s="18" t="s">
        <v>183</v>
      </c>
      <c r="C120" s="85" t="s">
        <v>255</v>
      </c>
      <c r="D120" s="225"/>
      <c r="E120" s="57"/>
      <c r="F120" s="29">
        <f t="shared" si="3"/>
        <v>0</v>
      </c>
      <c r="G120" s="465"/>
      <c r="H120" s="10">
        <f t="shared" si="5"/>
        <v>0</v>
      </c>
      <c r="I120" s="31"/>
    </row>
    <row r="121" spans="1:9" s="16" customFormat="1" x14ac:dyDescent="0.2">
      <c r="A121" s="232">
        <v>110</v>
      </c>
      <c r="B121" s="35" t="s">
        <v>307</v>
      </c>
      <c r="C121" s="85" t="s">
        <v>312</v>
      </c>
      <c r="D121" s="225"/>
      <c r="E121" s="57"/>
      <c r="F121" s="29">
        <f t="shared" si="3"/>
        <v>0</v>
      </c>
      <c r="G121" s="465"/>
      <c r="H121" s="10">
        <f t="shared" si="5"/>
        <v>0</v>
      </c>
      <c r="I121" s="31"/>
    </row>
    <row r="122" spans="1:9" s="16" customFormat="1" x14ac:dyDescent="0.2">
      <c r="A122" s="232">
        <v>111</v>
      </c>
      <c r="B122" s="18" t="s">
        <v>184</v>
      </c>
      <c r="C122" s="85" t="s">
        <v>185</v>
      </c>
      <c r="D122" s="225"/>
      <c r="E122" s="57"/>
      <c r="F122" s="29">
        <f t="shared" si="3"/>
        <v>0</v>
      </c>
      <c r="G122" s="465"/>
      <c r="H122" s="10">
        <f t="shared" si="5"/>
        <v>0</v>
      </c>
      <c r="I122" s="31"/>
    </row>
    <row r="123" spans="1:9" s="16" customFormat="1" x14ac:dyDescent="0.2">
      <c r="A123" s="232">
        <v>112</v>
      </c>
      <c r="B123" s="18" t="s">
        <v>186</v>
      </c>
      <c r="C123" s="85" t="s">
        <v>306</v>
      </c>
      <c r="D123" s="225"/>
      <c r="E123" s="57"/>
      <c r="F123" s="29">
        <f t="shared" si="3"/>
        <v>0</v>
      </c>
      <c r="G123" s="465"/>
      <c r="H123" s="10">
        <f t="shared" si="5"/>
        <v>0</v>
      </c>
      <c r="I123" s="31"/>
    </row>
    <row r="124" spans="1:9" s="16" customFormat="1" x14ac:dyDescent="0.2">
      <c r="A124" s="232">
        <v>113</v>
      </c>
      <c r="B124" s="133" t="s">
        <v>187</v>
      </c>
      <c r="C124" s="85" t="s">
        <v>188</v>
      </c>
      <c r="D124" s="225"/>
      <c r="E124" s="57"/>
      <c r="F124" s="29">
        <f t="shared" si="3"/>
        <v>0</v>
      </c>
      <c r="G124" s="465"/>
      <c r="H124" s="10">
        <f t="shared" si="5"/>
        <v>0</v>
      </c>
      <c r="I124" s="31"/>
    </row>
    <row r="125" spans="1:9" s="16" customFormat="1" x14ac:dyDescent="0.2">
      <c r="A125" s="232">
        <v>114</v>
      </c>
      <c r="B125" s="133" t="s">
        <v>189</v>
      </c>
      <c r="C125" s="76" t="s">
        <v>303</v>
      </c>
      <c r="D125" s="225"/>
      <c r="E125" s="57"/>
      <c r="F125" s="29">
        <f t="shared" si="3"/>
        <v>0</v>
      </c>
      <c r="G125" s="465"/>
      <c r="H125" s="10">
        <f t="shared" si="5"/>
        <v>0</v>
      </c>
      <c r="I125" s="31"/>
    </row>
    <row r="126" spans="1:9" s="16" customFormat="1" x14ac:dyDescent="0.2">
      <c r="A126" s="232">
        <v>115</v>
      </c>
      <c r="B126" s="133" t="s">
        <v>190</v>
      </c>
      <c r="C126" s="85" t="s">
        <v>226</v>
      </c>
      <c r="D126" s="225"/>
      <c r="E126" s="57"/>
      <c r="F126" s="29">
        <f t="shared" si="3"/>
        <v>0</v>
      </c>
      <c r="G126" s="465"/>
      <c r="H126" s="10">
        <f t="shared" si="5"/>
        <v>0</v>
      </c>
      <c r="I126" s="31"/>
    </row>
    <row r="127" spans="1:9" s="16" customFormat="1" x14ac:dyDescent="0.2">
      <c r="A127" s="232">
        <v>116</v>
      </c>
      <c r="B127" s="133" t="s">
        <v>191</v>
      </c>
      <c r="C127" s="85" t="s">
        <v>192</v>
      </c>
      <c r="D127" s="225">
        <v>1676541.07</v>
      </c>
      <c r="E127" s="57">
        <v>2488611.5099999998</v>
      </c>
      <c r="F127" s="29">
        <f t="shared" si="3"/>
        <v>4165152.58</v>
      </c>
      <c r="G127" s="465">
        <v>41228444.499999985</v>
      </c>
      <c r="H127" s="10">
        <f t="shared" si="5"/>
        <v>45393597.079999983</v>
      </c>
      <c r="I127" s="31"/>
    </row>
    <row r="128" spans="1:9" s="16" customFormat="1" x14ac:dyDescent="0.2">
      <c r="A128" s="232">
        <v>117</v>
      </c>
      <c r="B128" s="133" t="s">
        <v>193</v>
      </c>
      <c r="C128" s="85" t="s">
        <v>39</v>
      </c>
      <c r="D128" s="225"/>
      <c r="E128" s="57"/>
      <c r="F128" s="29">
        <f t="shared" si="3"/>
        <v>0</v>
      </c>
      <c r="G128" s="465"/>
      <c r="H128" s="10">
        <f t="shared" si="5"/>
        <v>0</v>
      </c>
      <c r="I128" s="31"/>
    </row>
    <row r="129" spans="1:9" s="16" customFormat="1" x14ac:dyDescent="0.2">
      <c r="A129" s="232">
        <v>118</v>
      </c>
      <c r="B129" s="35" t="s">
        <v>194</v>
      </c>
      <c r="C129" s="85" t="s">
        <v>45</v>
      </c>
      <c r="D129" s="225"/>
      <c r="E129" s="57"/>
      <c r="F129" s="29">
        <f t="shared" si="3"/>
        <v>0</v>
      </c>
      <c r="G129" s="465"/>
      <c r="H129" s="10">
        <f t="shared" si="5"/>
        <v>0</v>
      </c>
      <c r="I129" s="31"/>
    </row>
    <row r="130" spans="1:9" s="16" customFormat="1" x14ac:dyDescent="0.2">
      <c r="A130" s="232">
        <v>119</v>
      </c>
      <c r="B130" s="35" t="s">
        <v>195</v>
      </c>
      <c r="C130" s="85" t="s">
        <v>228</v>
      </c>
      <c r="D130" s="225"/>
      <c r="E130" s="57"/>
      <c r="F130" s="29">
        <f t="shared" si="3"/>
        <v>0</v>
      </c>
      <c r="G130" s="465"/>
      <c r="H130" s="10">
        <f t="shared" si="5"/>
        <v>0</v>
      </c>
      <c r="I130" s="31"/>
    </row>
    <row r="131" spans="1:9" s="16" customFormat="1" x14ac:dyDescent="0.2">
      <c r="A131" s="232">
        <v>120</v>
      </c>
      <c r="B131" s="35" t="s">
        <v>196</v>
      </c>
      <c r="C131" s="85" t="s">
        <v>47</v>
      </c>
      <c r="D131" s="225"/>
      <c r="E131" s="57"/>
      <c r="F131" s="29">
        <f t="shared" si="3"/>
        <v>0</v>
      </c>
      <c r="G131" s="465"/>
      <c r="H131" s="10">
        <f t="shared" si="5"/>
        <v>0</v>
      </c>
      <c r="I131" s="31"/>
    </row>
    <row r="132" spans="1:9" s="16" customFormat="1" x14ac:dyDescent="0.2">
      <c r="A132" s="232">
        <v>121</v>
      </c>
      <c r="B132" s="133" t="s">
        <v>197</v>
      </c>
      <c r="C132" s="85" t="s">
        <v>46</v>
      </c>
      <c r="D132" s="225"/>
      <c r="E132" s="57"/>
      <c r="F132" s="29">
        <f t="shared" si="3"/>
        <v>0</v>
      </c>
      <c r="G132" s="465"/>
      <c r="H132" s="10">
        <f t="shared" si="5"/>
        <v>0</v>
      </c>
      <c r="I132" s="31"/>
    </row>
    <row r="133" spans="1:9" s="16" customFormat="1" x14ac:dyDescent="0.2">
      <c r="A133" s="232">
        <v>122</v>
      </c>
      <c r="B133" s="133" t="s">
        <v>198</v>
      </c>
      <c r="C133" s="85" t="s">
        <v>199</v>
      </c>
      <c r="D133" s="225"/>
      <c r="E133" s="57"/>
      <c r="F133" s="29">
        <f t="shared" si="3"/>
        <v>0</v>
      </c>
      <c r="G133" s="465"/>
      <c r="H133" s="10">
        <f t="shared" si="5"/>
        <v>0</v>
      </c>
      <c r="I133" s="31"/>
    </row>
    <row r="134" spans="1:9" s="16" customFormat="1" x14ac:dyDescent="0.2">
      <c r="A134" s="232">
        <v>123</v>
      </c>
      <c r="B134" s="133" t="s">
        <v>200</v>
      </c>
      <c r="C134" s="85" t="s">
        <v>40</v>
      </c>
      <c r="D134" s="225">
        <v>1809723.33</v>
      </c>
      <c r="E134" s="57"/>
      <c r="F134" s="29">
        <f t="shared" si="3"/>
        <v>1809723.33</v>
      </c>
      <c r="G134" s="465">
        <v>72077359.399999976</v>
      </c>
      <c r="H134" s="10">
        <f t="shared" si="5"/>
        <v>73887082.729999974</v>
      </c>
      <c r="I134" s="31"/>
    </row>
    <row r="135" spans="1:9" s="16" customFormat="1" x14ac:dyDescent="0.2">
      <c r="A135" s="232">
        <v>124</v>
      </c>
      <c r="B135" s="35" t="s">
        <v>201</v>
      </c>
      <c r="C135" s="85" t="s">
        <v>227</v>
      </c>
      <c r="D135" s="225">
        <v>1615586.7</v>
      </c>
      <c r="E135" s="57"/>
      <c r="F135" s="29">
        <f t="shared" si="3"/>
        <v>1615586.7</v>
      </c>
      <c r="G135" s="465"/>
      <c r="H135" s="10">
        <f t="shared" si="5"/>
        <v>1615586.7</v>
      </c>
      <c r="I135" s="31"/>
    </row>
    <row r="136" spans="1:9" s="16" customFormat="1" x14ac:dyDescent="0.2">
      <c r="A136" s="232">
        <v>125</v>
      </c>
      <c r="B136" s="18" t="s">
        <v>202</v>
      </c>
      <c r="C136" s="85" t="s">
        <v>203</v>
      </c>
      <c r="D136" s="225">
        <v>2508597.81</v>
      </c>
      <c r="E136" s="57">
        <v>1396699.92</v>
      </c>
      <c r="F136" s="29">
        <f t="shared" si="3"/>
        <v>3905297.73</v>
      </c>
      <c r="G136" s="465"/>
      <c r="H136" s="10">
        <f t="shared" si="5"/>
        <v>3905297.73</v>
      </c>
      <c r="I136" s="31"/>
    </row>
    <row r="137" spans="1:9" s="16" customFormat="1" x14ac:dyDescent="0.2">
      <c r="A137" s="232">
        <v>126</v>
      </c>
      <c r="B137" s="133" t="s">
        <v>204</v>
      </c>
      <c r="C137" s="85" t="s">
        <v>205</v>
      </c>
      <c r="D137" s="225"/>
      <c r="E137" s="57"/>
      <c r="F137" s="29">
        <f t="shared" ref="F137:F147" si="6">SUM(D137:E137)</f>
        <v>0</v>
      </c>
      <c r="G137" s="465">
        <f>18963934.8-51225.44</f>
        <v>18912709.359999999</v>
      </c>
      <c r="H137" s="10">
        <f t="shared" ref="H137:H147" si="7">F137+G137</f>
        <v>18912709.359999999</v>
      </c>
      <c r="I137" s="31"/>
    </row>
    <row r="138" spans="1:9" s="16" customFormat="1" x14ac:dyDescent="0.2">
      <c r="A138" s="232">
        <v>127</v>
      </c>
      <c r="B138" s="35" t="s">
        <v>206</v>
      </c>
      <c r="C138" s="85" t="s">
        <v>207</v>
      </c>
      <c r="D138" s="225"/>
      <c r="E138" s="57"/>
      <c r="F138" s="29">
        <f t="shared" si="6"/>
        <v>0</v>
      </c>
      <c r="G138" s="465"/>
      <c r="H138" s="10">
        <f t="shared" si="7"/>
        <v>0</v>
      </c>
      <c r="I138" s="31"/>
    </row>
    <row r="139" spans="1:9" s="16" customFormat="1" x14ac:dyDescent="0.2">
      <c r="A139" s="232">
        <v>128</v>
      </c>
      <c r="B139" s="133" t="s">
        <v>208</v>
      </c>
      <c r="C139" s="85" t="s">
        <v>209</v>
      </c>
      <c r="D139" s="225"/>
      <c r="E139" s="57"/>
      <c r="F139" s="29">
        <f t="shared" si="6"/>
        <v>0</v>
      </c>
      <c r="G139" s="465"/>
      <c r="H139" s="10">
        <f t="shared" si="7"/>
        <v>0</v>
      </c>
      <c r="I139" s="31"/>
    </row>
    <row r="140" spans="1:9" s="16" customFormat="1" x14ac:dyDescent="0.2">
      <c r="A140" s="232">
        <v>129</v>
      </c>
      <c r="B140" s="17" t="s">
        <v>256</v>
      </c>
      <c r="C140" s="147" t="s">
        <v>257</v>
      </c>
      <c r="D140" s="225"/>
      <c r="E140" s="57"/>
      <c r="F140" s="29">
        <f t="shared" si="6"/>
        <v>0</v>
      </c>
      <c r="G140" s="465"/>
      <c r="H140" s="10">
        <f t="shared" si="7"/>
        <v>0</v>
      </c>
      <c r="I140" s="31"/>
    </row>
    <row r="141" spans="1:9" s="16" customFormat="1" x14ac:dyDescent="0.2">
      <c r="A141" s="232">
        <v>130</v>
      </c>
      <c r="B141" s="20" t="s">
        <v>258</v>
      </c>
      <c r="C141" s="147" t="s">
        <v>259</v>
      </c>
      <c r="D141" s="225"/>
      <c r="E141" s="57"/>
      <c r="F141" s="29">
        <f t="shared" si="6"/>
        <v>0</v>
      </c>
      <c r="G141" s="465"/>
      <c r="H141" s="10">
        <f t="shared" si="7"/>
        <v>0</v>
      </c>
      <c r="I141" s="31"/>
    </row>
    <row r="142" spans="1:9" s="16" customFormat="1" x14ac:dyDescent="0.2">
      <c r="A142" s="232">
        <v>131</v>
      </c>
      <c r="B142" s="115" t="s">
        <v>260</v>
      </c>
      <c r="C142" s="433" t="s">
        <v>327</v>
      </c>
      <c r="D142" s="225"/>
      <c r="E142" s="57"/>
      <c r="F142" s="29">
        <f t="shared" si="6"/>
        <v>0</v>
      </c>
      <c r="G142" s="465">
        <v>6174957.7999999998</v>
      </c>
      <c r="H142" s="10">
        <f t="shared" si="7"/>
        <v>6174957.7999999998</v>
      </c>
      <c r="I142" s="31"/>
    </row>
    <row r="143" spans="1:9" s="16" customFormat="1" x14ac:dyDescent="0.2">
      <c r="A143" s="232">
        <v>132</v>
      </c>
      <c r="B143" s="134" t="s">
        <v>265</v>
      </c>
      <c r="C143" s="126" t="s">
        <v>266</v>
      </c>
      <c r="D143" s="225"/>
      <c r="E143" s="57"/>
      <c r="F143" s="29">
        <f t="shared" si="6"/>
        <v>0</v>
      </c>
      <c r="G143" s="465"/>
      <c r="H143" s="466">
        <f t="shared" si="7"/>
        <v>0</v>
      </c>
      <c r="I143" s="31"/>
    </row>
    <row r="144" spans="1:9" s="16" customFormat="1" x14ac:dyDescent="0.2">
      <c r="A144" s="232">
        <v>133</v>
      </c>
      <c r="B144" s="23" t="s">
        <v>301</v>
      </c>
      <c r="C144" s="126" t="s">
        <v>300</v>
      </c>
      <c r="D144" s="225"/>
      <c r="E144" s="57">
        <v>9596441.4900000002</v>
      </c>
      <c r="F144" s="29">
        <f t="shared" si="6"/>
        <v>9596441.4900000002</v>
      </c>
      <c r="G144" s="465">
        <f>61762602+219537.6+122.16</f>
        <v>61982261.759999998</v>
      </c>
      <c r="H144" s="15">
        <f t="shared" si="7"/>
        <v>71578703.25</v>
      </c>
      <c r="I144" s="31"/>
    </row>
    <row r="145" spans="1:9" s="16" customFormat="1" x14ac:dyDescent="0.2">
      <c r="A145" s="232">
        <v>134</v>
      </c>
      <c r="B145" s="23" t="s">
        <v>305</v>
      </c>
      <c r="C145" s="126" t="s">
        <v>304</v>
      </c>
      <c r="D145" s="225"/>
      <c r="E145" s="57"/>
      <c r="F145" s="29">
        <f t="shared" si="6"/>
        <v>0</v>
      </c>
      <c r="G145" s="119"/>
      <c r="H145" s="15">
        <f t="shared" si="7"/>
        <v>0</v>
      </c>
      <c r="I145" s="26"/>
    </row>
    <row r="146" spans="1:9" s="16" customFormat="1" x14ac:dyDescent="0.2">
      <c r="A146" s="232">
        <v>135</v>
      </c>
      <c r="B146" s="199" t="s">
        <v>313</v>
      </c>
      <c r="C146" s="201" t="s">
        <v>314</v>
      </c>
      <c r="D146" s="225"/>
      <c r="E146" s="57"/>
      <c r="F146" s="29">
        <f t="shared" si="6"/>
        <v>0</v>
      </c>
      <c r="G146" s="119"/>
      <c r="H146" s="15">
        <f t="shared" si="7"/>
        <v>0</v>
      </c>
      <c r="I146" s="26"/>
    </row>
    <row r="147" spans="1:9" x14ac:dyDescent="0.2">
      <c r="A147" s="200">
        <v>136</v>
      </c>
      <c r="B147" s="199" t="s">
        <v>308</v>
      </c>
      <c r="C147" s="203" t="s">
        <v>309</v>
      </c>
      <c r="D147" s="467"/>
      <c r="E147" s="9"/>
      <c r="F147" s="29">
        <f t="shared" si="6"/>
        <v>0</v>
      </c>
      <c r="G147" s="15"/>
      <c r="H147" s="10">
        <f t="shared" si="7"/>
        <v>0</v>
      </c>
    </row>
    <row r="148" spans="1:9" ht="13.5" thickBot="1" x14ac:dyDescent="0.25">
      <c r="A148" s="202">
        <v>137</v>
      </c>
      <c r="B148" s="211" t="s">
        <v>328</v>
      </c>
      <c r="C148" s="468" t="s">
        <v>329</v>
      </c>
      <c r="D148" s="469"/>
      <c r="E148" s="470"/>
      <c r="F148" s="226">
        <f t="shared" ref="F148" si="8">SUM(D148:E148)</f>
        <v>0</v>
      </c>
      <c r="G148" s="471"/>
      <c r="H148" s="464">
        <f t="shared" ref="H148" si="9">F148+G148</f>
        <v>0</v>
      </c>
    </row>
    <row r="149" spans="1:9" x14ac:dyDescent="0.2">
      <c r="D149" s="6"/>
      <c r="E149" s="6"/>
      <c r="F149" s="3"/>
      <c r="G149" s="6"/>
      <c r="H149" s="6"/>
    </row>
    <row r="150" spans="1:9" x14ac:dyDescent="0.2">
      <c r="G150" s="6"/>
      <c r="H150" s="6"/>
    </row>
    <row r="151" spans="1:9" x14ac:dyDescent="0.2">
      <c r="G151" s="6"/>
      <c r="H151" s="6"/>
    </row>
  </sheetData>
  <mergeCells count="15">
    <mergeCell ref="A1:H1"/>
    <mergeCell ref="H3:H5"/>
    <mergeCell ref="G3:G5"/>
    <mergeCell ref="A8:C8"/>
    <mergeCell ref="A6:C6"/>
    <mergeCell ref="C3:C5"/>
    <mergeCell ref="B3:B5"/>
    <mergeCell ref="A3:A5"/>
    <mergeCell ref="D4:D5"/>
    <mergeCell ref="E4:E5"/>
    <mergeCell ref="F4:F5"/>
    <mergeCell ref="B89:B92"/>
    <mergeCell ref="A7:C7"/>
    <mergeCell ref="D3:F3"/>
    <mergeCell ref="A89:A9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52"/>
  <sheetViews>
    <sheetView zoomScale="90" zoomScaleNormal="90" workbookViewId="0">
      <pane xSplit="3" ySplit="8" topLeftCell="D126" activePane="bottomRight" state="frozen"/>
      <selection pane="topRight" activeCell="D1" sqref="D1"/>
      <selection pane="bottomLeft" activeCell="A12" sqref="A12"/>
      <selection pane="bottomRight" activeCell="G18" sqref="G18"/>
    </sheetView>
  </sheetViews>
  <sheetFormatPr defaultRowHeight="12.75" x14ac:dyDescent="0.2"/>
  <cols>
    <col min="1" max="1" width="5.140625" style="198" customWidth="1"/>
    <col min="2" max="2" width="9.140625" style="198"/>
    <col min="3" max="3" width="36.28515625" style="198" customWidth="1"/>
    <col min="4" max="4" width="14" style="209" customWidth="1"/>
    <col min="5" max="5" width="13.28515625" style="209" customWidth="1"/>
    <col min="6" max="6" width="12.85546875" style="210" customWidth="1"/>
    <col min="7" max="7" width="14.42578125" style="209" customWidth="1"/>
    <col min="8" max="8" width="13.7109375" style="209" customWidth="1"/>
    <col min="9" max="9" width="14.140625" style="210" customWidth="1"/>
    <col min="10" max="10" width="14" style="210" customWidth="1"/>
    <col min="11" max="11" width="15.28515625" style="124" customWidth="1"/>
    <col min="12" max="12" width="15.5703125" style="124" customWidth="1"/>
    <col min="13" max="13" width="14.5703125" style="220" customWidth="1"/>
    <col min="14" max="14" width="14.7109375" style="124" customWidth="1"/>
    <col min="15" max="15" width="15.28515625" style="124" customWidth="1"/>
    <col min="16" max="16" width="13.140625" style="220" customWidth="1"/>
    <col min="17" max="17" width="14.5703125" style="220" customWidth="1"/>
    <col min="18" max="19" width="9.140625" style="209"/>
    <col min="20" max="16384" width="9.140625" style="198"/>
  </cols>
  <sheetData>
    <row r="1" spans="1:19" ht="15.75" x14ac:dyDescent="0.25">
      <c r="A1" s="369" t="s">
        <v>323</v>
      </c>
      <c r="B1" s="370"/>
      <c r="C1" s="370"/>
      <c r="D1" s="370"/>
      <c r="E1" s="370"/>
      <c r="F1" s="370"/>
      <c r="G1" s="370"/>
      <c r="H1" s="370"/>
      <c r="I1" s="370"/>
      <c r="J1" s="370"/>
      <c r="K1" s="371"/>
      <c r="L1" s="371"/>
      <c r="M1" s="371"/>
      <c r="N1" s="371"/>
      <c r="O1" s="371"/>
      <c r="P1" s="371"/>
      <c r="Q1" s="372"/>
    </row>
    <row r="2" spans="1:19" ht="13.5" thickBot="1" x14ac:dyDescent="0.25"/>
    <row r="3" spans="1:19" s="141" customFormat="1" ht="17.25" customHeight="1" x14ac:dyDescent="0.2">
      <c r="A3" s="319" t="s">
        <v>43</v>
      </c>
      <c r="B3" s="322" t="s">
        <v>268</v>
      </c>
      <c r="C3" s="380" t="s">
        <v>44</v>
      </c>
      <c r="D3" s="383" t="s">
        <v>263</v>
      </c>
      <c r="E3" s="329"/>
      <c r="F3" s="329"/>
      <c r="G3" s="329"/>
      <c r="H3" s="329"/>
      <c r="I3" s="329"/>
      <c r="J3" s="329"/>
      <c r="K3" s="376" t="s">
        <v>271</v>
      </c>
      <c r="L3" s="329"/>
      <c r="M3" s="329"/>
      <c r="N3" s="376" t="s">
        <v>272</v>
      </c>
      <c r="O3" s="329"/>
      <c r="P3" s="329"/>
      <c r="Q3" s="373" t="s">
        <v>262</v>
      </c>
      <c r="R3" s="166"/>
      <c r="S3" s="166"/>
    </row>
    <row r="4" spans="1:19" s="141" customFormat="1" ht="18" customHeight="1" x14ac:dyDescent="0.2">
      <c r="A4" s="378"/>
      <c r="B4" s="379"/>
      <c r="C4" s="381"/>
      <c r="D4" s="384" t="s">
        <v>229</v>
      </c>
      <c r="E4" s="385"/>
      <c r="F4" s="385"/>
      <c r="G4" s="386" t="s">
        <v>230</v>
      </c>
      <c r="H4" s="377"/>
      <c r="I4" s="377"/>
      <c r="J4" s="387" t="s">
        <v>234</v>
      </c>
      <c r="K4" s="377"/>
      <c r="L4" s="377"/>
      <c r="M4" s="377"/>
      <c r="N4" s="377"/>
      <c r="O4" s="377"/>
      <c r="P4" s="377"/>
      <c r="Q4" s="374"/>
      <c r="R4" s="166"/>
      <c r="S4" s="166"/>
    </row>
    <row r="5" spans="1:19" s="223" customFormat="1" ht="48" customHeight="1" thickBot="1" x14ac:dyDescent="0.25">
      <c r="A5" s="321"/>
      <c r="B5" s="324"/>
      <c r="C5" s="382"/>
      <c r="D5" s="172" t="s">
        <v>292</v>
      </c>
      <c r="E5" s="221" t="s">
        <v>259</v>
      </c>
      <c r="F5" s="174" t="s">
        <v>234</v>
      </c>
      <c r="G5" s="173" t="s">
        <v>292</v>
      </c>
      <c r="H5" s="221" t="s">
        <v>259</v>
      </c>
      <c r="I5" s="207" t="s">
        <v>234</v>
      </c>
      <c r="J5" s="388"/>
      <c r="K5" s="173" t="s">
        <v>292</v>
      </c>
      <c r="L5" s="221" t="s">
        <v>259</v>
      </c>
      <c r="M5" s="222" t="s">
        <v>234</v>
      </c>
      <c r="N5" s="173" t="s">
        <v>292</v>
      </c>
      <c r="O5" s="221" t="s">
        <v>259</v>
      </c>
      <c r="P5" s="174" t="s">
        <v>234</v>
      </c>
      <c r="Q5" s="375"/>
      <c r="R5" s="233"/>
      <c r="S5" s="233"/>
    </row>
    <row r="6" spans="1:19" s="224" customFormat="1" ht="15.75" customHeight="1" x14ac:dyDescent="0.2">
      <c r="A6" s="250" t="s">
        <v>225</v>
      </c>
      <c r="B6" s="251"/>
      <c r="C6" s="354"/>
      <c r="D6" s="204">
        <f>SUM(D7:D8)</f>
        <v>11402320.799999999</v>
      </c>
      <c r="E6" s="205">
        <f>SUM(E7:E8)</f>
        <v>36075736.339999996</v>
      </c>
      <c r="F6" s="205">
        <f>SUM(F7:F8)</f>
        <v>47478057.139999993</v>
      </c>
      <c r="G6" s="205">
        <f>SUM(G7:G8)</f>
        <v>4243793.2</v>
      </c>
      <c r="H6" s="205">
        <f>SUM(H7:H8)</f>
        <v>13472914.369999999</v>
      </c>
      <c r="I6" s="205">
        <f>SUM(I7:I8)</f>
        <v>17716707.57</v>
      </c>
      <c r="J6" s="205">
        <f>SUM(J7:J8)</f>
        <v>65194764.709999993</v>
      </c>
      <c r="K6" s="205">
        <f>SUM(K7:K8)</f>
        <v>142987717.39000005</v>
      </c>
      <c r="L6" s="205">
        <f>SUM(L7:L8)</f>
        <v>311990181.00999999</v>
      </c>
      <c r="M6" s="205">
        <f>SUM(M7:M8)</f>
        <v>454977898.40000004</v>
      </c>
      <c r="N6" s="205">
        <f>SUM(N7:N8)</f>
        <v>21939934.600000001</v>
      </c>
      <c r="O6" s="205">
        <f>SUM(O7:O8)</f>
        <v>51462748.189999998</v>
      </c>
      <c r="P6" s="205">
        <f>SUM(P7:P8)</f>
        <v>73402682.789999992</v>
      </c>
      <c r="Q6" s="206">
        <f>SUM(Q7:Q8)</f>
        <v>593575345.9000001</v>
      </c>
      <c r="R6" s="209"/>
      <c r="S6" s="210"/>
    </row>
    <row r="7" spans="1:19" s="224" customFormat="1" ht="15.75" customHeight="1" x14ac:dyDescent="0.2">
      <c r="A7" s="244" t="s">
        <v>315</v>
      </c>
      <c r="B7" s="248"/>
      <c r="C7" s="248"/>
      <c r="D7" s="15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20"/>
      <c r="R7" s="209"/>
      <c r="S7" s="210"/>
    </row>
    <row r="8" spans="1:19" s="224" customFormat="1" ht="15.75" customHeight="1" x14ac:dyDescent="0.2">
      <c r="A8" s="241" t="s">
        <v>224</v>
      </c>
      <c r="B8" s="242"/>
      <c r="C8" s="353"/>
      <c r="D8" s="127">
        <f t="shared" ref="D8:Q8" si="0">SUM(D9:D148)-D89</f>
        <v>11402320.799999999</v>
      </c>
      <c r="E8" s="129">
        <f t="shared" si="0"/>
        <v>36075736.339999996</v>
      </c>
      <c r="F8" s="129">
        <f t="shared" si="0"/>
        <v>47478057.139999993</v>
      </c>
      <c r="G8" s="129">
        <f t="shared" si="0"/>
        <v>4243793.2</v>
      </c>
      <c r="H8" s="129">
        <f t="shared" si="0"/>
        <v>13472914.369999999</v>
      </c>
      <c r="I8" s="129">
        <f t="shared" si="0"/>
        <v>17716707.57</v>
      </c>
      <c r="J8" s="129">
        <f t="shared" si="0"/>
        <v>65194764.709999993</v>
      </c>
      <c r="K8" s="129">
        <f t="shared" si="0"/>
        <v>142987717.39000005</v>
      </c>
      <c r="L8" s="129">
        <f t="shared" si="0"/>
        <v>311990181.00999999</v>
      </c>
      <c r="M8" s="129">
        <f t="shared" si="0"/>
        <v>454977898.40000004</v>
      </c>
      <c r="N8" s="129">
        <f t="shared" si="0"/>
        <v>21939934.600000001</v>
      </c>
      <c r="O8" s="129">
        <f t="shared" si="0"/>
        <v>51462748.189999998</v>
      </c>
      <c r="P8" s="129">
        <f t="shared" si="0"/>
        <v>73402682.789999992</v>
      </c>
      <c r="Q8" s="51">
        <f t="shared" si="0"/>
        <v>593575345.9000001</v>
      </c>
      <c r="R8" s="209"/>
      <c r="S8" s="210"/>
    </row>
    <row r="9" spans="1:19" x14ac:dyDescent="0.2">
      <c r="A9" s="232">
        <v>1</v>
      </c>
      <c r="B9" s="35" t="s">
        <v>54</v>
      </c>
      <c r="C9" s="85" t="s">
        <v>41</v>
      </c>
      <c r="D9" s="19"/>
      <c r="E9" s="14"/>
      <c r="F9" s="472">
        <f t="shared" ref="F9:F40" si="1">SUM(D9:E9)</f>
        <v>0</v>
      </c>
      <c r="G9" s="14"/>
      <c r="H9" s="14"/>
      <c r="I9" s="473">
        <f>SUM(G9:H9)</f>
        <v>0</v>
      </c>
      <c r="J9" s="473">
        <f>F9+I9</f>
        <v>0</v>
      </c>
      <c r="K9" s="14"/>
      <c r="L9" s="14"/>
      <c r="M9" s="472">
        <f t="shared" ref="M9:M40" si="2">SUM(K9:L9)</f>
        <v>0</v>
      </c>
      <c r="N9" s="14"/>
      <c r="O9" s="14"/>
      <c r="P9" s="472">
        <f>SUM(N9:O9)</f>
        <v>0</v>
      </c>
      <c r="Q9" s="474">
        <f t="shared" ref="Q9:Q40" si="3">J9+M9+P9</f>
        <v>0</v>
      </c>
    </row>
    <row r="10" spans="1:19" x14ac:dyDescent="0.2">
      <c r="A10" s="232">
        <v>2</v>
      </c>
      <c r="B10" s="18" t="s">
        <v>55</v>
      </c>
      <c r="C10" s="85" t="s">
        <v>210</v>
      </c>
      <c r="D10" s="19"/>
      <c r="E10" s="14"/>
      <c r="F10" s="472">
        <f t="shared" si="1"/>
        <v>0</v>
      </c>
      <c r="G10" s="14"/>
      <c r="H10" s="14"/>
      <c r="I10" s="473">
        <f t="shared" ref="I10:I68" si="4">SUM(G10:H10)</f>
        <v>0</v>
      </c>
      <c r="J10" s="473">
        <f t="shared" ref="J10:J68" si="5">F10+I10</f>
        <v>0</v>
      </c>
      <c r="K10" s="14"/>
      <c r="L10" s="14"/>
      <c r="M10" s="472">
        <f t="shared" si="2"/>
        <v>0</v>
      </c>
      <c r="N10" s="14"/>
      <c r="O10" s="14"/>
      <c r="P10" s="472">
        <f t="shared" ref="P10:P68" si="6">SUM(N10:O10)</f>
        <v>0</v>
      </c>
      <c r="Q10" s="474">
        <f t="shared" si="3"/>
        <v>0</v>
      </c>
    </row>
    <row r="11" spans="1:19" x14ac:dyDescent="0.2">
      <c r="A11" s="232">
        <v>3</v>
      </c>
      <c r="B11" s="133" t="s">
        <v>56</v>
      </c>
      <c r="C11" s="85" t="s">
        <v>5</v>
      </c>
      <c r="D11" s="19">
        <v>708283.12</v>
      </c>
      <c r="E11" s="14"/>
      <c r="F11" s="472">
        <f t="shared" si="1"/>
        <v>708283.12</v>
      </c>
      <c r="G11" s="14">
        <v>195015.04000000001</v>
      </c>
      <c r="H11" s="14"/>
      <c r="I11" s="473">
        <f t="shared" si="4"/>
        <v>195015.04000000001</v>
      </c>
      <c r="J11" s="473">
        <f t="shared" si="5"/>
        <v>903298.16</v>
      </c>
      <c r="K11" s="14"/>
      <c r="L11" s="14"/>
      <c r="M11" s="472">
        <f t="shared" si="2"/>
        <v>0</v>
      </c>
      <c r="N11" s="14">
        <v>3989235</v>
      </c>
      <c r="O11" s="14"/>
      <c r="P11" s="472">
        <f t="shared" si="6"/>
        <v>3989235</v>
      </c>
      <c r="Q11" s="474">
        <f t="shared" si="3"/>
        <v>4892533.16</v>
      </c>
    </row>
    <row r="12" spans="1:19" x14ac:dyDescent="0.2">
      <c r="A12" s="232">
        <v>4</v>
      </c>
      <c r="B12" s="35" t="s">
        <v>57</v>
      </c>
      <c r="C12" s="85" t="s">
        <v>211</v>
      </c>
      <c r="D12" s="19"/>
      <c r="E12" s="14"/>
      <c r="F12" s="472">
        <f t="shared" si="1"/>
        <v>0</v>
      </c>
      <c r="G12" s="14"/>
      <c r="H12" s="14"/>
      <c r="I12" s="473">
        <f t="shared" si="4"/>
        <v>0</v>
      </c>
      <c r="J12" s="473">
        <f t="shared" si="5"/>
        <v>0</v>
      </c>
      <c r="K12" s="14"/>
      <c r="L12" s="14"/>
      <c r="M12" s="472">
        <f t="shared" si="2"/>
        <v>0</v>
      </c>
      <c r="N12" s="14"/>
      <c r="O12" s="14"/>
      <c r="P12" s="472">
        <f t="shared" si="6"/>
        <v>0</v>
      </c>
      <c r="Q12" s="474">
        <f t="shared" si="3"/>
        <v>0</v>
      </c>
    </row>
    <row r="13" spans="1:19" x14ac:dyDescent="0.2">
      <c r="A13" s="232">
        <v>5</v>
      </c>
      <c r="B13" s="35" t="s">
        <v>58</v>
      </c>
      <c r="C13" s="85" t="s">
        <v>8</v>
      </c>
      <c r="D13" s="19"/>
      <c r="E13" s="14"/>
      <c r="F13" s="472">
        <f t="shared" si="1"/>
        <v>0</v>
      </c>
      <c r="G13" s="14"/>
      <c r="H13" s="14"/>
      <c r="I13" s="473">
        <f t="shared" si="4"/>
        <v>0</v>
      </c>
      <c r="J13" s="473">
        <f t="shared" si="5"/>
        <v>0</v>
      </c>
      <c r="K13" s="14"/>
      <c r="L13" s="14"/>
      <c r="M13" s="472">
        <f t="shared" si="2"/>
        <v>0</v>
      </c>
      <c r="N13" s="14"/>
      <c r="O13" s="14"/>
      <c r="P13" s="472">
        <f t="shared" si="6"/>
        <v>0</v>
      </c>
      <c r="Q13" s="474">
        <f t="shared" si="3"/>
        <v>0</v>
      </c>
    </row>
    <row r="14" spans="1:19" x14ac:dyDescent="0.2">
      <c r="A14" s="232">
        <v>6</v>
      </c>
      <c r="B14" s="133" t="s">
        <v>59</v>
      </c>
      <c r="C14" s="85" t="s">
        <v>60</v>
      </c>
      <c r="D14" s="19"/>
      <c r="E14" s="14"/>
      <c r="F14" s="472">
        <f t="shared" si="1"/>
        <v>0</v>
      </c>
      <c r="G14" s="14"/>
      <c r="H14" s="14"/>
      <c r="I14" s="473">
        <f t="shared" si="4"/>
        <v>0</v>
      </c>
      <c r="J14" s="473">
        <f t="shared" si="5"/>
        <v>0</v>
      </c>
      <c r="K14" s="14"/>
      <c r="L14" s="14"/>
      <c r="M14" s="472">
        <f t="shared" si="2"/>
        <v>0</v>
      </c>
      <c r="N14" s="14"/>
      <c r="O14" s="14"/>
      <c r="P14" s="472">
        <f t="shared" si="6"/>
        <v>0</v>
      </c>
      <c r="Q14" s="474">
        <f t="shared" si="3"/>
        <v>0</v>
      </c>
    </row>
    <row r="15" spans="1:19" x14ac:dyDescent="0.2">
      <c r="A15" s="232">
        <v>7</v>
      </c>
      <c r="B15" s="35" t="s">
        <v>61</v>
      </c>
      <c r="C15" s="85" t="s">
        <v>212</v>
      </c>
      <c r="D15" s="19"/>
      <c r="E15" s="14"/>
      <c r="F15" s="472">
        <f t="shared" si="1"/>
        <v>0</v>
      </c>
      <c r="G15" s="14"/>
      <c r="H15" s="14"/>
      <c r="I15" s="473">
        <f t="shared" si="4"/>
        <v>0</v>
      </c>
      <c r="J15" s="473">
        <f t="shared" si="5"/>
        <v>0</v>
      </c>
      <c r="K15" s="14"/>
      <c r="L15" s="14"/>
      <c r="M15" s="472">
        <f t="shared" si="2"/>
        <v>0</v>
      </c>
      <c r="N15" s="14"/>
      <c r="O15" s="14"/>
      <c r="P15" s="472">
        <f t="shared" si="6"/>
        <v>0</v>
      </c>
      <c r="Q15" s="474">
        <f t="shared" si="3"/>
        <v>0</v>
      </c>
    </row>
    <row r="16" spans="1:19" x14ac:dyDescent="0.2">
      <c r="A16" s="232">
        <v>8</v>
      </c>
      <c r="B16" s="133" t="s">
        <v>62</v>
      </c>
      <c r="C16" s="85" t="s">
        <v>17</v>
      </c>
      <c r="D16" s="19"/>
      <c r="E16" s="14"/>
      <c r="F16" s="472">
        <f t="shared" si="1"/>
        <v>0</v>
      </c>
      <c r="G16" s="14"/>
      <c r="H16" s="14"/>
      <c r="I16" s="473">
        <f t="shared" si="4"/>
        <v>0</v>
      </c>
      <c r="J16" s="473">
        <f t="shared" si="5"/>
        <v>0</v>
      </c>
      <c r="K16" s="14"/>
      <c r="L16" s="14"/>
      <c r="M16" s="472">
        <f t="shared" si="2"/>
        <v>0</v>
      </c>
      <c r="N16" s="14"/>
      <c r="O16" s="14"/>
      <c r="P16" s="472">
        <f t="shared" si="6"/>
        <v>0</v>
      </c>
      <c r="Q16" s="474">
        <f t="shared" si="3"/>
        <v>0</v>
      </c>
    </row>
    <row r="17" spans="1:17" x14ac:dyDescent="0.2">
      <c r="A17" s="232">
        <v>9</v>
      </c>
      <c r="B17" s="133" t="s">
        <v>63</v>
      </c>
      <c r="C17" s="85" t="s">
        <v>6</v>
      </c>
      <c r="D17" s="19"/>
      <c r="E17" s="14"/>
      <c r="F17" s="472">
        <f t="shared" si="1"/>
        <v>0</v>
      </c>
      <c r="G17" s="14"/>
      <c r="H17" s="14"/>
      <c r="I17" s="473">
        <f t="shared" si="4"/>
        <v>0</v>
      </c>
      <c r="J17" s="473">
        <f t="shared" si="5"/>
        <v>0</v>
      </c>
      <c r="K17" s="14"/>
      <c r="L17" s="14"/>
      <c r="M17" s="472">
        <f t="shared" si="2"/>
        <v>0</v>
      </c>
      <c r="N17" s="14"/>
      <c r="O17" s="14"/>
      <c r="P17" s="472">
        <f t="shared" si="6"/>
        <v>0</v>
      </c>
      <c r="Q17" s="474">
        <f t="shared" si="3"/>
        <v>0</v>
      </c>
    </row>
    <row r="18" spans="1:17" x14ac:dyDescent="0.2">
      <c r="A18" s="232">
        <v>10</v>
      </c>
      <c r="B18" s="133" t="s">
        <v>64</v>
      </c>
      <c r="C18" s="85" t="s">
        <v>18</v>
      </c>
      <c r="D18" s="19">
        <v>688477.6</v>
      </c>
      <c r="E18" s="14"/>
      <c r="F18" s="472">
        <f t="shared" si="1"/>
        <v>688477.6</v>
      </c>
      <c r="G18" s="14">
        <v>274793.92</v>
      </c>
      <c r="H18" s="14"/>
      <c r="I18" s="473">
        <f t="shared" si="4"/>
        <v>274793.92</v>
      </c>
      <c r="J18" s="473">
        <f t="shared" si="5"/>
        <v>963271.52</v>
      </c>
      <c r="K18" s="14">
        <v>15917349.42</v>
      </c>
      <c r="L18" s="14"/>
      <c r="M18" s="472">
        <f t="shared" si="2"/>
        <v>15917349.42</v>
      </c>
      <c r="N18" s="14"/>
      <c r="O18" s="14"/>
      <c r="P18" s="472">
        <f t="shared" si="6"/>
        <v>0</v>
      </c>
      <c r="Q18" s="474">
        <f t="shared" si="3"/>
        <v>16880620.940000001</v>
      </c>
    </row>
    <row r="19" spans="1:17" x14ac:dyDescent="0.2">
      <c r="A19" s="232">
        <v>11</v>
      </c>
      <c r="B19" s="133" t="s">
        <v>65</v>
      </c>
      <c r="C19" s="85" t="s">
        <v>7</v>
      </c>
      <c r="D19" s="19"/>
      <c r="E19" s="14"/>
      <c r="F19" s="472">
        <f t="shared" si="1"/>
        <v>0</v>
      </c>
      <c r="G19" s="14"/>
      <c r="H19" s="14"/>
      <c r="I19" s="473">
        <f t="shared" si="4"/>
        <v>0</v>
      </c>
      <c r="J19" s="473">
        <f t="shared" si="5"/>
        <v>0</v>
      </c>
      <c r="K19" s="14"/>
      <c r="L19" s="14"/>
      <c r="M19" s="472">
        <f t="shared" si="2"/>
        <v>0</v>
      </c>
      <c r="N19" s="14"/>
      <c r="O19" s="14"/>
      <c r="P19" s="472">
        <f t="shared" si="6"/>
        <v>0</v>
      </c>
      <c r="Q19" s="474">
        <f t="shared" si="3"/>
        <v>0</v>
      </c>
    </row>
    <row r="20" spans="1:17" x14ac:dyDescent="0.2">
      <c r="A20" s="232">
        <v>12</v>
      </c>
      <c r="B20" s="133" t="s">
        <v>66</v>
      </c>
      <c r="C20" s="85" t="s">
        <v>19</v>
      </c>
      <c r="D20" s="19"/>
      <c r="E20" s="14"/>
      <c r="F20" s="472">
        <f t="shared" si="1"/>
        <v>0</v>
      </c>
      <c r="G20" s="14"/>
      <c r="H20" s="14"/>
      <c r="I20" s="473">
        <f t="shared" si="4"/>
        <v>0</v>
      </c>
      <c r="J20" s="473">
        <f t="shared" si="5"/>
        <v>0</v>
      </c>
      <c r="K20" s="14"/>
      <c r="L20" s="14"/>
      <c r="M20" s="472">
        <f t="shared" si="2"/>
        <v>0</v>
      </c>
      <c r="N20" s="14"/>
      <c r="O20" s="14"/>
      <c r="P20" s="472">
        <f t="shared" si="6"/>
        <v>0</v>
      </c>
      <c r="Q20" s="474">
        <f t="shared" si="3"/>
        <v>0</v>
      </c>
    </row>
    <row r="21" spans="1:17" ht="12" customHeight="1" x14ac:dyDescent="0.2">
      <c r="A21" s="232">
        <v>13</v>
      </c>
      <c r="B21" s="133" t="s">
        <v>235</v>
      </c>
      <c r="C21" s="85" t="s">
        <v>236</v>
      </c>
      <c r="D21" s="19"/>
      <c r="E21" s="14"/>
      <c r="F21" s="472">
        <f t="shared" si="1"/>
        <v>0</v>
      </c>
      <c r="G21" s="14"/>
      <c r="H21" s="14"/>
      <c r="I21" s="473">
        <f t="shared" si="4"/>
        <v>0</v>
      </c>
      <c r="J21" s="473">
        <f t="shared" si="5"/>
        <v>0</v>
      </c>
      <c r="K21" s="14"/>
      <c r="L21" s="14"/>
      <c r="M21" s="472">
        <f t="shared" si="2"/>
        <v>0</v>
      </c>
      <c r="N21" s="14"/>
      <c r="O21" s="14"/>
      <c r="P21" s="472">
        <f t="shared" si="6"/>
        <v>0</v>
      </c>
      <c r="Q21" s="474">
        <f t="shared" si="3"/>
        <v>0</v>
      </c>
    </row>
    <row r="22" spans="1:17" x14ac:dyDescent="0.2">
      <c r="A22" s="232">
        <v>14</v>
      </c>
      <c r="B22" s="133" t="s">
        <v>67</v>
      </c>
      <c r="C22" s="85" t="s">
        <v>22</v>
      </c>
      <c r="D22" s="19"/>
      <c r="E22" s="14"/>
      <c r="F22" s="472">
        <f t="shared" si="1"/>
        <v>0</v>
      </c>
      <c r="G22" s="14"/>
      <c r="H22" s="14"/>
      <c r="I22" s="473">
        <f t="shared" si="4"/>
        <v>0</v>
      </c>
      <c r="J22" s="473">
        <f t="shared" si="5"/>
        <v>0</v>
      </c>
      <c r="K22" s="14"/>
      <c r="L22" s="14"/>
      <c r="M22" s="472">
        <f t="shared" si="2"/>
        <v>0</v>
      </c>
      <c r="N22" s="14"/>
      <c r="O22" s="14"/>
      <c r="P22" s="472">
        <f t="shared" si="6"/>
        <v>0</v>
      </c>
      <c r="Q22" s="474">
        <f t="shared" si="3"/>
        <v>0</v>
      </c>
    </row>
    <row r="23" spans="1:17" x14ac:dyDescent="0.2">
      <c r="A23" s="232">
        <v>15</v>
      </c>
      <c r="B23" s="133" t="s">
        <v>68</v>
      </c>
      <c r="C23" s="85" t="s">
        <v>10</v>
      </c>
      <c r="D23" s="19"/>
      <c r="E23" s="14"/>
      <c r="F23" s="472">
        <f t="shared" si="1"/>
        <v>0</v>
      </c>
      <c r="G23" s="14"/>
      <c r="H23" s="14"/>
      <c r="I23" s="473">
        <f t="shared" si="4"/>
        <v>0</v>
      </c>
      <c r="J23" s="473">
        <f t="shared" si="5"/>
        <v>0</v>
      </c>
      <c r="K23" s="14"/>
      <c r="L23" s="14"/>
      <c r="M23" s="472">
        <f t="shared" si="2"/>
        <v>0</v>
      </c>
      <c r="N23" s="14"/>
      <c r="O23" s="14"/>
      <c r="P23" s="472">
        <f t="shared" si="6"/>
        <v>0</v>
      </c>
      <c r="Q23" s="474">
        <f t="shared" si="3"/>
        <v>0</v>
      </c>
    </row>
    <row r="24" spans="1:17" x14ac:dyDescent="0.2">
      <c r="A24" s="232">
        <v>16</v>
      </c>
      <c r="B24" s="133" t="s">
        <v>69</v>
      </c>
      <c r="C24" s="85" t="s">
        <v>310</v>
      </c>
      <c r="D24" s="19"/>
      <c r="E24" s="14"/>
      <c r="F24" s="472">
        <f t="shared" si="1"/>
        <v>0</v>
      </c>
      <c r="G24" s="14"/>
      <c r="H24" s="14"/>
      <c r="I24" s="473">
        <f t="shared" si="4"/>
        <v>0</v>
      </c>
      <c r="J24" s="473">
        <f t="shared" si="5"/>
        <v>0</v>
      </c>
      <c r="K24" s="14"/>
      <c r="L24" s="14"/>
      <c r="M24" s="472">
        <f t="shared" si="2"/>
        <v>0</v>
      </c>
      <c r="N24" s="14"/>
      <c r="O24" s="14"/>
      <c r="P24" s="472">
        <f t="shared" si="6"/>
        <v>0</v>
      </c>
      <c r="Q24" s="474">
        <f t="shared" si="3"/>
        <v>0</v>
      </c>
    </row>
    <row r="25" spans="1:17" x14ac:dyDescent="0.2">
      <c r="A25" s="232">
        <v>17</v>
      </c>
      <c r="B25" s="133" t="s">
        <v>70</v>
      </c>
      <c r="C25" s="85" t="s">
        <v>9</v>
      </c>
      <c r="D25" s="19">
        <v>1779195.88</v>
      </c>
      <c r="E25" s="14"/>
      <c r="F25" s="472">
        <f t="shared" si="1"/>
        <v>1779195.88</v>
      </c>
      <c r="G25" s="14">
        <v>990587.76</v>
      </c>
      <c r="H25" s="14"/>
      <c r="I25" s="473">
        <f t="shared" si="4"/>
        <v>990587.76</v>
      </c>
      <c r="J25" s="473">
        <f t="shared" si="5"/>
        <v>2769783.6399999997</v>
      </c>
      <c r="K25" s="14"/>
      <c r="L25" s="14"/>
      <c r="M25" s="472">
        <f t="shared" si="2"/>
        <v>0</v>
      </c>
      <c r="N25" s="14"/>
      <c r="O25" s="14"/>
      <c r="P25" s="472">
        <f t="shared" si="6"/>
        <v>0</v>
      </c>
      <c r="Q25" s="474">
        <f t="shared" si="3"/>
        <v>2769783.6399999997</v>
      </c>
    </row>
    <row r="26" spans="1:17" x14ac:dyDescent="0.2">
      <c r="A26" s="232">
        <v>18</v>
      </c>
      <c r="B26" s="35" t="s">
        <v>71</v>
      </c>
      <c r="C26" s="85" t="s">
        <v>11</v>
      </c>
      <c r="D26" s="19"/>
      <c r="E26" s="14"/>
      <c r="F26" s="472">
        <f t="shared" si="1"/>
        <v>0</v>
      </c>
      <c r="G26" s="14"/>
      <c r="H26" s="14"/>
      <c r="I26" s="473">
        <f t="shared" si="4"/>
        <v>0</v>
      </c>
      <c r="J26" s="473">
        <f t="shared" si="5"/>
        <v>0</v>
      </c>
      <c r="K26" s="14"/>
      <c r="L26" s="14"/>
      <c r="M26" s="472">
        <f t="shared" si="2"/>
        <v>0</v>
      </c>
      <c r="N26" s="14"/>
      <c r="O26" s="14"/>
      <c r="P26" s="472">
        <f t="shared" si="6"/>
        <v>0</v>
      </c>
      <c r="Q26" s="474">
        <f t="shared" si="3"/>
        <v>0</v>
      </c>
    </row>
    <row r="27" spans="1:17" x14ac:dyDescent="0.2">
      <c r="A27" s="232">
        <v>19</v>
      </c>
      <c r="B27" s="35" t="s">
        <v>72</v>
      </c>
      <c r="C27" s="85" t="s">
        <v>213</v>
      </c>
      <c r="D27" s="19"/>
      <c r="E27" s="14"/>
      <c r="F27" s="472">
        <f t="shared" si="1"/>
        <v>0</v>
      </c>
      <c r="G27" s="14"/>
      <c r="H27" s="14"/>
      <c r="I27" s="473">
        <f t="shared" si="4"/>
        <v>0</v>
      </c>
      <c r="J27" s="473">
        <f t="shared" si="5"/>
        <v>0</v>
      </c>
      <c r="K27" s="14"/>
      <c r="L27" s="14"/>
      <c r="M27" s="472">
        <f t="shared" si="2"/>
        <v>0</v>
      </c>
      <c r="N27" s="14"/>
      <c r="O27" s="14"/>
      <c r="P27" s="472">
        <f t="shared" si="6"/>
        <v>0</v>
      </c>
      <c r="Q27" s="474">
        <f t="shared" si="3"/>
        <v>0</v>
      </c>
    </row>
    <row r="28" spans="1:17" x14ac:dyDescent="0.2">
      <c r="A28" s="232">
        <v>20</v>
      </c>
      <c r="B28" s="35" t="s">
        <v>73</v>
      </c>
      <c r="C28" s="85" t="s">
        <v>311</v>
      </c>
      <c r="D28" s="19">
        <v>609255.52</v>
      </c>
      <c r="E28" s="14"/>
      <c r="F28" s="472">
        <f t="shared" si="1"/>
        <v>609255.52</v>
      </c>
      <c r="G28" s="14">
        <v>277010</v>
      </c>
      <c r="H28" s="14"/>
      <c r="I28" s="473">
        <f t="shared" si="4"/>
        <v>277010</v>
      </c>
      <c r="J28" s="473">
        <f t="shared" si="5"/>
        <v>886265.52</v>
      </c>
      <c r="K28" s="14">
        <v>15908397.000000009</v>
      </c>
      <c r="L28" s="14"/>
      <c r="M28" s="472">
        <f t="shared" si="2"/>
        <v>15908397.000000009</v>
      </c>
      <c r="N28" s="14"/>
      <c r="O28" s="14"/>
      <c r="P28" s="472">
        <f t="shared" si="6"/>
        <v>0</v>
      </c>
      <c r="Q28" s="474">
        <f t="shared" si="3"/>
        <v>16794662.520000011</v>
      </c>
    </row>
    <row r="29" spans="1:17" x14ac:dyDescent="0.2">
      <c r="A29" s="232">
        <v>21</v>
      </c>
      <c r="B29" s="35" t="s">
        <v>74</v>
      </c>
      <c r="C29" s="85" t="s">
        <v>37</v>
      </c>
      <c r="D29" s="19">
        <v>707811.56</v>
      </c>
      <c r="E29" s="14"/>
      <c r="F29" s="472">
        <f t="shared" si="1"/>
        <v>707811.56</v>
      </c>
      <c r="G29" s="14">
        <v>195015.04000000001</v>
      </c>
      <c r="H29" s="14"/>
      <c r="I29" s="473">
        <f t="shared" si="4"/>
        <v>195015.04000000001</v>
      </c>
      <c r="J29" s="473">
        <f t="shared" si="5"/>
        <v>902826.60000000009</v>
      </c>
      <c r="K29" s="14">
        <v>15457881.280000001</v>
      </c>
      <c r="L29" s="14"/>
      <c r="M29" s="472">
        <f t="shared" si="2"/>
        <v>15457881.280000001</v>
      </c>
      <c r="N29" s="14"/>
      <c r="O29" s="14"/>
      <c r="P29" s="472">
        <f t="shared" si="6"/>
        <v>0</v>
      </c>
      <c r="Q29" s="474">
        <f t="shared" si="3"/>
        <v>16360707.880000001</v>
      </c>
    </row>
    <row r="30" spans="1:17" x14ac:dyDescent="0.2">
      <c r="A30" s="232">
        <v>22</v>
      </c>
      <c r="B30" s="133" t="s">
        <v>75</v>
      </c>
      <c r="C30" s="85" t="s">
        <v>76</v>
      </c>
      <c r="D30" s="19"/>
      <c r="E30" s="14"/>
      <c r="F30" s="472">
        <f t="shared" si="1"/>
        <v>0</v>
      </c>
      <c r="G30" s="14"/>
      <c r="H30" s="14"/>
      <c r="I30" s="473">
        <f t="shared" si="4"/>
        <v>0</v>
      </c>
      <c r="J30" s="473">
        <f t="shared" si="5"/>
        <v>0</v>
      </c>
      <c r="K30" s="14"/>
      <c r="L30" s="14"/>
      <c r="M30" s="472">
        <f t="shared" si="2"/>
        <v>0</v>
      </c>
      <c r="N30" s="14"/>
      <c r="O30" s="14"/>
      <c r="P30" s="472">
        <f t="shared" si="6"/>
        <v>0</v>
      </c>
      <c r="Q30" s="474">
        <f t="shared" si="3"/>
        <v>0</v>
      </c>
    </row>
    <row r="31" spans="1:17" x14ac:dyDescent="0.2">
      <c r="A31" s="232">
        <v>23</v>
      </c>
      <c r="B31" s="133" t="s">
        <v>77</v>
      </c>
      <c r="C31" s="85" t="s">
        <v>78</v>
      </c>
      <c r="D31" s="19"/>
      <c r="E31" s="14"/>
      <c r="F31" s="472">
        <f t="shared" si="1"/>
        <v>0</v>
      </c>
      <c r="G31" s="14"/>
      <c r="H31" s="14"/>
      <c r="I31" s="473">
        <f t="shared" si="4"/>
        <v>0</v>
      </c>
      <c r="J31" s="473">
        <f t="shared" si="5"/>
        <v>0</v>
      </c>
      <c r="K31" s="14"/>
      <c r="L31" s="14"/>
      <c r="M31" s="472">
        <f t="shared" si="2"/>
        <v>0</v>
      </c>
      <c r="N31" s="14"/>
      <c r="O31" s="14"/>
      <c r="P31" s="472">
        <f t="shared" si="6"/>
        <v>0</v>
      </c>
      <c r="Q31" s="474">
        <f t="shared" si="3"/>
        <v>0</v>
      </c>
    </row>
    <row r="32" spans="1:17" ht="25.5" x14ac:dyDescent="0.2">
      <c r="A32" s="232">
        <v>24</v>
      </c>
      <c r="B32" s="133" t="s">
        <v>79</v>
      </c>
      <c r="C32" s="85" t="s">
        <v>80</v>
      </c>
      <c r="D32" s="19"/>
      <c r="E32" s="14"/>
      <c r="F32" s="472">
        <f t="shared" si="1"/>
        <v>0</v>
      </c>
      <c r="G32" s="14"/>
      <c r="H32" s="14"/>
      <c r="I32" s="473">
        <f t="shared" si="4"/>
        <v>0</v>
      </c>
      <c r="J32" s="473">
        <f t="shared" si="5"/>
        <v>0</v>
      </c>
      <c r="K32" s="14"/>
      <c r="L32" s="14"/>
      <c r="M32" s="472">
        <f t="shared" si="2"/>
        <v>0</v>
      </c>
      <c r="N32" s="14"/>
      <c r="O32" s="14"/>
      <c r="P32" s="472">
        <f t="shared" si="6"/>
        <v>0</v>
      </c>
      <c r="Q32" s="474">
        <f t="shared" si="3"/>
        <v>0</v>
      </c>
    </row>
    <row r="33" spans="1:17" x14ac:dyDescent="0.2">
      <c r="A33" s="232">
        <v>25</v>
      </c>
      <c r="B33" s="35" t="s">
        <v>81</v>
      </c>
      <c r="C33" s="85" t="s">
        <v>82</v>
      </c>
      <c r="D33" s="19">
        <v>688006.04</v>
      </c>
      <c r="E33" s="14"/>
      <c r="F33" s="472">
        <f t="shared" si="1"/>
        <v>688006.04</v>
      </c>
      <c r="G33" s="14">
        <v>277010</v>
      </c>
      <c r="H33" s="14"/>
      <c r="I33" s="473">
        <f t="shared" si="4"/>
        <v>277010</v>
      </c>
      <c r="J33" s="473">
        <f t="shared" si="5"/>
        <v>965016.04</v>
      </c>
      <c r="K33" s="14">
        <v>23275367.98</v>
      </c>
      <c r="L33" s="14"/>
      <c r="M33" s="472">
        <f t="shared" si="2"/>
        <v>23275367.98</v>
      </c>
      <c r="N33" s="14">
        <v>3989235</v>
      </c>
      <c r="O33" s="14"/>
      <c r="P33" s="472">
        <f t="shared" si="6"/>
        <v>3989235</v>
      </c>
      <c r="Q33" s="474">
        <f t="shared" si="3"/>
        <v>28229619.02</v>
      </c>
    </row>
    <row r="34" spans="1:17" x14ac:dyDescent="0.2">
      <c r="A34" s="232">
        <v>26</v>
      </c>
      <c r="B34" s="133" t="s">
        <v>83</v>
      </c>
      <c r="C34" s="85" t="s">
        <v>84</v>
      </c>
      <c r="D34" s="19"/>
      <c r="E34" s="14"/>
      <c r="F34" s="472">
        <f t="shared" si="1"/>
        <v>0</v>
      </c>
      <c r="G34" s="14"/>
      <c r="H34" s="14"/>
      <c r="I34" s="473">
        <f t="shared" si="4"/>
        <v>0</v>
      </c>
      <c r="J34" s="473">
        <f t="shared" si="5"/>
        <v>0</v>
      </c>
      <c r="K34" s="14"/>
      <c r="L34" s="14"/>
      <c r="M34" s="472">
        <f t="shared" si="2"/>
        <v>0</v>
      </c>
      <c r="N34" s="14"/>
      <c r="O34" s="14"/>
      <c r="P34" s="472">
        <f t="shared" si="6"/>
        <v>0</v>
      </c>
      <c r="Q34" s="474">
        <f t="shared" si="3"/>
        <v>0</v>
      </c>
    </row>
    <row r="35" spans="1:17" x14ac:dyDescent="0.2">
      <c r="A35" s="232">
        <v>27</v>
      </c>
      <c r="B35" s="18" t="s">
        <v>85</v>
      </c>
      <c r="C35" s="85" t="s">
        <v>86</v>
      </c>
      <c r="D35" s="19"/>
      <c r="E35" s="14"/>
      <c r="F35" s="472">
        <f t="shared" si="1"/>
        <v>0</v>
      </c>
      <c r="G35" s="14"/>
      <c r="H35" s="14"/>
      <c r="I35" s="473">
        <f t="shared" si="4"/>
        <v>0</v>
      </c>
      <c r="J35" s="473">
        <f t="shared" si="5"/>
        <v>0</v>
      </c>
      <c r="K35" s="14"/>
      <c r="L35" s="14"/>
      <c r="M35" s="472">
        <f t="shared" si="2"/>
        <v>0</v>
      </c>
      <c r="N35" s="14"/>
      <c r="O35" s="14"/>
      <c r="P35" s="472">
        <f t="shared" si="6"/>
        <v>0</v>
      </c>
      <c r="Q35" s="474">
        <f t="shared" si="3"/>
        <v>0</v>
      </c>
    </row>
    <row r="36" spans="1:17" x14ac:dyDescent="0.2">
      <c r="A36" s="232">
        <v>28</v>
      </c>
      <c r="B36" s="18" t="s">
        <v>87</v>
      </c>
      <c r="C36" s="85" t="s">
        <v>38</v>
      </c>
      <c r="D36" s="19">
        <v>700266.6</v>
      </c>
      <c r="E36" s="14"/>
      <c r="F36" s="472">
        <f t="shared" si="1"/>
        <v>700266.6</v>
      </c>
      <c r="G36" s="14">
        <v>274793.92</v>
      </c>
      <c r="H36" s="14"/>
      <c r="I36" s="473">
        <f t="shared" si="4"/>
        <v>274793.92</v>
      </c>
      <c r="J36" s="473">
        <f t="shared" si="5"/>
        <v>975060.52</v>
      </c>
      <c r="K36" s="14">
        <v>7782408.79</v>
      </c>
      <c r="L36" s="14"/>
      <c r="M36" s="472">
        <f t="shared" si="2"/>
        <v>7782408.79</v>
      </c>
      <c r="N36" s="14">
        <v>3989235</v>
      </c>
      <c r="O36" s="14"/>
      <c r="P36" s="472">
        <f t="shared" si="6"/>
        <v>3989235</v>
      </c>
      <c r="Q36" s="474">
        <f t="shared" si="3"/>
        <v>12746704.310000001</v>
      </c>
    </row>
    <row r="37" spans="1:17" x14ac:dyDescent="0.2">
      <c r="A37" s="232">
        <v>29</v>
      </c>
      <c r="B37" s="35" t="s">
        <v>88</v>
      </c>
      <c r="C37" s="85" t="s">
        <v>36</v>
      </c>
      <c r="D37" s="19"/>
      <c r="E37" s="14"/>
      <c r="F37" s="472">
        <f t="shared" si="1"/>
        <v>0</v>
      </c>
      <c r="G37" s="14"/>
      <c r="H37" s="14"/>
      <c r="I37" s="473">
        <f t="shared" si="4"/>
        <v>0</v>
      </c>
      <c r="J37" s="473">
        <f t="shared" si="5"/>
        <v>0</v>
      </c>
      <c r="K37" s="14"/>
      <c r="L37" s="14"/>
      <c r="M37" s="472">
        <f t="shared" si="2"/>
        <v>0</v>
      </c>
      <c r="N37" s="14"/>
      <c r="O37" s="14"/>
      <c r="P37" s="472">
        <f t="shared" si="6"/>
        <v>0</v>
      </c>
      <c r="Q37" s="474">
        <f t="shared" si="3"/>
        <v>0</v>
      </c>
    </row>
    <row r="38" spans="1:17" x14ac:dyDescent="0.2">
      <c r="A38" s="232">
        <v>30</v>
      </c>
      <c r="B38" s="18" t="s">
        <v>89</v>
      </c>
      <c r="C38" s="85" t="s">
        <v>16</v>
      </c>
      <c r="D38" s="19"/>
      <c r="E38" s="14"/>
      <c r="F38" s="472">
        <f t="shared" si="1"/>
        <v>0</v>
      </c>
      <c r="G38" s="14"/>
      <c r="H38" s="14"/>
      <c r="I38" s="473">
        <f t="shared" si="4"/>
        <v>0</v>
      </c>
      <c r="J38" s="473">
        <f t="shared" si="5"/>
        <v>0</v>
      </c>
      <c r="K38" s="14"/>
      <c r="L38" s="14"/>
      <c r="M38" s="472">
        <f t="shared" si="2"/>
        <v>0</v>
      </c>
      <c r="N38" s="14"/>
      <c r="O38" s="14"/>
      <c r="P38" s="472">
        <f t="shared" si="6"/>
        <v>0</v>
      </c>
      <c r="Q38" s="474">
        <f t="shared" si="3"/>
        <v>0</v>
      </c>
    </row>
    <row r="39" spans="1:17" x14ac:dyDescent="0.2">
      <c r="A39" s="232">
        <v>31</v>
      </c>
      <c r="B39" s="133" t="s">
        <v>90</v>
      </c>
      <c r="C39" s="85" t="s">
        <v>21</v>
      </c>
      <c r="D39" s="19"/>
      <c r="E39" s="14"/>
      <c r="F39" s="472">
        <f t="shared" si="1"/>
        <v>0</v>
      </c>
      <c r="G39" s="14"/>
      <c r="H39" s="14"/>
      <c r="I39" s="473">
        <f t="shared" si="4"/>
        <v>0</v>
      </c>
      <c r="J39" s="473">
        <f t="shared" si="5"/>
        <v>0</v>
      </c>
      <c r="K39" s="14"/>
      <c r="L39" s="14"/>
      <c r="M39" s="472">
        <f t="shared" si="2"/>
        <v>0</v>
      </c>
      <c r="N39" s="14"/>
      <c r="O39" s="14"/>
      <c r="P39" s="472">
        <f t="shared" si="6"/>
        <v>0</v>
      </c>
      <c r="Q39" s="474">
        <f t="shared" si="3"/>
        <v>0</v>
      </c>
    </row>
    <row r="40" spans="1:17" x14ac:dyDescent="0.2">
      <c r="A40" s="232">
        <v>32</v>
      </c>
      <c r="B40" s="18" t="s">
        <v>91</v>
      </c>
      <c r="C40" s="85" t="s">
        <v>24</v>
      </c>
      <c r="D40" s="19"/>
      <c r="E40" s="14"/>
      <c r="F40" s="472">
        <f t="shared" si="1"/>
        <v>0</v>
      </c>
      <c r="G40" s="14"/>
      <c r="H40" s="14"/>
      <c r="I40" s="473">
        <f t="shared" si="4"/>
        <v>0</v>
      </c>
      <c r="J40" s="473">
        <f t="shared" si="5"/>
        <v>0</v>
      </c>
      <c r="K40" s="14"/>
      <c r="L40" s="14"/>
      <c r="M40" s="472">
        <f t="shared" si="2"/>
        <v>0</v>
      </c>
      <c r="N40" s="14"/>
      <c r="O40" s="14"/>
      <c r="P40" s="472">
        <f t="shared" si="6"/>
        <v>0</v>
      </c>
      <c r="Q40" s="474">
        <f t="shared" si="3"/>
        <v>0</v>
      </c>
    </row>
    <row r="41" spans="1:17" x14ac:dyDescent="0.2">
      <c r="A41" s="232">
        <v>33</v>
      </c>
      <c r="B41" s="35" t="s">
        <v>92</v>
      </c>
      <c r="C41" s="85" t="s">
        <v>214</v>
      </c>
      <c r="D41" s="19">
        <v>688477.6</v>
      </c>
      <c r="E41" s="14"/>
      <c r="F41" s="472">
        <f t="shared" ref="F41:F72" si="7">SUM(D41:E41)</f>
        <v>688477.6</v>
      </c>
      <c r="G41" s="14">
        <v>277010</v>
      </c>
      <c r="H41" s="14"/>
      <c r="I41" s="473">
        <f t="shared" si="4"/>
        <v>277010</v>
      </c>
      <c r="J41" s="473">
        <f t="shared" si="5"/>
        <v>965487.6</v>
      </c>
      <c r="K41" s="14">
        <v>17095163.520000011</v>
      </c>
      <c r="L41" s="14"/>
      <c r="M41" s="472">
        <f t="shared" ref="M41:M72" si="8">SUM(K41:L41)</f>
        <v>17095163.520000011</v>
      </c>
      <c r="N41" s="14"/>
      <c r="O41" s="14"/>
      <c r="P41" s="472">
        <f t="shared" si="6"/>
        <v>0</v>
      </c>
      <c r="Q41" s="474">
        <f t="shared" ref="Q41:Q72" si="9">J41+M41+P41</f>
        <v>18060651.120000012</v>
      </c>
    </row>
    <row r="42" spans="1:17" x14ac:dyDescent="0.2">
      <c r="A42" s="232">
        <v>34</v>
      </c>
      <c r="B42" s="80" t="s">
        <v>93</v>
      </c>
      <c r="C42" s="143" t="s">
        <v>215</v>
      </c>
      <c r="D42" s="19">
        <v>688006.04</v>
      </c>
      <c r="E42" s="14"/>
      <c r="F42" s="472">
        <f t="shared" si="7"/>
        <v>688006.04</v>
      </c>
      <c r="G42" s="14">
        <v>195015.04000000001</v>
      </c>
      <c r="H42" s="14"/>
      <c r="I42" s="473">
        <f t="shared" si="4"/>
        <v>195015.04000000001</v>
      </c>
      <c r="J42" s="473">
        <f t="shared" si="5"/>
        <v>883021.08000000007</v>
      </c>
      <c r="K42" s="14"/>
      <c r="L42" s="14"/>
      <c r="M42" s="472">
        <f t="shared" si="8"/>
        <v>0</v>
      </c>
      <c r="N42" s="14">
        <v>2659490</v>
      </c>
      <c r="O42" s="14"/>
      <c r="P42" s="472">
        <f t="shared" si="6"/>
        <v>2659490</v>
      </c>
      <c r="Q42" s="474">
        <f t="shared" si="9"/>
        <v>3542511.08</v>
      </c>
    </row>
    <row r="43" spans="1:17" x14ac:dyDescent="0.2">
      <c r="A43" s="232">
        <v>35</v>
      </c>
      <c r="B43" s="35" t="s">
        <v>94</v>
      </c>
      <c r="C43" s="85" t="s">
        <v>216</v>
      </c>
      <c r="D43" s="19"/>
      <c r="E43" s="14"/>
      <c r="F43" s="472">
        <f t="shared" si="7"/>
        <v>0</v>
      </c>
      <c r="G43" s="14"/>
      <c r="H43" s="14"/>
      <c r="I43" s="473">
        <f t="shared" si="4"/>
        <v>0</v>
      </c>
      <c r="J43" s="473">
        <f t="shared" si="5"/>
        <v>0</v>
      </c>
      <c r="K43" s="14"/>
      <c r="L43" s="14"/>
      <c r="M43" s="472">
        <f t="shared" si="8"/>
        <v>0</v>
      </c>
      <c r="N43" s="14"/>
      <c r="O43" s="14"/>
      <c r="P43" s="472">
        <f t="shared" si="6"/>
        <v>0</v>
      </c>
      <c r="Q43" s="474">
        <f t="shared" si="9"/>
        <v>0</v>
      </c>
    </row>
    <row r="44" spans="1:17" x14ac:dyDescent="0.2">
      <c r="A44" s="232">
        <v>36</v>
      </c>
      <c r="B44" s="35" t="s">
        <v>95</v>
      </c>
      <c r="C44" s="85" t="s">
        <v>23</v>
      </c>
      <c r="D44" s="19"/>
      <c r="E44" s="14"/>
      <c r="F44" s="472">
        <f t="shared" si="7"/>
        <v>0</v>
      </c>
      <c r="G44" s="14"/>
      <c r="H44" s="14"/>
      <c r="I44" s="473">
        <f t="shared" si="4"/>
        <v>0</v>
      </c>
      <c r="J44" s="473">
        <f t="shared" si="5"/>
        <v>0</v>
      </c>
      <c r="K44" s="14"/>
      <c r="L44" s="14"/>
      <c r="M44" s="472">
        <f t="shared" si="8"/>
        <v>0</v>
      </c>
      <c r="N44" s="14"/>
      <c r="O44" s="14"/>
      <c r="P44" s="472">
        <f t="shared" si="6"/>
        <v>0</v>
      </c>
      <c r="Q44" s="474">
        <f t="shared" si="9"/>
        <v>0</v>
      </c>
    </row>
    <row r="45" spans="1:17" x14ac:dyDescent="0.2">
      <c r="A45" s="232">
        <v>37</v>
      </c>
      <c r="B45" s="133" t="s">
        <v>96</v>
      </c>
      <c r="C45" s="85" t="s">
        <v>20</v>
      </c>
      <c r="D45" s="19"/>
      <c r="E45" s="14"/>
      <c r="F45" s="472">
        <f t="shared" si="7"/>
        <v>0</v>
      </c>
      <c r="G45" s="14"/>
      <c r="H45" s="14"/>
      <c r="I45" s="473">
        <f t="shared" si="4"/>
        <v>0</v>
      </c>
      <c r="J45" s="473">
        <f t="shared" si="5"/>
        <v>0</v>
      </c>
      <c r="K45" s="14"/>
      <c r="L45" s="14"/>
      <c r="M45" s="472">
        <f t="shared" si="8"/>
        <v>0</v>
      </c>
      <c r="N45" s="14"/>
      <c r="O45" s="14"/>
      <c r="P45" s="472">
        <f t="shared" si="6"/>
        <v>0</v>
      </c>
      <c r="Q45" s="474">
        <f t="shared" si="9"/>
        <v>0</v>
      </c>
    </row>
    <row r="46" spans="1:17" x14ac:dyDescent="0.2">
      <c r="A46" s="232">
        <v>38</v>
      </c>
      <c r="B46" s="18" t="s">
        <v>97</v>
      </c>
      <c r="C46" s="85" t="s">
        <v>98</v>
      </c>
      <c r="D46" s="19"/>
      <c r="E46" s="14"/>
      <c r="F46" s="472">
        <f t="shared" si="7"/>
        <v>0</v>
      </c>
      <c r="G46" s="14"/>
      <c r="H46" s="14"/>
      <c r="I46" s="473">
        <f t="shared" si="4"/>
        <v>0</v>
      </c>
      <c r="J46" s="473">
        <f t="shared" si="5"/>
        <v>0</v>
      </c>
      <c r="K46" s="14"/>
      <c r="L46" s="14"/>
      <c r="M46" s="472">
        <f t="shared" si="8"/>
        <v>0</v>
      </c>
      <c r="N46" s="14"/>
      <c r="O46" s="14"/>
      <c r="P46" s="472">
        <f t="shared" si="6"/>
        <v>0</v>
      </c>
      <c r="Q46" s="474">
        <f t="shared" si="9"/>
        <v>0</v>
      </c>
    </row>
    <row r="47" spans="1:17" x14ac:dyDescent="0.2">
      <c r="A47" s="232">
        <v>39</v>
      </c>
      <c r="B47" s="133" t="s">
        <v>99</v>
      </c>
      <c r="C47" s="85" t="s">
        <v>100</v>
      </c>
      <c r="D47" s="19"/>
      <c r="E47" s="14"/>
      <c r="F47" s="472">
        <f t="shared" si="7"/>
        <v>0</v>
      </c>
      <c r="G47" s="14"/>
      <c r="H47" s="14"/>
      <c r="I47" s="473">
        <f t="shared" si="4"/>
        <v>0</v>
      </c>
      <c r="J47" s="473">
        <f t="shared" si="5"/>
        <v>0</v>
      </c>
      <c r="K47" s="14"/>
      <c r="L47" s="14"/>
      <c r="M47" s="472">
        <f t="shared" si="8"/>
        <v>0</v>
      </c>
      <c r="N47" s="14"/>
      <c r="O47" s="14"/>
      <c r="P47" s="472">
        <f t="shared" si="6"/>
        <v>0</v>
      </c>
      <c r="Q47" s="474">
        <f t="shared" si="9"/>
        <v>0</v>
      </c>
    </row>
    <row r="48" spans="1:17" x14ac:dyDescent="0.2">
      <c r="A48" s="232">
        <v>40</v>
      </c>
      <c r="B48" s="35" t="s">
        <v>101</v>
      </c>
      <c r="C48" s="85" t="s">
        <v>221</v>
      </c>
      <c r="D48" s="19">
        <v>603125.24</v>
      </c>
      <c r="E48" s="14"/>
      <c r="F48" s="472">
        <f t="shared" si="7"/>
        <v>603125.24</v>
      </c>
      <c r="G48" s="14">
        <v>195015.04000000001</v>
      </c>
      <c r="H48" s="14"/>
      <c r="I48" s="473">
        <f t="shared" si="4"/>
        <v>195015.04000000001</v>
      </c>
      <c r="J48" s="473">
        <f t="shared" si="5"/>
        <v>798140.28</v>
      </c>
      <c r="K48" s="14"/>
      <c r="L48" s="14"/>
      <c r="M48" s="472">
        <f t="shared" si="8"/>
        <v>0</v>
      </c>
      <c r="N48" s="14">
        <v>2659490</v>
      </c>
      <c r="O48" s="14"/>
      <c r="P48" s="472">
        <f t="shared" si="6"/>
        <v>2659490</v>
      </c>
      <c r="Q48" s="474">
        <f t="shared" si="9"/>
        <v>3457630.2800000003</v>
      </c>
    </row>
    <row r="49" spans="1:17" x14ac:dyDescent="0.2">
      <c r="A49" s="232">
        <v>41</v>
      </c>
      <c r="B49" s="35" t="s">
        <v>102</v>
      </c>
      <c r="C49" s="85" t="s">
        <v>2</v>
      </c>
      <c r="D49" s="19"/>
      <c r="E49" s="14"/>
      <c r="F49" s="472">
        <f t="shared" si="7"/>
        <v>0</v>
      </c>
      <c r="G49" s="14"/>
      <c r="H49" s="14"/>
      <c r="I49" s="473">
        <f t="shared" si="4"/>
        <v>0</v>
      </c>
      <c r="J49" s="473">
        <f t="shared" si="5"/>
        <v>0</v>
      </c>
      <c r="K49" s="14"/>
      <c r="L49" s="14"/>
      <c r="M49" s="472">
        <f t="shared" si="8"/>
        <v>0</v>
      </c>
      <c r="N49" s="14"/>
      <c r="O49" s="14"/>
      <c r="P49" s="472">
        <f t="shared" si="6"/>
        <v>0</v>
      </c>
      <c r="Q49" s="474">
        <f t="shared" si="9"/>
        <v>0</v>
      </c>
    </row>
    <row r="50" spans="1:17" x14ac:dyDescent="0.2">
      <c r="A50" s="232">
        <v>42</v>
      </c>
      <c r="B50" s="133" t="s">
        <v>103</v>
      </c>
      <c r="C50" s="85" t="s">
        <v>3</v>
      </c>
      <c r="D50" s="19"/>
      <c r="E50" s="14"/>
      <c r="F50" s="472">
        <f t="shared" si="7"/>
        <v>0</v>
      </c>
      <c r="G50" s="14"/>
      <c r="H50" s="14"/>
      <c r="I50" s="473">
        <f t="shared" si="4"/>
        <v>0</v>
      </c>
      <c r="J50" s="473">
        <f t="shared" si="5"/>
        <v>0</v>
      </c>
      <c r="K50" s="14"/>
      <c r="L50" s="14"/>
      <c r="M50" s="472">
        <f t="shared" si="8"/>
        <v>0</v>
      </c>
      <c r="N50" s="14"/>
      <c r="O50" s="14"/>
      <c r="P50" s="472">
        <f t="shared" si="6"/>
        <v>0</v>
      </c>
      <c r="Q50" s="474">
        <f t="shared" si="9"/>
        <v>0</v>
      </c>
    </row>
    <row r="51" spans="1:17" x14ac:dyDescent="0.2">
      <c r="A51" s="232">
        <v>43</v>
      </c>
      <c r="B51" s="18" t="s">
        <v>149</v>
      </c>
      <c r="C51" s="85" t="s">
        <v>32</v>
      </c>
      <c r="D51" s="19"/>
      <c r="E51" s="14"/>
      <c r="F51" s="472">
        <f t="shared" si="7"/>
        <v>0</v>
      </c>
      <c r="G51" s="14"/>
      <c r="H51" s="14"/>
      <c r="I51" s="473">
        <f t="shared" si="4"/>
        <v>0</v>
      </c>
      <c r="J51" s="473">
        <f t="shared" si="5"/>
        <v>0</v>
      </c>
      <c r="K51" s="14"/>
      <c r="L51" s="14"/>
      <c r="M51" s="472">
        <f t="shared" si="8"/>
        <v>0</v>
      </c>
      <c r="N51" s="14"/>
      <c r="O51" s="14"/>
      <c r="P51" s="472">
        <f t="shared" si="6"/>
        <v>0</v>
      </c>
      <c r="Q51" s="474">
        <f t="shared" si="9"/>
        <v>0</v>
      </c>
    </row>
    <row r="52" spans="1:17" x14ac:dyDescent="0.2">
      <c r="A52" s="232">
        <v>44</v>
      </c>
      <c r="B52" s="133" t="s">
        <v>104</v>
      </c>
      <c r="C52" s="85" t="s">
        <v>217</v>
      </c>
      <c r="D52" s="19">
        <v>706396.88</v>
      </c>
      <c r="E52" s="14"/>
      <c r="F52" s="472">
        <f t="shared" si="7"/>
        <v>706396.88</v>
      </c>
      <c r="G52" s="14">
        <v>277010</v>
      </c>
      <c r="H52" s="14"/>
      <c r="I52" s="473">
        <f t="shared" si="4"/>
        <v>277010</v>
      </c>
      <c r="J52" s="473">
        <f t="shared" si="5"/>
        <v>983406.88</v>
      </c>
      <c r="K52" s="14">
        <v>17129418.130000003</v>
      </c>
      <c r="L52" s="14"/>
      <c r="M52" s="472">
        <f t="shared" si="8"/>
        <v>17129418.130000003</v>
      </c>
      <c r="N52" s="14"/>
      <c r="O52" s="14"/>
      <c r="P52" s="472">
        <f t="shared" si="6"/>
        <v>0</v>
      </c>
      <c r="Q52" s="474">
        <f t="shared" si="9"/>
        <v>18112825.010000002</v>
      </c>
    </row>
    <row r="53" spans="1:17" x14ac:dyDescent="0.2">
      <c r="A53" s="232">
        <v>45</v>
      </c>
      <c r="B53" s="18" t="s">
        <v>105</v>
      </c>
      <c r="C53" s="85" t="s">
        <v>0</v>
      </c>
      <c r="D53" s="19"/>
      <c r="E53" s="14"/>
      <c r="F53" s="472">
        <f t="shared" si="7"/>
        <v>0</v>
      </c>
      <c r="G53" s="14"/>
      <c r="H53" s="14"/>
      <c r="I53" s="473">
        <f t="shared" si="4"/>
        <v>0</v>
      </c>
      <c r="J53" s="473">
        <f t="shared" si="5"/>
        <v>0</v>
      </c>
      <c r="K53" s="14"/>
      <c r="L53" s="14"/>
      <c r="M53" s="472">
        <f t="shared" si="8"/>
        <v>0</v>
      </c>
      <c r="N53" s="14"/>
      <c r="O53" s="14"/>
      <c r="P53" s="472">
        <f t="shared" si="6"/>
        <v>0</v>
      </c>
      <c r="Q53" s="474">
        <f t="shared" si="9"/>
        <v>0</v>
      </c>
    </row>
    <row r="54" spans="1:17" x14ac:dyDescent="0.2">
      <c r="A54" s="232">
        <v>46</v>
      </c>
      <c r="B54" s="133" t="s">
        <v>106</v>
      </c>
      <c r="C54" s="85" t="s">
        <v>4</v>
      </c>
      <c r="D54" s="19"/>
      <c r="E54" s="14"/>
      <c r="F54" s="472">
        <f t="shared" si="7"/>
        <v>0</v>
      </c>
      <c r="G54" s="14"/>
      <c r="H54" s="14"/>
      <c r="I54" s="473">
        <f t="shared" si="4"/>
        <v>0</v>
      </c>
      <c r="J54" s="473">
        <f t="shared" si="5"/>
        <v>0</v>
      </c>
      <c r="K54" s="14"/>
      <c r="L54" s="14"/>
      <c r="M54" s="472">
        <f t="shared" si="8"/>
        <v>0</v>
      </c>
      <c r="N54" s="14"/>
      <c r="O54" s="14"/>
      <c r="P54" s="472">
        <f t="shared" si="6"/>
        <v>0</v>
      </c>
      <c r="Q54" s="474">
        <f t="shared" si="9"/>
        <v>0</v>
      </c>
    </row>
    <row r="55" spans="1:17" x14ac:dyDescent="0.2">
      <c r="A55" s="232">
        <v>47</v>
      </c>
      <c r="B55" s="18" t="s">
        <v>107</v>
      </c>
      <c r="C55" s="85" t="s">
        <v>1</v>
      </c>
      <c r="D55" s="19"/>
      <c r="E55" s="14"/>
      <c r="F55" s="472">
        <f t="shared" si="7"/>
        <v>0</v>
      </c>
      <c r="G55" s="14"/>
      <c r="H55" s="14"/>
      <c r="I55" s="473">
        <f t="shared" si="4"/>
        <v>0</v>
      </c>
      <c r="J55" s="473">
        <f t="shared" si="5"/>
        <v>0</v>
      </c>
      <c r="K55" s="14"/>
      <c r="L55" s="14"/>
      <c r="M55" s="472">
        <f t="shared" si="8"/>
        <v>0</v>
      </c>
      <c r="N55" s="14"/>
      <c r="O55" s="14"/>
      <c r="P55" s="472">
        <f t="shared" si="6"/>
        <v>0</v>
      </c>
      <c r="Q55" s="474">
        <f t="shared" si="9"/>
        <v>0</v>
      </c>
    </row>
    <row r="56" spans="1:17" x14ac:dyDescent="0.2">
      <c r="A56" s="232">
        <v>48</v>
      </c>
      <c r="B56" s="133" t="s">
        <v>108</v>
      </c>
      <c r="C56" s="85" t="s">
        <v>218</v>
      </c>
      <c r="D56" s="19"/>
      <c r="E56" s="14"/>
      <c r="F56" s="472">
        <f t="shared" si="7"/>
        <v>0</v>
      </c>
      <c r="G56" s="14"/>
      <c r="H56" s="14"/>
      <c r="I56" s="473">
        <f t="shared" si="4"/>
        <v>0</v>
      </c>
      <c r="J56" s="473">
        <f t="shared" si="5"/>
        <v>0</v>
      </c>
      <c r="K56" s="14"/>
      <c r="L56" s="14"/>
      <c r="M56" s="472">
        <f t="shared" si="8"/>
        <v>0</v>
      </c>
      <c r="N56" s="14"/>
      <c r="O56" s="14"/>
      <c r="P56" s="472">
        <f t="shared" si="6"/>
        <v>0</v>
      </c>
      <c r="Q56" s="474">
        <f t="shared" si="9"/>
        <v>0</v>
      </c>
    </row>
    <row r="57" spans="1:17" x14ac:dyDescent="0.2">
      <c r="A57" s="232">
        <v>49</v>
      </c>
      <c r="B57" s="133" t="s">
        <v>109</v>
      </c>
      <c r="C57" s="85" t="s">
        <v>25</v>
      </c>
      <c r="D57" s="19"/>
      <c r="E57" s="14"/>
      <c r="F57" s="472">
        <f t="shared" si="7"/>
        <v>0</v>
      </c>
      <c r="G57" s="14"/>
      <c r="H57" s="14"/>
      <c r="I57" s="473">
        <f t="shared" si="4"/>
        <v>0</v>
      </c>
      <c r="J57" s="473">
        <f t="shared" si="5"/>
        <v>0</v>
      </c>
      <c r="K57" s="14"/>
      <c r="L57" s="14"/>
      <c r="M57" s="472">
        <f t="shared" si="8"/>
        <v>0</v>
      </c>
      <c r="N57" s="14"/>
      <c r="O57" s="14"/>
      <c r="P57" s="472">
        <f t="shared" si="6"/>
        <v>0</v>
      </c>
      <c r="Q57" s="474">
        <f t="shared" si="9"/>
        <v>0</v>
      </c>
    </row>
    <row r="58" spans="1:17" x14ac:dyDescent="0.2">
      <c r="A58" s="232">
        <v>50</v>
      </c>
      <c r="B58" s="133" t="s">
        <v>157</v>
      </c>
      <c r="C58" s="85" t="s">
        <v>52</v>
      </c>
      <c r="D58" s="19">
        <v>708283.12</v>
      </c>
      <c r="E58" s="14"/>
      <c r="F58" s="472">
        <f t="shared" si="7"/>
        <v>708283.12</v>
      </c>
      <c r="G58" s="14">
        <v>195015.04000000001</v>
      </c>
      <c r="H58" s="14"/>
      <c r="I58" s="473">
        <f t="shared" si="4"/>
        <v>195015.04000000001</v>
      </c>
      <c r="J58" s="473">
        <f t="shared" si="5"/>
        <v>903298.16</v>
      </c>
      <c r="K58" s="14"/>
      <c r="L58" s="14"/>
      <c r="M58" s="472">
        <f t="shared" si="8"/>
        <v>0</v>
      </c>
      <c r="N58" s="14">
        <v>2659490</v>
      </c>
      <c r="O58" s="14"/>
      <c r="P58" s="472">
        <f t="shared" si="6"/>
        <v>2659490</v>
      </c>
      <c r="Q58" s="474">
        <f t="shared" si="9"/>
        <v>3562788.16</v>
      </c>
    </row>
    <row r="59" spans="1:17" x14ac:dyDescent="0.2">
      <c r="A59" s="232">
        <v>51</v>
      </c>
      <c r="B59" s="133" t="s">
        <v>110</v>
      </c>
      <c r="C59" s="85" t="s">
        <v>219</v>
      </c>
      <c r="D59" s="19"/>
      <c r="E59" s="14"/>
      <c r="F59" s="472">
        <f t="shared" si="7"/>
        <v>0</v>
      </c>
      <c r="G59" s="14"/>
      <c r="H59" s="14"/>
      <c r="I59" s="473">
        <f t="shared" si="4"/>
        <v>0</v>
      </c>
      <c r="J59" s="473">
        <f t="shared" si="5"/>
        <v>0</v>
      </c>
      <c r="K59" s="14"/>
      <c r="L59" s="14"/>
      <c r="M59" s="472">
        <f t="shared" si="8"/>
        <v>0</v>
      </c>
      <c r="N59" s="14"/>
      <c r="O59" s="14"/>
      <c r="P59" s="472">
        <f t="shared" si="6"/>
        <v>0</v>
      </c>
      <c r="Q59" s="474">
        <f t="shared" si="9"/>
        <v>0</v>
      </c>
    </row>
    <row r="60" spans="1:17" x14ac:dyDescent="0.2">
      <c r="A60" s="232">
        <v>52</v>
      </c>
      <c r="B60" s="18" t="s">
        <v>159</v>
      </c>
      <c r="C60" s="85" t="s">
        <v>220</v>
      </c>
      <c r="D60" s="19">
        <v>127321.2</v>
      </c>
      <c r="E60" s="14"/>
      <c r="F60" s="472">
        <f t="shared" si="7"/>
        <v>127321.2</v>
      </c>
      <c r="G60" s="14"/>
      <c r="H60" s="14"/>
      <c r="I60" s="473">
        <f t="shared" si="4"/>
        <v>0</v>
      </c>
      <c r="J60" s="473">
        <f t="shared" si="5"/>
        <v>127321.2</v>
      </c>
      <c r="K60" s="14"/>
      <c r="L60" s="14"/>
      <c r="M60" s="472">
        <f t="shared" si="8"/>
        <v>0</v>
      </c>
      <c r="N60" s="14">
        <v>1993759.6</v>
      </c>
      <c r="O60" s="14"/>
      <c r="P60" s="472">
        <f t="shared" si="6"/>
        <v>1993759.6</v>
      </c>
      <c r="Q60" s="474">
        <f t="shared" si="9"/>
        <v>2121080.8000000003</v>
      </c>
    </row>
    <row r="61" spans="1:17" x14ac:dyDescent="0.2">
      <c r="A61" s="232">
        <v>53</v>
      </c>
      <c r="B61" s="133" t="s">
        <v>223</v>
      </c>
      <c r="C61" s="85" t="s">
        <v>222</v>
      </c>
      <c r="D61" s="19"/>
      <c r="E61" s="14"/>
      <c r="F61" s="472">
        <f t="shared" si="7"/>
        <v>0</v>
      </c>
      <c r="G61" s="14"/>
      <c r="H61" s="14"/>
      <c r="I61" s="473">
        <f t="shared" si="4"/>
        <v>0</v>
      </c>
      <c r="J61" s="473">
        <f t="shared" si="5"/>
        <v>0</v>
      </c>
      <c r="K61" s="14"/>
      <c r="L61" s="14"/>
      <c r="M61" s="472">
        <f t="shared" si="8"/>
        <v>0</v>
      </c>
      <c r="N61" s="14"/>
      <c r="O61" s="14"/>
      <c r="P61" s="472">
        <f t="shared" si="6"/>
        <v>0</v>
      </c>
      <c r="Q61" s="474">
        <f t="shared" si="9"/>
        <v>0</v>
      </c>
    </row>
    <row r="62" spans="1:17" x14ac:dyDescent="0.2">
      <c r="A62" s="232">
        <v>54</v>
      </c>
      <c r="B62" s="133" t="s">
        <v>237</v>
      </c>
      <c r="C62" s="85" t="s">
        <v>238</v>
      </c>
      <c r="D62" s="19"/>
      <c r="E62" s="14"/>
      <c r="F62" s="472">
        <f t="shared" si="7"/>
        <v>0</v>
      </c>
      <c r="G62" s="14"/>
      <c r="H62" s="14"/>
      <c r="I62" s="473">
        <f t="shared" si="4"/>
        <v>0</v>
      </c>
      <c r="J62" s="473">
        <f t="shared" si="5"/>
        <v>0</v>
      </c>
      <c r="K62" s="14"/>
      <c r="L62" s="14"/>
      <c r="M62" s="472">
        <f t="shared" si="8"/>
        <v>0</v>
      </c>
      <c r="N62" s="14"/>
      <c r="O62" s="14"/>
      <c r="P62" s="472">
        <f t="shared" si="6"/>
        <v>0</v>
      </c>
      <c r="Q62" s="474">
        <f t="shared" si="9"/>
        <v>0</v>
      </c>
    </row>
    <row r="63" spans="1:17" x14ac:dyDescent="0.2">
      <c r="A63" s="232">
        <v>55</v>
      </c>
      <c r="B63" s="133" t="s">
        <v>111</v>
      </c>
      <c r="C63" s="85" t="s">
        <v>51</v>
      </c>
      <c r="D63" s="19"/>
      <c r="E63" s="14"/>
      <c r="F63" s="472">
        <f t="shared" si="7"/>
        <v>0</v>
      </c>
      <c r="G63" s="14"/>
      <c r="H63" s="14"/>
      <c r="I63" s="473">
        <f t="shared" si="4"/>
        <v>0</v>
      </c>
      <c r="J63" s="473">
        <f t="shared" si="5"/>
        <v>0</v>
      </c>
      <c r="K63" s="14"/>
      <c r="L63" s="14"/>
      <c r="M63" s="472">
        <f t="shared" si="8"/>
        <v>0</v>
      </c>
      <c r="N63" s="14"/>
      <c r="O63" s="14"/>
      <c r="P63" s="472">
        <f t="shared" si="6"/>
        <v>0</v>
      </c>
      <c r="Q63" s="474">
        <f t="shared" si="9"/>
        <v>0</v>
      </c>
    </row>
    <row r="64" spans="1:17" x14ac:dyDescent="0.2">
      <c r="A64" s="232">
        <v>56</v>
      </c>
      <c r="B64" s="18" t="s">
        <v>112</v>
      </c>
      <c r="C64" s="85" t="s">
        <v>239</v>
      </c>
      <c r="D64" s="19"/>
      <c r="E64" s="14"/>
      <c r="F64" s="472">
        <f t="shared" si="7"/>
        <v>0</v>
      </c>
      <c r="G64" s="14"/>
      <c r="H64" s="14"/>
      <c r="I64" s="473">
        <f t="shared" si="4"/>
        <v>0</v>
      </c>
      <c r="J64" s="473">
        <f t="shared" si="5"/>
        <v>0</v>
      </c>
      <c r="K64" s="14"/>
      <c r="L64" s="14"/>
      <c r="M64" s="472">
        <f t="shared" si="8"/>
        <v>0</v>
      </c>
      <c r="N64" s="14"/>
      <c r="O64" s="14"/>
      <c r="P64" s="472">
        <f t="shared" si="6"/>
        <v>0</v>
      </c>
      <c r="Q64" s="474">
        <f t="shared" si="9"/>
        <v>0</v>
      </c>
    </row>
    <row r="65" spans="1:17" x14ac:dyDescent="0.2">
      <c r="A65" s="232">
        <v>57</v>
      </c>
      <c r="B65" s="35" t="s">
        <v>113</v>
      </c>
      <c r="C65" s="85" t="s">
        <v>114</v>
      </c>
      <c r="D65" s="19"/>
      <c r="E65" s="14"/>
      <c r="F65" s="472">
        <f t="shared" si="7"/>
        <v>0</v>
      </c>
      <c r="G65" s="14"/>
      <c r="H65" s="14"/>
      <c r="I65" s="473">
        <f t="shared" si="4"/>
        <v>0</v>
      </c>
      <c r="J65" s="473">
        <f t="shared" si="5"/>
        <v>0</v>
      </c>
      <c r="K65" s="14"/>
      <c r="L65" s="14"/>
      <c r="M65" s="472">
        <f t="shared" si="8"/>
        <v>0</v>
      </c>
      <c r="N65" s="14"/>
      <c r="O65" s="14"/>
      <c r="P65" s="472">
        <f t="shared" si="6"/>
        <v>0</v>
      </c>
      <c r="Q65" s="474">
        <f t="shared" si="9"/>
        <v>0</v>
      </c>
    </row>
    <row r="66" spans="1:17" x14ac:dyDescent="0.2">
      <c r="A66" s="232">
        <v>58</v>
      </c>
      <c r="B66" s="18" t="s">
        <v>115</v>
      </c>
      <c r="C66" s="85" t="s">
        <v>240</v>
      </c>
      <c r="D66" s="19"/>
      <c r="E66" s="14"/>
      <c r="F66" s="472">
        <f t="shared" si="7"/>
        <v>0</v>
      </c>
      <c r="G66" s="14"/>
      <c r="H66" s="14"/>
      <c r="I66" s="473">
        <f t="shared" si="4"/>
        <v>0</v>
      </c>
      <c r="J66" s="473">
        <f t="shared" si="5"/>
        <v>0</v>
      </c>
      <c r="K66" s="14"/>
      <c r="L66" s="14"/>
      <c r="M66" s="472">
        <f t="shared" si="8"/>
        <v>0</v>
      </c>
      <c r="N66" s="14"/>
      <c r="O66" s="14"/>
      <c r="P66" s="472">
        <f t="shared" si="6"/>
        <v>0</v>
      </c>
      <c r="Q66" s="474">
        <f t="shared" si="9"/>
        <v>0</v>
      </c>
    </row>
    <row r="67" spans="1:17" x14ac:dyDescent="0.2">
      <c r="A67" s="232">
        <v>59</v>
      </c>
      <c r="B67" s="133" t="s">
        <v>116</v>
      </c>
      <c r="C67" s="85" t="s">
        <v>274</v>
      </c>
      <c r="D67" s="19"/>
      <c r="E67" s="14"/>
      <c r="F67" s="472">
        <f t="shared" si="7"/>
        <v>0</v>
      </c>
      <c r="G67" s="14"/>
      <c r="H67" s="14"/>
      <c r="I67" s="473">
        <f t="shared" si="4"/>
        <v>0</v>
      </c>
      <c r="J67" s="473">
        <f t="shared" si="5"/>
        <v>0</v>
      </c>
      <c r="K67" s="14"/>
      <c r="L67" s="14"/>
      <c r="M67" s="472">
        <f t="shared" si="8"/>
        <v>0</v>
      </c>
      <c r="N67" s="14"/>
      <c r="O67" s="14"/>
      <c r="P67" s="472">
        <f t="shared" si="6"/>
        <v>0</v>
      </c>
      <c r="Q67" s="474">
        <f t="shared" si="9"/>
        <v>0</v>
      </c>
    </row>
    <row r="68" spans="1:17" ht="25.5" x14ac:dyDescent="0.2">
      <c r="A68" s="232">
        <v>60</v>
      </c>
      <c r="B68" s="35" t="s">
        <v>117</v>
      </c>
      <c r="C68" s="85" t="s">
        <v>241</v>
      </c>
      <c r="D68" s="19"/>
      <c r="E68" s="14"/>
      <c r="F68" s="472">
        <f t="shared" si="7"/>
        <v>0</v>
      </c>
      <c r="G68" s="14"/>
      <c r="H68" s="14"/>
      <c r="I68" s="473">
        <f t="shared" si="4"/>
        <v>0</v>
      </c>
      <c r="J68" s="473">
        <f t="shared" si="5"/>
        <v>0</v>
      </c>
      <c r="K68" s="14"/>
      <c r="L68" s="14"/>
      <c r="M68" s="472">
        <f t="shared" si="8"/>
        <v>0</v>
      </c>
      <c r="N68" s="14"/>
      <c r="O68" s="14"/>
      <c r="P68" s="472">
        <f t="shared" si="6"/>
        <v>0</v>
      </c>
      <c r="Q68" s="474">
        <f t="shared" si="9"/>
        <v>0</v>
      </c>
    </row>
    <row r="69" spans="1:17" ht="25.5" x14ac:dyDescent="0.2">
      <c r="A69" s="232">
        <v>61</v>
      </c>
      <c r="B69" s="35" t="s">
        <v>118</v>
      </c>
      <c r="C69" s="85" t="s">
        <v>242</v>
      </c>
      <c r="D69" s="19"/>
      <c r="E69" s="14"/>
      <c r="F69" s="472">
        <f t="shared" si="7"/>
        <v>0</v>
      </c>
      <c r="G69" s="14"/>
      <c r="H69" s="14"/>
      <c r="I69" s="473">
        <f t="shared" ref="I69:I129" si="10">SUM(G69:H69)</f>
        <v>0</v>
      </c>
      <c r="J69" s="473">
        <f t="shared" ref="J69:J129" si="11">F69+I69</f>
        <v>0</v>
      </c>
      <c r="K69" s="14"/>
      <c r="L69" s="14"/>
      <c r="M69" s="472">
        <f t="shared" si="8"/>
        <v>0</v>
      </c>
      <c r="N69" s="14"/>
      <c r="O69" s="14"/>
      <c r="P69" s="472">
        <f t="shared" ref="P69:P129" si="12">SUM(N69:O69)</f>
        <v>0</v>
      </c>
      <c r="Q69" s="474">
        <f t="shared" si="9"/>
        <v>0</v>
      </c>
    </row>
    <row r="70" spans="1:17" x14ac:dyDescent="0.2">
      <c r="A70" s="232">
        <v>62</v>
      </c>
      <c r="B70" s="18" t="s">
        <v>119</v>
      </c>
      <c r="C70" s="85" t="s">
        <v>243</v>
      </c>
      <c r="D70" s="19"/>
      <c r="E70" s="14"/>
      <c r="F70" s="472">
        <f t="shared" si="7"/>
        <v>0</v>
      </c>
      <c r="G70" s="14"/>
      <c r="H70" s="14"/>
      <c r="I70" s="473">
        <f t="shared" si="10"/>
        <v>0</v>
      </c>
      <c r="J70" s="473">
        <f t="shared" si="11"/>
        <v>0</v>
      </c>
      <c r="K70" s="14"/>
      <c r="L70" s="14"/>
      <c r="M70" s="472">
        <f t="shared" si="8"/>
        <v>0</v>
      </c>
      <c r="N70" s="14"/>
      <c r="O70" s="14"/>
      <c r="P70" s="472">
        <f t="shared" si="12"/>
        <v>0</v>
      </c>
      <c r="Q70" s="474">
        <f t="shared" si="9"/>
        <v>0</v>
      </c>
    </row>
    <row r="71" spans="1:17" x14ac:dyDescent="0.2">
      <c r="A71" s="232">
        <v>63</v>
      </c>
      <c r="B71" s="18" t="s">
        <v>120</v>
      </c>
      <c r="C71" s="85" t="s">
        <v>50</v>
      </c>
      <c r="D71" s="19"/>
      <c r="E71" s="14"/>
      <c r="F71" s="472">
        <f t="shared" si="7"/>
        <v>0</v>
      </c>
      <c r="G71" s="14"/>
      <c r="H71" s="14"/>
      <c r="I71" s="473">
        <f t="shared" si="10"/>
        <v>0</v>
      </c>
      <c r="J71" s="473">
        <f t="shared" si="11"/>
        <v>0</v>
      </c>
      <c r="K71" s="14"/>
      <c r="L71" s="14"/>
      <c r="M71" s="472">
        <f t="shared" si="8"/>
        <v>0</v>
      </c>
      <c r="N71" s="14"/>
      <c r="O71" s="14"/>
      <c r="P71" s="472">
        <f t="shared" si="12"/>
        <v>0</v>
      </c>
      <c r="Q71" s="474">
        <f t="shared" si="9"/>
        <v>0</v>
      </c>
    </row>
    <row r="72" spans="1:17" x14ac:dyDescent="0.2">
      <c r="A72" s="232">
        <v>64</v>
      </c>
      <c r="B72" s="18" t="s">
        <v>121</v>
      </c>
      <c r="C72" s="85" t="s">
        <v>244</v>
      </c>
      <c r="D72" s="19"/>
      <c r="E72" s="14"/>
      <c r="F72" s="472">
        <f t="shared" si="7"/>
        <v>0</v>
      </c>
      <c r="G72" s="14"/>
      <c r="H72" s="14"/>
      <c r="I72" s="473">
        <f t="shared" si="10"/>
        <v>0</v>
      </c>
      <c r="J72" s="473">
        <f t="shared" si="11"/>
        <v>0</v>
      </c>
      <c r="K72" s="14"/>
      <c r="L72" s="14"/>
      <c r="M72" s="472">
        <f t="shared" si="8"/>
        <v>0</v>
      </c>
      <c r="N72" s="14"/>
      <c r="O72" s="14"/>
      <c r="P72" s="472">
        <f t="shared" si="12"/>
        <v>0</v>
      </c>
      <c r="Q72" s="474">
        <f t="shared" si="9"/>
        <v>0</v>
      </c>
    </row>
    <row r="73" spans="1:17" ht="25.5" x14ac:dyDescent="0.2">
      <c r="A73" s="232">
        <v>65</v>
      </c>
      <c r="B73" s="18" t="s">
        <v>122</v>
      </c>
      <c r="C73" s="85" t="s">
        <v>245</v>
      </c>
      <c r="D73" s="19"/>
      <c r="E73" s="14"/>
      <c r="F73" s="472">
        <f t="shared" ref="F73:F104" si="13">SUM(D73:E73)</f>
        <v>0</v>
      </c>
      <c r="G73" s="14"/>
      <c r="H73" s="14"/>
      <c r="I73" s="473">
        <f t="shared" si="10"/>
        <v>0</v>
      </c>
      <c r="J73" s="473">
        <f t="shared" si="11"/>
        <v>0</v>
      </c>
      <c r="K73" s="14"/>
      <c r="L73" s="14"/>
      <c r="M73" s="472">
        <f t="shared" ref="M73:M104" si="14">SUM(K73:L73)</f>
        <v>0</v>
      </c>
      <c r="N73" s="14"/>
      <c r="O73" s="14"/>
      <c r="P73" s="472">
        <f t="shared" si="12"/>
        <v>0</v>
      </c>
      <c r="Q73" s="474">
        <f t="shared" ref="Q73:Q104" si="15">J73+M73+P73</f>
        <v>0</v>
      </c>
    </row>
    <row r="74" spans="1:17" ht="25.5" x14ac:dyDescent="0.2">
      <c r="A74" s="232">
        <v>66</v>
      </c>
      <c r="B74" s="35" t="s">
        <v>123</v>
      </c>
      <c r="C74" s="85" t="s">
        <v>246</v>
      </c>
      <c r="D74" s="19"/>
      <c r="E74" s="14"/>
      <c r="F74" s="472">
        <f t="shared" si="13"/>
        <v>0</v>
      </c>
      <c r="G74" s="14"/>
      <c r="H74" s="14"/>
      <c r="I74" s="473">
        <f t="shared" si="10"/>
        <v>0</v>
      </c>
      <c r="J74" s="473">
        <f t="shared" si="11"/>
        <v>0</v>
      </c>
      <c r="K74" s="14"/>
      <c r="L74" s="14"/>
      <c r="M74" s="472">
        <f t="shared" si="14"/>
        <v>0</v>
      </c>
      <c r="N74" s="14"/>
      <c r="O74" s="14"/>
      <c r="P74" s="472">
        <f t="shared" si="12"/>
        <v>0</v>
      </c>
      <c r="Q74" s="474">
        <f t="shared" si="15"/>
        <v>0</v>
      </c>
    </row>
    <row r="75" spans="1:17" ht="25.5" x14ac:dyDescent="0.2">
      <c r="A75" s="232">
        <v>67</v>
      </c>
      <c r="B75" s="18" t="s">
        <v>124</v>
      </c>
      <c r="C75" s="85" t="s">
        <v>247</v>
      </c>
      <c r="D75" s="19"/>
      <c r="E75" s="14"/>
      <c r="F75" s="472">
        <f t="shared" si="13"/>
        <v>0</v>
      </c>
      <c r="G75" s="14"/>
      <c r="H75" s="14"/>
      <c r="I75" s="473">
        <f t="shared" si="10"/>
        <v>0</v>
      </c>
      <c r="J75" s="473">
        <f t="shared" si="11"/>
        <v>0</v>
      </c>
      <c r="K75" s="14"/>
      <c r="L75" s="14"/>
      <c r="M75" s="472">
        <f t="shared" si="14"/>
        <v>0</v>
      </c>
      <c r="N75" s="14"/>
      <c r="O75" s="14"/>
      <c r="P75" s="472">
        <f t="shared" si="12"/>
        <v>0</v>
      </c>
      <c r="Q75" s="474">
        <f t="shared" si="15"/>
        <v>0</v>
      </c>
    </row>
    <row r="76" spans="1:17" ht="25.5" x14ac:dyDescent="0.2">
      <c r="A76" s="232">
        <v>68</v>
      </c>
      <c r="B76" s="18" t="s">
        <v>125</v>
      </c>
      <c r="C76" s="85" t="s">
        <v>248</v>
      </c>
      <c r="D76" s="19"/>
      <c r="E76" s="14"/>
      <c r="F76" s="472">
        <f t="shared" si="13"/>
        <v>0</v>
      </c>
      <c r="G76" s="14"/>
      <c r="H76" s="14"/>
      <c r="I76" s="473">
        <f t="shared" si="10"/>
        <v>0</v>
      </c>
      <c r="J76" s="473">
        <f t="shared" si="11"/>
        <v>0</v>
      </c>
      <c r="K76" s="14"/>
      <c r="L76" s="14"/>
      <c r="M76" s="472">
        <f t="shared" si="14"/>
        <v>0</v>
      </c>
      <c r="N76" s="14"/>
      <c r="O76" s="14"/>
      <c r="P76" s="472">
        <f t="shared" si="12"/>
        <v>0</v>
      </c>
      <c r="Q76" s="474">
        <f t="shared" si="15"/>
        <v>0</v>
      </c>
    </row>
    <row r="77" spans="1:17" ht="25.5" x14ac:dyDescent="0.2">
      <c r="A77" s="232">
        <v>69</v>
      </c>
      <c r="B77" s="35" t="s">
        <v>126</v>
      </c>
      <c r="C77" s="85" t="s">
        <v>249</v>
      </c>
      <c r="D77" s="19"/>
      <c r="E77" s="14"/>
      <c r="F77" s="472">
        <f t="shared" si="13"/>
        <v>0</v>
      </c>
      <c r="G77" s="14"/>
      <c r="H77" s="14"/>
      <c r="I77" s="473">
        <f t="shared" si="10"/>
        <v>0</v>
      </c>
      <c r="J77" s="473">
        <f t="shared" si="11"/>
        <v>0</v>
      </c>
      <c r="K77" s="14"/>
      <c r="L77" s="14"/>
      <c r="M77" s="472">
        <f t="shared" si="14"/>
        <v>0</v>
      </c>
      <c r="N77" s="14"/>
      <c r="O77" s="14"/>
      <c r="P77" s="472">
        <f t="shared" si="12"/>
        <v>0</v>
      </c>
      <c r="Q77" s="474">
        <f t="shared" si="15"/>
        <v>0</v>
      </c>
    </row>
    <row r="78" spans="1:17" ht="25.5" x14ac:dyDescent="0.2">
      <c r="A78" s="232">
        <v>70</v>
      </c>
      <c r="B78" s="35" t="s">
        <v>127</v>
      </c>
      <c r="C78" s="85" t="s">
        <v>250</v>
      </c>
      <c r="D78" s="19"/>
      <c r="E78" s="14"/>
      <c r="F78" s="472">
        <f t="shared" si="13"/>
        <v>0</v>
      </c>
      <c r="G78" s="14"/>
      <c r="H78" s="14"/>
      <c r="I78" s="473">
        <f t="shared" si="10"/>
        <v>0</v>
      </c>
      <c r="J78" s="473">
        <f t="shared" si="11"/>
        <v>0</v>
      </c>
      <c r="K78" s="14"/>
      <c r="L78" s="14"/>
      <c r="M78" s="472">
        <f t="shared" si="14"/>
        <v>0</v>
      </c>
      <c r="N78" s="14"/>
      <c r="O78" s="14"/>
      <c r="P78" s="472">
        <f t="shared" si="12"/>
        <v>0</v>
      </c>
      <c r="Q78" s="474">
        <f t="shared" si="15"/>
        <v>0</v>
      </c>
    </row>
    <row r="79" spans="1:17" ht="25.5" x14ac:dyDescent="0.2">
      <c r="A79" s="232">
        <v>71</v>
      </c>
      <c r="B79" s="35" t="s">
        <v>128</v>
      </c>
      <c r="C79" s="85" t="s">
        <v>251</v>
      </c>
      <c r="D79" s="19"/>
      <c r="E79" s="14"/>
      <c r="F79" s="472">
        <f t="shared" si="13"/>
        <v>0</v>
      </c>
      <c r="G79" s="14"/>
      <c r="H79" s="14"/>
      <c r="I79" s="473">
        <f t="shared" si="10"/>
        <v>0</v>
      </c>
      <c r="J79" s="473">
        <f t="shared" si="11"/>
        <v>0</v>
      </c>
      <c r="K79" s="14"/>
      <c r="L79" s="14"/>
      <c r="M79" s="472">
        <f t="shared" si="14"/>
        <v>0</v>
      </c>
      <c r="N79" s="14"/>
      <c r="O79" s="14"/>
      <c r="P79" s="472">
        <f t="shared" si="12"/>
        <v>0</v>
      </c>
      <c r="Q79" s="474">
        <f t="shared" si="15"/>
        <v>0</v>
      </c>
    </row>
    <row r="80" spans="1:17" x14ac:dyDescent="0.2">
      <c r="A80" s="232">
        <v>72</v>
      </c>
      <c r="B80" s="133" t="s">
        <v>129</v>
      </c>
      <c r="C80" s="85" t="s">
        <v>130</v>
      </c>
      <c r="D80" s="19"/>
      <c r="E80" s="14"/>
      <c r="F80" s="472">
        <f t="shared" si="13"/>
        <v>0</v>
      </c>
      <c r="G80" s="14"/>
      <c r="H80" s="14"/>
      <c r="I80" s="473">
        <f t="shared" si="10"/>
        <v>0</v>
      </c>
      <c r="J80" s="473">
        <f t="shared" si="11"/>
        <v>0</v>
      </c>
      <c r="K80" s="14"/>
      <c r="L80" s="14"/>
      <c r="M80" s="472">
        <f t="shared" si="14"/>
        <v>0</v>
      </c>
      <c r="N80" s="14"/>
      <c r="O80" s="14"/>
      <c r="P80" s="472">
        <f t="shared" si="12"/>
        <v>0</v>
      </c>
      <c r="Q80" s="474">
        <f t="shared" si="15"/>
        <v>0</v>
      </c>
    </row>
    <row r="81" spans="1:17" x14ac:dyDescent="0.2">
      <c r="A81" s="232">
        <v>73</v>
      </c>
      <c r="B81" s="35" t="s">
        <v>131</v>
      </c>
      <c r="C81" s="85" t="s">
        <v>252</v>
      </c>
      <c r="D81" s="19"/>
      <c r="E81" s="14"/>
      <c r="F81" s="472">
        <f t="shared" si="13"/>
        <v>0</v>
      </c>
      <c r="G81" s="14"/>
      <c r="H81" s="14"/>
      <c r="I81" s="473">
        <f t="shared" si="10"/>
        <v>0</v>
      </c>
      <c r="J81" s="473">
        <f t="shared" si="11"/>
        <v>0</v>
      </c>
      <c r="K81" s="14"/>
      <c r="L81" s="14"/>
      <c r="M81" s="472">
        <f t="shared" si="14"/>
        <v>0</v>
      </c>
      <c r="N81" s="14"/>
      <c r="O81" s="14"/>
      <c r="P81" s="472">
        <f t="shared" si="12"/>
        <v>0</v>
      </c>
      <c r="Q81" s="474">
        <f t="shared" si="15"/>
        <v>0</v>
      </c>
    </row>
    <row r="82" spans="1:17" x14ac:dyDescent="0.2">
      <c r="A82" s="232">
        <v>74</v>
      </c>
      <c r="B82" s="133" t="s">
        <v>132</v>
      </c>
      <c r="C82" s="85" t="s">
        <v>34</v>
      </c>
      <c r="D82" s="19"/>
      <c r="E82" s="14"/>
      <c r="F82" s="472">
        <f t="shared" si="13"/>
        <v>0</v>
      </c>
      <c r="G82" s="14"/>
      <c r="H82" s="14"/>
      <c r="I82" s="473">
        <f t="shared" si="10"/>
        <v>0</v>
      </c>
      <c r="J82" s="473">
        <f t="shared" si="11"/>
        <v>0</v>
      </c>
      <c r="K82" s="14"/>
      <c r="L82" s="14"/>
      <c r="M82" s="472">
        <f t="shared" si="14"/>
        <v>0</v>
      </c>
      <c r="N82" s="14"/>
      <c r="O82" s="14"/>
      <c r="P82" s="472">
        <f t="shared" si="12"/>
        <v>0</v>
      </c>
      <c r="Q82" s="474">
        <f t="shared" si="15"/>
        <v>0</v>
      </c>
    </row>
    <row r="83" spans="1:17" x14ac:dyDescent="0.2">
      <c r="A83" s="232">
        <v>75</v>
      </c>
      <c r="B83" s="35" t="s">
        <v>133</v>
      </c>
      <c r="C83" s="85" t="s">
        <v>326</v>
      </c>
      <c r="D83" s="19"/>
      <c r="E83" s="14"/>
      <c r="F83" s="472">
        <f t="shared" si="13"/>
        <v>0</v>
      </c>
      <c r="G83" s="14"/>
      <c r="H83" s="14"/>
      <c r="I83" s="473">
        <f t="shared" si="10"/>
        <v>0</v>
      </c>
      <c r="J83" s="473">
        <f t="shared" si="11"/>
        <v>0</v>
      </c>
      <c r="K83" s="14"/>
      <c r="L83" s="14"/>
      <c r="M83" s="472">
        <f t="shared" si="14"/>
        <v>0</v>
      </c>
      <c r="N83" s="14"/>
      <c r="O83" s="14"/>
      <c r="P83" s="472">
        <f t="shared" si="12"/>
        <v>0</v>
      </c>
      <c r="Q83" s="474">
        <f t="shared" si="15"/>
        <v>0</v>
      </c>
    </row>
    <row r="84" spans="1:17" x14ac:dyDescent="0.2">
      <c r="A84" s="232">
        <v>76</v>
      </c>
      <c r="B84" s="35" t="s">
        <v>134</v>
      </c>
      <c r="C84" s="85" t="s">
        <v>35</v>
      </c>
      <c r="D84" s="19"/>
      <c r="E84" s="14"/>
      <c r="F84" s="472">
        <f t="shared" si="13"/>
        <v>0</v>
      </c>
      <c r="G84" s="14"/>
      <c r="H84" s="14"/>
      <c r="I84" s="473">
        <f t="shared" si="10"/>
        <v>0</v>
      </c>
      <c r="J84" s="473">
        <f t="shared" si="11"/>
        <v>0</v>
      </c>
      <c r="K84" s="14"/>
      <c r="L84" s="14"/>
      <c r="M84" s="472">
        <f t="shared" si="14"/>
        <v>0</v>
      </c>
      <c r="N84" s="14"/>
      <c r="O84" s="14"/>
      <c r="P84" s="472">
        <f t="shared" si="12"/>
        <v>0</v>
      </c>
      <c r="Q84" s="474">
        <f t="shared" si="15"/>
        <v>0</v>
      </c>
    </row>
    <row r="85" spans="1:17" x14ac:dyDescent="0.2">
      <c r="A85" s="232">
        <v>77</v>
      </c>
      <c r="B85" s="35" t="s">
        <v>135</v>
      </c>
      <c r="C85" s="85" t="s">
        <v>49</v>
      </c>
      <c r="D85" s="19"/>
      <c r="E85" s="14"/>
      <c r="F85" s="472">
        <f t="shared" si="13"/>
        <v>0</v>
      </c>
      <c r="G85" s="14"/>
      <c r="H85" s="14"/>
      <c r="I85" s="473">
        <f t="shared" si="10"/>
        <v>0</v>
      </c>
      <c r="J85" s="473">
        <f t="shared" si="11"/>
        <v>0</v>
      </c>
      <c r="K85" s="14"/>
      <c r="L85" s="14"/>
      <c r="M85" s="472">
        <f t="shared" si="14"/>
        <v>0</v>
      </c>
      <c r="N85" s="14"/>
      <c r="O85" s="14"/>
      <c r="P85" s="472">
        <f t="shared" si="12"/>
        <v>0</v>
      </c>
      <c r="Q85" s="474">
        <f t="shared" si="15"/>
        <v>0</v>
      </c>
    </row>
    <row r="86" spans="1:17" x14ac:dyDescent="0.2">
      <c r="A86" s="232">
        <v>78</v>
      </c>
      <c r="B86" s="35" t="s">
        <v>136</v>
      </c>
      <c r="C86" s="85" t="s">
        <v>231</v>
      </c>
      <c r="D86" s="19"/>
      <c r="E86" s="14"/>
      <c r="F86" s="472">
        <f t="shared" si="13"/>
        <v>0</v>
      </c>
      <c r="G86" s="14"/>
      <c r="H86" s="14"/>
      <c r="I86" s="473">
        <f t="shared" si="10"/>
        <v>0</v>
      </c>
      <c r="J86" s="473">
        <f t="shared" si="11"/>
        <v>0</v>
      </c>
      <c r="K86" s="14"/>
      <c r="L86" s="14"/>
      <c r="M86" s="472">
        <f t="shared" si="14"/>
        <v>0</v>
      </c>
      <c r="N86" s="14"/>
      <c r="O86" s="14"/>
      <c r="P86" s="472">
        <f t="shared" si="12"/>
        <v>0</v>
      </c>
      <c r="Q86" s="474">
        <f t="shared" si="15"/>
        <v>0</v>
      </c>
    </row>
    <row r="87" spans="1:17" x14ac:dyDescent="0.2">
      <c r="A87" s="232">
        <v>79</v>
      </c>
      <c r="B87" s="35" t="s">
        <v>137</v>
      </c>
      <c r="C87" s="85" t="s">
        <v>296</v>
      </c>
      <c r="D87" s="19"/>
      <c r="E87" s="14"/>
      <c r="F87" s="472">
        <f t="shared" si="13"/>
        <v>0</v>
      </c>
      <c r="G87" s="14"/>
      <c r="H87" s="14"/>
      <c r="I87" s="473">
        <f t="shared" si="10"/>
        <v>0</v>
      </c>
      <c r="J87" s="473">
        <f t="shared" si="11"/>
        <v>0</v>
      </c>
      <c r="K87" s="14"/>
      <c r="L87" s="14"/>
      <c r="M87" s="472">
        <f t="shared" si="14"/>
        <v>0</v>
      </c>
      <c r="N87" s="14"/>
      <c r="O87" s="14"/>
      <c r="P87" s="472">
        <f t="shared" si="12"/>
        <v>0</v>
      </c>
      <c r="Q87" s="474">
        <f t="shared" si="15"/>
        <v>0</v>
      </c>
    </row>
    <row r="88" spans="1:17" x14ac:dyDescent="0.2">
      <c r="A88" s="232">
        <v>80</v>
      </c>
      <c r="B88" s="18" t="s">
        <v>138</v>
      </c>
      <c r="C88" s="85" t="s">
        <v>264</v>
      </c>
      <c r="D88" s="19"/>
      <c r="E88" s="14"/>
      <c r="F88" s="472">
        <f t="shared" si="13"/>
        <v>0</v>
      </c>
      <c r="G88" s="14"/>
      <c r="H88" s="14"/>
      <c r="I88" s="473">
        <f t="shared" si="10"/>
        <v>0</v>
      </c>
      <c r="J88" s="473">
        <f t="shared" si="11"/>
        <v>0</v>
      </c>
      <c r="K88" s="14"/>
      <c r="L88" s="14"/>
      <c r="M88" s="472">
        <f t="shared" si="14"/>
        <v>0</v>
      </c>
      <c r="N88" s="14"/>
      <c r="O88" s="14"/>
      <c r="P88" s="472">
        <f t="shared" si="12"/>
        <v>0</v>
      </c>
      <c r="Q88" s="474">
        <f t="shared" si="15"/>
        <v>0</v>
      </c>
    </row>
    <row r="89" spans="1:17" ht="25.5" x14ac:dyDescent="0.2">
      <c r="A89" s="267">
        <v>81</v>
      </c>
      <c r="B89" s="270" t="s">
        <v>139</v>
      </c>
      <c r="C89" s="144" t="s">
        <v>253</v>
      </c>
      <c r="D89" s="19"/>
      <c r="E89" s="14"/>
      <c r="F89" s="472">
        <f t="shared" si="13"/>
        <v>0</v>
      </c>
      <c r="G89" s="14"/>
      <c r="H89" s="14"/>
      <c r="I89" s="473">
        <f t="shared" si="10"/>
        <v>0</v>
      </c>
      <c r="J89" s="473">
        <f t="shared" si="11"/>
        <v>0</v>
      </c>
      <c r="K89" s="14"/>
      <c r="L89" s="14"/>
      <c r="M89" s="472">
        <f t="shared" si="14"/>
        <v>0</v>
      </c>
      <c r="N89" s="14"/>
      <c r="O89" s="14"/>
      <c r="P89" s="472">
        <f t="shared" si="12"/>
        <v>0</v>
      </c>
      <c r="Q89" s="474">
        <f t="shared" si="15"/>
        <v>0</v>
      </c>
    </row>
    <row r="90" spans="1:17" ht="38.25" x14ac:dyDescent="0.2">
      <c r="A90" s="268"/>
      <c r="B90" s="271"/>
      <c r="C90" s="85" t="s">
        <v>294</v>
      </c>
      <c r="D90" s="19"/>
      <c r="E90" s="14"/>
      <c r="F90" s="472">
        <f t="shared" si="13"/>
        <v>0</v>
      </c>
      <c r="G90" s="14"/>
      <c r="H90" s="14"/>
      <c r="I90" s="473">
        <f t="shared" si="10"/>
        <v>0</v>
      </c>
      <c r="J90" s="473">
        <f t="shared" si="11"/>
        <v>0</v>
      </c>
      <c r="K90" s="14"/>
      <c r="L90" s="14"/>
      <c r="M90" s="472">
        <f t="shared" si="14"/>
        <v>0</v>
      </c>
      <c r="N90" s="14"/>
      <c r="O90" s="14"/>
      <c r="P90" s="472">
        <f t="shared" si="12"/>
        <v>0</v>
      </c>
      <c r="Q90" s="474">
        <f t="shared" si="15"/>
        <v>0</v>
      </c>
    </row>
    <row r="91" spans="1:17" ht="25.5" x14ac:dyDescent="0.2">
      <c r="A91" s="268"/>
      <c r="B91" s="271"/>
      <c r="C91" s="85" t="s">
        <v>254</v>
      </c>
      <c r="D91" s="19"/>
      <c r="E91" s="14"/>
      <c r="F91" s="472">
        <f t="shared" si="13"/>
        <v>0</v>
      </c>
      <c r="G91" s="14"/>
      <c r="H91" s="14"/>
      <c r="I91" s="473">
        <f t="shared" si="10"/>
        <v>0</v>
      </c>
      <c r="J91" s="473">
        <f t="shared" si="11"/>
        <v>0</v>
      </c>
      <c r="K91" s="14"/>
      <c r="L91" s="14"/>
      <c r="M91" s="472">
        <f t="shared" si="14"/>
        <v>0</v>
      </c>
      <c r="N91" s="14"/>
      <c r="O91" s="14"/>
      <c r="P91" s="472">
        <f t="shared" si="12"/>
        <v>0</v>
      </c>
      <c r="Q91" s="474">
        <f t="shared" si="15"/>
        <v>0</v>
      </c>
    </row>
    <row r="92" spans="1:17" ht="38.25" x14ac:dyDescent="0.2">
      <c r="A92" s="269"/>
      <c r="B92" s="272"/>
      <c r="C92" s="145" t="s">
        <v>295</v>
      </c>
      <c r="D92" s="19"/>
      <c r="E92" s="14"/>
      <c r="F92" s="472">
        <f t="shared" si="13"/>
        <v>0</v>
      </c>
      <c r="G92" s="14"/>
      <c r="H92" s="14"/>
      <c r="I92" s="473">
        <f t="shared" si="10"/>
        <v>0</v>
      </c>
      <c r="J92" s="473">
        <f t="shared" si="11"/>
        <v>0</v>
      </c>
      <c r="K92" s="14"/>
      <c r="L92" s="14"/>
      <c r="M92" s="472">
        <f t="shared" si="14"/>
        <v>0</v>
      </c>
      <c r="N92" s="14"/>
      <c r="O92" s="14"/>
      <c r="P92" s="472">
        <f t="shared" si="12"/>
        <v>0</v>
      </c>
      <c r="Q92" s="474">
        <f t="shared" si="15"/>
        <v>0</v>
      </c>
    </row>
    <row r="93" spans="1:17" ht="25.5" x14ac:dyDescent="0.2">
      <c r="A93" s="232">
        <v>82</v>
      </c>
      <c r="B93" s="18" t="s">
        <v>140</v>
      </c>
      <c r="C93" s="85" t="s">
        <v>48</v>
      </c>
      <c r="D93" s="19"/>
      <c r="E93" s="14"/>
      <c r="F93" s="472">
        <f t="shared" si="13"/>
        <v>0</v>
      </c>
      <c r="G93" s="14"/>
      <c r="H93" s="14"/>
      <c r="I93" s="473">
        <f t="shared" si="10"/>
        <v>0</v>
      </c>
      <c r="J93" s="473">
        <f t="shared" si="11"/>
        <v>0</v>
      </c>
      <c r="K93" s="14"/>
      <c r="L93" s="14"/>
      <c r="M93" s="472">
        <f t="shared" si="14"/>
        <v>0</v>
      </c>
      <c r="N93" s="14"/>
      <c r="O93" s="14"/>
      <c r="P93" s="472">
        <f t="shared" si="12"/>
        <v>0</v>
      </c>
      <c r="Q93" s="474">
        <f t="shared" si="15"/>
        <v>0</v>
      </c>
    </row>
    <row r="94" spans="1:17" x14ac:dyDescent="0.2">
      <c r="A94" s="232">
        <v>83</v>
      </c>
      <c r="B94" s="18" t="s">
        <v>141</v>
      </c>
      <c r="C94" s="85" t="s">
        <v>142</v>
      </c>
      <c r="D94" s="19"/>
      <c r="E94" s="14"/>
      <c r="F94" s="472">
        <f t="shared" si="13"/>
        <v>0</v>
      </c>
      <c r="G94" s="14"/>
      <c r="H94" s="14"/>
      <c r="I94" s="473">
        <f t="shared" si="10"/>
        <v>0</v>
      </c>
      <c r="J94" s="473">
        <f t="shared" si="11"/>
        <v>0</v>
      </c>
      <c r="K94" s="14"/>
      <c r="L94" s="14"/>
      <c r="M94" s="472">
        <f t="shared" si="14"/>
        <v>0</v>
      </c>
      <c r="N94" s="14"/>
      <c r="O94" s="14"/>
      <c r="P94" s="472">
        <f t="shared" si="12"/>
        <v>0</v>
      </c>
      <c r="Q94" s="474">
        <f t="shared" si="15"/>
        <v>0</v>
      </c>
    </row>
    <row r="95" spans="1:17" x14ac:dyDescent="0.2">
      <c r="A95" s="232">
        <v>84</v>
      </c>
      <c r="B95" s="133" t="s">
        <v>143</v>
      </c>
      <c r="C95" s="85" t="s">
        <v>144</v>
      </c>
      <c r="D95" s="19"/>
      <c r="E95" s="14"/>
      <c r="F95" s="472">
        <f t="shared" si="13"/>
        <v>0</v>
      </c>
      <c r="G95" s="14"/>
      <c r="H95" s="14"/>
      <c r="I95" s="473">
        <f t="shared" si="10"/>
        <v>0</v>
      </c>
      <c r="J95" s="473">
        <f t="shared" si="11"/>
        <v>0</v>
      </c>
      <c r="K95" s="14"/>
      <c r="L95" s="14"/>
      <c r="M95" s="472">
        <f t="shared" si="14"/>
        <v>0</v>
      </c>
      <c r="N95" s="14"/>
      <c r="O95" s="14"/>
      <c r="P95" s="472">
        <f t="shared" si="12"/>
        <v>0</v>
      </c>
      <c r="Q95" s="474">
        <f t="shared" si="15"/>
        <v>0</v>
      </c>
    </row>
    <row r="96" spans="1:17" x14ac:dyDescent="0.2">
      <c r="A96" s="232">
        <v>85</v>
      </c>
      <c r="B96" s="18" t="s">
        <v>145</v>
      </c>
      <c r="C96" s="85" t="s">
        <v>27</v>
      </c>
      <c r="D96" s="19">
        <v>382435.16</v>
      </c>
      <c r="E96" s="14"/>
      <c r="F96" s="472">
        <f t="shared" si="13"/>
        <v>382435.16</v>
      </c>
      <c r="G96" s="14">
        <v>181718.56</v>
      </c>
      <c r="H96" s="14"/>
      <c r="I96" s="473">
        <f t="shared" si="10"/>
        <v>181718.56</v>
      </c>
      <c r="J96" s="473">
        <f t="shared" si="11"/>
        <v>564153.72</v>
      </c>
      <c r="K96" s="14">
        <v>13150294.439999998</v>
      </c>
      <c r="L96" s="14"/>
      <c r="M96" s="472">
        <f t="shared" si="14"/>
        <v>13150294.439999998</v>
      </c>
      <c r="N96" s="14"/>
      <c r="O96" s="14"/>
      <c r="P96" s="472">
        <f t="shared" si="12"/>
        <v>0</v>
      </c>
      <c r="Q96" s="474">
        <f t="shared" si="15"/>
        <v>13714448.159999998</v>
      </c>
    </row>
    <row r="97" spans="1:17" x14ac:dyDescent="0.2">
      <c r="A97" s="232">
        <v>86</v>
      </c>
      <c r="B97" s="133" t="s">
        <v>146</v>
      </c>
      <c r="C97" s="85" t="s">
        <v>12</v>
      </c>
      <c r="D97" s="19">
        <v>688006.04</v>
      </c>
      <c r="E97" s="14"/>
      <c r="F97" s="472">
        <f t="shared" si="13"/>
        <v>688006.04</v>
      </c>
      <c r="G97" s="14">
        <v>195015.04000000001</v>
      </c>
      <c r="H97" s="14"/>
      <c r="I97" s="473">
        <f t="shared" si="10"/>
        <v>195015.04000000001</v>
      </c>
      <c r="J97" s="473">
        <f t="shared" si="11"/>
        <v>883021.08000000007</v>
      </c>
      <c r="K97" s="14"/>
      <c r="L97" s="14"/>
      <c r="M97" s="472">
        <f t="shared" si="14"/>
        <v>0</v>
      </c>
      <c r="N97" s="14"/>
      <c r="O97" s="14"/>
      <c r="P97" s="472">
        <f t="shared" si="12"/>
        <v>0</v>
      </c>
      <c r="Q97" s="474">
        <f t="shared" si="15"/>
        <v>883021.08000000007</v>
      </c>
    </row>
    <row r="98" spans="1:17" x14ac:dyDescent="0.2">
      <c r="A98" s="232">
        <v>87</v>
      </c>
      <c r="B98" s="133" t="s">
        <v>147</v>
      </c>
      <c r="C98" s="85" t="s">
        <v>26</v>
      </c>
      <c r="D98" s="19"/>
      <c r="E98" s="14"/>
      <c r="F98" s="472">
        <f t="shared" si="13"/>
        <v>0</v>
      </c>
      <c r="G98" s="14"/>
      <c r="H98" s="14"/>
      <c r="I98" s="473">
        <f t="shared" si="10"/>
        <v>0</v>
      </c>
      <c r="J98" s="473">
        <f t="shared" si="11"/>
        <v>0</v>
      </c>
      <c r="K98" s="14"/>
      <c r="L98" s="14"/>
      <c r="M98" s="472">
        <f t="shared" si="14"/>
        <v>0</v>
      </c>
      <c r="N98" s="14"/>
      <c r="O98" s="14"/>
      <c r="P98" s="472">
        <f t="shared" si="12"/>
        <v>0</v>
      </c>
      <c r="Q98" s="474">
        <f t="shared" si="15"/>
        <v>0</v>
      </c>
    </row>
    <row r="99" spans="1:17" x14ac:dyDescent="0.2">
      <c r="A99" s="232">
        <v>88</v>
      </c>
      <c r="B99" s="18" t="s">
        <v>148</v>
      </c>
      <c r="C99" s="85" t="s">
        <v>42</v>
      </c>
      <c r="D99" s="19"/>
      <c r="E99" s="14"/>
      <c r="F99" s="472">
        <f t="shared" si="13"/>
        <v>0</v>
      </c>
      <c r="G99" s="14"/>
      <c r="H99" s="14"/>
      <c r="I99" s="473">
        <f t="shared" si="10"/>
        <v>0</v>
      </c>
      <c r="J99" s="473">
        <f t="shared" si="11"/>
        <v>0</v>
      </c>
      <c r="K99" s="14"/>
      <c r="L99" s="14"/>
      <c r="M99" s="472">
        <f t="shared" si="14"/>
        <v>0</v>
      </c>
      <c r="N99" s="14"/>
      <c r="O99" s="14"/>
      <c r="P99" s="472">
        <f t="shared" si="12"/>
        <v>0</v>
      </c>
      <c r="Q99" s="474">
        <f t="shared" si="15"/>
        <v>0</v>
      </c>
    </row>
    <row r="100" spans="1:17" x14ac:dyDescent="0.2">
      <c r="A100" s="232">
        <v>89</v>
      </c>
      <c r="B100" s="35" t="s">
        <v>150</v>
      </c>
      <c r="C100" s="85" t="s">
        <v>28</v>
      </c>
      <c r="D100" s="19"/>
      <c r="E100" s="14"/>
      <c r="F100" s="472">
        <f t="shared" si="13"/>
        <v>0</v>
      </c>
      <c r="G100" s="14"/>
      <c r="H100" s="14"/>
      <c r="I100" s="473">
        <f t="shared" si="10"/>
        <v>0</v>
      </c>
      <c r="J100" s="473">
        <f t="shared" si="11"/>
        <v>0</v>
      </c>
      <c r="K100" s="14"/>
      <c r="L100" s="14"/>
      <c r="M100" s="472">
        <f t="shared" si="14"/>
        <v>0</v>
      </c>
      <c r="N100" s="14"/>
      <c r="O100" s="14"/>
      <c r="P100" s="472">
        <f t="shared" si="12"/>
        <v>0</v>
      </c>
      <c r="Q100" s="474">
        <f t="shared" si="15"/>
        <v>0</v>
      </c>
    </row>
    <row r="101" spans="1:17" x14ac:dyDescent="0.2">
      <c r="A101" s="232">
        <v>90</v>
      </c>
      <c r="B101" s="35" t="s">
        <v>151</v>
      </c>
      <c r="C101" s="85" t="s">
        <v>29</v>
      </c>
      <c r="D101" s="19">
        <v>325376.40000000002</v>
      </c>
      <c r="E101" s="14"/>
      <c r="F101" s="472">
        <f t="shared" si="13"/>
        <v>325376.40000000002</v>
      </c>
      <c r="G101" s="14"/>
      <c r="H101" s="14"/>
      <c r="I101" s="473">
        <f t="shared" si="10"/>
        <v>0</v>
      </c>
      <c r="J101" s="473">
        <f t="shared" si="11"/>
        <v>325376.40000000002</v>
      </c>
      <c r="K101" s="14"/>
      <c r="L101" s="14"/>
      <c r="M101" s="472">
        <f t="shared" si="14"/>
        <v>0</v>
      </c>
      <c r="N101" s="14"/>
      <c r="O101" s="14"/>
      <c r="P101" s="472">
        <f t="shared" si="12"/>
        <v>0</v>
      </c>
      <c r="Q101" s="474">
        <f t="shared" si="15"/>
        <v>325376.40000000002</v>
      </c>
    </row>
    <row r="102" spans="1:17" x14ac:dyDescent="0.2">
      <c r="A102" s="232">
        <v>91</v>
      </c>
      <c r="B102" s="133" t="s">
        <v>152</v>
      </c>
      <c r="C102" s="85" t="s">
        <v>14</v>
      </c>
      <c r="D102" s="19">
        <v>603596.80000000005</v>
      </c>
      <c r="E102" s="14"/>
      <c r="F102" s="472">
        <f t="shared" si="13"/>
        <v>603596.80000000005</v>
      </c>
      <c r="G102" s="14">
        <v>243768.8</v>
      </c>
      <c r="H102" s="14"/>
      <c r="I102" s="473">
        <f t="shared" si="10"/>
        <v>243768.8</v>
      </c>
      <c r="J102" s="473">
        <f t="shared" si="11"/>
        <v>847365.60000000009</v>
      </c>
      <c r="K102" s="14">
        <v>17271436.830000002</v>
      </c>
      <c r="L102" s="14"/>
      <c r="M102" s="472">
        <f t="shared" si="14"/>
        <v>17271436.830000002</v>
      </c>
      <c r="N102" s="14"/>
      <c r="O102" s="14"/>
      <c r="P102" s="472">
        <f t="shared" si="12"/>
        <v>0</v>
      </c>
      <c r="Q102" s="474">
        <f t="shared" si="15"/>
        <v>18118802.430000003</v>
      </c>
    </row>
    <row r="103" spans="1:17" x14ac:dyDescent="0.2">
      <c r="A103" s="232">
        <v>92</v>
      </c>
      <c r="B103" s="35" t="s">
        <v>153</v>
      </c>
      <c r="C103" s="85" t="s">
        <v>30</v>
      </c>
      <c r="D103" s="19"/>
      <c r="E103" s="14"/>
      <c r="F103" s="472">
        <f t="shared" si="13"/>
        <v>0</v>
      </c>
      <c r="G103" s="14"/>
      <c r="H103" s="14"/>
      <c r="I103" s="473">
        <f t="shared" si="10"/>
        <v>0</v>
      </c>
      <c r="J103" s="473">
        <f t="shared" si="11"/>
        <v>0</v>
      </c>
      <c r="K103" s="14"/>
      <c r="L103" s="14"/>
      <c r="M103" s="472">
        <f t="shared" si="14"/>
        <v>0</v>
      </c>
      <c r="N103" s="14"/>
      <c r="O103" s="14"/>
      <c r="P103" s="472">
        <f t="shared" si="12"/>
        <v>0</v>
      </c>
      <c r="Q103" s="474">
        <f t="shared" si="15"/>
        <v>0</v>
      </c>
    </row>
    <row r="104" spans="1:17" x14ac:dyDescent="0.2">
      <c r="A104" s="232">
        <v>93</v>
      </c>
      <c r="B104" s="35" t="s">
        <v>154</v>
      </c>
      <c r="C104" s="85" t="s">
        <v>15</v>
      </c>
      <c r="D104" s="19"/>
      <c r="E104" s="14"/>
      <c r="F104" s="472">
        <f t="shared" si="13"/>
        <v>0</v>
      </c>
      <c r="G104" s="14"/>
      <c r="H104" s="14"/>
      <c r="I104" s="473">
        <f t="shared" si="10"/>
        <v>0</v>
      </c>
      <c r="J104" s="473">
        <f t="shared" si="11"/>
        <v>0</v>
      </c>
      <c r="K104" s="14"/>
      <c r="L104" s="14"/>
      <c r="M104" s="472">
        <f t="shared" si="14"/>
        <v>0</v>
      </c>
      <c r="N104" s="14"/>
      <c r="O104" s="14"/>
      <c r="P104" s="472">
        <f t="shared" si="12"/>
        <v>0</v>
      </c>
      <c r="Q104" s="474">
        <f t="shared" si="15"/>
        <v>0</v>
      </c>
    </row>
    <row r="105" spans="1:17" x14ac:dyDescent="0.2">
      <c r="A105" s="232">
        <v>94</v>
      </c>
      <c r="B105" s="18" t="s">
        <v>155</v>
      </c>
      <c r="C105" s="85" t="s">
        <v>13</v>
      </c>
      <c r="D105" s="19"/>
      <c r="E105" s="14"/>
      <c r="F105" s="472">
        <f t="shared" ref="F105:F136" si="16">SUM(D105:E105)</f>
        <v>0</v>
      </c>
      <c r="G105" s="14"/>
      <c r="H105" s="14"/>
      <c r="I105" s="473">
        <f t="shared" si="10"/>
        <v>0</v>
      </c>
      <c r="J105" s="473">
        <f t="shared" si="11"/>
        <v>0</v>
      </c>
      <c r="K105" s="14"/>
      <c r="L105" s="14"/>
      <c r="M105" s="472">
        <f t="shared" ref="M105:M136" si="17">SUM(K105:L105)</f>
        <v>0</v>
      </c>
      <c r="N105" s="14"/>
      <c r="O105" s="14"/>
      <c r="P105" s="472">
        <f t="shared" si="12"/>
        <v>0</v>
      </c>
      <c r="Q105" s="474">
        <f t="shared" ref="Q105:Q136" si="18">J105+M105+P105</f>
        <v>0</v>
      </c>
    </row>
    <row r="106" spans="1:17" x14ac:dyDescent="0.2">
      <c r="A106" s="232">
        <v>95</v>
      </c>
      <c r="B106" s="133" t="s">
        <v>156</v>
      </c>
      <c r="C106" s="85" t="s">
        <v>31</v>
      </c>
      <c r="D106" s="19"/>
      <c r="E106" s="14"/>
      <c r="F106" s="472">
        <f t="shared" si="16"/>
        <v>0</v>
      </c>
      <c r="G106" s="14"/>
      <c r="H106" s="14"/>
      <c r="I106" s="473">
        <f t="shared" si="10"/>
        <v>0</v>
      </c>
      <c r="J106" s="473">
        <f t="shared" si="11"/>
        <v>0</v>
      </c>
      <c r="K106" s="14"/>
      <c r="L106" s="14"/>
      <c r="M106" s="472">
        <f t="shared" si="17"/>
        <v>0</v>
      </c>
      <c r="N106" s="14"/>
      <c r="O106" s="14"/>
      <c r="P106" s="472">
        <f t="shared" si="12"/>
        <v>0</v>
      </c>
      <c r="Q106" s="474">
        <f t="shared" si="18"/>
        <v>0</v>
      </c>
    </row>
    <row r="107" spans="1:17" x14ac:dyDescent="0.2">
      <c r="A107" s="232">
        <v>96</v>
      </c>
      <c r="B107" s="35" t="s">
        <v>158</v>
      </c>
      <c r="C107" s="85" t="s">
        <v>33</v>
      </c>
      <c r="D107" s="19"/>
      <c r="E107" s="14"/>
      <c r="F107" s="472">
        <f t="shared" si="16"/>
        <v>0</v>
      </c>
      <c r="G107" s="14"/>
      <c r="H107" s="14"/>
      <c r="I107" s="473">
        <f t="shared" si="10"/>
        <v>0</v>
      </c>
      <c r="J107" s="473">
        <f t="shared" si="11"/>
        <v>0</v>
      </c>
      <c r="K107" s="14"/>
      <c r="L107" s="14"/>
      <c r="M107" s="472">
        <f t="shared" si="17"/>
        <v>0</v>
      </c>
      <c r="N107" s="14"/>
      <c r="O107" s="14"/>
      <c r="P107" s="472">
        <f t="shared" si="12"/>
        <v>0</v>
      </c>
      <c r="Q107" s="474">
        <f t="shared" si="18"/>
        <v>0</v>
      </c>
    </row>
    <row r="108" spans="1:17" x14ac:dyDescent="0.2">
      <c r="A108" s="232">
        <v>97</v>
      </c>
      <c r="B108" s="35" t="s">
        <v>160</v>
      </c>
      <c r="C108" s="85" t="s">
        <v>161</v>
      </c>
      <c r="D108" s="19"/>
      <c r="E108" s="14"/>
      <c r="F108" s="472">
        <f t="shared" si="16"/>
        <v>0</v>
      </c>
      <c r="G108" s="14"/>
      <c r="H108" s="14"/>
      <c r="I108" s="473">
        <f t="shared" si="10"/>
        <v>0</v>
      </c>
      <c r="J108" s="473">
        <f t="shared" si="11"/>
        <v>0</v>
      </c>
      <c r="K108" s="14"/>
      <c r="L108" s="14"/>
      <c r="M108" s="472">
        <f t="shared" si="17"/>
        <v>0</v>
      </c>
      <c r="N108" s="14"/>
      <c r="O108" s="14"/>
      <c r="P108" s="472">
        <f t="shared" si="12"/>
        <v>0</v>
      </c>
      <c r="Q108" s="474">
        <f t="shared" si="18"/>
        <v>0</v>
      </c>
    </row>
    <row r="109" spans="1:17" x14ac:dyDescent="0.2">
      <c r="A109" s="232">
        <v>98</v>
      </c>
      <c r="B109" s="35" t="s">
        <v>162</v>
      </c>
      <c r="C109" s="85" t="s">
        <v>163</v>
      </c>
      <c r="D109" s="19"/>
      <c r="E109" s="14"/>
      <c r="F109" s="472">
        <f t="shared" si="16"/>
        <v>0</v>
      </c>
      <c r="G109" s="14"/>
      <c r="H109" s="14"/>
      <c r="I109" s="473">
        <f t="shared" si="10"/>
        <v>0</v>
      </c>
      <c r="J109" s="473">
        <f t="shared" si="11"/>
        <v>0</v>
      </c>
      <c r="K109" s="14"/>
      <c r="L109" s="14"/>
      <c r="M109" s="472">
        <f t="shared" si="17"/>
        <v>0</v>
      </c>
      <c r="N109" s="14"/>
      <c r="O109" s="14"/>
      <c r="P109" s="472">
        <f t="shared" si="12"/>
        <v>0</v>
      </c>
      <c r="Q109" s="474">
        <f t="shared" si="18"/>
        <v>0</v>
      </c>
    </row>
    <row r="110" spans="1:17" x14ac:dyDescent="0.2">
      <c r="A110" s="232">
        <v>99</v>
      </c>
      <c r="B110" s="133" t="s">
        <v>164</v>
      </c>
      <c r="C110" s="85" t="s">
        <v>165</v>
      </c>
      <c r="D110" s="19"/>
      <c r="E110" s="14"/>
      <c r="F110" s="472">
        <f t="shared" si="16"/>
        <v>0</v>
      </c>
      <c r="G110" s="14"/>
      <c r="H110" s="14"/>
      <c r="I110" s="473">
        <f t="shared" si="10"/>
        <v>0</v>
      </c>
      <c r="J110" s="473">
        <f t="shared" si="11"/>
        <v>0</v>
      </c>
      <c r="K110" s="14"/>
      <c r="L110" s="14"/>
      <c r="M110" s="472">
        <f t="shared" si="17"/>
        <v>0</v>
      </c>
      <c r="N110" s="14"/>
      <c r="O110" s="14"/>
      <c r="P110" s="472">
        <f t="shared" si="12"/>
        <v>0</v>
      </c>
      <c r="Q110" s="474">
        <f t="shared" si="18"/>
        <v>0</v>
      </c>
    </row>
    <row r="111" spans="1:17" x14ac:dyDescent="0.2">
      <c r="A111" s="232">
        <v>100</v>
      </c>
      <c r="B111" s="133" t="s">
        <v>166</v>
      </c>
      <c r="C111" s="85" t="s">
        <v>167</v>
      </c>
      <c r="D111" s="19"/>
      <c r="E111" s="14"/>
      <c r="F111" s="472">
        <f t="shared" si="16"/>
        <v>0</v>
      </c>
      <c r="G111" s="14"/>
      <c r="H111" s="14"/>
      <c r="I111" s="473">
        <f t="shared" si="10"/>
        <v>0</v>
      </c>
      <c r="J111" s="473">
        <f t="shared" si="11"/>
        <v>0</v>
      </c>
      <c r="K111" s="14"/>
      <c r="L111" s="14"/>
      <c r="M111" s="472">
        <f t="shared" si="17"/>
        <v>0</v>
      </c>
      <c r="N111" s="14"/>
      <c r="O111" s="14"/>
      <c r="P111" s="472">
        <f t="shared" si="12"/>
        <v>0</v>
      </c>
      <c r="Q111" s="474">
        <f t="shared" si="18"/>
        <v>0</v>
      </c>
    </row>
    <row r="112" spans="1:17" x14ac:dyDescent="0.2">
      <c r="A112" s="232">
        <v>101</v>
      </c>
      <c r="B112" s="133" t="s">
        <v>168</v>
      </c>
      <c r="C112" s="85" t="s">
        <v>169</v>
      </c>
      <c r="D112" s="19"/>
      <c r="E112" s="14"/>
      <c r="F112" s="472">
        <f t="shared" si="16"/>
        <v>0</v>
      </c>
      <c r="G112" s="14"/>
      <c r="H112" s="14"/>
      <c r="I112" s="473">
        <f t="shared" si="10"/>
        <v>0</v>
      </c>
      <c r="J112" s="473">
        <f t="shared" si="11"/>
        <v>0</v>
      </c>
      <c r="K112" s="14"/>
      <c r="L112" s="14"/>
      <c r="M112" s="472">
        <f t="shared" si="17"/>
        <v>0</v>
      </c>
      <c r="N112" s="14"/>
      <c r="O112" s="14"/>
      <c r="P112" s="472">
        <f t="shared" si="12"/>
        <v>0</v>
      </c>
      <c r="Q112" s="474">
        <f t="shared" si="18"/>
        <v>0</v>
      </c>
    </row>
    <row r="113" spans="1:17" x14ac:dyDescent="0.2">
      <c r="A113" s="232">
        <v>102</v>
      </c>
      <c r="B113" s="133" t="s">
        <v>170</v>
      </c>
      <c r="C113" s="85" t="s">
        <v>171</v>
      </c>
      <c r="D113" s="19"/>
      <c r="E113" s="14"/>
      <c r="F113" s="472">
        <f t="shared" si="16"/>
        <v>0</v>
      </c>
      <c r="G113" s="14"/>
      <c r="H113" s="14"/>
      <c r="I113" s="473">
        <f t="shared" si="10"/>
        <v>0</v>
      </c>
      <c r="J113" s="473">
        <f t="shared" si="11"/>
        <v>0</v>
      </c>
      <c r="K113" s="14"/>
      <c r="L113" s="14"/>
      <c r="M113" s="472">
        <f t="shared" si="17"/>
        <v>0</v>
      </c>
      <c r="N113" s="14"/>
      <c r="O113" s="14"/>
      <c r="P113" s="472">
        <f t="shared" si="12"/>
        <v>0</v>
      </c>
      <c r="Q113" s="474">
        <f t="shared" si="18"/>
        <v>0</v>
      </c>
    </row>
    <row r="114" spans="1:17" x14ac:dyDescent="0.2">
      <c r="A114" s="232">
        <v>103</v>
      </c>
      <c r="B114" s="133" t="s">
        <v>172</v>
      </c>
      <c r="C114" s="85" t="s">
        <v>173</v>
      </c>
      <c r="D114" s="19"/>
      <c r="E114" s="14"/>
      <c r="F114" s="472">
        <f t="shared" si="16"/>
        <v>0</v>
      </c>
      <c r="G114" s="14"/>
      <c r="H114" s="14"/>
      <c r="I114" s="473">
        <f t="shared" si="10"/>
        <v>0</v>
      </c>
      <c r="J114" s="473">
        <f t="shared" si="11"/>
        <v>0</v>
      </c>
      <c r="K114" s="14"/>
      <c r="L114" s="14"/>
      <c r="M114" s="472">
        <f t="shared" si="17"/>
        <v>0</v>
      </c>
      <c r="N114" s="14"/>
      <c r="O114" s="14"/>
      <c r="P114" s="472">
        <f t="shared" si="12"/>
        <v>0</v>
      </c>
      <c r="Q114" s="474">
        <f t="shared" si="18"/>
        <v>0</v>
      </c>
    </row>
    <row r="115" spans="1:17" x14ac:dyDescent="0.2">
      <c r="A115" s="232">
        <v>104</v>
      </c>
      <c r="B115" s="86" t="s">
        <v>174</v>
      </c>
      <c r="C115" s="143" t="s">
        <v>175</v>
      </c>
      <c r="D115" s="19"/>
      <c r="E115" s="14"/>
      <c r="F115" s="472">
        <f t="shared" si="16"/>
        <v>0</v>
      </c>
      <c r="G115" s="14"/>
      <c r="H115" s="14"/>
      <c r="I115" s="473">
        <f t="shared" si="10"/>
        <v>0</v>
      </c>
      <c r="J115" s="473">
        <f t="shared" si="11"/>
        <v>0</v>
      </c>
      <c r="K115" s="14"/>
      <c r="L115" s="14"/>
      <c r="M115" s="472">
        <f t="shared" si="17"/>
        <v>0</v>
      </c>
      <c r="N115" s="14"/>
      <c r="O115" s="14"/>
      <c r="P115" s="472">
        <f t="shared" si="12"/>
        <v>0</v>
      </c>
      <c r="Q115" s="474">
        <f t="shared" si="18"/>
        <v>0</v>
      </c>
    </row>
    <row r="116" spans="1:17" x14ac:dyDescent="0.2">
      <c r="A116" s="232">
        <v>105</v>
      </c>
      <c r="B116" s="18" t="s">
        <v>176</v>
      </c>
      <c r="C116" s="85" t="s">
        <v>177</v>
      </c>
      <c r="D116" s="19"/>
      <c r="E116" s="14"/>
      <c r="F116" s="472">
        <f t="shared" si="16"/>
        <v>0</v>
      </c>
      <c r="G116" s="14"/>
      <c r="H116" s="14"/>
      <c r="I116" s="473">
        <f t="shared" si="10"/>
        <v>0</v>
      </c>
      <c r="J116" s="473">
        <f t="shared" si="11"/>
        <v>0</v>
      </c>
      <c r="K116" s="14"/>
      <c r="L116" s="14"/>
      <c r="M116" s="472">
        <f t="shared" si="17"/>
        <v>0</v>
      </c>
      <c r="N116" s="14"/>
      <c r="O116" s="14"/>
      <c r="P116" s="472">
        <f t="shared" si="12"/>
        <v>0</v>
      </c>
      <c r="Q116" s="474">
        <f t="shared" si="18"/>
        <v>0</v>
      </c>
    </row>
    <row r="117" spans="1:17" x14ac:dyDescent="0.2">
      <c r="A117" s="232">
        <v>106</v>
      </c>
      <c r="B117" s="133" t="s">
        <v>178</v>
      </c>
      <c r="C117" s="85" t="s">
        <v>179</v>
      </c>
      <c r="D117" s="19"/>
      <c r="E117" s="14"/>
      <c r="F117" s="472">
        <f t="shared" si="16"/>
        <v>0</v>
      </c>
      <c r="G117" s="14"/>
      <c r="H117" s="14"/>
      <c r="I117" s="473">
        <f t="shared" si="10"/>
        <v>0</v>
      </c>
      <c r="J117" s="473">
        <f t="shared" si="11"/>
        <v>0</v>
      </c>
      <c r="K117" s="14"/>
      <c r="L117" s="14"/>
      <c r="M117" s="472">
        <f t="shared" si="17"/>
        <v>0</v>
      </c>
      <c r="N117" s="14"/>
      <c r="O117" s="14"/>
      <c r="P117" s="472">
        <f t="shared" si="12"/>
        <v>0</v>
      </c>
      <c r="Q117" s="474">
        <f t="shared" si="18"/>
        <v>0</v>
      </c>
    </row>
    <row r="118" spans="1:17" x14ac:dyDescent="0.2">
      <c r="A118" s="232">
        <v>107</v>
      </c>
      <c r="B118" s="35" t="s">
        <v>180</v>
      </c>
      <c r="C118" s="146" t="s">
        <v>181</v>
      </c>
      <c r="D118" s="19"/>
      <c r="E118" s="14"/>
      <c r="F118" s="472">
        <f t="shared" si="16"/>
        <v>0</v>
      </c>
      <c r="G118" s="14"/>
      <c r="H118" s="14"/>
      <c r="I118" s="473">
        <f t="shared" si="10"/>
        <v>0</v>
      </c>
      <c r="J118" s="473">
        <f t="shared" si="11"/>
        <v>0</v>
      </c>
      <c r="K118" s="14"/>
      <c r="L118" s="14"/>
      <c r="M118" s="472">
        <f t="shared" si="17"/>
        <v>0</v>
      </c>
      <c r="N118" s="14"/>
      <c r="O118" s="14"/>
      <c r="P118" s="472">
        <f t="shared" si="12"/>
        <v>0</v>
      </c>
      <c r="Q118" s="474">
        <f t="shared" si="18"/>
        <v>0</v>
      </c>
    </row>
    <row r="119" spans="1:17" x14ac:dyDescent="0.2">
      <c r="A119" s="232">
        <v>108</v>
      </c>
      <c r="B119" s="133" t="s">
        <v>182</v>
      </c>
      <c r="C119" s="85" t="s">
        <v>267</v>
      </c>
      <c r="D119" s="19"/>
      <c r="E119" s="14"/>
      <c r="F119" s="472">
        <f t="shared" si="16"/>
        <v>0</v>
      </c>
      <c r="G119" s="14"/>
      <c r="H119" s="14"/>
      <c r="I119" s="473">
        <f t="shared" si="10"/>
        <v>0</v>
      </c>
      <c r="J119" s="473">
        <f t="shared" si="11"/>
        <v>0</v>
      </c>
      <c r="K119" s="14"/>
      <c r="L119" s="14"/>
      <c r="M119" s="472">
        <f t="shared" si="17"/>
        <v>0</v>
      </c>
      <c r="N119" s="14"/>
      <c r="O119" s="14"/>
      <c r="P119" s="472">
        <f t="shared" si="12"/>
        <v>0</v>
      </c>
      <c r="Q119" s="474">
        <f t="shared" si="18"/>
        <v>0</v>
      </c>
    </row>
    <row r="120" spans="1:17" x14ac:dyDescent="0.2">
      <c r="A120" s="232">
        <v>109</v>
      </c>
      <c r="B120" s="18" t="s">
        <v>183</v>
      </c>
      <c r="C120" s="85" t="s">
        <v>255</v>
      </c>
      <c r="D120" s="19"/>
      <c r="E120" s="14"/>
      <c r="F120" s="472">
        <f t="shared" si="16"/>
        <v>0</v>
      </c>
      <c r="G120" s="14"/>
      <c r="H120" s="14"/>
      <c r="I120" s="473">
        <f t="shared" si="10"/>
        <v>0</v>
      </c>
      <c r="J120" s="473">
        <f t="shared" si="11"/>
        <v>0</v>
      </c>
      <c r="K120" s="14"/>
      <c r="L120" s="14"/>
      <c r="M120" s="472">
        <f t="shared" si="17"/>
        <v>0</v>
      </c>
      <c r="N120" s="14"/>
      <c r="O120" s="14"/>
      <c r="P120" s="472">
        <f t="shared" si="12"/>
        <v>0</v>
      </c>
      <c r="Q120" s="474">
        <f t="shared" si="18"/>
        <v>0</v>
      </c>
    </row>
    <row r="121" spans="1:17" x14ac:dyDescent="0.2">
      <c r="A121" s="232">
        <v>110</v>
      </c>
      <c r="B121" s="35" t="s">
        <v>307</v>
      </c>
      <c r="C121" s="85" t="s">
        <v>312</v>
      </c>
      <c r="D121" s="19"/>
      <c r="E121" s="14"/>
      <c r="F121" s="472">
        <f t="shared" si="16"/>
        <v>0</v>
      </c>
      <c r="G121" s="14"/>
      <c r="H121" s="14"/>
      <c r="I121" s="473">
        <f t="shared" si="10"/>
        <v>0</v>
      </c>
      <c r="J121" s="473">
        <f t="shared" si="11"/>
        <v>0</v>
      </c>
      <c r="K121" s="14"/>
      <c r="L121" s="14"/>
      <c r="M121" s="472">
        <f t="shared" si="17"/>
        <v>0</v>
      </c>
      <c r="N121" s="14"/>
      <c r="O121" s="14"/>
      <c r="P121" s="472">
        <f t="shared" si="12"/>
        <v>0</v>
      </c>
      <c r="Q121" s="474">
        <f t="shared" si="18"/>
        <v>0</v>
      </c>
    </row>
    <row r="122" spans="1:17" x14ac:dyDescent="0.2">
      <c r="A122" s="232">
        <v>111</v>
      </c>
      <c r="B122" s="18" t="s">
        <v>184</v>
      </c>
      <c r="C122" s="85" t="s">
        <v>185</v>
      </c>
      <c r="D122" s="19"/>
      <c r="E122" s="14"/>
      <c r="F122" s="472">
        <f t="shared" si="16"/>
        <v>0</v>
      </c>
      <c r="G122" s="14"/>
      <c r="H122" s="14"/>
      <c r="I122" s="473">
        <f t="shared" si="10"/>
        <v>0</v>
      </c>
      <c r="J122" s="473">
        <f t="shared" si="11"/>
        <v>0</v>
      </c>
      <c r="K122" s="14"/>
      <c r="L122" s="14"/>
      <c r="M122" s="472">
        <f t="shared" si="17"/>
        <v>0</v>
      </c>
      <c r="N122" s="14"/>
      <c r="O122" s="14"/>
      <c r="P122" s="472">
        <f t="shared" si="12"/>
        <v>0</v>
      </c>
      <c r="Q122" s="474">
        <f t="shared" si="18"/>
        <v>0</v>
      </c>
    </row>
    <row r="123" spans="1:17" x14ac:dyDescent="0.2">
      <c r="A123" s="232">
        <v>112</v>
      </c>
      <c r="B123" s="18" t="s">
        <v>186</v>
      </c>
      <c r="C123" s="85" t="s">
        <v>306</v>
      </c>
      <c r="D123" s="19"/>
      <c r="E123" s="14"/>
      <c r="F123" s="472">
        <f t="shared" si="16"/>
        <v>0</v>
      </c>
      <c r="G123" s="14"/>
      <c r="H123" s="14"/>
      <c r="I123" s="473">
        <f t="shared" si="10"/>
        <v>0</v>
      </c>
      <c r="J123" s="473">
        <f t="shared" si="11"/>
        <v>0</v>
      </c>
      <c r="K123" s="14"/>
      <c r="L123" s="14"/>
      <c r="M123" s="472">
        <f t="shared" si="17"/>
        <v>0</v>
      </c>
      <c r="N123" s="14"/>
      <c r="O123" s="14"/>
      <c r="P123" s="472">
        <f t="shared" si="12"/>
        <v>0</v>
      </c>
      <c r="Q123" s="474">
        <f t="shared" si="18"/>
        <v>0</v>
      </c>
    </row>
    <row r="124" spans="1:17" x14ac:dyDescent="0.2">
      <c r="A124" s="232">
        <v>113</v>
      </c>
      <c r="B124" s="133" t="s">
        <v>187</v>
      </c>
      <c r="C124" s="85" t="s">
        <v>188</v>
      </c>
      <c r="D124" s="19"/>
      <c r="E124" s="14"/>
      <c r="F124" s="472">
        <f t="shared" si="16"/>
        <v>0</v>
      </c>
      <c r="G124" s="14"/>
      <c r="H124" s="14"/>
      <c r="I124" s="473">
        <f t="shared" si="10"/>
        <v>0</v>
      </c>
      <c r="J124" s="473">
        <f t="shared" si="11"/>
        <v>0</v>
      </c>
      <c r="K124" s="14"/>
      <c r="L124" s="14"/>
      <c r="M124" s="472">
        <f t="shared" si="17"/>
        <v>0</v>
      </c>
      <c r="N124" s="14"/>
      <c r="O124" s="14"/>
      <c r="P124" s="472">
        <f t="shared" si="12"/>
        <v>0</v>
      </c>
      <c r="Q124" s="474">
        <f t="shared" si="18"/>
        <v>0</v>
      </c>
    </row>
    <row r="125" spans="1:17" ht="25.5" x14ac:dyDescent="0.2">
      <c r="A125" s="232">
        <v>114</v>
      </c>
      <c r="B125" s="133" t="s">
        <v>189</v>
      </c>
      <c r="C125" s="76" t="s">
        <v>303</v>
      </c>
      <c r="D125" s="19"/>
      <c r="E125" s="14"/>
      <c r="F125" s="472">
        <f t="shared" si="16"/>
        <v>0</v>
      </c>
      <c r="G125" s="14"/>
      <c r="H125" s="14"/>
      <c r="I125" s="473">
        <f t="shared" si="10"/>
        <v>0</v>
      </c>
      <c r="J125" s="473">
        <f t="shared" si="11"/>
        <v>0</v>
      </c>
      <c r="K125" s="14"/>
      <c r="L125" s="14"/>
      <c r="M125" s="472">
        <f t="shared" si="17"/>
        <v>0</v>
      </c>
      <c r="N125" s="14"/>
      <c r="O125" s="14"/>
      <c r="P125" s="472">
        <f t="shared" si="12"/>
        <v>0</v>
      </c>
      <c r="Q125" s="474">
        <f t="shared" si="18"/>
        <v>0</v>
      </c>
    </row>
    <row r="126" spans="1:17" x14ac:dyDescent="0.2">
      <c r="A126" s="232">
        <v>115</v>
      </c>
      <c r="B126" s="133" t="s">
        <v>190</v>
      </c>
      <c r="C126" s="85" t="s">
        <v>226</v>
      </c>
      <c r="D126" s="19"/>
      <c r="E126" s="14"/>
      <c r="F126" s="472">
        <f t="shared" si="16"/>
        <v>0</v>
      </c>
      <c r="G126" s="14"/>
      <c r="H126" s="14"/>
      <c r="I126" s="473">
        <f t="shared" si="10"/>
        <v>0</v>
      </c>
      <c r="J126" s="473">
        <f t="shared" si="11"/>
        <v>0</v>
      </c>
      <c r="K126" s="14"/>
      <c r="L126" s="14"/>
      <c r="M126" s="472">
        <f t="shared" si="17"/>
        <v>0</v>
      </c>
      <c r="N126" s="14"/>
      <c r="O126" s="14"/>
      <c r="P126" s="472">
        <f t="shared" si="12"/>
        <v>0</v>
      </c>
      <c r="Q126" s="474">
        <f t="shared" si="18"/>
        <v>0</v>
      </c>
    </row>
    <row r="127" spans="1:17" x14ac:dyDescent="0.2">
      <c r="A127" s="232">
        <v>116</v>
      </c>
      <c r="B127" s="133" t="s">
        <v>191</v>
      </c>
      <c r="C127" s="85" t="s">
        <v>192</v>
      </c>
      <c r="D127" s="19"/>
      <c r="E127" s="14"/>
      <c r="F127" s="472">
        <f t="shared" si="16"/>
        <v>0</v>
      </c>
      <c r="G127" s="14"/>
      <c r="H127" s="14"/>
      <c r="I127" s="473">
        <f t="shared" si="10"/>
        <v>0</v>
      </c>
      <c r="J127" s="473">
        <f t="shared" si="11"/>
        <v>0</v>
      </c>
      <c r="K127" s="14"/>
      <c r="L127" s="14"/>
      <c r="M127" s="472">
        <f t="shared" si="17"/>
        <v>0</v>
      </c>
      <c r="N127" s="14"/>
      <c r="O127" s="14"/>
      <c r="P127" s="472">
        <f t="shared" si="12"/>
        <v>0</v>
      </c>
      <c r="Q127" s="474">
        <f t="shared" si="18"/>
        <v>0</v>
      </c>
    </row>
    <row r="128" spans="1:17" x14ac:dyDescent="0.2">
      <c r="A128" s="232">
        <v>117</v>
      </c>
      <c r="B128" s="133" t="s">
        <v>193</v>
      </c>
      <c r="C128" s="85" t="s">
        <v>39</v>
      </c>
      <c r="D128" s="19"/>
      <c r="E128" s="14"/>
      <c r="F128" s="472">
        <f t="shared" si="16"/>
        <v>0</v>
      </c>
      <c r="G128" s="14"/>
      <c r="H128" s="14"/>
      <c r="I128" s="473">
        <f t="shared" si="10"/>
        <v>0</v>
      </c>
      <c r="J128" s="473">
        <f t="shared" si="11"/>
        <v>0</v>
      </c>
      <c r="K128" s="14"/>
      <c r="L128" s="14"/>
      <c r="M128" s="472">
        <f t="shared" si="17"/>
        <v>0</v>
      </c>
      <c r="N128" s="14"/>
      <c r="O128" s="14"/>
      <c r="P128" s="472">
        <f t="shared" si="12"/>
        <v>0</v>
      </c>
      <c r="Q128" s="474">
        <f t="shared" si="18"/>
        <v>0</v>
      </c>
    </row>
    <row r="129" spans="1:17" x14ac:dyDescent="0.2">
      <c r="A129" s="232">
        <v>118</v>
      </c>
      <c r="B129" s="35" t="s">
        <v>194</v>
      </c>
      <c r="C129" s="85" t="s">
        <v>45</v>
      </c>
      <c r="D129" s="19"/>
      <c r="E129" s="14"/>
      <c r="F129" s="472">
        <f t="shared" si="16"/>
        <v>0</v>
      </c>
      <c r="G129" s="14"/>
      <c r="H129" s="14"/>
      <c r="I129" s="473">
        <f t="shared" si="10"/>
        <v>0</v>
      </c>
      <c r="J129" s="473">
        <f t="shared" si="11"/>
        <v>0</v>
      </c>
      <c r="K129" s="14"/>
      <c r="L129" s="14"/>
      <c r="M129" s="472">
        <f t="shared" si="17"/>
        <v>0</v>
      </c>
      <c r="N129" s="14"/>
      <c r="O129" s="14"/>
      <c r="P129" s="472">
        <f t="shared" si="12"/>
        <v>0</v>
      </c>
      <c r="Q129" s="474">
        <f t="shared" si="18"/>
        <v>0</v>
      </c>
    </row>
    <row r="130" spans="1:17" x14ac:dyDescent="0.2">
      <c r="A130" s="232">
        <v>119</v>
      </c>
      <c r="B130" s="35" t="s">
        <v>195</v>
      </c>
      <c r="C130" s="85" t="s">
        <v>228</v>
      </c>
      <c r="D130" s="19"/>
      <c r="E130" s="14"/>
      <c r="F130" s="472">
        <f t="shared" si="16"/>
        <v>0</v>
      </c>
      <c r="G130" s="14"/>
      <c r="H130" s="14"/>
      <c r="I130" s="473">
        <f t="shared" ref="I130:I143" si="19">SUM(G130:H130)</f>
        <v>0</v>
      </c>
      <c r="J130" s="473">
        <f t="shared" ref="J130:J143" si="20">F130+I130</f>
        <v>0</v>
      </c>
      <c r="K130" s="14"/>
      <c r="L130" s="14"/>
      <c r="M130" s="472">
        <f t="shared" si="17"/>
        <v>0</v>
      </c>
      <c r="N130" s="14"/>
      <c r="O130" s="14"/>
      <c r="P130" s="472">
        <f t="shared" ref="P130:P143" si="21">SUM(N130:O130)</f>
        <v>0</v>
      </c>
      <c r="Q130" s="474">
        <f t="shared" si="18"/>
        <v>0</v>
      </c>
    </row>
    <row r="131" spans="1:17" x14ac:dyDescent="0.2">
      <c r="A131" s="232">
        <v>120</v>
      </c>
      <c r="B131" s="35" t="s">
        <v>196</v>
      </c>
      <c r="C131" s="85" t="s">
        <v>47</v>
      </c>
      <c r="D131" s="19"/>
      <c r="E131" s="14"/>
      <c r="F131" s="472">
        <f t="shared" si="16"/>
        <v>0</v>
      </c>
      <c r="G131" s="14"/>
      <c r="H131" s="14"/>
      <c r="I131" s="473">
        <f t="shared" si="19"/>
        <v>0</v>
      </c>
      <c r="J131" s="473">
        <f t="shared" si="20"/>
        <v>0</v>
      </c>
      <c r="K131" s="14"/>
      <c r="L131" s="14"/>
      <c r="M131" s="472">
        <f t="shared" si="17"/>
        <v>0</v>
      </c>
      <c r="N131" s="14"/>
      <c r="O131" s="14"/>
      <c r="P131" s="472">
        <f t="shared" si="21"/>
        <v>0</v>
      </c>
      <c r="Q131" s="474">
        <f t="shared" si="18"/>
        <v>0</v>
      </c>
    </row>
    <row r="132" spans="1:17" x14ac:dyDescent="0.2">
      <c r="A132" s="232">
        <v>121</v>
      </c>
      <c r="B132" s="133" t="s">
        <v>197</v>
      </c>
      <c r="C132" s="85" t="s">
        <v>46</v>
      </c>
      <c r="D132" s="19"/>
      <c r="E132" s="14"/>
      <c r="F132" s="472">
        <f t="shared" si="16"/>
        <v>0</v>
      </c>
      <c r="G132" s="14"/>
      <c r="H132" s="14"/>
      <c r="I132" s="473">
        <f t="shared" si="19"/>
        <v>0</v>
      </c>
      <c r="J132" s="473">
        <f t="shared" si="20"/>
        <v>0</v>
      </c>
      <c r="K132" s="14"/>
      <c r="L132" s="14"/>
      <c r="M132" s="472">
        <f t="shared" si="17"/>
        <v>0</v>
      </c>
      <c r="N132" s="14"/>
      <c r="O132" s="14"/>
      <c r="P132" s="472">
        <f t="shared" si="21"/>
        <v>0</v>
      </c>
      <c r="Q132" s="474">
        <f t="shared" si="18"/>
        <v>0</v>
      </c>
    </row>
    <row r="133" spans="1:17" x14ac:dyDescent="0.2">
      <c r="A133" s="232">
        <v>122</v>
      </c>
      <c r="B133" s="133" t="s">
        <v>198</v>
      </c>
      <c r="C133" s="85" t="s">
        <v>199</v>
      </c>
      <c r="D133" s="19"/>
      <c r="E133" s="14"/>
      <c r="F133" s="472">
        <f t="shared" si="16"/>
        <v>0</v>
      </c>
      <c r="G133" s="14"/>
      <c r="H133" s="14"/>
      <c r="I133" s="473">
        <f t="shared" si="19"/>
        <v>0</v>
      </c>
      <c r="J133" s="473">
        <f t="shared" si="20"/>
        <v>0</v>
      </c>
      <c r="K133" s="14"/>
      <c r="L133" s="14"/>
      <c r="M133" s="472">
        <f t="shared" si="17"/>
        <v>0</v>
      </c>
      <c r="N133" s="14"/>
      <c r="O133" s="14"/>
      <c r="P133" s="472">
        <f t="shared" si="21"/>
        <v>0</v>
      </c>
      <c r="Q133" s="474">
        <f t="shared" si="18"/>
        <v>0</v>
      </c>
    </row>
    <row r="134" spans="1:17" x14ac:dyDescent="0.2">
      <c r="A134" s="232">
        <v>123</v>
      </c>
      <c r="B134" s="133" t="s">
        <v>200</v>
      </c>
      <c r="C134" s="85" t="s">
        <v>40</v>
      </c>
      <c r="D134" s="19"/>
      <c r="E134" s="14"/>
      <c r="F134" s="472">
        <f t="shared" si="16"/>
        <v>0</v>
      </c>
      <c r="G134" s="14"/>
      <c r="H134" s="14"/>
      <c r="I134" s="473">
        <f t="shared" si="19"/>
        <v>0</v>
      </c>
      <c r="J134" s="473">
        <f t="shared" si="20"/>
        <v>0</v>
      </c>
      <c r="K134" s="14"/>
      <c r="L134" s="14"/>
      <c r="M134" s="472">
        <f t="shared" si="17"/>
        <v>0</v>
      </c>
      <c r="N134" s="14"/>
      <c r="O134" s="14"/>
      <c r="P134" s="472">
        <f t="shared" si="21"/>
        <v>0</v>
      </c>
      <c r="Q134" s="474">
        <f t="shared" si="18"/>
        <v>0</v>
      </c>
    </row>
    <row r="135" spans="1:17" x14ac:dyDescent="0.2">
      <c r="A135" s="232">
        <v>124</v>
      </c>
      <c r="B135" s="35" t="s">
        <v>201</v>
      </c>
      <c r="C135" s="85" t="s">
        <v>227</v>
      </c>
      <c r="D135" s="19"/>
      <c r="E135" s="14"/>
      <c r="F135" s="472">
        <f t="shared" si="16"/>
        <v>0</v>
      </c>
      <c r="G135" s="14"/>
      <c r="H135" s="14"/>
      <c r="I135" s="473">
        <f t="shared" si="19"/>
        <v>0</v>
      </c>
      <c r="J135" s="473">
        <f t="shared" si="20"/>
        <v>0</v>
      </c>
      <c r="K135" s="14"/>
      <c r="L135" s="14"/>
      <c r="M135" s="472">
        <f t="shared" si="17"/>
        <v>0</v>
      </c>
      <c r="N135" s="14"/>
      <c r="O135" s="14"/>
      <c r="P135" s="472">
        <f t="shared" si="21"/>
        <v>0</v>
      </c>
      <c r="Q135" s="474">
        <f t="shared" si="18"/>
        <v>0</v>
      </c>
    </row>
    <row r="136" spans="1:17" x14ac:dyDescent="0.2">
      <c r="A136" s="232">
        <v>125</v>
      </c>
      <c r="B136" s="18" t="s">
        <v>202</v>
      </c>
      <c r="C136" s="85" t="s">
        <v>203</v>
      </c>
      <c r="D136" s="19"/>
      <c r="E136" s="14"/>
      <c r="F136" s="472">
        <f t="shared" si="16"/>
        <v>0</v>
      </c>
      <c r="G136" s="14"/>
      <c r="H136" s="14"/>
      <c r="I136" s="473">
        <f t="shared" si="19"/>
        <v>0</v>
      </c>
      <c r="J136" s="473">
        <f t="shared" si="20"/>
        <v>0</v>
      </c>
      <c r="K136" s="14"/>
      <c r="L136" s="14"/>
      <c r="M136" s="472">
        <f t="shared" si="17"/>
        <v>0</v>
      </c>
      <c r="N136" s="14"/>
      <c r="O136" s="14"/>
      <c r="P136" s="472">
        <f t="shared" si="21"/>
        <v>0</v>
      </c>
      <c r="Q136" s="474">
        <f t="shared" si="18"/>
        <v>0</v>
      </c>
    </row>
    <row r="137" spans="1:17" x14ac:dyDescent="0.2">
      <c r="A137" s="232">
        <v>126</v>
      </c>
      <c r="B137" s="133" t="s">
        <v>204</v>
      </c>
      <c r="C137" s="85" t="s">
        <v>205</v>
      </c>
      <c r="D137" s="19"/>
      <c r="E137" s="14"/>
      <c r="F137" s="472">
        <f t="shared" ref="F137:F148" si="22">SUM(D137:E137)</f>
        <v>0</v>
      </c>
      <c r="G137" s="14"/>
      <c r="H137" s="14"/>
      <c r="I137" s="473">
        <f t="shared" si="19"/>
        <v>0</v>
      </c>
      <c r="J137" s="473">
        <f t="shared" si="20"/>
        <v>0</v>
      </c>
      <c r="K137" s="14"/>
      <c r="L137" s="14"/>
      <c r="M137" s="472">
        <f t="shared" ref="M137:M148" si="23">SUM(K137:L137)</f>
        <v>0</v>
      </c>
      <c r="N137" s="14"/>
      <c r="O137" s="14"/>
      <c r="P137" s="472">
        <f t="shared" si="21"/>
        <v>0</v>
      </c>
      <c r="Q137" s="474">
        <f t="shared" ref="Q137:Q148" si="24">J137+M137+P137</f>
        <v>0</v>
      </c>
    </row>
    <row r="138" spans="1:17" x14ac:dyDescent="0.2">
      <c r="A138" s="232">
        <v>127</v>
      </c>
      <c r="B138" s="35" t="s">
        <v>206</v>
      </c>
      <c r="C138" s="85" t="s">
        <v>207</v>
      </c>
      <c r="D138" s="19"/>
      <c r="E138" s="14"/>
      <c r="F138" s="472">
        <f t="shared" si="22"/>
        <v>0</v>
      </c>
      <c r="G138" s="14"/>
      <c r="H138" s="14"/>
      <c r="I138" s="473">
        <f t="shared" si="19"/>
        <v>0</v>
      </c>
      <c r="J138" s="473">
        <f t="shared" si="20"/>
        <v>0</v>
      </c>
      <c r="K138" s="14"/>
      <c r="L138" s="14"/>
      <c r="M138" s="472">
        <f t="shared" si="23"/>
        <v>0</v>
      </c>
      <c r="N138" s="14"/>
      <c r="O138" s="14"/>
      <c r="P138" s="472">
        <f t="shared" si="21"/>
        <v>0</v>
      </c>
      <c r="Q138" s="474">
        <f t="shared" si="24"/>
        <v>0</v>
      </c>
    </row>
    <row r="139" spans="1:17" x14ac:dyDescent="0.2">
      <c r="A139" s="232">
        <v>128</v>
      </c>
      <c r="B139" s="133" t="s">
        <v>208</v>
      </c>
      <c r="C139" s="85" t="s">
        <v>209</v>
      </c>
      <c r="D139" s="19"/>
      <c r="E139" s="14"/>
      <c r="F139" s="472">
        <f t="shared" si="22"/>
        <v>0</v>
      </c>
      <c r="G139" s="14"/>
      <c r="H139" s="14"/>
      <c r="I139" s="473">
        <f t="shared" si="19"/>
        <v>0</v>
      </c>
      <c r="J139" s="473">
        <f t="shared" si="20"/>
        <v>0</v>
      </c>
      <c r="K139" s="14"/>
      <c r="L139" s="14"/>
      <c r="M139" s="472">
        <f t="shared" si="23"/>
        <v>0</v>
      </c>
      <c r="N139" s="14"/>
      <c r="O139" s="14"/>
      <c r="P139" s="472">
        <f t="shared" si="21"/>
        <v>0</v>
      </c>
      <c r="Q139" s="474">
        <f t="shared" si="24"/>
        <v>0</v>
      </c>
    </row>
    <row r="140" spans="1:17" x14ac:dyDescent="0.2">
      <c r="A140" s="232">
        <v>129</v>
      </c>
      <c r="B140" s="17" t="s">
        <v>256</v>
      </c>
      <c r="C140" s="147" t="s">
        <v>257</v>
      </c>
      <c r="D140" s="19"/>
      <c r="E140" s="14"/>
      <c r="F140" s="472">
        <f t="shared" si="22"/>
        <v>0</v>
      </c>
      <c r="G140" s="14"/>
      <c r="H140" s="14"/>
      <c r="I140" s="473">
        <f t="shared" si="19"/>
        <v>0</v>
      </c>
      <c r="J140" s="473">
        <f t="shared" si="20"/>
        <v>0</v>
      </c>
      <c r="K140" s="14"/>
      <c r="L140" s="14"/>
      <c r="M140" s="472">
        <f t="shared" si="23"/>
        <v>0</v>
      </c>
      <c r="N140" s="14"/>
      <c r="O140" s="14"/>
      <c r="P140" s="472">
        <f t="shared" si="21"/>
        <v>0</v>
      </c>
      <c r="Q140" s="474">
        <f t="shared" si="24"/>
        <v>0</v>
      </c>
    </row>
    <row r="141" spans="1:17" x14ac:dyDescent="0.2">
      <c r="A141" s="232">
        <v>130</v>
      </c>
      <c r="B141" s="20" t="s">
        <v>258</v>
      </c>
      <c r="C141" s="147" t="s">
        <v>259</v>
      </c>
      <c r="D141" s="19"/>
      <c r="E141" s="14">
        <v>36075736.339999996</v>
      </c>
      <c r="F141" s="472">
        <f t="shared" si="22"/>
        <v>36075736.339999996</v>
      </c>
      <c r="G141" s="14"/>
      <c r="H141" s="14">
        <v>13472914.369999999</v>
      </c>
      <c r="I141" s="473">
        <f t="shared" si="19"/>
        <v>13472914.369999999</v>
      </c>
      <c r="J141" s="473">
        <f t="shared" si="20"/>
        <v>49548650.709999993</v>
      </c>
      <c r="K141" s="14"/>
      <c r="L141" s="14">
        <v>311990181.00999999</v>
      </c>
      <c r="M141" s="472">
        <f t="shared" si="23"/>
        <v>311990181.00999999</v>
      </c>
      <c r="N141" s="14"/>
      <c r="O141" s="14">
        <v>51462748.189999998</v>
      </c>
      <c r="P141" s="472">
        <f t="shared" si="21"/>
        <v>51462748.189999998</v>
      </c>
      <c r="Q141" s="474">
        <f t="shared" si="24"/>
        <v>413001579.90999997</v>
      </c>
    </row>
    <row r="142" spans="1:17" x14ac:dyDescent="0.2">
      <c r="A142" s="232">
        <v>131</v>
      </c>
      <c r="B142" s="115" t="s">
        <v>260</v>
      </c>
      <c r="C142" s="433" t="s">
        <v>327</v>
      </c>
      <c r="D142" s="19"/>
      <c r="E142" s="14"/>
      <c r="F142" s="472">
        <f t="shared" si="22"/>
        <v>0</v>
      </c>
      <c r="G142" s="14"/>
      <c r="H142" s="14"/>
      <c r="I142" s="473">
        <f t="shared" si="19"/>
        <v>0</v>
      </c>
      <c r="J142" s="473">
        <f t="shared" si="20"/>
        <v>0</v>
      </c>
      <c r="K142" s="14"/>
      <c r="L142" s="14"/>
      <c r="M142" s="472">
        <f t="shared" si="23"/>
        <v>0</v>
      </c>
      <c r="N142" s="14"/>
      <c r="O142" s="14"/>
      <c r="P142" s="472">
        <f t="shared" si="21"/>
        <v>0</v>
      </c>
      <c r="Q142" s="474">
        <f t="shared" si="24"/>
        <v>0</v>
      </c>
    </row>
    <row r="143" spans="1:17" x14ac:dyDescent="0.2">
      <c r="A143" s="232">
        <v>132</v>
      </c>
      <c r="B143" s="134" t="s">
        <v>265</v>
      </c>
      <c r="C143" s="126" t="s">
        <v>266</v>
      </c>
      <c r="D143" s="19"/>
      <c r="E143" s="14"/>
      <c r="F143" s="472">
        <f t="shared" si="22"/>
        <v>0</v>
      </c>
      <c r="G143" s="14"/>
      <c r="H143" s="14"/>
      <c r="I143" s="473">
        <f t="shared" si="19"/>
        <v>0</v>
      </c>
      <c r="J143" s="473">
        <f t="shared" si="20"/>
        <v>0</v>
      </c>
      <c r="K143" s="14"/>
      <c r="L143" s="14"/>
      <c r="M143" s="472">
        <f t="shared" si="23"/>
        <v>0</v>
      </c>
      <c r="N143" s="14"/>
      <c r="O143" s="14"/>
      <c r="P143" s="472">
        <f t="shared" si="21"/>
        <v>0</v>
      </c>
      <c r="Q143" s="474">
        <f t="shared" si="24"/>
        <v>0</v>
      </c>
    </row>
    <row r="144" spans="1:17" x14ac:dyDescent="0.2">
      <c r="A144" s="232">
        <v>133</v>
      </c>
      <c r="B144" s="23" t="s">
        <v>301</v>
      </c>
      <c r="C144" s="126" t="s">
        <v>300</v>
      </c>
      <c r="D144" s="19"/>
      <c r="E144" s="14"/>
      <c r="F144" s="472">
        <f t="shared" si="22"/>
        <v>0</v>
      </c>
      <c r="G144" s="14"/>
      <c r="H144" s="14"/>
      <c r="I144" s="473">
        <f t="shared" ref="I144" si="25">SUM(G144:H144)</f>
        <v>0</v>
      </c>
      <c r="J144" s="473">
        <f t="shared" ref="J144" si="26">F144+I144</f>
        <v>0</v>
      </c>
      <c r="K144" s="14"/>
      <c r="L144" s="14"/>
      <c r="M144" s="472">
        <f t="shared" si="23"/>
        <v>0</v>
      </c>
      <c r="N144" s="14"/>
      <c r="O144" s="14"/>
      <c r="P144" s="472">
        <f t="shared" ref="P144" si="27">SUM(N144:O144)</f>
        <v>0</v>
      </c>
      <c r="Q144" s="474">
        <f t="shared" si="24"/>
        <v>0</v>
      </c>
    </row>
    <row r="145" spans="1:19" x14ac:dyDescent="0.2">
      <c r="A145" s="232">
        <v>134</v>
      </c>
      <c r="B145" s="23" t="s">
        <v>305</v>
      </c>
      <c r="C145" s="126" t="s">
        <v>304</v>
      </c>
      <c r="D145" s="19"/>
      <c r="E145" s="14"/>
      <c r="F145" s="472">
        <f t="shared" si="22"/>
        <v>0</v>
      </c>
      <c r="G145" s="14"/>
      <c r="H145" s="14"/>
      <c r="I145" s="473">
        <f t="shared" ref="I145" si="28">SUM(G145:H145)</f>
        <v>0</v>
      </c>
      <c r="J145" s="473">
        <f t="shared" ref="J145" si="29">F145+I145</f>
        <v>0</v>
      </c>
      <c r="K145" s="14"/>
      <c r="L145" s="14"/>
      <c r="M145" s="472">
        <f t="shared" si="23"/>
        <v>0</v>
      </c>
      <c r="N145" s="14"/>
      <c r="O145" s="14"/>
      <c r="P145" s="472">
        <f t="shared" ref="P145" si="30">SUM(N145:O145)</f>
        <v>0</v>
      </c>
      <c r="Q145" s="474">
        <f t="shared" si="24"/>
        <v>0</v>
      </c>
    </row>
    <row r="146" spans="1:19" s="4" customFormat="1" ht="24" x14ac:dyDescent="0.2">
      <c r="A146" s="232">
        <v>135</v>
      </c>
      <c r="B146" s="199" t="s">
        <v>313</v>
      </c>
      <c r="C146" s="201" t="s">
        <v>314</v>
      </c>
      <c r="D146" s="179"/>
      <c r="E146" s="14"/>
      <c r="F146" s="472">
        <f t="shared" si="22"/>
        <v>0</v>
      </c>
      <c r="G146" s="14"/>
      <c r="H146" s="14"/>
      <c r="I146" s="9">
        <f t="shared" ref="I146" si="31">SUM(G146:H146)</f>
        <v>0</v>
      </c>
      <c r="J146" s="9">
        <f t="shared" ref="J146" si="32">F146+I146</f>
        <v>0</v>
      </c>
      <c r="K146" s="14"/>
      <c r="L146" s="14"/>
      <c r="M146" s="472">
        <f t="shared" si="23"/>
        <v>0</v>
      </c>
      <c r="N146" s="14"/>
      <c r="O146" s="14"/>
      <c r="P146" s="472">
        <f t="shared" ref="P146" si="33">SUM(N146:O146)</f>
        <v>0</v>
      </c>
      <c r="Q146" s="29">
        <f t="shared" si="24"/>
        <v>0</v>
      </c>
      <c r="R146" s="6"/>
      <c r="S146" s="6"/>
    </row>
    <row r="147" spans="1:19" s="4" customFormat="1" x14ac:dyDescent="0.2">
      <c r="A147" s="200">
        <v>136</v>
      </c>
      <c r="B147" s="199" t="s">
        <v>308</v>
      </c>
      <c r="C147" s="201" t="s">
        <v>309</v>
      </c>
      <c r="D147" s="475"/>
      <c r="E147" s="57"/>
      <c r="F147" s="472">
        <f t="shared" si="22"/>
        <v>0</v>
      </c>
      <c r="G147" s="57"/>
      <c r="H147" s="57"/>
      <c r="I147" s="9">
        <f t="shared" ref="I147" si="34">SUM(G147:H147)</f>
        <v>0</v>
      </c>
      <c r="J147" s="9">
        <f t="shared" ref="J147" si="35">F147+I147</f>
        <v>0</v>
      </c>
      <c r="K147" s="14"/>
      <c r="L147" s="14"/>
      <c r="M147" s="472">
        <f t="shared" si="23"/>
        <v>0</v>
      </c>
      <c r="N147" s="14"/>
      <c r="O147" s="14"/>
      <c r="P147" s="472">
        <f t="shared" ref="P147" si="36">SUM(N147:O147)</f>
        <v>0</v>
      </c>
      <c r="Q147" s="29">
        <f t="shared" si="24"/>
        <v>0</v>
      </c>
      <c r="R147" s="6"/>
      <c r="S147" s="6"/>
    </row>
    <row r="148" spans="1:19" s="4" customFormat="1" ht="13.5" thickBot="1" x14ac:dyDescent="0.25">
      <c r="A148" s="202">
        <v>137</v>
      </c>
      <c r="B148" s="211" t="s">
        <v>328</v>
      </c>
      <c r="C148" s="460" t="s">
        <v>329</v>
      </c>
      <c r="D148" s="476"/>
      <c r="E148" s="477"/>
      <c r="F148" s="478">
        <f t="shared" si="22"/>
        <v>0</v>
      </c>
      <c r="G148" s="477"/>
      <c r="H148" s="477"/>
      <c r="I148" s="470">
        <f t="shared" ref="I148" si="37">SUM(G148:H148)</f>
        <v>0</v>
      </c>
      <c r="J148" s="470">
        <f t="shared" ref="J148" si="38">F148+I148</f>
        <v>0</v>
      </c>
      <c r="K148" s="24"/>
      <c r="L148" s="24"/>
      <c r="M148" s="478">
        <f t="shared" si="23"/>
        <v>0</v>
      </c>
      <c r="N148" s="24"/>
      <c r="O148" s="24"/>
      <c r="P148" s="478">
        <f t="shared" ref="P148" si="39">SUM(N148:O148)</f>
        <v>0</v>
      </c>
      <c r="Q148" s="226">
        <f t="shared" si="24"/>
        <v>0</v>
      </c>
      <c r="R148" s="6"/>
      <c r="S148" s="6"/>
    </row>
    <row r="149" spans="1:19" x14ac:dyDescent="0.2">
      <c r="K149" s="209"/>
      <c r="L149" s="209"/>
      <c r="M149" s="209"/>
      <c r="P149" s="209"/>
      <c r="Q149" s="209"/>
    </row>
    <row r="150" spans="1:19" x14ac:dyDescent="0.2">
      <c r="K150" s="209"/>
      <c r="L150" s="230"/>
      <c r="M150" s="209"/>
    </row>
    <row r="151" spans="1:19" x14ac:dyDescent="0.2">
      <c r="L151" s="231"/>
      <c r="Q151" s="124"/>
    </row>
    <row r="152" spans="1:19" x14ac:dyDescent="0.2">
      <c r="Q152" s="209"/>
    </row>
  </sheetData>
  <mergeCells count="16">
    <mergeCell ref="A1:Q1"/>
    <mergeCell ref="A6:C6"/>
    <mergeCell ref="A8:C8"/>
    <mergeCell ref="Q3:Q5"/>
    <mergeCell ref="K3:M4"/>
    <mergeCell ref="N3:P4"/>
    <mergeCell ref="A3:A5"/>
    <mergeCell ref="B3:B5"/>
    <mergeCell ref="C3:C5"/>
    <mergeCell ref="D3:J3"/>
    <mergeCell ref="D4:F4"/>
    <mergeCell ref="G4:I4"/>
    <mergeCell ref="J4:J5"/>
    <mergeCell ref="A89:A92"/>
    <mergeCell ref="B89:B92"/>
    <mergeCell ref="A7:C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55"/>
  <sheetViews>
    <sheetView zoomScale="90" zoomScaleNormal="90" workbookViewId="0">
      <pane xSplit="3" ySplit="11" topLeftCell="D142" activePane="bottomRight" state="frozen"/>
      <selection pane="topRight" activeCell="D1" sqref="D1"/>
      <selection pane="bottomLeft" activeCell="A9" sqref="A9"/>
      <selection pane="bottomRight" activeCell="R136" sqref="R136"/>
    </sheetView>
  </sheetViews>
  <sheetFormatPr defaultRowHeight="12.75" x14ac:dyDescent="0.2"/>
  <cols>
    <col min="1" max="1" width="5.42578125" style="4" customWidth="1"/>
    <col min="2" max="2" width="9.140625" style="4"/>
    <col min="3" max="3" width="39.5703125" style="30" customWidth="1"/>
    <col min="4" max="4" width="14.7109375" style="5" customWidth="1"/>
    <col min="5" max="5" width="15.42578125" style="5" customWidth="1"/>
    <col min="6" max="6" width="13.42578125" style="6" customWidth="1"/>
    <col min="7" max="8" width="13.7109375" style="5" customWidth="1"/>
    <col min="9" max="9" width="13.5703125" style="6" customWidth="1"/>
    <col min="10" max="10" width="14.42578125" style="3" customWidth="1"/>
    <col min="11" max="11" width="15" style="6" customWidth="1"/>
    <col min="12" max="12" width="15.140625" style="6" customWidth="1"/>
    <col min="13" max="13" width="15.7109375" style="3" customWidth="1"/>
    <col min="14" max="14" width="13.7109375" style="6" customWidth="1"/>
    <col min="15" max="15" width="13.42578125" style="6" customWidth="1"/>
    <col min="16" max="16" width="13.140625" style="3" customWidth="1"/>
    <col min="17" max="17" width="15.7109375" style="3" customWidth="1"/>
    <col min="18" max="16384" width="9.140625" style="4"/>
  </cols>
  <sheetData>
    <row r="1" spans="1:18" ht="15.75" x14ac:dyDescent="0.2">
      <c r="A1" s="369" t="s">
        <v>324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</row>
    <row r="2" spans="1:18" ht="13.5" thickBot="1" x14ac:dyDescent="0.25"/>
    <row r="3" spans="1:18" s="141" customFormat="1" ht="15" customHeight="1" x14ac:dyDescent="0.2">
      <c r="A3" s="319" t="s">
        <v>43</v>
      </c>
      <c r="B3" s="322" t="s">
        <v>268</v>
      </c>
      <c r="C3" s="380" t="s">
        <v>44</v>
      </c>
      <c r="D3" s="401" t="s">
        <v>263</v>
      </c>
      <c r="E3" s="402"/>
      <c r="F3" s="402"/>
      <c r="G3" s="402"/>
      <c r="H3" s="402"/>
      <c r="I3" s="402"/>
      <c r="J3" s="403"/>
      <c r="K3" s="412" t="s">
        <v>271</v>
      </c>
      <c r="L3" s="413"/>
      <c r="M3" s="413"/>
      <c r="N3" s="415" t="s">
        <v>272</v>
      </c>
      <c r="O3" s="413"/>
      <c r="P3" s="416"/>
      <c r="Q3" s="337" t="s">
        <v>262</v>
      </c>
    </row>
    <row r="4" spans="1:18" s="141" customFormat="1" ht="22.5" customHeight="1" x14ac:dyDescent="0.2">
      <c r="A4" s="395"/>
      <c r="B4" s="397"/>
      <c r="C4" s="399"/>
      <c r="D4" s="406" t="s">
        <v>229</v>
      </c>
      <c r="E4" s="407"/>
      <c r="F4" s="408"/>
      <c r="G4" s="409" t="s">
        <v>230</v>
      </c>
      <c r="H4" s="410"/>
      <c r="I4" s="411"/>
      <c r="J4" s="404" t="s">
        <v>234</v>
      </c>
      <c r="K4" s="414"/>
      <c r="L4" s="414"/>
      <c r="M4" s="414"/>
      <c r="N4" s="417"/>
      <c r="O4" s="414"/>
      <c r="P4" s="418"/>
      <c r="Q4" s="392"/>
    </row>
    <row r="5" spans="1:18" s="141" customFormat="1" ht="54.75" customHeight="1" thickBot="1" x14ac:dyDescent="0.25">
      <c r="A5" s="396"/>
      <c r="B5" s="398"/>
      <c r="C5" s="400"/>
      <c r="D5" s="163" t="s">
        <v>288</v>
      </c>
      <c r="E5" s="218" t="s">
        <v>290</v>
      </c>
      <c r="F5" s="167" t="s">
        <v>234</v>
      </c>
      <c r="G5" s="218" t="s">
        <v>289</v>
      </c>
      <c r="H5" s="218" t="s">
        <v>257</v>
      </c>
      <c r="I5" s="218" t="s">
        <v>273</v>
      </c>
      <c r="J5" s="405"/>
      <c r="K5" s="164" t="s">
        <v>289</v>
      </c>
      <c r="L5" s="167" t="s">
        <v>257</v>
      </c>
      <c r="M5" s="168" t="s">
        <v>234</v>
      </c>
      <c r="N5" s="163" t="s">
        <v>289</v>
      </c>
      <c r="O5" s="167" t="s">
        <v>257</v>
      </c>
      <c r="P5" s="169" t="s">
        <v>234</v>
      </c>
      <c r="Q5" s="393"/>
    </row>
    <row r="6" spans="1:18" s="7" customFormat="1" ht="14.25" customHeight="1" x14ac:dyDescent="0.2">
      <c r="A6" s="389" t="s">
        <v>225</v>
      </c>
      <c r="B6" s="390"/>
      <c r="C6" s="391"/>
      <c r="D6" s="197">
        <f t="shared" ref="D6:Q6" si="0">SUM(D7:D11)</f>
        <v>126945583.60000004</v>
      </c>
      <c r="E6" s="45">
        <f t="shared" si="0"/>
        <v>103488510.98</v>
      </c>
      <c r="F6" s="45">
        <f t="shared" si="0"/>
        <v>230434094.58000004</v>
      </c>
      <c r="G6" s="45">
        <f t="shared" si="0"/>
        <v>109401009.50999999</v>
      </c>
      <c r="H6" s="45">
        <f t="shared" si="0"/>
        <v>89241203.149999991</v>
      </c>
      <c r="I6" s="45">
        <f t="shared" si="0"/>
        <v>198642212.65999997</v>
      </c>
      <c r="J6" s="196">
        <f t="shared" si="0"/>
        <v>429076307.23999995</v>
      </c>
      <c r="K6" s="44">
        <f t="shared" si="0"/>
        <v>311069637.01000005</v>
      </c>
      <c r="L6" s="45">
        <f t="shared" si="0"/>
        <v>345355692.43000001</v>
      </c>
      <c r="M6" s="196">
        <f t="shared" si="0"/>
        <v>656425329.44000006</v>
      </c>
      <c r="N6" s="44">
        <f t="shared" si="0"/>
        <v>8587173.5999999996</v>
      </c>
      <c r="O6" s="45">
        <f t="shared" si="0"/>
        <v>5486415.0800000001</v>
      </c>
      <c r="P6" s="46">
        <f t="shared" si="0"/>
        <v>14073588.68</v>
      </c>
      <c r="Q6" s="103">
        <f t="shared" si="0"/>
        <v>1099575225.3600001</v>
      </c>
      <c r="R6" s="6"/>
    </row>
    <row r="7" spans="1:18" s="7" customFormat="1" ht="17.25" customHeight="1" x14ac:dyDescent="0.2">
      <c r="A7" s="244" t="s">
        <v>315</v>
      </c>
      <c r="B7" s="248"/>
      <c r="C7" s="248"/>
      <c r="D7" s="152"/>
      <c r="E7" s="8"/>
      <c r="F7" s="8"/>
      <c r="G7" s="8"/>
      <c r="H7" s="8"/>
      <c r="I7" s="8"/>
      <c r="J7" s="122"/>
      <c r="K7" s="152"/>
      <c r="L7" s="8"/>
      <c r="M7" s="120"/>
      <c r="N7" s="156"/>
      <c r="O7" s="8"/>
      <c r="P7" s="120"/>
      <c r="Q7" s="116"/>
      <c r="R7" s="6"/>
    </row>
    <row r="8" spans="1:18" s="7" customFormat="1" ht="17.25" customHeight="1" x14ac:dyDescent="0.2">
      <c r="A8" s="247" t="s">
        <v>53</v>
      </c>
      <c r="B8" s="394"/>
      <c r="C8" s="394"/>
      <c r="D8" s="152"/>
      <c r="E8" s="8"/>
      <c r="F8" s="8"/>
      <c r="G8" s="8"/>
      <c r="H8" s="8"/>
      <c r="I8" s="8"/>
      <c r="J8" s="122"/>
      <c r="K8" s="152"/>
      <c r="L8" s="8"/>
      <c r="M8" s="28"/>
      <c r="N8" s="156"/>
      <c r="O8" s="8"/>
      <c r="P8" s="120"/>
      <c r="Q8" s="116"/>
      <c r="R8" s="6"/>
    </row>
    <row r="9" spans="1:18" ht="17.25" customHeight="1" x14ac:dyDescent="0.2">
      <c r="A9" s="247" t="s">
        <v>316</v>
      </c>
      <c r="B9" s="248"/>
      <c r="C9" s="249"/>
      <c r="D9" s="142"/>
      <c r="E9" s="49"/>
      <c r="F9" s="49"/>
      <c r="G9" s="49"/>
      <c r="H9" s="49"/>
      <c r="I9" s="49"/>
      <c r="J9" s="155"/>
      <c r="K9" s="153"/>
      <c r="L9" s="49"/>
      <c r="M9" s="154"/>
      <c r="N9" s="142"/>
      <c r="O9" s="49"/>
      <c r="P9" s="154"/>
      <c r="Q9" s="117"/>
      <c r="R9" s="6"/>
    </row>
    <row r="10" spans="1:18" ht="17.25" customHeight="1" x14ac:dyDescent="0.2">
      <c r="A10" s="247" t="s">
        <v>317</v>
      </c>
      <c r="B10" s="248"/>
      <c r="C10" s="249"/>
      <c r="D10" s="142"/>
      <c r="E10" s="49"/>
      <c r="F10" s="49"/>
      <c r="G10" s="49"/>
      <c r="H10" s="49"/>
      <c r="I10" s="49"/>
      <c r="J10" s="155"/>
      <c r="K10" s="153"/>
      <c r="L10" s="49"/>
      <c r="M10" s="154"/>
      <c r="N10" s="142"/>
      <c r="O10" s="49"/>
      <c r="P10" s="155"/>
      <c r="Q10" s="121"/>
      <c r="R10" s="6"/>
    </row>
    <row r="11" spans="1:18" s="7" customFormat="1" ht="16.5" customHeight="1" x14ac:dyDescent="0.2">
      <c r="A11" s="241" t="s">
        <v>224</v>
      </c>
      <c r="B11" s="242"/>
      <c r="C11" s="353"/>
      <c r="D11" s="127">
        <f t="shared" ref="D11:Q11" si="1">SUM(D12:D151)-D92</f>
        <v>126945583.60000004</v>
      </c>
      <c r="E11" s="129">
        <f t="shared" si="1"/>
        <v>103488510.98</v>
      </c>
      <c r="F11" s="129">
        <f t="shared" si="1"/>
        <v>230434094.58000004</v>
      </c>
      <c r="G11" s="129">
        <f t="shared" si="1"/>
        <v>109401009.50999999</v>
      </c>
      <c r="H11" s="129">
        <f t="shared" si="1"/>
        <v>89241203.149999991</v>
      </c>
      <c r="I11" s="129">
        <f t="shared" si="1"/>
        <v>198642212.65999997</v>
      </c>
      <c r="J11" s="130">
        <f t="shared" si="1"/>
        <v>429076307.23999995</v>
      </c>
      <c r="K11" s="127">
        <f t="shared" si="1"/>
        <v>311069637.01000005</v>
      </c>
      <c r="L11" s="129">
        <f t="shared" si="1"/>
        <v>345355692.43000001</v>
      </c>
      <c r="M11" s="51">
        <f t="shared" si="1"/>
        <v>656425329.44000006</v>
      </c>
      <c r="N11" s="128">
        <f t="shared" si="1"/>
        <v>8587173.5999999996</v>
      </c>
      <c r="O11" s="129">
        <f t="shared" si="1"/>
        <v>5486415.0800000001</v>
      </c>
      <c r="P11" s="130">
        <f t="shared" si="1"/>
        <v>14073588.68</v>
      </c>
      <c r="Q11" s="12">
        <f t="shared" si="1"/>
        <v>1099575225.3600001</v>
      </c>
      <c r="R11" s="6"/>
    </row>
    <row r="12" spans="1:18" x14ac:dyDescent="0.2">
      <c r="A12" s="232">
        <v>1</v>
      </c>
      <c r="B12" s="35" t="s">
        <v>54</v>
      </c>
      <c r="C12" s="114" t="s">
        <v>41</v>
      </c>
      <c r="D12" s="179">
        <v>867407.2</v>
      </c>
      <c r="E12" s="14"/>
      <c r="F12" s="472">
        <f>SUM(D12:E12)</f>
        <v>867407.2</v>
      </c>
      <c r="G12" s="14">
        <v>737376.9</v>
      </c>
      <c r="H12" s="14"/>
      <c r="I12" s="9">
        <f>SUM(G12:H12)</f>
        <v>737376.9</v>
      </c>
      <c r="J12" s="459">
        <f>F12+I12</f>
        <v>1604784.1</v>
      </c>
      <c r="K12" s="19"/>
      <c r="L12" s="14"/>
      <c r="M12" s="485">
        <f t="shared" ref="M12:M43" si="2">SUM(K12:L12)</f>
        <v>0</v>
      </c>
      <c r="N12" s="179"/>
      <c r="O12" s="14"/>
      <c r="P12" s="486">
        <f>SUM(N12:O12)</f>
        <v>0</v>
      </c>
      <c r="Q12" s="15">
        <f t="shared" ref="Q12:Q43" si="3">J12+M12+P12</f>
        <v>1604784.1</v>
      </c>
      <c r="R12" s="6"/>
    </row>
    <row r="13" spans="1:18" x14ac:dyDescent="0.2">
      <c r="A13" s="232">
        <v>2</v>
      </c>
      <c r="B13" s="18" t="s">
        <v>55</v>
      </c>
      <c r="C13" s="114" t="s">
        <v>210</v>
      </c>
      <c r="D13" s="487">
        <v>885853.1</v>
      </c>
      <c r="E13" s="14"/>
      <c r="F13" s="472">
        <f t="shared" ref="F13:F71" si="4">SUM(D13:E13)</f>
        <v>885853.1</v>
      </c>
      <c r="G13" s="488">
        <v>804255.27</v>
      </c>
      <c r="H13" s="14"/>
      <c r="I13" s="9">
        <f t="shared" ref="I13:I71" si="5">SUM(G13:H13)</f>
        <v>804255.27</v>
      </c>
      <c r="J13" s="459">
        <f t="shared" ref="J13:J71" si="6">F13+I13</f>
        <v>1690108.37</v>
      </c>
      <c r="K13" s="19"/>
      <c r="L13" s="14"/>
      <c r="M13" s="485">
        <f t="shared" si="2"/>
        <v>0</v>
      </c>
      <c r="N13" s="179"/>
      <c r="O13" s="14"/>
      <c r="P13" s="486">
        <f t="shared" ref="P13:P71" si="7">SUM(N13:O13)</f>
        <v>0</v>
      </c>
      <c r="Q13" s="15">
        <f t="shared" si="3"/>
        <v>1690108.37</v>
      </c>
      <c r="R13" s="6"/>
    </row>
    <row r="14" spans="1:18" x14ac:dyDescent="0.2">
      <c r="A14" s="232">
        <v>3</v>
      </c>
      <c r="B14" s="133" t="s">
        <v>56</v>
      </c>
      <c r="C14" s="114" t="s">
        <v>5</v>
      </c>
      <c r="D14" s="487">
        <v>3018829</v>
      </c>
      <c r="E14" s="14"/>
      <c r="F14" s="472">
        <f t="shared" si="4"/>
        <v>3018829</v>
      </c>
      <c r="G14" s="488">
        <v>3764051.85</v>
      </c>
      <c r="H14" s="14"/>
      <c r="I14" s="9">
        <f t="shared" si="5"/>
        <v>3764051.85</v>
      </c>
      <c r="J14" s="459">
        <f t="shared" si="6"/>
        <v>6782880.8499999996</v>
      </c>
      <c r="K14" s="19">
        <v>7936357.7000000002</v>
      </c>
      <c r="L14" s="14"/>
      <c r="M14" s="485">
        <f t="shared" si="2"/>
        <v>7936357.7000000002</v>
      </c>
      <c r="N14" s="179">
        <v>1669728.2</v>
      </c>
      <c r="O14" s="14"/>
      <c r="P14" s="486">
        <f t="shared" si="7"/>
        <v>1669728.2</v>
      </c>
      <c r="Q14" s="15">
        <f t="shared" si="3"/>
        <v>16388966.75</v>
      </c>
      <c r="R14" s="6"/>
    </row>
    <row r="15" spans="1:18" x14ac:dyDescent="0.2">
      <c r="A15" s="232">
        <v>4</v>
      </c>
      <c r="B15" s="35" t="s">
        <v>57</v>
      </c>
      <c r="C15" s="114" t="s">
        <v>211</v>
      </c>
      <c r="D15" s="487">
        <v>1035219.9</v>
      </c>
      <c r="E15" s="14"/>
      <c r="F15" s="472">
        <f t="shared" si="4"/>
        <v>1035219.9</v>
      </c>
      <c r="G15" s="488">
        <v>811114.59</v>
      </c>
      <c r="H15" s="14"/>
      <c r="I15" s="9">
        <f t="shared" si="5"/>
        <v>811114.59</v>
      </c>
      <c r="J15" s="459">
        <f t="shared" si="6"/>
        <v>1846334.49</v>
      </c>
      <c r="K15" s="19"/>
      <c r="L15" s="14"/>
      <c r="M15" s="485">
        <f t="shared" si="2"/>
        <v>0</v>
      </c>
      <c r="N15" s="179"/>
      <c r="O15" s="14"/>
      <c r="P15" s="486">
        <f t="shared" si="7"/>
        <v>0</v>
      </c>
      <c r="Q15" s="15">
        <f t="shared" si="3"/>
        <v>1846334.49</v>
      </c>
      <c r="R15" s="6"/>
    </row>
    <row r="16" spans="1:18" x14ac:dyDescent="0.2">
      <c r="A16" s="232">
        <v>5</v>
      </c>
      <c r="B16" s="35" t="s">
        <v>58</v>
      </c>
      <c r="C16" s="36" t="s">
        <v>8</v>
      </c>
      <c r="D16" s="13">
        <v>1029371.2</v>
      </c>
      <c r="E16" s="14"/>
      <c r="F16" s="472">
        <f t="shared" si="4"/>
        <v>1029371.2</v>
      </c>
      <c r="G16" s="488">
        <v>1075198.4099999999</v>
      </c>
      <c r="H16" s="14"/>
      <c r="I16" s="9">
        <f t="shared" si="5"/>
        <v>1075198.4099999999</v>
      </c>
      <c r="J16" s="489">
        <f t="shared" si="6"/>
        <v>2104569.61</v>
      </c>
      <c r="K16" s="490"/>
      <c r="L16" s="14"/>
      <c r="M16" s="486">
        <f t="shared" si="2"/>
        <v>0</v>
      </c>
      <c r="N16" s="490"/>
      <c r="O16" s="14"/>
      <c r="P16" s="486">
        <f t="shared" si="7"/>
        <v>0</v>
      </c>
      <c r="Q16" s="15">
        <f t="shared" si="3"/>
        <v>2104569.61</v>
      </c>
      <c r="R16" s="6"/>
    </row>
    <row r="17" spans="1:18" x14ac:dyDescent="0.2">
      <c r="A17" s="232">
        <v>6</v>
      </c>
      <c r="B17" s="133" t="s">
        <v>59</v>
      </c>
      <c r="C17" s="36" t="s">
        <v>60</v>
      </c>
      <c r="D17" s="13">
        <v>8963357.6999999993</v>
      </c>
      <c r="E17" s="14"/>
      <c r="F17" s="472">
        <f t="shared" si="4"/>
        <v>8963357.6999999993</v>
      </c>
      <c r="G17" s="488">
        <v>3414226.53</v>
      </c>
      <c r="H17" s="14"/>
      <c r="I17" s="9">
        <f t="shared" si="5"/>
        <v>3414226.53</v>
      </c>
      <c r="J17" s="489">
        <f t="shared" si="6"/>
        <v>12377584.229999999</v>
      </c>
      <c r="K17" s="490">
        <v>23627748.730000012</v>
      </c>
      <c r="L17" s="14"/>
      <c r="M17" s="486">
        <f t="shared" si="2"/>
        <v>23627748.730000012</v>
      </c>
      <c r="N17" s="490">
        <v>1192663</v>
      </c>
      <c r="O17" s="14"/>
      <c r="P17" s="491">
        <f t="shared" si="7"/>
        <v>1192663</v>
      </c>
      <c r="Q17" s="10">
        <f t="shared" si="3"/>
        <v>37197995.960000008</v>
      </c>
      <c r="R17" s="6"/>
    </row>
    <row r="18" spans="1:18" x14ac:dyDescent="0.2">
      <c r="A18" s="232">
        <v>7</v>
      </c>
      <c r="B18" s="35" t="s">
        <v>61</v>
      </c>
      <c r="C18" s="36" t="s">
        <v>212</v>
      </c>
      <c r="D18" s="13">
        <v>2912202.7</v>
      </c>
      <c r="E18" s="14"/>
      <c r="F18" s="472">
        <f t="shared" si="4"/>
        <v>2912202.7</v>
      </c>
      <c r="G18" s="488">
        <v>788821.8</v>
      </c>
      <c r="H18" s="14"/>
      <c r="I18" s="9">
        <f t="shared" si="5"/>
        <v>788821.8</v>
      </c>
      <c r="J18" s="489">
        <f t="shared" si="6"/>
        <v>3701024.5</v>
      </c>
      <c r="K18" s="490"/>
      <c r="L18" s="14"/>
      <c r="M18" s="486">
        <f t="shared" si="2"/>
        <v>0</v>
      </c>
      <c r="N18" s="490"/>
      <c r="O18" s="14"/>
      <c r="P18" s="491">
        <f t="shared" si="7"/>
        <v>0</v>
      </c>
      <c r="Q18" s="10">
        <f t="shared" si="3"/>
        <v>3701024.5</v>
      </c>
      <c r="R18" s="6"/>
    </row>
    <row r="19" spans="1:18" x14ac:dyDescent="0.2">
      <c r="A19" s="232">
        <v>8</v>
      </c>
      <c r="B19" s="133" t="s">
        <v>62</v>
      </c>
      <c r="C19" s="36" t="s">
        <v>17</v>
      </c>
      <c r="D19" s="13">
        <v>1051416.3</v>
      </c>
      <c r="E19" s="14"/>
      <c r="F19" s="472">
        <f t="shared" si="4"/>
        <v>1051416.3</v>
      </c>
      <c r="G19" s="488">
        <v>761384.52</v>
      </c>
      <c r="H19" s="14"/>
      <c r="I19" s="9">
        <f t="shared" si="5"/>
        <v>761384.52</v>
      </c>
      <c r="J19" s="489">
        <f t="shared" si="6"/>
        <v>1812800.82</v>
      </c>
      <c r="K19" s="490"/>
      <c r="L19" s="14"/>
      <c r="M19" s="486">
        <f t="shared" si="2"/>
        <v>0</v>
      </c>
      <c r="N19" s="490"/>
      <c r="O19" s="14"/>
      <c r="P19" s="491">
        <f t="shared" si="7"/>
        <v>0</v>
      </c>
      <c r="Q19" s="10">
        <f t="shared" si="3"/>
        <v>1812800.82</v>
      </c>
      <c r="R19" s="6"/>
    </row>
    <row r="20" spans="1:18" x14ac:dyDescent="0.2">
      <c r="A20" s="232">
        <v>9</v>
      </c>
      <c r="B20" s="133" t="s">
        <v>63</v>
      </c>
      <c r="C20" s="36" t="s">
        <v>6</v>
      </c>
      <c r="D20" s="13">
        <v>1150844.2</v>
      </c>
      <c r="E20" s="14"/>
      <c r="F20" s="472">
        <f t="shared" si="4"/>
        <v>1150844.2</v>
      </c>
      <c r="G20" s="488">
        <v>1637662.65</v>
      </c>
      <c r="H20" s="14"/>
      <c r="I20" s="9">
        <f t="shared" si="5"/>
        <v>1637662.65</v>
      </c>
      <c r="J20" s="489">
        <f t="shared" si="6"/>
        <v>2788506.8499999996</v>
      </c>
      <c r="K20" s="490">
        <v>5362229.5200000033</v>
      </c>
      <c r="L20" s="14"/>
      <c r="M20" s="486">
        <f t="shared" si="2"/>
        <v>5362229.5200000033</v>
      </c>
      <c r="N20" s="490"/>
      <c r="O20" s="14"/>
      <c r="P20" s="491">
        <f t="shared" si="7"/>
        <v>0</v>
      </c>
      <c r="Q20" s="10">
        <f t="shared" si="3"/>
        <v>8150736.3700000029</v>
      </c>
      <c r="R20" s="6"/>
    </row>
    <row r="21" spans="1:18" x14ac:dyDescent="0.2">
      <c r="A21" s="232">
        <v>10</v>
      </c>
      <c r="B21" s="133" t="s">
        <v>64</v>
      </c>
      <c r="C21" s="36" t="s">
        <v>18</v>
      </c>
      <c r="D21" s="13"/>
      <c r="E21" s="14"/>
      <c r="F21" s="472">
        <f t="shared" si="4"/>
        <v>0</v>
      </c>
      <c r="G21" s="488"/>
      <c r="H21" s="14"/>
      <c r="I21" s="9">
        <f t="shared" si="5"/>
        <v>0</v>
      </c>
      <c r="J21" s="489">
        <f t="shared" si="6"/>
        <v>0</v>
      </c>
      <c r="K21" s="490"/>
      <c r="L21" s="14"/>
      <c r="M21" s="486">
        <f t="shared" si="2"/>
        <v>0</v>
      </c>
      <c r="N21" s="490"/>
      <c r="O21" s="14"/>
      <c r="P21" s="491">
        <f t="shared" si="7"/>
        <v>0</v>
      </c>
      <c r="Q21" s="10">
        <f t="shared" si="3"/>
        <v>0</v>
      </c>
      <c r="R21" s="6"/>
    </row>
    <row r="22" spans="1:18" x14ac:dyDescent="0.2">
      <c r="A22" s="232">
        <v>11</v>
      </c>
      <c r="B22" s="133" t="s">
        <v>65</v>
      </c>
      <c r="C22" s="36" t="s">
        <v>7</v>
      </c>
      <c r="D22" s="13">
        <v>1033870.2</v>
      </c>
      <c r="E22" s="14"/>
      <c r="F22" s="472">
        <f t="shared" si="4"/>
        <v>1033870.2</v>
      </c>
      <c r="G22" s="488">
        <v>903715.41</v>
      </c>
      <c r="H22" s="14"/>
      <c r="I22" s="9">
        <f t="shared" si="5"/>
        <v>903715.41</v>
      </c>
      <c r="J22" s="489">
        <f t="shared" si="6"/>
        <v>1937585.6099999999</v>
      </c>
      <c r="K22" s="490"/>
      <c r="L22" s="14"/>
      <c r="M22" s="486">
        <f t="shared" si="2"/>
        <v>0</v>
      </c>
      <c r="N22" s="490"/>
      <c r="O22" s="14"/>
      <c r="P22" s="491">
        <f t="shared" si="7"/>
        <v>0</v>
      </c>
      <c r="Q22" s="10">
        <f t="shared" si="3"/>
        <v>1937585.6099999999</v>
      </c>
      <c r="R22" s="6"/>
    </row>
    <row r="23" spans="1:18" x14ac:dyDescent="0.2">
      <c r="A23" s="232">
        <v>12</v>
      </c>
      <c r="B23" s="133" t="s">
        <v>66</v>
      </c>
      <c r="C23" s="36" t="s">
        <v>19</v>
      </c>
      <c r="D23" s="13">
        <v>2092484.9</v>
      </c>
      <c r="E23" s="14"/>
      <c r="F23" s="472">
        <f t="shared" si="4"/>
        <v>2092484.9</v>
      </c>
      <c r="G23" s="488">
        <v>1232962.77</v>
      </c>
      <c r="H23" s="14"/>
      <c r="I23" s="9">
        <f t="shared" si="5"/>
        <v>1232962.77</v>
      </c>
      <c r="J23" s="489">
        <f t="shared" si="6"/>
        <v>3325447.67</v>
      </c>
      <c r="K23" s="490"/>
      <c r="L23" s="14"/>
      <c r="M23" s="486">
        <f t="shared" si="2"/>
        <v>0</v>
      </c>
      <c r="N23" s="490"/>
      <c r="O23" s="14"/>
      <c r="P23" s="491">
        <f t="shared" si="7"/>
        <v>0</v>
      </c>
      <c r="Q23" s="10">
        <f t="shared" si="3"/>
        <v>3325447.67</v>
      </c>
      <c r="R23" s="6"/>
    </row>
    <row r="24" spans="1:18" ht="12" customHeight="1" x14ac:dyDescent="0.2">
      <c r="A24" s="232">
        <v>13</v>
      </c>
      <c r="B24" s="133" t="s">
        <v>235</v>
      </c>
      <c r="C24" s="36" t="s">
        <v>236</v>
      </c>
      <c r="D24" s="13"/>
      <c r="E24" s="14"/>
      <c r="F24" s="472">
        <f t="shared" si="4"/>
        <v>0</v>
      </c>
      <c r="G24" s="488"/>
      <c r="H24" s="14"/>
      <c r="I24" s="9">
        <f t="shared" si="5"/>
        <v>0</v>
      </c>
      <c r="J24" s="489">
        <f t="shared" si="6"/>
        <v>0</v>
      </c>
      <c r="K24" s="490"/>
      <c r="L24" s="14"/>
      <c r="M24" s="486">
        <f t="shared" si="2"/>
        <v>0</v>
      </c>
      <c r="N24" s="490"/>
      <c r="O24" s="14"/>
      <c r="P24" s="491">
        <f t="shared" si="7"/>
        <v>0</v>
      </c>
      <c r="Q24" s="10">
        <f t="shared" si="3"/>
        <v>0</v>
      </c>
      <c r="R24" s="6"/>
    </row>
    <row r="25" spans="1:18" x14ac:dyDescent="0.2">
      <c r="A25" s="232">
        <v>14</v>
      </c>
      <c r="B25" s="133" t="s">
        <v>67</v>
      </c>
      <c r="C25" s="36" t="s">
        <v>22</v>
      </c>
      <c r="D25" s="13">
        <v>1458575.8</v>
      </c>
      <c r="E25" s="14"/>
      <c r="F25" s="472">
        <f t="shared" si="4"/>
        <v>1458575.8</v>
      </c>
      <c r="G25" s="488">
        <v>595046.01</v>
      </c>
      <c r="H25" s="14"/>
      <c r="I25" s="9">
        <f t="shared" si="5"/>
        <v>595046.01</v>
      </c>
      <c r="J25" s="489">
        <f t="shared" si="6"/>
        <v>2053621.81</v>
      </c>
      <c r="K25" s="490"/>
      <c r="L25" s="14"/>
      <c r="M25" s="486">
        <f t="shared" si="2"/>
        <v>0</v>
      </c>
      <c r="N25" s="490"/>
      <c r="O25" s="14"/>
      <c r="P25" s="491">
        <f t="shared" si="7"/>
        <v>0</v>
      </c>
      <c r="Q25" s="10">
        <f t="shared" si="3"/>
        <v>2053621.81</v>
      </c>
      <c r="R25" s="6"/>
    </row>
    <row r="26" spans="1:18" x14ac:dyDescent="0.2">
      <c r="A26" s="232">
        <v>15</v>
      </c>
      <c r="B26" s="133" t="s">
        <v>68</v>
      </c>
      <c r="C26" s="36" t="s">
        <v>10</v>
      </c>
      <c r="D26" s="13">
        <v>2156820.6</v>
      </c>
      <c r="E26" s="14"/>
      <c r="F26" s="472">
        <f t="shared" si="4"/>
        <v>2156820.6</v>
      </c>
      <c r="G26" s="488">
        <v>1632518.16</v>
      </c>
      <c r="H26" s="14"/>
      <c r="I26" s="9">
        <f t="shared" si="5"/>
        <v>1632518.16</v>
      </c>
      <c r="J26" s="489">
        <f t="shared" si="6"/>
        <v>3789338.76</v>
      </c>
      <c r="K26" s="490">
        <v>9409727.790000001</v>
      </c>
      <c r="L26" s="14"/>
      <c r="M26" s="486">
        <f t="shared" si="2"/>
        <v>9409727.790000001</v>
      </c>
      <c r="N26" s="490"/>
      <c r="O26" s="14"/>
      <c r="P26" s="491">
        <f t="shared" si="7"/>
        <v>0</v>
      </c>
      <c r="Q26" s="10">
        <f t="shared" si="3"/>
        <v>13199066.550000001</v>
      </c>
      <c r="R26" s="6"/>
    </row>
    <row r="27" spans="1:18" x14ac:dyDescent="0.2">
      <c r="A27" s="232">
        <v>16</v>
      </c>
      <c r="B27" s="133" t="s">
        <v>69</v>
      </c>
      <c r="C27" s="36" t="s">
        <v>310</v>
      </c>
      <c r="D27" s="13">
        <v>2658459.1</v>
      </c>
      <c r="E27" s="14"/>
      <c r="F27" s="472">
        <f t="shared" si="4"/>
        <v>2658459.1</v>
      </c>
      <c r="G27" s="488">
        <v>903715.41</v>
      </c>
      <c r="H27" s="14"/>
      <c r="I27" s="9">
        <f t="shared" si="5"/>
        <v>903715.41</v>
      </c>
      <c r="J27" s="489">
        <f t="shared" si="6"/>
        <v>3562174.5100000002</v>
      </c>
      <c r="K27" s="490">
        <v>7340781.459999999</v>
      </c>
      <c r="L27" s="14"/>
      <c r="M27" s="486">
        <f t="shared" si="2"/>
        <v>7340781.459999999</v>
      </c>
      <c r="N27" s="490"/>
      <c r="O27" s="14"/>
      <c r="P27" s="491">
        <f t="shared" si="7"/>
        <v>0</v>
      </c>
      <c r="Q27" s="10">
        <f t="shared" si="3"/>
        <v>10902955.969999999</v>
      </c>
      <c r="R27" s="6"/>
    </row>
    <row r="28" spans="1:18" x14ac:dyDescent="0.2">
      <c r="A28" s="232">
        <v>17</v>
      </c>
      <c r="B28" s="133" t="s">
        <v>70</v>
      </c>
      <c r="C28" s="36" t="s">
        <v>9</v>
      </c>
      <c r="D28" s="13">
        <v>4775688.5</v>
      </c>
      <c r="E28" s="14"/>
      <c r="F28" s="472">
        <f t="shared" si="4"/>
        <v>4775688.5</v>
      </c>
      <c r="G28" s="488">
        <v>7207430.4900000002</v>
      </c>
      <c r="H28" s="14"/>
      <c r="I28" s="9">
        <f t="shared" si="5"/>
        <v>7207430.4900000002</v>
      </c>
      <c r="J28" s="489">
        <f t="shared" si="6"/>
        <v>11983118.99</v>
      </c>
      <c r="K28" s="490">
        <v>16287372.379999993</v>
      </c>
      <c r="L28" s="14"/>
      <c r="M28" s="486">
        <f t="shared" si="2"/>
        <v>16287372.379999993</v>
      </c>
      <c r="N28" s="490"/>
      <c r="O28" s="14"/>
      <c r="P28" s="491">
        <f t="shared" si="7"/>
        <v>0</v>
      </c>
      <c r="Q28" s="10">
        <f t="shared" si="3"/>
        <v>28270491.369999994</v>
      </c>
      <c r="R28" s="6"/>
    </row>
    <row r="29" spans="1:18" x14ac:dyDescent="0.2">
      <c r="A29" s="232">
        <v>18</v>
      </c>
      <c r="B29" s="35" t="s">
        <v>71</v>
      </c>
      <c r="C29" s="36" t="s">
        <v>11</v>
      </c>
      <c r="D29" s="13">
        <v>843562.5</v>
      </c>
      <c r="E29" s="14"/>
      <c r="F29" s="472">
        <f t="shared" si="4"/>
        <v>843562.5</v>
      </c>
      <c r="G29" s="488">
        <v>1334137.74</v>
      </c>
      <c r="H29" s="14"/>
      <c r="I29" s="9">
        <f t="shared" si="5"/>
        <v>1334137.74</v>
      </c>
      <c r="J29" s="489">
        <f t="shared" si="6"/>
        <v>2177700.2400000002</v>
      </c>
      <c r="K29" s="490"/>
      <c r="L29" s="14"/>
      <c r="M29" s="486">
        <f t="shared" si="2"/>
        <v>0</v>
      </c>
      <c r="N29" s="490"/>
      <c r="O29" s="14"/>
      <c r="P29" s="491">
        <f t="shared" si="7"/>
        <v>0</v>
      </c>
      <c r="Q29" s="10">
        <f t="shared" si="3"/>
        <v>2177700.2400000002</v>
      </c>
      <c r="R29" s="6"/>
    </row>
    <row r="30" spans="1:18" x14ac:dyDescent="0.2">
      <c r="A30" s="232">
        <v>19</v>
      </c>
      <c r="B30" s="35" t="s">
        <v>72</v>
      </c>
      <c r="C30" s="36" t="s">
        <v>213</v>
      </c>
      <c r="D30" s="13">
        <v>710392.1</v>
      </c>
      <c r="E30" s="14"/>
      <c r="F30" s="472">
        <f t="shared" si="4"/>
        <v>710392.1</v>
      </c>
      <c r="G30" s="488">
        <v>883137.45</v>
      </c>
      <c r="H30" s="14"/>
      <c r="I30" s="9">
        <f t="shared" si="5"/>
        <v>883137.45</v>
      </c>
      <c r="J30" s="489">
        <f t="shared" si="6"/>
        <v>1593529.5499999998</v>
      </c>
      <c r="K30" s="490"/>
      <c r="L30" s="14"/>
      <c r="M30" s="486">
        <f t="shared" si="2"/>
        <v>0</v>
      </c>
      <c r="N30" s="490"/>
      <c r="O30" s="14"/>
      <c r="P30" s="491">
        <f t="shared" si="7"/>
        <v>0</v>
      </c>
      <c r="Q30" s="10">
        <f t="shared" si="3"/>
        <v>1593529.5499999998</v>
      </c>
      <c r="R30" s="6"/>
    </row>
    <row r="31" spans="1:18" x14ac:dyDescent="0.2">
      <c r="A31" s="232">
        <v>20</v>
      </c>
      <c r="B31" s="35" t="s">
        <v>73</v>
      </c>
      <c r="C31" s="36" t="s">
        <v>311</v>
      </c>
      <c r="D31" s="13">
        <v>3252777</v>
      </c>
      <c r="E31" s="14"/>
      <c r="F31" s="472">
        <f t="shared" si="4"/>
        <v>3252777</v>
      </c>
      <c r="G31" s="488">
        <v>1577643.6</v>
      </c>
      <c r="H31" s="14"/>
      <c r="I31" s="9">
        <f t="shared" si="5"/>
        <v>1577643.6</v>
      </c>
      <c r="J31" s="489">
        <f t="shared" si="6"/>
        <v>4830420.5999999996</v>
      </c>
      <c r="K31" s="490">
        <v>9056402.0499999989</v>
      </c>
      <c r="L31" s="14"/>
      <c r="M31" s="486">
        <f t="shared" si="2"/>
        <v>9056402.0499999989</v>
      </c>
      <c r="N31" s="490"/>
      <c r="O31" s="14"/>
      <c r="P31" s="491">
        <f t="shared" si="7"/>
        <v>0</v>
      </c>
      <c r="Q31" s="10">
        <f t="shared" si="3"/>
        <v>13886822.649999999</v>
      </c>
      <c r="R31" s="6"/>
    </row>
    <row r="32" spans="1:18" x14ac:dyDescent="0.2">
      <c r="A32" s="232">
        <v>21</v>
      </c>
      <c r="B32" s="35" t="s">
        <v>74</v>
      </c>
      <c r="C32" s="36" t="s">
        <v>37</v>
      </c>
      <c r="D32" s="13">
        <v>2782631.5</v>
      </c>
      <c r="E32" s="14"/>
      <c r="F32" s="472">
        <f t="shared" si="4"/>
        <v>2782631.5</v>
      </c>
      <c r="G32" s="488">
        <v>931152.69</v>
      </c>
      <c r="H32" s="14"/>
      <c r="I32" s="9">
        <f t="shared" si="5"/>
        <v>931152.69</v>
      </c>
      <c r="J32" s="489">
        <f t="shared" si="6"/>
        <v>3713784.19</v>
      </c>
      <c r="K32" s="490">
        <v>28576902.849999998</v>
      </c>
      <c r="L32" s="14"/>
      <c r="M32" s="486">
        <f t="shared" si="2"/>
        <v>28576902.849999998</v>
      </c>
      <c r="N32" s="490"/>
      <c r="O32" s="14"/>
      <c r="P32" s="491">
        <f t="shared" si="7"/>
        <v>0</v>
      </c>
      <c r="Q32" s="10">
        <f t="shared" si="3"/>
        <v>32290687.039999999</v>
      </c>
      <c r="R32" s="6"/>
    </row>
    <row r="33" spans="1:18" x14ac:dyDescent="0.2">
      <c r="A33" s="232">
        <v>22</v>
      </c>
      <c r="B33" s="133" t="s">
        <v>75</v>
      </c>
      <c r="C33" s="36" t="s">
        <v>76</v>
      </c>
      <c r="D33" s="13"/>
      <c r="E33" s="14"/>
      <c r="F33" s="472">
        <f t="shared" si="4"/>
        <v>0</v>
      </c>
      <c r="G33" s="488"/>
      <c r="H33" s="14"/>
      <c r="I33" s="9">
        <f t="shared" si="5"/>
        <v>0</v>
      </c>
      <c r="J33" s="489">
        <f t="shared" si="6"/>
        <v>0</v>
      </c>
      <c r="K33" s="490"/>
      <c r="L33" s="14"/>
      <c r="M33" s="486">
        <f t="shared" si="2"/>
        <v>0</v>
      </c>
      <c r="N33" s="490"/>
      <c r="O33" s="14"/>
      <c r="P33" s="491">
        <f t="shared" si="7"/>
        <v>0</v>
      </c>
      <c r="Q33" s="10">
        <f t="shared" si="3"/>
        <v>0</v>
      </c>
      <c r="R33" s="6"/>
    </row>
    <row r="34" spans="1:18" x14ac:dyDescent="0.2">
      <c r="A34" s="232">
        <v>23</v>
      </c>
      <c r="B34" s="133" t="s">
        <v>77</v>
      </c>
      <c r="C34" s="36" t="s">
        <v>78</v>
      </c>
      <c r="D34" s="13"/>
      <c r="E34" s="14"/>
      <c r="F34" s="472">
        <f t="shared" si="4"/>
        <v>0</v>
      </c>
      <c r="G34" s="488"/>
      <c r="H34" s="14"/>
      <c r="I34" s="9">
        <f t="shared" si="5"/>
        <v>0</v>
      </c>
      <c r="J34" s="489">
        <f t="shared" si="6"/>
        <v>0</v>
      </c>
      <c r="K34" s="490"/>
      <c r="L34" s="14"/>
      <c r="M34" s="486">
        <f t="shared" si="2"/>
        <v>0</v>
      </c>
      <c r="N34" s="490"/>
      <c r="O34" s="14"/>
      <c r="P34" s="491">
        <f t="shared" si="7"/>
        <v>0</v>
      </c>
      <c r="Q34" s="10">
        <f t="shared" si="3"/>
        <v>0</v>
      </c>
      <c r="R34" s="6"/>
    </row>
    <row r="35" spans="1:18" ht="25.5" x14ac:dyDescent="0.2">
      <c r="A35" s="232">
        <v>24</v>
      </c>
      <c r="B35" s="133" t="s">
        <v>79</v>
      </c>
      <c r="C35" s="36" t="s">
        <v>80</v>
      </c>
      <c r="D35" s="13"/>
      <c r="E35" s="14"/>
      <c r="F35" s="472">
        <f t="shared" si="4"/>
        <v>0</v>
      </c>
      <c r="G35" s="488"/>
      <c r="H35" s="14"/>
      <c r="I35" s="9">
        <f t="shared" si="5"/>
        <v>0</v>
      </c>
      <c r="J35" s="489">
        <f t="shared" si="6"/>
        <v>0</v>
      </c>
      <c r="K35" s="490"/>
      <c r="L35" s="14"/>
      <c r="M35" s="486">
        <f t="shared" si="2"/>
        <v>0</v>
      </c>
      <c r="N35" s="490"/>
      <c r="O35" s="14"/>
      <c r="P35" s="491">
        <f t="shared" si="7"/>
        <v>0</v>
      </c>
      <c r="Q35" s="10">
        <f t="shared" si="3"/>
        <v>0</v>
      </c>
      <c r="R35" s="6"/>
    </row>
    <row r="36" spans="1:18" x14ac:dyDescent="0.2">
      <c r="A36" s="232">
        <v>25</v>
      </c>
      <c r="B36" s="35" t="s">
        <v>81</v>
      </c>
      <c r="C36" s="36" t="s">
        <v>82</v>
      </c>
      <c r="D36" s="13">
        <v>2324633.2999999998</v>
      </c>
      <c r="E36" s="14"/>
      <c r="F36" s="472">
        <f t="shared" si="4"/>
        <v>2324633.2999999998</v>
      </c>
      <c r="G36" s="488">
        <v>2160685.7999999998</v>
      </c>
      <c r="H36" s="14"/>
      <c r="I36" s="9">
        <f t="shared" si="5"/>
        <v>2160685.7999999998</v>
      </c>
      <c r="J36" s="489">
        <f t="shared" si="6"/>
        <v>4485319.0999999996</v>
      </c>
      <c r="K36" s="490"/>
      <c r="L36" s="14"/>
      <c r="M36" s="486">
        <f t="shared" si="2"/>
        <v>0</v>
      </c>
      <c r="N36" s="490"/>
      <c r="O36" s="14"/>
      <c r="P36" s="491">
        <f t="shared" si="7"/>
        <v>0</v>
      </c>
      <c r="Q36" s="10">
        <f t="shared" si="3"/>
        <v>4485319.0999999996</v>
      </c>
      <c r="R36" s="6"/>
    </row>
    <row r="37" spans="1:18" x14ac:dyDescent="0.2">
      <c r="A37" s="232">
        <v>26</v>
      </c>
      <c r="B37" s="133" t="s">
        <v>83</v>
      </c>
      <c r="C37" s="36" t="s">
        <v>84</v>
      </c>
      <c r="D37" s="13"/>
      <c r="E37" s="14"/>
      <c r="F37" s="472">
        <f t="shared" si="4"/>
        <v>0</v>
      </c>
      <c r="G37" s="488"/>
      <c r="H37" s="14"/>
      <c r="I37" s="9">
        <f t="shared" si="5"/>
        <v>0</v>
      </c>
      <c r="J37" s="489">
        <f t="shared" si="6"/>
        <v>0</v>
      </c>
      <c r="K37" s="490"/>
      <c r="L37" s="14"/>
      <c r="M37" s="486">
        <f t="shared" si="2"/>
        <v>0</v>
      </c>
      <c r="N37" s="490"/>
      <c r="O37" s="14"/>
      <c r="P37" s="491">
        <f t="shared" si="7"/>
        <v>0</v>
      </c>
      <c r="Q37" s="10">
        <f t="shared" si="3"/>
        <v>0</v>
      </c>
      <c r="R37" s="6"/>
    </row>
    <row r="38" spans="1:18" x14ac:dyDescent="0.2">
      <c r="A38" s="232">
        <v>27</v>
      </c>
      <c r="B38" s="18" t="s">
        <v>85</v>
      </c>
      <c r="C38" s="36" t="s">
        <v>86</v>
      </c>
      <c r="D38" s="13"/>
      <c r="E38" s="14"/>
      <c r="F38" s="472">
        <f t="shared" si="4"/>
        <v>0</v>
      </c>
      <c r="G38" s="488"/>
      <c r="H38" s="14"/>
      <c r="I38" s="9">
        <f t="shared" si="5"/>
        <v>0</v>
      </c>
      <c r="J38" s="489">
        <f t="shared" si="6"/>
        <v>0</v>
      </c>
      <c r="K38" s="490"/>
      <c r="L38" s="14"/>
      <c r="M38" s="486">
        <f t="shared" si="2"/>
        <v>0</v>
      </c>
      <c r="N38" s="490"/>
      <c r="O38" s="14"/>
      <c r="P38" s="491">
        <f t="shared" si="7"/>
        <v>0</v>
      </c>
      <c r="Q38" s="10">
        <f t="shared" si="3"/>
        <v>0</v>
      </c>
      <c r="R38" s="6"/>
    </row>
    <row r="39" spans="1:18" x14ac:dyDescent="0.2">
      <c r="A39" s="232">
        <v>28</v>
      </c>
      <c r="B39" s="18" t="s">
        <v>87</v>
      </c>
      <c r="C39" s="36" t="s">
        <v>38</v>
      </c>
      <c r="D39" s="13">
        <v>4038302.4</v>
      </c>
      <c r="E39" s="14"/>
      <c r="F39" s="472">
        <f t="shared" si="4"/>
        <v>4038302.4</v>
      </c>
      <c r="G39" s="488">
        <v>4473991.47</v>
      </c>
      <c r="H39" s="14"/>
      <c r="I39" s="9">
        <f t="shared" si="5"/>
        <v>4473991.47</v>
      </c>
      <c r="J39" s="489">
        <f t="shared" si="6"/>
        <v>8512293.8699999992</v>
      </c>
      <c r="K39" s="490">
        <v>17604565.359999985</v>
      </c>
      <c r="L39" s="14"/>
      <c r="M39" s="486">
        <f t="shared" si="2"/>
        <v>17604565.359999985</v>
      </c>
      <c r="N39" s="490"/>
      <c r="O39" s="14"/>
      <c r="P39" s="491">
        <f t="shared" si="7"/>
        <v>0</v>
      </c>
      <c r="Q39" s="10">
        <f t="shared" si="3"/>
        <v>26116859.229999982</v>
      </c>
      <c r="R39" s="6"/>
    </row>
    <row r="40" spans="1:18" x14ac:dyDescent="0.2">
      <c r="A40" s="232">
        <v>29</v>
      </c>
      <c r="B40" s="35" t="s">
        <v>88</v>
      </c>
      <c r="C40" s="36" t="s">
        <v>36</v>
      </c>
      <c r="D40" s="13">
        <v>7187152.5</v>
      </c>
      <c r="E40" s="14"/>
      <c r="F40" s="472">
        <f t="shared" si="4"/>
        <v>7187152.5</v>
      </c>
      <c r="G40" s="488">
        <v>6859320</v>
      </c>
      <c r="H40" s="14"/>
      <c r="I40" s="9">
        <f t="shared" si="5"/>
        <v>6859320</v>
      </c>
      <c r="J40" s="489">
        <f t="shared" si="6"/>
        <v>14046472.5</v>
      </c>
      <c r="K40" s="490">
        <v>38223013.700000018</v>
      </c>
      <c r="L40" s="14"/>
      <c r="M40" s="486">
        <f t="shared" si="2"/>
        <v>38223013.700000018</v>
      </c>
      <c r="N40" s="490">
        <v>2146793.4</v>
      </c>
      <c r="O40" s="14"/>
      <c r="P40" s="491">
        <f t="shared" si="7"/>
        <v>2146793.4</v>
      </c>
      <c r="Q40" s="10">
        <f t="shared" si="3"/>
        <v>54416279.600000016</v>
      </c>
      <c r="R40" s="6"/>
    </row>
    <row r="41" spans="1:18" x14ac:dyDescent="0.2">
      <c r="A41" s="232">
        <v>30</v>
      </c>
      <c r="B41" s="18" t="s">
        <v>89</v>
      </c>
      <c r="C41" s="36" t="s">
        <v>16</v>
      </c>
      <c r="D41" s="13">
        <v>1165690.8999999999</v>
      </c>
      <c r="E41" s="14"/>
      <c r="F41" s="472">
        <f t="shared" si="4"/>
        <v>1165690.8999999999</v>
      </c>
      <c r="G41" s="488">
        <v>1061479.77</v>
      </c>
      <c r="H41" s="14"/>
      <c r="I41" s="9">
        <f t="shared" si="5"/>
        <v>1061479.77</v>
      </c>
      <c r="J41" s="489">
        <f t="shared" si="6"/>
        <v>2227170.67</v>
      </c>
      <c r="K41" s="490">
        <v>7616091.2700000089</v>
      </c>
      <c r="L41" s="14"/>
      <c r="M41" s="486">
        <f t="shared" si="2"/>
        <v>7616091.2700000089</v>
      </c>
      <c r="N41" s="490"/>
      <c r="O41" s="14"/>
      <c r="P41" s="491">
        <f t="shared" si="7"/>
        <v>0</v>
      </c>
      <c r="Q41" s="10">
        <f t="shared" si="3"/>
        <v>9843261.9400000088</v>
      </c>
      <c r="R41" s="6"/>
    </row>
    <row r="42" spans="1:18" x14ac:dyDescent="0.2">
      <c r="A42" s="232">
        <v>31</v>
      </c>
      <c r="B42" s="133" t="s">
        <v>90</v>
      </c>
      <c r="C42" s="36" t="s">
        <v>21</v>
      </c>
      <c r="D42" s="13">
        <v>4091390.6</v>
      </c>
      <c r="E42" s="14"/>
      <c r="F42" s="472">
        <f t="shared" si="4"/>
        <v>4091390.6</v>
      </c>
      <c r="G42" s="488">
        <v>1656525.78</v>
      </c>
      <c r="H42" s="14"/>
      <c r="I42" s="9">
        <f t="shared" si="5"/>
        <v>1656525.78</v>
      </c>
      <c r="J42" s="489">
        <f t="shared" si="6"/>
        <v>5747916.3799999999</v>
      </c>
      <c r="K42" s="490">
        <v>14288544.210000008</v>
      </c>
      <c r="L42" s="14"/>
      <c r="M42" s="486">
        <f t="shared" si="2"/>
        <v>14288544.210000008</v>
      </c>
      <c r="N42" s="490">
        <v>1431195.6</v>
      </c>
      <c r="O42" s="14"/>
      <c r="P42" s="491">
        <f t="shared" si="7"/>
        <v>1431195.6</v>
      </c>
      <c r="Q42" s="10">
        <f t="shared" si="3"/>
        <v>21467656.190000009</v>
      </c>
      <c r="R42" s="6"/>
    </row>
    <row r="43" spans="1:18" x14ac:dyDescent="0.2">
      <c r="A43" s="232">
        <v>32</v>
      </c>
      <c r="B43" s="18" t="s">
        <v>91</v>
      </c>
      <c r="C43" s="36" t="s">
        <v>24</v>
      </c>
      <c r="D43" s="13">
        <v>1464874.4</v>
      </c>
      <c r="E43" s="14"/>
      <c r="F43" s="472">
        <f t="shared" si="4"/>
        <v>1464874.4</v>
      </c>
      <c r="G43" s="488">
        <v>2131533.69</v>
      </c>
      <c r="H43" s="14"/>
      <c r="I43" s="9">
        <f t="shared" si="5"/>
        <v>2131533.69</v>
      </c>
      <c r="J43" s="489">
        <f t="shared" si="6"/>
        <v>3596408.09</v>
      </c>
      <c r="K43" s="490">
        <v>5074899.3599999994</v>
      </c>
      <c r="L43" s="14"/>
      <c r="M43" s="486">
        <f t="shared" si="2"/>
        <v>5074899.3599999994</v>
      </c>
      <c r="N43" s="490"/>
      <c r="O43" s="14"/>
      <c r="P43" s="491">
        <f t="shared" si="7"/>
        <v>0</v>
      </c>
      <c r="Q43" s="10">
        <f t="shared" si="3"/>
        <v>8671307.4499999993</v>
      </c>
      <c r="R43" s="6"/>
    </row>
    <row r="44" spans="1:18" x14ac:dyDescent="0.2">
      <c r="A44" s="232">
        <v>33</v>
      </c>
      <c r="B44" s="35" t="s">
        <v>92</v>
      </c>
      <c r="C44" s="36" t="s">
        <v>214</v>
      </c>
      <c r="D44" s="13">
        <v>3931226.2</v>
      </c>
      <c r="E44" s="14"/>
      <c r="F44" s="472">
        <f t="shared" si="4"/>
        <v>3931226.2</v>
      </c>
      <c r="G44" s="488">
        <v>5448014.9100000001</v>
      </c>
      <c r="H44" s="14"/>
      <c r="I44" s="9">
        <f t="shared" si="5"/>
        <v>5448014.9100000001</v>
      </c>
      <c r="J44" s="489">
        <f t="shared" si="6"/>
        <v>9379241.1099999994</v>
      </c>
      <c r="K44" s="490">
        <v>15236727.859999988</v>
      </c>
      <c r="L44" s="14"/>
      <c r="M44" s="486">
        <f t="shared" ref="M44:M75" si="8">SUM(K44:L44)</f>
        <v>15236727.859999988</v>
      </c>
      <c r="N44" s="490"/>
      <c r="O44" s="14"/>
      <c r="P44" s="491">
        <f t="shared" si="7"/>
        <v>0</v>
      </c>
      <c r="Q44" s="10">
        <f t="shared" ref="Q44:Q75" si="9">J44+M44+P44</f>
        <v>24615968.969999988</v>
      </c>
      <c r="R44" s="6"/>
    </row>
    <row r="45" spans="1:18" x14ac:dyDescent="0.2">
      <c r="A45" s="232">
        <v>34</v>
      </c>
      <c r="B45" s="80" t="s">
        <v>93</v>
      </c>
      <c r="C45" s="135" t="s">
        <v>215</v>
      </c>
      <c r="D45" s="13">
        <v>1280865.3</v>
      </c>
      <c r="E45" s="14"/>
      <c r="F45" s="472">
        <f t="shared" si="4"/>
        <v>1280865.3</v>
      </c>
      <c r="G45" s="488">
        <v>1123213.6499999999</v>
      </c>
      <c r="H45" s="14"/>
      <c r="I45" s="9">
        <f t="shared" si="5"/>
        <v>1123213.6499999999</v>
      </c>
      <c r="J45" s="489">
        <f t="shared" si="6"/>
        <v>2404078.9500000002</v>
      </c>
      <c r="K45" s="490"/>
      <c r="L45" s="14"/>
      <c r="M45" s="486">
        <f t="shared" si="8"/>
        <v>0</v>
      </c>
      <c r="N45" s="490"/>
      <c r="O45" s="14"/>
      <c r="P45" s="491">
        <f t="shared" si="7"/>
        <v>0</v>
      </c>
      <c r="Q45" s="10">
        <f t="shared" si="9"/>
        <v>2404078.9500000002</v>
      </c>
      <c r="R45" s="6"/>
    </row>
    <row r="46" spans="1:18" x14ac:dyDescent="0.2">
      <c r="A46" s="232">
        <v>35</v>
      </c>
      <c r="B46" s="35" t="s">
        <v>94</v>
      </c>
      <c r="C46" s="36" t="s">
        <v>216</v>
      </c>
      <c r="D46" s="13">
        <v>817018.4</v>
      </c>
      <c r="E46" s="14"/>
      <c r="F46" s="472">
        <f t="shared" si="4"/>
        <v>817018.4</v>
      </c>
      <c r="G46" s="488">
        <v>577897.71</v>
      </c>
      <c r="H46" s="14"/>
      <c r="I46" s="9">
        <f t="shared" si="5"/>
        <v>577897.71</v>
      </c>
      <c r="J46" s="489">
        <f t="shared" si="6"/>
        <v>1394916.1099999999</v>
      </c>
      <c r="K46" s="490"/>
      <c r="L46" s="14"/>
      <c r="M46" s="486">
        <f t="shared" si="8"/>
        <v>0</v>
      </c>
      <c r="N46" s="490"/>
      <c r="O46" s="14"/>
      <c r="P46" s="491">
        <f t="shared" si="7"/>
        <v>0</v>
      </c>
      <c r="Q46" s="10">
        <f t="shared" si="9"/>
        <v>1394916.1099999999</v>
      </c>
      <c r="R46" s="6"/>
    </row>
    <row r="47" spans="1:18" x14ac:dyDescent="0.2">
      <c r="A47" s="232">
        <v>36</v>
      </c>
      <c r="B47" s="35" t="s">
        <v>95</v>
      </c>
      <c r="C47" s="36" t="s">
        <v>23</v>
      </c>
      <c r="D47" s="13">
        <v>1894079</v>
      </c>
      <c r="E47" s="14"/>
      <c r="F47" s="472">
        <f t="shared" si="4"/>
        <v>1894079</v>
      </c>
      <c r="G47" s="488">
        <v>823118.4</v>
      </c>
      <c r="H47" s="14"/>
      <c r="I47" s="9">
        <f t="shared" si="5"/>
        <v>823118.4</v>
      </c>
      <c r="J47" s="489">
        <f t="shared" si="6"/>
        <v>2717197.4</v>
      </c>
      <c r="K47" s="490"/>
      <c r="L47" s="14"/>
      <c r="M47" s="486">
        <f t="shared" si="8"/>
        <v>0</v>
      </c>
      <c r="N47" s="490"/>
      <c r="O47" s="14"/>
      <c r="P47" s="491">
        <f t="shared" si="7"/>
        <v>0</v>
      </c>
      <c r="Q47" s="10">
        <f t="shared" si="9"/>
        <v>2717197.4</v>
      </c>
      <c r="R47" s="6"/>
    </row>
    <row r="48" spans="1:18" x14ac:dyDescent="0.2">
      <c r="A48" s="232">
        <v>37</v>
      </c>
      <c r="B48" s="133" t="s">
        <v>96</v>
      </c>
      <c r="C48" s="36" t="s">
        <v>20</v>
      </c>
      <c r="D48" s="13">
        <v>907898.2</v>
      </c>
      <c r="E48" s="14"/>
      <c r="F48" s="472">
        <f t="shared" si="4"/>
        <v>907898.2</v>
      </c>
      <c r="G48" s="488">
        <v>757954.86</v>
      </c>
      <c r="H48" s="14"/>
      <c r="I48" s="9">
        <f t="shared" si="5"/>
        <v>757954.86</v>
      </c>
      <c r="J48" s="489">
        <f t="shared" si="6"/>
        <v>1665853.06</v>
      </c>
      <c r="K48" s="490"/>
      <c r="L48" s="14"/>
      <c r="M48" s="486">
        <f t="shared" si="8"/>
        <v>0</v>
      </c>
      <c r="N48" s="490"/>
      <c r="O48" s="14"/>
      <c r="P48" s="491">
        <f t="shared" si="7"/>
        <v>0</v>
      </c>
      <c r="Q48" s="10">
        <f t="shared" si="9"/>
        <v>1665853.06</v>
      </c>
      <c r="R48" s="6"/>
    </row>
    <row r="49" spans="1:18" x14ac:dyDescent="0.2">
      <c r="A49" s="232">
        <v>38</v>
      </c>
      <c r="B49" s="18" t="s">
        <v>97</v>
      </c>
      <c r="C49" s="36" t="s">
        <v>98</v>
      </c>
      <c r="D49" s="13"/>
      <c r="E49" s="14"/>
      <c r="F49" s="472">
        <f t="shared" si="4"/>
        <v>0</v>
      </c>
      <c r="G49" s="488"/>
      <c r="H49" s="14"/>
      <c r="I49" s="9">
        <f t="shared" si="5"/>
        <v>0</v>
      </c>
      <c r="J49" s="489">
        <f t="shared" si="6"/>
        <v>0</v>
      </c>
      <c r="K49" s="490"/>
      <c r="L49" s="14"/>
      <c r="M49" s="486">
        <f t="shared" si="8"/>
        <v>0</v>
      </c>
      <c r="N49" s="490"/>
      <c r="O49" s="14"/>
      <c r="P49" s="491">
        <f t="shared" si="7"/>
        <v>0</v>
      </c>
      <c r="Q49" s="10">
        <f t="shared" si="9"/>
        <v>0</v>
      </c>
      <c r="R49" s="6"/>
    </row>
    <row r="50" spans="1:18" x14ac:dyDescent="0.2">
      <c r="A50" s="232">
        <v>39</v>
      </c>
      <c r="B50" s="133" t="s">
        <v>99</v>
      </c>
      <c r="C50" s="36" t="s">
        <v>100</v>
      </c>
      <c r="D50" s="13">
        <v>5674138.7999999998</v>
      </c>
      <c r="E50" s="14"/>
      <c r="F50" s="472">
        <f t="shared" si="4"/>
        <v>5674138.7999999998</v>
      </c>
      <c r="G50" s="488">
        <v>4789520.1900000004</v>
      </c>
      <c r="H50" s="14"/>
      <c r="I50" s="9">
        <f t="shared" si="5"/>
        <v>4789520.1900000004</v>
      </c>
      <c r="J50" s="489">
        <f t="shared" si="6"/>
        <v>10463658.99</v>
      </c>
      <c r="K50" s="490">
        <v>14890371.099999994</v>
      </c>
      <c r="L50" s="14"/>
      <c r="M50" s="486">
        <f t="shared" si="8"/>
        <v>14890371.099999994</v>
      </c>
      <c r="N50" s="490"/>
      <c r="O50" s="14"/>
      <c r="P50" s="491">
        <f t="shared" si="7"/>
        <v>0</v>
      </c>
      <c r="Q50" s="10">
        <f t="shared" si="9"/>
        <v>25354030.089999996</v>
      </c>
      <c r="R50" s="6"/>
    </row>
    <row r="51" spans="1:18" x14ac:dyDescent="0.2">
      <c r="A51" s="232">
        <v>40</v>
      </c>
      <c r="B51" s="35" t="s">
        <v>101</v>
      </c>
      <c r="C51" s="36" t="s">
        <v>221</v>
      </c>
      <c r="D51" s="13">
        <v>1214280.1000000001</v>
      </c>
      <c r="E51" s="14"/>
      <c r="F51" s="472">
        <f t="shared" si="4"/>
        <v>1214280.1000000001</v>
      </c>
      <c r="G51" s="488">
        <v>1310130.1200000001</v>
      </c>
      <c r="H51" s="14"/>
      <c r="I51" s="9">
        <f t="shared" si="5"/>
        <v>1310130.1200000001</v>
      </c>
      <c r="J51" s="489">
        <f t="shared" si="6"/>
        <v>2524410.2200000002</v>
      </c>
      <c r="K51" s="490"/>
      <c r="L51" s="14"/>
      <c r="M51" s="486">
        <f t="shared" si="8"/>
        <v>0</v>
      </c>
      <c r="N51" s="490"/>
      <c r="O51" s="14"/>
      <c r="P51" s="491">
        <f t="shared" si="7"/>
        <v>0</v>
      </c>
      <c r="Q51" s="10">
        <f t="shared" si="9"/>
        <v>2524410.2200000002</v>
      </c>
      <c r="R51" s="6"/>
    </row>
    <row r="52" spans="1:18" x14ac:dyDescent="0.2">
      <c r="A52" s="232">
        <v>41</v>
      </c>
      <c r="B52" s="35" t="s">
        <v>102</v>
      </c>
      <c r="C52" s="36" t="s">
        <v>2</v>
      </c>
      <c r="D52" s="13">
        <v>4693806.7</v>
      </c>
      <c r="E52" s="14"/>
      <c r="F52" s="472">
        <f t="shared" si="4"/>
        <v>4693806.7</v>
      </c>
      <c r="G52" s="488">
        <v>6927913.2000000002</v>
      </c>
      <c r="H52" s="14"/>
      <c r="I52" s="9">
        <f t="shared" si="5"/>
        <v>6927913.2000000002</v>
      </c>
      <c r="J52" s="489">
        <f t="shared" si="6"/>
        <v>11621719.9</v>
      </c>
      <c r="K52" s="490">
        <v>21176055.790000007</v>
      </c>
      <c r="L52" s="14"/>
      <c r="M52" s="486">
        <f t="shared" si="8"/>
        <v>21176055.790000007</v>
      </c>
      <c r="N52" s="490"/>
      <c r="O52" s="14"/>
      <c r="P52" s="491">
        <f t="shared" si="7"/>
        <v>0</v>
      </c>
      <c r="Q52" s="10">
        <f t="shared" si="9"/>
        <v>32797775.690000005</v>
      </c>
      <c r="R52" s="6"/>
    </row>
    <row r="53" spans="1:18" x14ac:dyDescent="0.2">
      <c r="A53" s="232">
        <v>42</v>
      </c>
      <c r="B53" s="133" t="s">
        <v>103</v>
      </c>
      <c r="C53" s="36" t="s">
        <v>3</v>
      </c>
      <c r="D53" s="13">
        <v>1042418.3</v>
      </c>
      <c r="E53" s="14"/>
      <c r="F53" s="472">
        <f t="shared" si="4"/>
        <v>1042418.3</v>
      </c>
      <c r="G53" s="488">
        <v>905430.24</v>
      </c>
      <c r="H53" s="14"/>
      <c r="I53" s="9">
        <f t="shared" si="5"/>
        <v>905430.24</v>
      </c>
      <c r="J53" s="489">
        <f t="shared" si="6"/>
        <v>1947848.54</v>
      </c>
      <c r="K53" s="490"/>
      <c r="L53" s="14"/>
      <c r="M53" s="486">
        <f t="shared" si="8"/>
        <v>0</v>
      </c>
      <c r="N53" s="490"/>
      <c r="O53" s="14"/>
      <c r="P53" s="491">
        <f t="shared" si="7"/>
        <v>0</v>
      </c>
      <c r="Q53" s="10">
        <f t="shared" si="9"/>
        <v>1947848.54</v>
      </c>
      <c r="R53" s="6"/>
    </row>
    <row r="54" spans="1:18" x14ac:dyDescent="0.2">
      <c r="A54" s="232">
        <v>43</v>
      </c>
      <c r="B54" s="18" t="s">
        <v>149</v>
      </c>
      <c r="C54" s="36" t="s">
        <v>32</v>
      </c>
      <c r="D54" s="13">
        <v>1268718</v>
      </c>
      <c r="E54" s="14"/>
      <c r="F54" s="472">
        <f t="shared" si="4"/>
        <v>1268718</v>
      </c>
      <c r="G54" s="488">
        <v>1886313</v>
      </c>
      <c r="H54" s="14"/>
      <c r="I54" s="9">
        <f t="shared" si="5"/>
        <v>1886313</v>
      </c>
      <c r="J54" s="489">
        <f t="shared" si="6"/>
        <v>3155031</v>
      </c>
      <c r="K54" s="490">
        <v>5786360.4400000013</v>
      </c>
      <c r="L54" s="14"/>
      <c r="M54" s="486">
        <f t="shared" si="8"/>
        <v>5786360.4400000013</v>
      </c>
      <c r="N54" s="490"/>
      <c r="O54" s="14"/>
      <c r="P54" s="491">
        <f t="shared" si="7"/>
        <v>0</v>
      </c>
      <c r="Q54" s="10">
        <f t="shared" si="9"/>
        <v>8941391.4400000013</v>
      </c>
      <c r="R54" s="6"/>
    </row>
    <row r="55" spans="1:18" x14ac:dyDescent="0.2">
      <c r="A55" s="232">
        <v>44</v>
      </c>
      <c r="B55" s="133" t="s">
        <v>104</v>
      </c>
      <c r="C55" s="36" t="s">
        <v>217</v>
      </c>
      <c r="D55" s="13">
        <v>1514363.4</v>
      </c>
      <c r="E55" s="14"/>
      <c r="F55" s="472">
        <f t="shared" si="4"/>
        <v>1514363.4</v>
      </c>
      <c r="G55" s="488">
        <v>1087202.22</v>
      </c>
      <c r="H55" s="14"/>
      <c r="I55" s="9">
        <f t="shared" si="5"/>
        <v>1087202.22</v>
      </c>
      <c r="J55" s="489">
        <f t="shared" si="6"/>
        <v>2601565.62</v>
      </c>
      <c r="K55" s="490"/>
      <c r="L55" s="14"/>
      <c r="M55" s="486">
        <f t="shared" si="8"/>
        <v>0</v>
      </c>
      <c r="N55" s="490"/>
      <c r="O55" s="14"/>
      <c r="P55" s="491">
        <f t="shared" si="7"/>
        <v>0</v>
      </c>
      <c r="Q55" s="10">
        <f t="shared" si="9"/>
        <v>2601565.62</v>
      </c>
      <c r="R55" s="6"/>
    </row>
    <row r="56" spans="1:18" x14ac:dyDescent="0.2">
      <c r="A56" s="232">
        <v>45</v>
      </c>
      <c r="B56" s="18" t="s">
        <v>105</v>
      </c>
      <c r="C56" s="36" t="s">
        <v>0</v>
      </c>
      <c r="D56" s="13">
        <v>1766307.4</v>
      </c>
      <c r="E56" s="14"/>
      <c r="F56" s="472">
        <f t="shared" si="4"/>
        <v>1766307.4</v>
      </c>
      <c r="G56" s="488">
        <v>3676595.52</v>
      </c>
      <c r="H56" s="14"/>
      <c r="I56" s="9">
        <f t="shared" si="5"/>
        <v>3676595.52</v>
      </c>
      <c r="J56" s="489">
        <f t="shared" si="6"/>
        <v>5442902.9199999999</v>
      </c>
      <c r="K56" s="490">
        <v>12869496.029999996</v>
      </c>
      <c r="L56" s="14"/>
      <c r="M56" s="486">
        <f t="shared" si="8"/>
        <v>12869496.029999996</v>
      </c>
      <c r="N56" s="490"/>
      <c r="O56" s="14"/>
      <c r="P56" s="491">
        <f t="shared" si="7"/>
        <v>0</v>
      </c>
      <c r="Q56" s="10">
        <f t="shared" si="9"/>
        <v>18312398.949999996</v>
      </c>
      <c r="R56" s="6"/>
    </row>
    <row r="57" spans="1:18" x14ac:dyDescent="0.2">
      <c r="A57" s="232">
        <v>46</v>
      </c>
      <c r="B57" s="133" t="s">
        <v>106</v>
      </c>
      <c r="C57" s="36" t="s">
        <v>4</v>
      </c>
      <c r="D57" s="13">
        <v>719840</v>
      </c>
      <c r="E57" s="14"/>
      <c r="F57" s="472">
        <f t="shared" si="4"/>
        <v>719840</v>
      </c>
      <c r="G57" s="488">
        <v>619053.63</v>
      </c>
      <c r="H57" s="14"/>
      <c r="I57" s="9">
        <f t="shared" si="5"/>
        <v>619053.63</v>
      </c>
      <c r="J57" s="489">
        <f t="shared" si="6"/>
        <v>1338893.6299999999</v>
      </c>
      <c r="K57" s="490"/>
      <c r="L57" s="14"/>
      <c r="M57" s="486">
        <f t="shared" si="8"/>
        <v>0</v>
      </c>
      <c r="N57" s="490"/>
      <c r="O57" s="14"/>
      <c r="P57" s="491">
        <f t="shared" si="7"/>
        <v>0</v>
      </c>
      <c r="Q57" s="10">
        <f t="shared" si="9"/>
        <v>1338893.6299999999</v>
      </c>
      <c r="R57" s="6"/>
    </row>
    <row r="58" spans="1:18" x14ac:dyDescent="0.2">
      <c r="A58" s="232">
        <v>47</v>
      </c>
      <c r="B58" s="18" t="s">
        <v>107</v>
      </c>
      <c r="C58" s="36" t="s">
        <v>1</v>
      </c>
      <c r="D58" s="13">
        <v>1151294.1000000001</v>
      </c>
      <c r="E58" s="14"/>
      <c r="F58" s="472">
        <f t="shared" si="4"/>
        <v>1151294.1000000001</v>
      </c>
      <c r="G58" s="488">
        <v>841981.53</v>
      </c>
      <c r="H58" s="14"/>
      <c r="I58" s="9">
        <f t="shared" si="5"/>
        <v>841981.53</v>
      </c>
      <c r="J58" s="489">
        <f t="shared" si="6"/>
        <v>1993275.6300000001</v>
      </c>
      <c r="K58" s="490"/>
      <c r="L58" s="14"/>
      <c r="M58" s="486">
        <f t="shared" si="8"/>
        <v>0</v>
      </c>
      <c r="N58" s="490"/>
      <c r="O58" s="14"/>
      <c r="P58" s="491">
        <f t="shared" si="7"/>
        <v>0</v>
      </c>
      <c r="Q58" s="10">
        <f t="shared" si="9"/>
        <v>1993275.6300000001</v>
      </c>
      <c r="R58" s="6"/>
    </row>
    <row r="59" spans="1:18" x14ac:dyDescent="0.2">
      <c r="A59" s="232">
        <v>48</v>
      </c>
      <c r="B59" s="133" t="s">
        <v>108</v>
      </c>
      <c r="C59" s="36" t="s">
        <v>218</v>
      </c>
      <c r="D59" s="13">
        <v>1759109</v>
      </c>
      <c r="E59" s="14"/>
      <c r="F59" s="472">
        <f t="shared" si="4"/>
        <v>1759109</v>
      </c>
      <c r="G59" s="488">
        <v>1577643.6</v>
      </c>
      <c r="H59" s="14"/>
      <c r="I59" s="9">
        <f t="shared" si="5"/>
        <v>1577643.6</v>
      </c>
      <c r="J59" s="489">
        <f t="shared" si="6"/>
        <v>3336752.6</v>
      </c>
      <c r="K59" s="490"/>
      <c r="L59" s="14"/>
      <c r="M59" s="486">
        <f t="shared" si="8"/>
        <v>0</v>
      </c>
      <c r="N59" s="490"/>
      <c r="O59" s="14"/>
      <c r="P59" s="491">
        <f t="shared" si="7"/>
        <v>0</v>
      </c>
      <c r="Q59" s="10">
        <f t="shared" si="9"/>
        <v>3336752.6</v>
      </c>
      <c r="R59" s="6"/>
    </row>
    <row r="60" spans="1:18" x14ac:dyDescent="0.2">
      <c r="A60" s="232">
        <v>49</v>
      </c>
      <c r="B60" s="133" t="s">
        <v>109</v>
      </c>
      <c r="C60" s="36" t="s">
        <v>25</v>
      </c>
      <c r="D60" s="13">
        <v>6430420.7000000002</v>
      </c>
      <c r="E60" s="14"/>
      <c r="F60" s="472">
        <f t="shared" si="4"/>
        <v>6430420.7000000002</v>
      </c>
      <c r="G60" s="488">
        <v>10210097.82</v>
      </c>
      <c r="H60" s="14"/>
      <c r="I60" s="9">
        <f t="shared" si="5"/>
        <v>10210097.82</v>
      </c>
      <c r="J60" s="489">
        <f t="shared" si="6"/>
        <v>16640518.52</v>
      </c>
      <c r="K60" s="490">
        <v>20290078.939999994</v>
      </c>
      <c r="L60" s="14"/>
      <c r="M60" s="486">
        <f t="shared" si="8"/>
        <v>20290078.939999994</v>
      </c>
      <c r="N60" s="490">
        <v>2146793.4</v>
      </c>
      <c r="O60" s="14"/>
      <c r="P60" s="491">
        <f t="shared" si="7"/>
        <v>2146793.4</v>
      </c>
      <c r="Q60" s="10">
        <f t="shared" si="9"/>
        <v>39077390.859999992</v>
      </c>
      <c r="R60" s="6"/>
    </row>
    <row r="61" spans="1:18" x14ac:dyDescent="0.2">
      <c r="A61" s="232">
        <v>50</v>
      </c>
      <c r="B61" s="133" t="s">
        <v>157</v>
      </c>
      <c r="C61" s="36" t="s">
        <v>52</v>
      </c>
      <c r="D61" s="13">
        <v>1380293.2</v>
      </c>
      <c r="E61" s="14"/>
      <c r="F61" s="472">
        <f t="shared" si="4"/>
        <v>1380293.2</v>
      </c>
      <c r="G61" s="488">
        <v>931152.69</v>
      </c>
      <c r="H61" s="14"/>
      <c r="I61" s="9">
        <f t="shared" si="5"/>
        <v>931152.69</v>
      </c>
      <c r="J61" s="489">
        <f t="shared" si="6"/>
        <v>2311445.8899999997</v>
      </c>
      <c r="K61" s="490"/>
      <c r="L61" s="14"/>
      <c r="M61" s="486">
        <f t="shared" si="8"/>
        <v>0</v>
      </c>
      <c r="N61" s="490"/>
      <c r="O61" s="14"/>
      <c r="P61" s="491">
        <f t="shared" si="7"/>
        <v>0</v>
      </c>
      <c r="Q61" s="10">
        <f t="shared" si="9"/>
        <v>2311445.8899999997</v>
      </c>
      <c r="R61" s="6"/>
    </row>
    <row r="62" spans="1:18" x14ac:dyDescent="0.2">
      <c r="A62" s="232">
        <v>51</v>
      </c>
      <c r="B62" s="133" t="s">
        <v>110</v>
      </c>
      <c r="C62" s="36" t="s">
        <v>219</v>
      </c>
      <c r="D62" s="13">
        <v>927243.9</v>
      </c>
      <c r="E62" s="14"/>
      <c r="F62" s="472">
        <f t="shared" si="4"/>
        <v>927243.9</v>
      </c>
      <c r="G62" s="488">
        <v>663639.21</v>
      </c>
      <c r="H62" s="14"/>
      <c r="I62" s="9">
        <f t="shared" si="5"/>
        <v>663639.21</v>
      </c>
      <c r="J62" s="489">
        <f t="shared" si="6"/>
        <v>1590883.1099999999</v>
      </c>
      <c r="K62" s="490"/>
      <c r="L62" s="14"/>
      <c r="M62" s="486">
        <f t="shared" si="8"/>
        <v>0</v>
      </c>
      <c r="N62" s="490"/>
      <c r="O62" s="14"/>
      <c r="P62" s="491">
        <f t="shared" si="7"/>
        <v>0</v>
      </c>
      <c r="Q62" s="10">
        <f t="shared" si="9"/>
        <v>1590883.1099999999</v>
      </c>
      <c r="R62" s="6"/>
    </row>
    <row r="63" spans="1:18" x14ac:dyDescent="0.2">
      <c r="A63" s="232">
        <v>52</v>
      </c>
      <c r="B63" s="18" t="s">
        <v>159</v>
      </c>
      <c r="C63" s="36" t="s">
        <v>220</v>
      </c>
      <c r="D63" s="13">
        <v>1177838.2</v>
      </c>
      <c r="E63" s="14"/>
      <c r="F63" s="472">
        <f t="shared" si="4"/>
        <v>1177838.2</v>
      </c>
      <c r="G63" s="488">
        <v>1054620.45</v>
      </c>
      <c r="H63" s="14"/>
      <c r="I63" s="9">
        <f t="shared" si="5"/>
        <v>1054620.45</v>
      </c>
      <c r="J63" s="489">
        <f t="shared" si="6"/>
        <v>2232458.65</v>
      </c>
      <c r="K63" s="490"/>
      <c r="L63" s="14"/>
      <c r="M63" s="486">
        <f t="shared" si="8"/>
        <v>0</v>
      </c>
      <c r="N63" s="490"/>
      <c r="O63" s="14"/>
      <c r="P63" s="491">
        <f t="shared" si="7"/>
        <v>0</v>
      </c>
      <c r="Q63" s="10">
        <f t="shared" si="9"/>
        <v>2232458.65</v>
      </c>
      <c r="R63" s="6"/>
    </row>
    <row r="64" spans="1:18" x14ac:dyDescent="0.2">
      <c r="A64" s="232">
        <v>53</v>
      </c>
      <c r="B64" s="133" t="s">
        <v>223</v>
      </c>
      <c r="C64" s="36" t="s">
        <v>222</v>
      </c>
      <c r="D64" s="13"/>
      <c r="E64" s="14"/>
      <c r="F64" s="472">
        <f t="shared" si="4"/>
        <v>0</v>
      </c>
      <c r="G64" s="488"/>
      <c r="H64" s="14"/>
      <c r="I64" s="9">
        <f t="shared" si="5"/>
        <v>0</v>
      </c>
      <c r="J64" s="489">
        <f t="shared" si="6"/>
        <v>0</v>
      </c>
      <c r="K64" s="490"/>
      <c r="L64" s="14"/>
      <c r="M64" s="486">
        <f t="shared" si="8"/>
        <v>0</v>
      </c>
      <c r="N64" s="490"/>
      <c r="O64" s="14"/>
      <c r="P64" s="491">
        <f t="shared" si="7"/>
        <v>0</v>
      </c>
      <c r="Q64" s="10">
        <f t="shared" si="9"/>
        <v>0</v>
      </c>
      <c r="R64" s="6"/>
    </row>
    <row r="65" spans="1:18" x14ac:dyDescent="0.2">
      <c r="A65" s="232">
        <v>54</v>
      </c>
      <c r="B65" s="133" t="s">
        <v>237</v>
      </c>
      <c r="C65" s="36" t="s">
        <v>238</v>
      </c>
      <c r="D65" s="13"/>
      <c r="E65" s="14"/>
      <c r="F65" s="472">
        <f t="shared" si="4"/>
        <v>0</v>
      </c>
      <c r="G65" s="488"/>
      <c r="H65" s="14"/>
      <c r="I65" s="9">
        <f t="shared" si="5"/>
        <v>0</v>
      </c>
      <c r="J65" s="489">
        <f t="shared" si="6"/>
        <v>0</v>
      </c>
      <c r="K65" s="490"/>
      <c r="L65" s="14"/>
      <c r="M65" s="486">
        <f t="shared" si="8"/>
        <v>0</v>
      </c>
      <c r="N65" s="490"/>
      <c r="O65" s="14"/>
      <c r="P65" s="491">
        <f t="shared" si="7"/>
        <v>0</v>
      </c>
      <c r="Q65" s="10">
        <f t="shared" si="9"/>
        <v>0</v>
      </c>
      <c r="R65" s="6"/>
    </row>
    <row r="66" spans="1:18" x14ac:dyDescent="0.2">
      <c r="A66" s="232">
        <v>55</v>
      </c>
      <c r="B66" s="133" t="s">
        <v>111</v>
      </c>
      <c r="C66" s="36" t="s">
        <v>51</v>
      </c>
      <c r="D66" s="13"/>
      <c r="E66" s="14"/>
      <c r="F66" s="472">
        <f t="shared" si="4"/>
        <v>0</v>
      </c>
      <c r="G66" s="488"/>
      <c r="H66" s="14"/>
      <c r="I66" s="9">
        <f t="shared" si="5"/>
        <v>0</v>
      </c>
      <c r="J66" s="489">
        <f t="shared" si="6"/>
        <v>0</v>
      </c>
      <c r="K66" s="490"/>
      <c r="L66" s="14"/>
      <c r="M66" s="486">
        <f t="shared" si="8"/>
        <v>0</v>
      </c>
      <c r="N66" s="490"/>
      <c r="O66" s="14"/>
      <c r="P66" s="491">
        <f t="shared" si="7"/>
        <v>0</v>
      </c>
      <c r="Q66" s="10">
        <f t="shared" si="9"/>
        <v>0</v>
      </c>
      <c r="R66" s="6"/>
    </row>
    <row r="67" spans="1:18" x14ac:dyDescent="0.2">
      <c r="A67" s="232">
        <v>56</v>
      </c>
      <c r="B67" s="18" t="s">
        <v>112</v>
      </c>
      <c r="C67" s="36" t="s">
        <v>239</v>
      </c>
      <c r="D67" s="13"/>
      <c r="E67" s="14"/>
      <c r="F67" s="472">
        <f t="shared" si="4"/>
        <v>0</v>
      </c>
      <c r="G67" s="488"/>
      <c r="H67" s="14"/>
      <c r="I67" s="9">
        <f t="shared" si="5"/>
        <v>0</v>
      </c>
      <c r="J67" s="489">
        <f t="shared" si="6"/>
        <v>0</v>
      </c>
      <c r="K67" s="490"/>
      <c r="L67" s="14"/>
      <c r="M67" s="486">
        <f t="shared" si="8"/>
        <v>0</v>
      </c>
      <c r="N67" s="490"/>
      <c r="O67" s="14"/>
      <c r="P67" s="491">
        <f t="shared" si="7"/>
        <v>0</v>
      </c>
      <c r="Q67" s="10">
        <f t="shared" si="9"/>
        <v>0</v>
      </c>
      <c r="R67" s="6"/>
    </row>
    <row r="68" spans="1:18" x14ac:dyDescent="0.2">
      <c r="A68" s="232">
        <v>57</v>
      </c>
      <c r="B68" s="35" t="s">
        <v>113</v>
      </c>
      <c r="C68" s="36" t="s">
        <v>114</v>
      </c>
      <c r="D68" s="13"/>
      <c r="E68" s="14"/>
      <c r="F68" s="472">
        <f t="shared" si="4"/>
        <v>0</v>
      </c>
      <c r="G68" s="488"/>
      <c r="H68" s="14"/>
      <c r="I68" s="9">
        <f t="shared" si="5"/>
        <v>0</v>
      </c>
      <c r="J68" s="489">
        <f t="shared" si="6"/>
        <v>0</v>
      </c>
      <c r="K68" s="490"/>
      <c r="L68" s="14"/>
      <c r="M68" s="486">
        <f t="shared" si="8"/>
        <v>0</v>
      </c>
      <c r="N68" s="490"/>
      <c r="O68" s="14"/>
      <c r="P68" s="491">
        <f t="shared" si="7"/>
        <v>0</v>
      </c>
      <c r="Q68" s="10">
        <f t="shared" si="9"/>
        <v>0</v>
      </c>
      <c r="R68" s="6"/>
    </row>
    <row r="69" spans="1:18" x14ac:dyDescent="0.2">
      <c r="A69" s="232">
        <v>58</v>
      </c>
      <c r="B69" s="18" t="s">
        <v>115</v>
      </c>
      <c r="C69" s="36" t="s">
        <v>240</v>
      </c>
      <c r="D69" s="13"/>
      <c r="E69" s="14"/>
      <c r="F69" s="472">
        <f t="shared" si="4"/>
        <v>0</v>
      </c>
      <c r="G69" s="488"/>
      <c r="H69" s="14"/>
      <c r="I69" s="9">
        <f t="shared" si="5"/>
        <v>0</v>
      </c>
      <c r="J69" s="489">
        <f t="shared" si="6"/>
        <v>0</v>
      </c>
      <c r="K69" s="490"/>
      <c r="L69" s="14"/>
      <c r="M69" s="486">
        <f t="shared" si="8"/>
        <v>0</v>
      </c>
      <c r="N69" s="490"/>
      <c r="O69" s="14"/>
      <c r="P69" s="491">
        <f t="shared" si="7"/>
        <v>0</v>
      </c>
      <c r="Q69" s="10">
        <f t="shared" si="9"/>
        <v>0</v>
      </c>
      <c r="R69" s="6"/>
    </row>
    <row r="70" spans="1:18" x14ac:dyDescent="0.2">
      <c r="A70" s="232">
        <v>59</v>
      </c>
      <c r="B70" s="133" t="s">
        <v>116</v>
      </c>
      <c r="C70" s="36" t="s">
        <v>274</v>
      </c>
      <c r="D70" s="13"/>
      <c r="E70" s="14"/>
      <c r="F70" s="472">
        <f t="shared" si="4"/>
        <v>0</v>
      </c>
      <c r="G70" s="488"/>
      <c r="H70" s="14"/>
      <c r="I70" s="9">
        <f t="shared" si="5"/>
        <v>0</v>
      </c>
      <c r="J70" s="489">
        <f t="shared" si="6"/>
        <v>0</v>
      </c>
      <c r="K70" s="490"/>
      <c r="L70" s="14"/>
      <c r="M70" s="486">
        <f t="shared" si="8"/>
        <v>0</v>
      </c>
      <c r="N70" s="490"/>
      <c r="O70" s="14"/>
      <c r="P70" s="491">
        <f t="shared" si="7"/>
        <v>0</v>
      </c>
      <c r="Q70" s="10">
        <f t="shared" si="9"/>
        <v>0</v>
      </c>
      <c r="R70" s="6"/>
    </row>
    <row r="71" spans="1:18" ht="25.5" x14ac:dyDescent="0.2">
      <c r="A71" s="232">
        <v>60</v>
      </c>
      <c r="B71" s="35" t="s">
        <v>117</v>
      </c>
      <c r="C71" s="36" t="s">
        <v>241</v>
      </c>
      <c r="D71" s="13"/>
      <c r="E71" s="14"/>
      <c r="F71" s="472">
        <f t="shared" si="4"/>
        <v>0</v>
      </c>
      <c r="G71" s="488"/>
      <c r="H71" s="14"/>
      <c r="I71" s="9">
        <f t="shared" si="5"/>
        <v>0</v>
      </c>
      <c r="J71" s="489">
        <f t="shared" si="6"/>
        <v>0</v>
      </c>
      <c r="K71" s="490"/>
      <c r="L71" s="14"/>
      <c r="M71" s="486">
        <f t="shared" si="8"/>
        <v>0</v>
      </c>
      <c r="N71" s="490"/>
      <c r="O71" s="14"/>
      <c r="P71" s="491">
        <f t="shared" si="7"/>
        <v>0</v>
      </c>
      <c r="Q71" s="10">
        <f t="shared" si="9"/>
        <v>0</v>
      </c>
      <c r="R71" s="6"/>
    </row>
    <row r="72" spans="1:18" ht="25.5" x14ac:dyDescent="0.2">
      <c r="A72" s="232">
        <v>61</v>
      </c>
      <c r="B72" s="35" t="s">
        <v>118</v>
      </c>
      <c r="C72" s="36" t="s">
        <v>242</v>
      </c>
      <c r="D72" s="13"/>
      <c r="E72" s="14"/>
      <c r="F72" s="472">
        <f t="shared" ref="F72:F132" si="10">SUM(D72:E72)</f>
        <v>0</v>
      </c>
      <c r="G72" s="488"/>
      <c r="H72" s="14"/>
      <c r="I72" s="9">
        <f t="shared" ref="I72:I132" si="11">SUM(G72:H72)</f>
        <v>0</v>
      </c>
      <c r="J72" s="489">
        <f t="shared" ref="J72:J132" si="12">F72+I72</f>
        <v>0</v>
      </c>
      <c r="K72" s="490"/>
      <c r="L72" s="14"/>
      <c r="M72" s="486">
        <f t="shared" si="8"/>
        <v>0</v>
      </c>
      <c r="N72" s="490"/>
      <c r="O72" s="14"/>
      <c r="P72" s="491">
        <f t="shared" ref="P72:P132" si="13">SUM(N72:O72)</f>
        <v>0</v>
      </c>
      <c r="Q72" s="10">
        <f t="shared" si="9"/>
        <v>0</v>
      </c>
      <c r="R72" s="6"/>
    </row>
    <row r="73" spans="1:18" x14ac:dyDescent="0.2">
      <c r="A73" s="232">
        <v>62</v>
      </c>
      <c r="B73" s="18" t="s">
        <v>119</v>
      </c>
      <c r="C73" s="36" t="s">
        <v>243</v>
      </c>
      <c r="D73" s="13"/>
      <c r="E73" s="14"/>
      <c r="F73" s="472">
        <f t="shared" si="10"/>
        <v>0</v>
      </c>
      <c r="G73" s="488"/>
      <c r="H73" s="14"/>
      <c r="I73" s="9">
        <f t="shared" si="11"/>
        <v>0</v>
      </c>
      <c r="J73" s="489">
        <f t="shared" si="12"/>
        <v>0</v>
      </c>
      <c r="K73" s="490"/>
      <c r="L73" s="14"/>
      <c r="M73" s="486">
        <f t="shared" si="8"/>
        <v>0</v>
      </c>
      <c r="N73" s="490"/>
      <c r="O73" s="14"/>
      <c r="P73" s="491">
        <f t="shared" si="13"/>
        <v>0</v>
      </c>
      <c r="Q73" s="10">
        <f t="shared" si="9"/>
        <v>0</v>
      </c>
      <c r="R73" s="6"/>
    </row>
    <row r="74" spans="1:18" x14ac:dyDescent="0.2">
      <c r="A74" s="232">
        <v>63</v>
      </c>
      <c r="B74" s="18" t="s">
        <v>120</v>
      </c>
      <c r="C74" s="36" t="s">
        <v>50</v>
      </c>
      <c r="D74" s="13"/>
      <c r="E74" s="14"/>
      <c r="F74" s="472">
        <f t="shared" si="10"/>
        <v>0</v>
      </c>
      <c r="G74" s="488"/>
      <c r="H74" s="14"/>
      <c r="I74" s="9">
        <f t="shared" si="11"/>
        <v>0</v>
      </c>
      <c r="J74" s="489">
        <f t="shared" si="12"/>
        <v>0</v>
      </c>
      <c r="K74" s="490"/>
      <c r="L74" s="14"/>
      <c r="M74" s="486">
        <f t="shared" si="8"/>
        <v>0</v>
      </c>
      <c r="N74" s="490"/>
      <c r="O74" s="14"/>
      <c r="P74" s="491">
        <f t="shared" si="13"/>
        <v>0</v>
      </c>
      <c r="Q74" s="10">
        <f t="shared" si="9"/>
        <v>0</v>
      </c>
      <c r="R74" s="6"/>
    </row>
    <row r="75" spans="1:18" x14ac:dyDescent="0.2">
      <c r="A75" s="232">
        <v>64</v>
      </c>
      <c r="B75" s="18" t="s">
        <v>121</v>
      </c>
      <c r="C75" s="36" t="s">
        <v>244</v>
      </c>
      <c r="D75" s="13"/>
      <c r="E75" s="14"/>
      <c r="F75" s="472">
        <f t="shared" si="10"/>
        <v>0</v>
      </c>
      <c r="G75" s="488"/>
      <c r="H75" s="14"/>
      <c r="I75" s="9">
        <f t="shared" si="11"/>
        <v>0</v>
      </c>
      <c r="J75" s="489">
        <f t="shared" si="12"/>
        <v>0</v>
      </c>
      <c r="K75" s="490"/>
      <c r="L75" s="14"/>
      <c r="M75" s="486">
        <f t="shared" si="8"/>
        <v>0</v>
      </c>
      <c r="N75" s="490"/>
      <c r="O75" s="14"/>
      <c r="P75" s="491">
        <f t="shared" si="13"/>
        <v>0</v>
      </c>
      <c r="Q75" s="10">
        <f t="shared" si="9"/>
        <v>0</v>
      </c>
      <c r="R75" s="6"/>
    </row>
    <row r="76" spans="1:18" ht="25.5" x14ac:dyDescent="0.2">
      <c r="A76" s="232">
        <v>65</v>
      </c>
      <c r="B76" s="18" t="s">
        <v>122</v>
      </c>
      <c r="C76" s="36" t="s">
        <v>245</v>
      </c>
      <c r="D76" s="13"/>
      <c r="E76" s="14"/>
      <c r="F76" s="472">
        <f t="shared" si="10"/>
        <v>0</v>
      </c>
      <c r="G76" s="488"/>
      <c r="H76" s="14"/>
      <c r="I76" s="9">
        <f t="shared" si="11"/>
        <v>0</v>
      </c>
      <c r="J76" s="489">
        <f t="shared" si="12"/>
        <v>0</v>
      </c>
      <c r="K76" s="490"/>
      <c r="L76" s="14"/>
      <c r="M76" s="486">
        <f t="shared" ref="M76:M107" si="14">SUM(K76:L76)</f>
        <v>0</v>
      </c>
      <c r="N76" s="490"/>
      <c r="O76" s="14"/>
      <c r="P76" s="491">
        <f t="shared" si="13"/>
        <v>0</v>
      </c>
      <c r="Q76" s="10">
        <f t="shared" ref="Q76:Q107" si="15">J76+M76+P76</f>
        <v>0</v>
      </c>
      <c r="R76" s="6"/>
    </row>
    <row r="77" spans="1:18" ht="25.5" x14ac:dyDescent="0.2">
      <c r="A77" s="232">
        <v>66</v>
      </c>
      <c r="B77" s="35" t="s">
        <v>123</v>
      </c>
      <c r="C77" s="36" t="s">
        <v>246</v>
      </c>
      <c r="D77" s="13"/>
      <c r="E77" s="14"/>
      <c r="F77" s="472">
        <f t="shared" si="10"/>
        <v>0</v>
      </c>
      <c r="G77" s="488"/>
      <c r="H77" s="14"/>
      <c r="I77" s="9">
        <f t="shared" si="11"/>
        <v>0</v>
      </c>
      <c r="J77" s="489">
        <f t="shared" si="12"/>
        <v>0</v>
      </c>
      <c r="K77" s="490"/>
      <c r="L77" s="14"/>
      <c r="M77" s="486">
        <f t="shared" si="14"/>
        <v>0</v>
      </c>
      <c r="N77" s="490"/>
      <c r="O77" s="14"/>
      <c r="P77" s="491">
        <f t="shared" si="13"/>
        <v>0</v>
      </c>
      <c r="Q77" s="10">
        <f t="shared" si="15"/>
        <v>0</v>
      </c>
      <c r="R77" s="6"/>
    </row>
    <row r="78" spans="1:18" ht="25.5" x14ac:dyDescent="0.2">
      <c r="A78" s="232">
        <v>67</v>
      </c>
      <c r="B78" s="18" t="s">
        <v>124</v>
      </c>
      <c r="C78" s="36" t="s">
        <v>247</v>
      </c>
      <c r="D78" s="13"/>
      <c r="E78" s="14"/>
      <c r="F78" s="472">
        <f t="shared" si="10"/>
        <v>0</v>
      </c>
      <c r="G78" s="488"/>
      <c r="H78" s="14"/>
      <c r="I78" s="9">
        <f t="shared" si="11"/>
        <v>0</v>
      </c>
      <c r="J78" s="489">
        <f t="shared" si="12"/>
        <v>0</v>
      </c>
      <c r="K78" s="490"/>
      <c r="L78" s="14"/>
      <c r="M78" s="486">
        <f t="shared" si="14"/>
        <v>0</v>
      </c>
      <c r="N78" s="490"/>
      <c r="O78" s="14"/>
      <c r="P78" s="491">
        <f t="shared" si="13"/>
        <v>0</v>
      </c>
      <c r="Q78" s="10">
        <f t="shared" si="15"/>
        <v>0</v>
      </c>
      <c r="R78" s="6"/>
    </row>
    <row r="79" spans="1:18" ht="25.5" x14ac:dyDescent="0.2">
      <c r="A79" s="232">
        <v>68</v>
      </c>
      <c r="B79" s="18" t="s">
        <v>125</v>
      </c>
      <c r="C79" s="36" t="s">
        <v>248</v>
      </c>
      <c r="D79" s="13"/>
      <c r="E79" s="14"/>
      <c r="F79" s="472">
        <f t="shared" si="10"/>
        <v>0</v>
      </c>
      <c r="G79" s="488"/>
      <c r="H79" s="14"/>
      <c r="I79" s="9">
        <f t="shared" si="11"/>
        <v>0</v>
      </c>
      <c r="J79" s="489">
        <f t="shared" si="12"/>
        <v>0</v>
      </c>
      <c r="K79" s="490"/>
      <c r="L79" s="14"/>
      <c r="M79" s="486">
        <f t="shared" si="14"/>
        <v>0</v>
      </c>
      <c r="N79" s="490"/>
      <c r="O79" s="14"/>
      <c r="P79" s="491">
        <f t="shared" si="13"/>
        <v>0</v>
      </c>
      <c r="Q79" s="10">
        <f t="shared" si="15"/>
        <v>0</v>
      </c>
      <c r="R79" s="6"/>
    </row>
    <row r="80" spans="1:18" ht="25.5" x14ac:dyDescent="0.2">
      <c r="A80" s="232">
        <v>69</v>
      </c>
      <c r="B80" s="35" t="s">
        <v>126</v>
      </c>
      <c r="C80" s="36" t="s">
        <v>249</v>
      </c>
      <c r="D80" s="13"/>
      <c r="E80" s="14"/>
      <c r="F80" s="472">
        <f t="shared" si="10"/>
        <v>0</v>
      </c>
      <c r="G80" s="488"/>
      <c r="H80" s="14"/>
      <c r="I80" s="9">
        <f t="shared" si="11"/>
        <v>0</v>
      </c>
      <c r="J80" s="489">
        <f t="shared" si="12"/>
        <v>0</v>
      </c>
      <c r="K80" s="490"/>
      <c r="L80" s="14"/>
      <c r="M80" s="486">
        <f t="shared" si="14"/>
        <v>0</v>
      </c>
      <c r="N80" s="490"/>
      <c r="O80" s="14"/>
      <c r="P80" s="491">
        <f t="shared" si="13"/>
        <v>0</v>
      </c>
      <c r="Q80" s="10">
        <f t="shared" si="15"/>
        <v>0</v>
      </c>
      <c r="R80" s="6"/>
    </row>
    <row r="81" spans="1:18" ht="25.5" x14ac:dyDescent="0.2">
      <c r="A81" s="232">
        <v>70</v>
      </c>
      <c r="B81" s="35" t="s">
        <v>127</v>
      </c>
      <c r="C81" s="36" t="s">
        <v>250</v>
      </c>
      <c r="D81" s="13"/>
      <c r="E81" s="14"/>
      <c r="F81" s="472">
        <f t="shared" si="10"/>
        <v>0</v>
      </c>
      <c r="G81" s="488"/>
      <c r="H81" s="14"/>
      <c r="I81" s="9">
        <f t="shared" si="11"/>
        <v>0</v>
      </c>
      <c r="J81" s="489">
        <f t="shared" si="12"/>
        <v>0</v>
      </c>
      <c r="K81" s="490"/>
      <c r="L81" s="14"/>
      <c r="M81" s="486">
        <f t="shared" si="14"/>
        <v>0</v>
      </c>
      <c r="N81" s="490"/>
      <c r="O81" s="14"/>
      <c r="P81" s="491">
        <f t="shared" si="13"/>
        <v>0</v>
      </c>
      <c r="Q81" s="10">
        <f t="shared" si="15"/>
        <v>0</v>
      </c>
      <c r="R81" s="6"/>
    </row>
    <row r="82" spans="1:18" ht="25.5" x14ac:dyDescent="0.2">
      <c r="A82" s="232">
        <v>71</v>
      </c>
      <c r="B82" s="35" t="s">
        <v>128</v>
      </c>
      <c r="C82" s="36" t="s">
        <v>251</v>
      </c>
      <c r="D82" s="13"/>
      <c r="E82" s="14"/>
      <c r="F82" s="472">
        <f t="shared" si="10"/>
        <v>0</v>
      </c>
      <c r="G82" s="488"/>
      <c r="H82" s="14"/>
      <c r="I82" s="9">
        <f t="shared" si="11"/>
        <v>0</v>
      </c>
      <c r="J82" s="489">
        <f t="shared" si="12"/>
        <v>0</v>
      </c>
      <c r="K82" s="490"/>
      <c r="L82" s="14"/>
      <c r="M82" s="486">
        <f t="shared" si="14"/>
        <v>0</v>
      </c>
      <c r="N82" s="490"/>
      <c r="O82" s="14"/>
      <c r="P82" s="491">
        <f t="shared" si="13"/>
        <v>0</v>
      </c>
      <c r="Q82" s="10">
        <f t="shared" si="15"/>
        <v>0</v>
      </c>
      <c r="R82" s="6"/>
    </row>
    <row r="83" spans="1:18" x14ac:dyDescent="0.2">
      <c r="A83" s="232">
        <v>72</v>
      </c>
      <c r="B83" s="133" t="s">
        <v>129</v>
      </c>
      <c r="C83" s="36" t="s">
        <v>130</v>
      </c>
      <c r="D83" s="13"/>
      <c r="E83" s="14"/>
      <c r="F83" s="472">
        <f t="shared" si="10"/>
        <v>0</v>
      </c>
      <c r="G83" s="488"/>
      <c r="H83" s="14"/>
      <c r="I83" s="9">
        <f t="shared" si="11"/>
        <v>0</v>
      </c>
      <c r="J83" s="489">
        <f t="shared" si="12"/>
        <v>0</v>
      </c>
      <c r="K83" s="490"/>
      <c r="L83" s="14"/>
      <c r="M83" s="486">
        <f t="shared" si="14"/>
        <v>0</v>
      </c>
      <c r="N83" s="490"/>
      <c r="O83" s="14"/>
      <c r="P83" s="491">
        <f t="shared" si="13"/>
        <v>0</v>
      </c>
      <c r="Q83" s="10">
        <f t="shared" si="15"/>
        <v>0</v>
      </c>
      <c r="R83" s="6"/>
    </row>
    <row r="84" spans="1:18" x14ac:dyDescent="0.2">
      <c r="A84" s="232">
        <v>73</v>
      </c>
      <c r="B84" s="35" t="s">
        <v>131</v>
      </c>
      <c r="C84" s="36" t="s">
        <v>252</v>
      </c>
      <c r="D84" s="13"/>
      <c r="E84" s="14"/>
      <c r="F84" s="472">
        <f t="shared" si="10"/>
        <v>0</v>
      </c>
      <c r="G84" s="488"/>
      <c r="H84" s="14"/>
      <c r="I84" s="9">
        <f t="shared" si="11"/>
        <v>0</v>
      </c>
      <c r="J84" s="489">
        <f t="shared" si="12"/>
        <v>0</v>
      </c>
      <c r="K84" s="490"/>
      <c r="L84" s="14"/>
      <c r="M84" s="486">
        <f t="shared" si="14"/>
        <v>0</v>
      </c>
      <c r="N84" s="490"/>
      <c r="O84" s="14"/>
      <c r="P84" s="491">
        <f t="shared" si="13"/>
        <v>0</v>
      </c>
      <c r="Q84" s="10">
        <f t="shared" si="15"/>
        <v>0</v>
      </c>
      <c r="R84" s="6"/>
    </row>
    <row r="85" spans="1:18" x14ac:dyDescent="0.2">
      <c r="A85" s="232">
        <v>74</v>
      </c>
      <c r="B85" s="133" t="s">
        <v>132</v>
      </c>
      <c r="C85" s="36" t="s">
        <v>34</v>
      </c>
      <c r="D85" s="13"/>
      <c r="E85" s="14"/>
      <c r="F85" s="472">
        <f t="shared" si="10"/>
        <v>0</v>
      </c>
      <c r="G85" s="488"/>
      <c r="H85" s="14"/>
      <c r="I85" s="9">
        <f t="shared" si="11"/>
        <v>0</v>
      </c>
      <c r="J85" s="489">
        <f t="shared" si="12"/>
        <v>0</v>
      </c>
      <c r="K85" s="490"/>
      <c r="L85" s="14"/>
      <c r="M85" s="486">
        <f t="shared" si="14"/>
        <v>0</v>
      </c>
      <c r="N85" s="490"/>
      <c r="O85" s="14"/>
      <c r="P85" s="491">
        <f t="shared" si="13"/>
        <v>0</v>
      </c>
      <c r="Q85" s="10">
        <f t="shared" si="15"/>
        <v>0</v>
      </c>
      <c r="R85" s="6"/>
    </row>
    <row r="86" spans="1:18" x14ac:dyDescent="0.2">
      <c r="A86" s="232">
        <v>75</v>
      </c>
      <c r="B86" s="35" t="s">
        <v>133</v>
      </c>
      <c r="C86" s="36" t="s">
        <v>326</v>
      </c>
      <c r="D86" s="13"/>
      <c r="E86" s="14"/>
      <c r="F86" s="472">
        <f t="shared" si="10"/>
        <v>0</v>
      </c>
      <c r="G86" s="488"/>
      <c r="H86" s="14"/>
      <c r="I86" s="9">
        <f t="shared" si="11"/>
        <v>0</v>
      </c>
      <c r="J86" s="489">
        <f t="shared" si="12"/>
        <v>0</v>
      </c>
      <c r="K86" s="490"/>
      <c r="L86" s="14"/>
      <c r="M86" s="486">
        <f t="shared" si="14"/>
        <v>0</v>
      </c>
      <c r="N86" s="490"/>
      <c r="O86" s="14"/>
      <c r="P86" s="491">
        <f t="shared" si="13"/>
        <v>0</v>
      </c>
      <c r="Q86" s="10">
        <f t="shared" si="15"/>
        <v>0</v>
      </c>
      <c r="R86" s="6"/>
    </row>
    <row r="87" spans="1:18" x14ac:dyDescent="0.2">
      <c r="A87" s="232">
        <v>76</v>
      </c>
      <c r="B87" s="35" t="s">
        <v>134</v>
      </c>
      <c r="C87" s="36" t="s">
        <v>35</v>
      </c>
      <c r="D87" s="13"/>
      <c r="E87" s="14"/>
      <c r="F87" s="472">
        <f t="shared" si="10"/>
        <v>0</v>
      </c>
      <c r="G87" s="488"/>
      <c r="H87" s="14"/>
      <c r="I87" s="9">
        <f t="shared" si="11"/>
        <v>0</v>
      </c>
      <c r="J87" s="489">
        <f t="shared" si="12"/>
        <v>0</v>
      </c>
      <c r="K87" s="490"/>
      <c r="L87" s="14"/>
      <c r="M87" s="486">
        <f t="shared" si="14"/>
        <v>0</v>
      </c>
      <c r="N87" s="490"/>
      <c r="O87" s="14"/>
      <c r="P87" s="491">
        <f t="shared" si="13"/>
        <v>0</v>
      </c>
      <c r="Q87" s="10">
        <f t="shared" si="15"/>
        <v>0</v>
      </c>
      <c r="R87" s="6"/>
    </row>
    <row r="88" spans="1:18" x14ac:dyDescent="0.2">
      <c r="A88" s="232">
        <v>77</v>
      </c>
      <c r="B88" s="35" t="s">
        <v>135</v>
      </c>
      <c r="C88" s="36" t="s">
        <v>49</v>
      </c>
      <c r="D88" s="13"/>
      <c r="E88" s="14"/>
      <c r="F88" s="472">
        <f t="shared" si="10"/>
        <v>0</v>
      </c>
      <c r="G88" s="488"/>
      <c r="H88" s="14"/>
      <c r="I88" s="9">
        <f t="shared" si="11"/>
        <v>0</v>
      </c>
      <c r="J88" s="489">
        <f t="shared" si="12"/>
        <v>0</v>
      </c>
      <c r="K88" s="490"/>
      <c r="L88" s="14"/>
      <c r="M88" s="486">
        <f t="shared" si="14"/>
        <v>0</v>
      </c>
      <c r="N88" s="490"/>
      <c r="O88" s="14"/>
      <c r="P88" s="491">
        <f t="shared" si="13"/>
        <v>0</v>
      </c>
      <c r="Q88" s="10">
        <f t="shared" si="15"/>
        <v>0</v>
      </c>
      <c r="R88" s="6"/>
    </row>
    <row r="89" spans="1:18" x14ac:dyDescent="0.2">
      <c r="A89" s="232">
        <v>78</v>
      </c>
      <c r="B89" s="35" t="s">
        <v>136</v>
      </c>
      <c r="C89" s="36" t="s">
        <v>231</v>
      </c>
      <c r="D89" s="13"/>
      <c r="E89" s="14"/>
      <c r="F89" s="472">
        <f t="shared" si="10"/>
        <v>0</v>
      </c>
      <c r="G89" s="488"/>
      <c r="H89" s="14"/>
      <c r="I89" s="9">
        <f t="shared" si="11"/>
        <v>0</v>
      </c>
      <c r="J89" s="489">
        <f t="shared" si="12"/>
        <v>0</v>
      </c>
      <c r="K89" s="490"/>
      <c r="L89" s="14"/>
      <c r="M89" s="486">
        <f t="shared" si="14"/>
        <v>0</v>
      </c>
      <c r="N89" s="490"/>
      <c r="O89" s="14"/>
      <c r="P89" s="491">
        <f t="shared" si="13"/>
        <v>0</v>
      </c>
      <c r="Q89" s="10">
        <f t="shared" si="15"/>
        <v>0</v>
      </c>
      <c r="R89" s="6"/>
    </row>
    <row r="90" spans="1:18" x14ac:dyDescent="0.2">
      <c r="A90" s="232">
        <v>79</v>
      </c>
      <c r="B90" s="35" t="s">
        <v>137</v>
      </c>
      <c r="C90" s="36" t="s">
        <v>296</v>
      </c>
      <c r="D90" s="13"/>
      <c r="E90" s="14"/>
      <c r="F90" s="472">
        <f t="shared" si="10"/>
        <v>0</v>
      </c>
      <c r="G90" s="488"/>
      <c r="H90" s="14"/>
      <c r="I90" s="9">
        <f t="shared" si="11"/>
        <v>0</v>
      </c>
      <c r="J90" s="489">
        <f t="shared" si="12"/>
        <v>0</v>
      </c>
      <c r="K90" s="490"/>
      <c r="L90" s="14"/>
      <c r="M90" s="486">
        <f t="shared" si="14"/>
        <v>0</v>
      </c>
      <c r="N90" s="490"/>
      <c r="O90" s="14"/>
      <c r="P90" s="491">
        <f t="shared" si="13"/>
        <v>0</v>
      </c>
      <c r="Q90" s="10">
        <f t="shared" si="15"/>
        <v>0</v>
      </c>
      <c r="R90" s="6"/>
    </row>
    <row r="91" spans="1:18" x14ac:dyDescent="0.2">
      <c r="A91" s="232">
        <v>80</v>
      </c>
      <c r="B91" s="18" t="s">
        <v>138</v>
      </c>
      <c r="C91" s="36" t="s">
        <v>264</v>
      </c>
      <c r="D91" s="13"/>
      <c r="E91" s="14"/>
      <c r="F91" s="472">
        <f t="shared" si="10"/>
        <v>0</v>
      </c>
      <c r="G91" s="488"/>
      <c r="H91" s="14"/>
      <c r="I91" s="9">
        <f t="shared" si="11"/>
        <v>0</v>
      </c>
      <c r="J91" s="489">
        <f t="shared" si="12"/>
        <v>0</v>
      </c>
      <c r="K91" s="490"/>
      <c r="L91" s="14"/>
      <c r="M91" s="486">
        <f t="shared" si="14"/>
        <v>0</v>
      </c>
      <c r="N91" s="490"/>
      <c r="O91" s="14"/>
      <c r="P91" s="491">
        <f t="shared" si="13"/>
        <v>0</v>
      </c>
      <c r="Q91" s="10">
        <f t="shared" si="15"/>
        <v>0</v>
      </c>
      <c r="R91" s="6"/>
    </row>
    <row r="92" spans="1:18" ht="25.5" x14ac:dyDescent="0.2">
      <c r="A92" s="267">
        <v>81</v>
      </c>
      <c r="B92" s="270" t="s">
        <v>139</v>
      </c>
      <c r="C92" s="136" t="s">
        <v>253</v>
      </c>
      <c r="D92" s="13"/>
      <c r="E92" s="14"/>
      <c r="F92" s="472">
        <f t="shared" si="10"/>
        <v>0</v>
      </c>
      <c r="G92" s="488"/>
      <c r="H92" s="14"/>
      <c r="I92" s="9">
        <f t="shared" si="11"/>
        <v>0</v>
      </c>
      <c r="J92" s="489">
        <f t="shared" si="12"/>
        <v>0</v>
      </c>
      <c r="K92" s="490"/>
      <c r="L92" s="14"/>
      <c r="M92" s="486">
        <f t="shared" si="14"/>
        <v>0</v>
      </c>
      <c r="N92" s="490"/>
      <c r="O92" s="14"/>
      <c r="P92" s="491">
        <f t="shared" si="13"/>
        <v>0</v>
      </c>
      <c r="Q92" s="10">
        <f t="shared" si="15"/>
        <v>0</v>
      </c>
      <c r="R92" s="6"/>
    </row>
    <row r="93" spans="1:18" ht="38.25" x14ac:dyDescent="0.2">
      <c r="A93" s="268"/>
      <c r="B93" s="271"/>
      <c r="C93" s="36" t="s">
        <v>294</v>
      </c>
      <c r="D93" s="13"/>
      <c r="E93" s="14"/>
      <c r="F93" s="472">
        <f t="shared" si="10"/>
        <v>0</v>
      </c>
      <c r="G93" s="488"/>
      <c r="H93" s="14"/>
      <c r="I93" s="9">
        <f t="shared" si="11"/>
        <v>0</v>
      </c>
      <c r="J93" s="489">
        <f t="shared" si="12"/>
        <v>0</v>
      </c>
      <c r="K93" s="490"/>
      <c r="L93" s="14"/>
      <c r="M93" s="486">
        <f t="shared" si="14"/>
        <v>0</v>
      </c>
      <c r="N93" s="490"/>
      <c r="O93" s="14"/>
      <c r="P93" s="491">
        <f t="shared" si="13"/>
        <v>0</v>
      </c>
      <c r="Q93" s="10">
        <f t="shared" si="15"/>
        <v>0</v>
      </c>
      <c r="R93" s="6"/>
    </row>
    <row r="94" spans="1:18" ht="25.5" x14ac:dyDescent="0.2">
      <c r="A94" s="268"/>
      <c r="B94" s="271"/>
      <c r="C94" s="36" t="s">
        <v>254</v>
      </c>
      <c r="D94" s="13"/>
      <c r="E94" s="14"/>
      <c r="F94" s="472">
        <f t="shared" si="10"/>
        <v>0</v>
      </c>
      <c r="G94" s="488"/>
      <c r="H94" s="14"/>
      <c r="I94" s="9">
        <f t="shared" si="11"/>
        <v>0</v>
      </c>
      <c r="J94" s="489">
        <f t="shared" si="12"/>
        <v>0</v>
      </c>
      <c r="K94" s="490"/>
      <c r="L94" s="14"/>
      <c r="M94" s="486">
        <f t="shared" si="14"/>
        <v>0</v>
      </c>
      <c r="N94" s="490"/>
      <c r="O94" s="14"/>
      <c r="P94" s="491">
        <f t="shared" si="13"/>
        <v>0</v>
      </c>
      <c r="Q94" s="10">
        <f t="shared" si="15"/>
        <v>0</v>
      </c>
      <c r="R94" s="6"/>
    </row>
    <row r="95" spans="1:18" ht="38.25" x14ac:dyDescent="0.2">
      <c r="A95" s="269"/>
      <c r="B95" s="272"/>
      <c r="C95" s="137" t="s">
        <v>295</v>
      </c>
      <c r="D95" s="13"/>
      <c r="E95" s="14"/>
      <c r="F95" s="472">
        <f t="shared" si="10"/>
        <v>0</v>
      </c>
      <c r="G95" s="488"/>
      <c r="H95" s="14"/>
      <c r="I95" s="9">
        <f t="shared" si="11"/>
        <v>0</v>
      </c>
      <c r="J95" s="489">
        <f t="shared" si="12"/>
        <v>0</v>
      </c>
      <c r="K95" s="490"/>
      <c r="L95" s="14"/>
      <c r="M95" s="486">
        <f t="shared" si="14"/>
        <v>0</v>
      </c>
      <c r="N95" s="490"/>
      <c r="O95" s="14"/>
      <c r="P95" s="491">
        <f t="shared" si="13"/>
        <v>0</v>
      </c>
      <c r="Q95" s="10">
        <f t="shared" si="15"/>
        <v>0</v>
      </c>
      <c r="R95" s="6"/>
    </row>
    <row r="96" spans="1:18" ht="25.5" x14ac:dyDescent="0.2">
      <c r="A96" s="232">
        <v>82</v>
      </c>
      <c r="B96" s="18" t="s">
        <v>140</v>
      </c>
      <c r="C96" s="36" t="s">
        <v>48</v>
      </c>
      <c r="D96" s="13"/>
      <c r="E96" s="14"/>
      <c r="F96" s="472">
        <f t="shared" si="10"/>
        <v>0</v>
      </c>
      <c r="G96" s="488"/>
      <c r="H96" s="14"/>
      <c r="I96" s="9">
        <f t="shared" si="11"/>
        <v>0</v>
      </c>
      <c r="J96" s="489">
        <f t="shared" si="12"/>
        <v>0</v>
      </c>
      <c r="K96" s="490"/>
      <c r="L96" s="14"/>
      <c r="M96" s="486">
        <f t="shared" si="14"/>
        <v>0</v>
      </c>
      <c r="N96" s="490"/>
      <c r="O96" s="14"/>
      <c r="P96" s="491">
        <f t="shared" si="13"/>
        <v>0</v>
      </c>
      <c r="Q96" s="10">
        <f t="shared" si="15"/>
        <v>0</v>
      </c>
      <c r="R96" s="6"/>
    </row>
    <row r="97" spans="1:18" x14ac:dyDescent="0.2">
      <c r="A97" s="232">
        <v>83</v>
      </c>
      <c r="B97" s="18" t="s">
        <v>141</v>
      </c>
      <c r="C97" s="36" t="s">
        <v>142</v>
      </c>
      <c r="D97" s="13"/>
      <c r="E97" s="14"/>
      <c r="F97" s="472">
        <f t="shared" si="10"/>
        <v>0</v>
      </c>
      <c r="G97" s="488"/>
      <c r="H97" s="14"/>
      <c r="I97" s="9">
        <f t="shared" si="11"/>
        <v>0</v>
      </c>
      <c r="J97" s="489">
        <f t="shared" si="12"/>
        <v>0</v>
      </c>
      <c r="K97" s="490"/>
      <c r="L97" s="14"/>
      <c r="M97" s="486">
        <f t="shared" si="14"/>
        <v>0</v>
      </c>
      <c r="N97" s="490"/>
      <c r="O97" s="14"/>
      <c r="P97" s="491">
        <f t="shared" si="13"/>
        <v>0</v>
      </c>
      <c r="Q97" s="10">
        <f t="shared" si="15"/>
        <v>0</v>
      </c>
      <c r="R97" s="6"/>
    </row>
    <row r="98" spans="1:18" x14ac:dyDescent="0.2">
      <c r="A98" s="232">
        <v>84</v>
      </c>
      <c r="B98" s="133" t="s">
        <v>143</v>
      </c>
      <c r="C98" s="36" t="s">
        <v>144</v>
      </c>
      <c r="D98" s="13"/>
      <c r="E98" s="14"/>
      <c r="F98" s="472">
        <f t="shared" si="10"/>
        <v>0</v>
      </c>
      <c r="G98" s="488"/>
      <c r="H98" s="14"/>
      <c r="I98" s="9">
        <f t="shared" si="11"/>
        <v>0</v>
      </c>
      <c r="J98" s="489">
        <f t="shared" si="12"/>
        <v>0</v>
      </c>
      <c r="K98" s="490"/>
      <c r="L98" s="14"/>
      <c r="M98" s="486">
        <f t="shared" si="14"/>
        <v>0</v>
      </c>
      <c r="N98" s="490"/>
      <c r="O98" s="14"/>
      <c r="P98" s="491">
        <f t="shared" si="13"/>
        <v>0</v>
      </c>
      <c r="Q98" s="10">
        <f t="shared" si="15"/>
        <v>0</v>
      </c>
      <c r="R98" s="6"/>
    </row>
    <row r="99" spans="1:18" x14ac:dyDescent="0.2">
      <c r="A99" s="232">
        <v>85</v>
      </c>
      <c r="B99" s="18" t="s">
        <v>145</v>
      </c>
      <c r="C99" s="36" t="s">
        <v>27</v>
      </c>
      <c r="D99" s="13">
        <v>835464.3</v>
      </c>
      <c r="E99" s="14"/>
      <c r="F99" s="472">
        <f t="shared" si="10"/>
        <v>835464.3</v>
      </c>
      <c r="G99" s="488">
        <v>771673.5</v>
      </c>
      <c r="H99" s="14"/>
      <c r="I99" s="9">
        <f t="shared" si="11"/>
        <v>771673.5</v>
      </c>
      <c r="J99" s="489">
        <f t="shared" si="12"/>
        <v>1607137.8</v>
      </c>
      <c r="K99" s="490"/>
      <c r="L99" s="14"/>
      <c r="M99" s="486">
        <f t="shared" si="14"/>
        <v>0</v>
      </c>
      <c r="N99" s="490"/>
      <c r="O99" s="14"/>
      <c r="P99" s="491">
        <f t="shared" si="13"/>
        <v>0</v>
      </c>
      <c r="Q99" s="10">
        <f t="shared" si="15"/>
        <v>1607137.8</v>
      </c>
      <c r="R99" s="6"/>
    </row>
    <row r="100" spans="1:18" x14ac:dyDescent="0.2">
      <c r="A100" s="232">
        <v>86</v>
      </c>
      <c r="B100" s="133" t="s">
        <v>146</v>
      </c>
      <c r="C100" s="36" t="s">
        <v>12</v>
      </c>
      <c r="D100" s="13">
        <v>857959.3</v>
      </c>
      <c r="E100" s="14"/>
      <c r="F100" s="472">
        <f t="shared" si="10"/>
        <v>857959.3</v>
      </c>
      <c r="G100" s="488">
        <v>516163.83</v>
      </c>
      <c r="H100" s="14"/>
      <c r="I100" s="9">
        <f t="shared" si="11"/>
        <v>516163.83</v>
      </c>
      <c r="J100" s="489">
        <f t="shared" si="12"/>
        <v>1374123.1300000001</v>
      </c>
      <c r="K100" s="490"/>
      <c r="L100" s="14"/>
      <c r="M100" s="486">
        <f t="shared" si="14"/>
        <v>0</v>
      </c>
      <c r="N100" s="490"/>
      <c r="O100" s="14"/>
      <c r="P100" s="491">
        <f t="shared" si="13"/>
        <v>0</v>
      </c>
      <c r="Q100" s="10">
        <f t="shared" si="15"/>
        <v>1374123.1300000001</v>
      </c>
      <c r="R100" s="6"/>
    </row>
    <row r="101" spans="1:18" x14ac:dyDescent="0.2">
      <c r="A101" s="232">
        <v>87</v>
      </c>
      <c r="B101" s="133" t="s">
        <v>147</v>
      </c>
      <c r="C101" s="36" t="s">
        <v>26</v>
      </c>
      <c r="D101" s="13">
        <v>2373672.4</v>
      </c>
      <c r="E101" s="14"/>
      <c r="F101" s="472">
        <f t="shared" si="10"/>
        <v>2373672.4</v>
      </c>
      <c r="G101" s="488">
        <v>2381898.87</v>
      </c>
      <c r="H101" s="14"/>
      <c r="I101" s="9">
        <f t="shared" si="11"/>
        <v>2381898.87</v>
      </c>
      <c r="J101" s="489">
        <f t="shared" si="12"/>
        <v>4755571.2699999996</v>
      </c>
      <c r="K101" s="490"/>
      <c r="L101" s="14"/>
      <c r="M101" s="486">
        <f t="shared" si="14"/>
        <v>0</v>
      </c>
      <c r="N101" s="490"/>
      <c r="O101" s="14"/>
      <c r="P101" s="491">
        <f t="shared" si="13"/>
        <v>0</v>
      </c>
      <c r="Q101" s="10">
        <f t="shared" si="15"/>
        <v>4755571.2699999996</v>
      </c>
      <c r="R101" s="6"/>
    </row>
    <row r="102" spans="1:18" x14ac:dyDescent="0.2">
      <c r="A102" s="232">
        <v>88</v>
      </c>
      <c r="B102" s="18" t="s">
        <v>148</v>
      </c>
      <c r="C102" s="36" t="s">
        <v>42</v>
      </c>
      <c r="D102" s="13">
        <v>1094606.7</v>
      </c>
      <c r="E102" s="14"/>
      <c r="F102" s="472">
        <f t="shared" si="10"/>
        <v>1094606.7</v>
      </c>
      <c r="G102" s="488">
        <v>1047761.13</v>
      </c>
      <c r="H102" s="14"/>
      <c r="I102" s="9">
        <f t="shared" si="11"/>
        <v>1047761.13</v>
      </c>
      <c r="J102" s="489">
        <f t="shared" si="12"/>
        <v>2142367.83</v>
      </c>
      <c r="K102" s="490"/>
      <c r="L102" s="14"/>
      <c r="M102" s="486">
        <f t="shared" si="14"/>
        <v>0</v>
      </c>
      <c r="N102" s="490"/>
      <c r="O102" s="14"/>
      <c r="P102" s="491">
        <f t="shared" si="13"/>
        <v>0</v>
      </c>
      <c r="Q102" s="10">
        <f t="shared" si="15"/>
        <v>2142367.83</v>
      </c>
      <c r="R102" s="6"/>
    </row>
    <row r="103" spans="1:18" x14ac:dyDescent="0.2">
      <c r="A103" s="232">
        <v>89</v>
      </c>
      <c r="B103" s="35" t="s">
        <v>150</v>
      </c>
      <c r="C103" s="36" t="s">
        <v>28</v>
      </c>
      <c r="D103" s="13">
        <v>3429137.8</v>
      </c>
      <c r="E103" s="14"/>
      <c r="F103" s="472">
        <f t="shared" si="10"/>
        <v>3429137.8</v>
      </c>
      <c r="G103" s="488">
        <v>1138647.1200000001</v>
      </c>
      <c r="H103" s="14"/>
      <c r="I103" s="9">
        <f t="shared" si="11"/>
        <v>1138647.1200000001</v>
      </c>
      <c r="J103" s="489">
        <f t="shared" si="12"/>
        <v>4567784.92</v>
      </c>
      <c r="K103" s="490"/>
      <c r="L103" s="14"/>
      <c r="M103" s="486">
        <f t="shared" si="14"/>
        <v>0</v>
      </c>
      <c r="N103" s="490"/>
      <c r="O103" s="14"/>
      <c r="P103" s="491">
        <f t="shared" si="13"/>
        <v>0</v>
      </c>
      <c r="Q103" s="10">
        <f t="shared" si="15"/>
        <v>4567784.92</v>
      </c>
      <c r="R103" s="6"/>
    </row>
    <row r="104" spans="1:18" x14ac:dyDescent="0.2">
      <c r="A104" s="232">
        <v>90</v>
      </c>
      <c r="B104" s="35" t="s">
        <v>151</v>
      </c>
      <c r="C104" s="36" t="s">
        <v>29</v>
      </c>
      <c r="D104" s="13">
        <v>2536536.2000000002</v>
      </c>
      <c r="E104" s="14"/>
      <c r="F104" s="472">
        <f t="shared" si="10"/>
        <v>2536536.2000000002</v>
      </c>
      <c r="G104" s="488">
        <v>1699396.53</v>
      </c>
      <c r="H104" s="14"/>
      <c r="I104" s="9">
        <f t="shared" si="11"/>
        <v>1699396.53</v>
      </c>
      <c r="J104" s="489">
        <f t="shared" si="12"/>
        <v>4235932.7300000004</v>
      </c>
      <c r="K104" s="490"/>
      <c r="L104" s="14"/>
      <c r="M104" s="486">
        <f t="shared" si="14"/>
        <v>0</v>
      </c>
      <c r="N104" s="490"/>
      <c r="O104" s="14"/>
      <c r="P104" s="491">
        <f t="shared" si="13"/>
        <v>0</v>
      </c>
      <c r="Q104" s="10">
        <f t="shared" si="15"/>
        <v>4235932.7300000004</v>
      </c>
      <c r="R104" s="6"/>
    </row>
    <row r="105" spans="1:18" x14ac:dyDescent="0.2">
      <c r="A105" s="232">
        <v>91</v>
      </c>
      <c r="B105" s="133" t="s">
        <v>152</v>
      </c>
      <c r="C105" s="36" t="s">
        <v>14</v>
      </c>
      <c r="D105" s="13">
        <v>803971.3</v>
      </c>
      <c r="E105" s="14"/>
      <c r="F105" s="472">
        <f t="shared" si="10"/>
        <v>803971.3</v>
      </c>
      <c r="G105" s="488">
        <v>939726.84</v>
      </c>
      <c r="H105" s="14"/>
      <c r="I105" s="9">
        <f t="shared" si="11"/>
        <v>939726.84</v>
      </c>
      <c r="J105" s="489">
        <f t="shared" si="12"/>
        <v>1743698.1400000001</v>
      </c>
      <c r="K105" s="490">
        <v>5321050.6000000015</v>
      </c>
      <c r="L105" s="14"/>
      <c r="M105" s="486">
        <f t="shared" si="14"/>
        <v>5321050.6000000015</v>
      </c>
      <c r="N105" s="490"/>
      <c r="O105" s="14"/>
      <c r="P105" s="491">
        <f t="shared" si="13"/>
        <v>0</v>
      </c>
      <c r="Q105" s="10">
        <f t="shared" si="15"/>
        <v>7064748.7400000021</v>
      </c>
      <c r="R105" s="6"/>
    </row>
    <row r="106" spans="1:18" x14ac:dyDescent="0.2">
      <c r="A106" s="232">
        <v>92</v>
      </c>
      <c r="B106" s="35" t="s">
        <v>153</v>
      </c>
      <c r="C106" s="36" t="s">
        <v>30</v>
      </c>
      <c r="D106" s="13">
        <v>1302910.3999999999</v>
      </c>
      <c r="E106" s="14"/>
      <c r="F106" s="472">
        <f t="shared" si="10"/>
        <v>1302910.3999999999</v>
      </c>
      <c r="G106" s="488">
        <v>889996.77</v>
      </c>
      <c r="H106" s="14"/>
      <c r="I106" s="9">
        <f t="shared" si="11"/>
        <v>889996.77</v>
      </c>
      <c r="J106" s="489">
        <f t="shared" si="12"/>
        <v>2192907.17</v>
      </c>
      <c r="K106" s="490"/>
      <c r="L106" s="14"/>
      <c r="M106" s="486">
        <f t="shared" si="14"/>
        <v>0</v>
      </c>
      <c r="N106" s="490"/>
      <c r="O106" s="14"/>
      <c r="P106" s="491">
        <f t="shared" si="13"/>
        <v>0</v>
      </c>
      <c r="Q106" s="10">
        <f t="shared" si="15"/>
        <v>2192907.17</v>
      </c>
      <c r="R106" s="6"/>
    </row>
    <row r="107" spans="1:18" x14ac:dyDescent="0.2">
      <c r="A107" s="232">
        <v>93</v>
      </c>
      <c r="B107" s="35" t="s">
        <v>154</v>
      </c>
      <c r="C107" s="36" t="s">
        <v>15</v>
      </c>
      <c r="D107" s="13">
        <v>1164341.2</v>
      </c>
      <c r="E107" s="14"/>
      <c r="F107" s="472">
        <f t="shared" si="10"/>
        <v>1164341.2</v>
      </c>
      <c r="G107" s="488">
        <v>709939.62</v>
      </c>
      <c r="H107" s="14"/>
      <c r="I107" s="9">
        <f t="shared" si="11"/>
        <v>709939.62</v>
      </c>
      <c r="J107" s="489">
        <f t="shared" si="12"/>
        <v>1874280.8199999998</v>
      </c>
      <c r="K107" s="490">
        <v>5998853.9800000042</v>
      </c>
      <c r="L107" s="14"/>
      <c r="M107" s="486">
        <f t="shared" si="14"/>
        <v>5998853.9800000042</v>
      </c>
      <c r="N107" s="490"/>
      <c r="O107" s="14"/>
      <c r="P107" s="491">
        <f t="shared" si="13"/>
        <v>0</v>
      </c>
      <c r="Q107" s="10">
        <f t="shared" si="15"/>
        <v>7873134.8000000045</v>
      </c>
      <c r="R107" s="6"/>
    </row>
    <row r="108" spans="1:18" x14ac:dyDescent="0.2">
      <c r="A108" s="232">
        <v>94</v>
      </c>
      <c r="B108" s="18" t="s">
        <v>155</v>
      </c>
      <c r="C108" s="36" t="s">
        <v>13</v>
      </c>
      <c r="D108" s="13">
        <v>1504015.7</v>
      </c>
      <c r="E108" s="14"/>
      <c r="F108" s="472">
        <f t="shared" si="10"/>
        <v>1504015.7</v>
      </c>
      <c r="G108" s="488">
        <v>1157510.25</v>
      </c>
      <c r="H108" s="14"/>
      <c r="I108" s="9">
        <f t="shared" si="11"/>
        <v>1157510.25</v>
      </c>
      <c r="J108" s="489">
        <f t="shared" si="12"/>
        <v>2661525.9500000002</v>
      </c>
      <c r="K108" s="490">
        <v>7817141.2800000003</v>
      </c>
      <c r="L108" s="14"/>
      <c r="M108" s="486">
        <f t="shared" ref="M108:M139" si="16">SUM(K108:L108)</f>
        <v>7817141.2800000003</v>
      </c>
      <c r="N108" s="490"/>
      <c r="O108" s="14"/>
      <c r="P108" s="491">
        <f t="shared" si="13"/>
        <v>0</v>
      </c>
      <c r="Q108" s="10">
        <f t="shared" ref="Q108:Q139" si="17">J108+M108+P108</f>
        <v>10478667.23</v>
      </c>
      <c r="R108" s="6"/>
    </row>
    <row r="109" spans="1:18" x14ac:dyDescent="0.2">
      <c r="A109" s="232">
        <v>95</v>
      </c>
      <c r="B109" s="133" t="s">
        <v>156</v>
      </c>
      <c r="C109" s="36" t="s">
        <v>31</v>
      </c>
      <c r="D109" s="13">
        <v>987080.6</v>
      </c>
      <c r="E109" s="14"/>
      <c r="F109" s="472">
        <f t="shared" si="10"/>
        <v>987080.6</v>
      </c>
      <c r="G109" s="488">
        <v>876278.13</v>
      </c>
      <c r="H109" s="14"/>
      <c r="I109" s="9">
        <f t="shared" si="11"/>
        <v>876278.13</v>
      </c>
      <c r="J109" s="489">
        <f t="shared" si="12"/>
        <v>1863358.73</v>
      </c>
      <c r="K109" s="490"/>
      <c r="L109" s="14"/>
      <c r="M109" s="486">
        <f t="shared" si="16"/>
        <v>0</v>
      </c>
      <c r="N109" s="490"/>
      <c r="O109" s="14"/>
      <c r="P109" s="491">
        <f t="shared" si="13"/>
        <v>0</v>
      </c>
      <c r="Q109" s="10">
        <f t="shared" si="17"/>
        <v>1863358.73</v>
      </c>
      <c r="R109" s="6"/>
    </row>
    <row r="110" spans="1:18" x14ac:dyDescent="0.2">
      <c r="A110" s="232">
        <v>96</v>
      </c>
      <c r="B110" s="35" t="s">
        <v>158</v>
      </c>
      <c r="C110" s="36" t="s">
        <v>33</v>
      </c>
      <c r="D110" s="13">
        <v>2499194.5</v>
      </c>
      <c r="E110" s="14"/>
      <c r="F110" s="472">
        <f t="shared" si="10"/>
        <v>2499194.5</v>
      </c>
      <c r="G110" s="488">
        <v>1841727.42</v>
      </c>
      <c r="H110" s="14"/>
      <c r="I110" s="9">
        <f t="shared" si="11"/>
        <v>1841727.42</v>
      </c>
      <c r="J110" s="489">
        <f t="shared" si="12"/>
        <v>4340921.92</v>
      </c>
      <c r="K110" s="490">
        <v>11278864.610000003</v>
      </c>
      <c r="L110" s="14"/>
      <c r="M110" s="486">
        <f t="shared" si="16"/>
        <v>11278864.610000003</v>
      </c>
      <c r="N110" s="490"/>
      <c r="O110" s="14"/>
      <c r="P110" s="491">
        <f t="shared" si="13"/>
        <v>0</v>
      </c>
      <c r="Q110" s="10">
        <f t="shared" si="17"/>
        <v>15619786.530000003</v>
      </c>
      <c r="R110" s="6"/>
    </row>
    <row r="111" spans="1:18" x14ac:dyDescent="0.2">
      <c r="A111" s="232">
        <v>97</v>
      </c>
      <c r="B111" s="35" t="s">
        <v>160</v>
      </c>
      <c r="C111" s="36" t="s">
        <v>161</v>
      </c>
      <c r="D111" s="13"/>
      <c r="E111" s="14"/>
      <c r="F111" s="472">
        <f t="shared" si="10"/>
        <v>0</v>
      </c>
      <c r="G111" s="488"/>
      <c r="H111" s="14"/>
      <c r="I111" s="9">
        <f t="shared" si="11"/>
        <v>0</v>
      </c>
      <c r="J111" s="489">
        <f t="shared" si="12"/>
        <v>0</v>
      </c>
      <c r="K111" s="490"/>
      <c r="L111" s="14"/>
      <c r="M111" s="486">
        <f t="shared" si="16"/>
        <v>0</v>
      </c>
      <c r="N111" s="490"/>
      <c r="O111" s="14"/>
      <c r="P111" s="491">
        <f t="shared" si="13"/>
        <v>0</v>
      </c>
      <c r="Q111" s="10">
        <f t="shared" si="17"/>
        <v>0</v>
      </c>
      <c r="R111" s="6"/>
    </row>
    <row r="112" spans="1:18" x14ac:dyDescent="0.2">
      <c r="A112" s="232">
        <v>98</v>
      </c>
      <c r="B112" s="35" t="s">
        <v>162</v>
      </c>
      <c r="C112" s="36" t="s">
        <v>163</v>
      </c>
      <c r="D112" s="13"/>
      <c r="E112" s="14"/>
      <c r="F112" s="472">
        <f t="shared" si="10"/>
        <v>0</v>
      </c>
      <c r="G112" s="488"/>
      <c r="H112" s="14"/>
      <c r="I112" s="9">
        <f t="shared" si="11"/>
        <v>0</v>
      </c>
      <c r="J112" s="489">
        <f t="shared" si="12"/>
        <v>0</v>
      </c>
      <c r="K112" s="490"/>
      <c r="L112" s="14"/>
      <c r="M112" s="486">
        <f t="shared" si="16"/>
        <v>0</v>
      </c>
      <c r="N112" s="490"/>
      <c r="O112" s="14"/>
      <c r="P112" s="491">
        <f t="shared" si="13"/>
        <v>0</v>
      </c>
      <c r="Q112" s="10">
        <f t="shared" si="17"/>
        <v>0</v>
      </c>
      <c r="R112" s="6"/>
    </row>
    <row r="113" spans="1:18" x14ac:dyDescent="0.2">
      <c r="A113" s="232">
        <v>99</v>
      </c>
      <c r="B113" s="133" t="s">
        <v>164</v>
      </c>
      <c r="C113" s="36" t="s">
        <v>165</v>
      </c>
      <c r="D113" s="13"/>
      <c r="E113" s="14"/>
      <c r="F113" s="472">
        <f t="shared" si="10"/>
        <v>0</v>
      </c>
      <c r="G113" s="488"/>
      <c r="H113" s="14"/>
      <c r="I113" s="9">
        <f t="shared" si="11"/>
        <v>0</v>
      </c>
      <c r="J113" s="489">
        <f t="shared" si="12"/>
        <v>0</v>
      </c>
      <c r="K113" s="490"/>
      <c r="L113" s="14"/>
      <c r="M113" s="486">
        <f t="shared" si="16"/>
        <v>0</v>
      </c>
      <c r="N113" s="490"/>
      <c r="O113" s="14"/>
      <c r="P113" s="491">
        <f t="shared" si="13"/>
        <v>0</v>
      </c>
      <c r="Q113" s="10">
        <f t="shared" si="17"/>
        <v>0</v>
      </c>
      <c r="R113" s="6"/>
    </row>
    <row r="114" spans="1:18" x14ac:dyDescent="0.2">
      <c r="A114" s="232">
        <v>100</v>
      </c>
      <c r="B114" s="133" t="s">
        <v>166</v>
      </c>
      <c r="C114" s="36" t="s">
        <v>167</v>
      </c>
      <c r="D114" s="13"/>
      <c r="E114" s="14"/>
      <c r="F114" s="472">
        <f t="shared" si="10"/>
        <v>0</v>
      </c>
      <c r="G114" s="488"/>
      <c r="H114" s="14"/>
      <c r="I114" s="9">
        <f t="shared" si="11"/>
        <v>0</v>
      </c>
      <c r="J114" s="489">
        <f t="shared" si="12"/>
        <v>0</v>
      </c>
      <c r="K114" s="490"/>
      <c r="L114" s="14"/>
      <c r="M114" s="486">
        <f t="shared" si="16"/>
        <v>0</v>
      </c>
      <c r="N114" s="490"/>
      <c r="O114" s="14"/>
      <c r="P114" s="491">
        <f t="shared" si="13"/>
        <v>0</v>
      </c>
      <c r="Q114" s="10">
        <f t="shared" si="17"/>
        <v>0</v>
      </c>
      <c r="R114" s="6"/>
    </row>
    <row r="115" spans="1:18" ht="15.75" customHeight="1" x14ac:dyDescent="0.2">
      <c r="A115" s="232">
        <v>101</v>
      </c>
      <c r="B115" s="133" t="s">
        <v>168</v>
      </c>
      <c r="C115" s="36" t="s">
        <v>169</v>
      </c>
      <c r="D115" s="13"/>
      <c r="E115" s="14"/>
      <c r="F115" s="472">
        <f t="shared" si="10"/>
        <v>0</v>
      </c>
      <c r="G115" s="488"/>
      <c r="H115" s="14"/>
      <c r="I115" s="9">
        <f t="shared" si="11"/>
        <v>0</v>
      </c>
      <c r="J115" s="489">
        <f t="shared" si="12"/>
        <v>0</v>
      </c>
      <c r="K115" s="490"/>
      <c r="L115" s="14"/>
      <c r="M115" s="486">
        <f t="shared" si="16"/>
        <v>0</v>
      </c>
      <c r="N115" s="490"/>
      <c r="O115" s="14"/>
      <c r="P115" s="491">
        <f t="shared" si="13"/>
        <v>0</v>
      </c>
      <c r="Q115" s="10">
        <f t="shared" si="17"/>
        <v>0</v>
      </c>
      <c r="R115" s="6"/>
    </row>
    <row r="116" spans="1:18" x14ac:dyDescent="0.2">
      <c r="A116" s="232">
        <v>102</v>
      </c>
      <c r="B116" s="133" t="s">
        <v>170</v>
      </c>
      <c r="C116" s="36" t="s">
        <v>171</v>
      </c>
      <c r="D116" s="13"/>
      <c r="E116" s="14"/>
      <c r="F116" s="472">
        <f t="shared" si="10"/>
        <v>0</v>
      </c>
      <c r="G116" s="488"/>
      <c r="H116" s="14"/>
      <c r="I116" s="9">
        <f t="shared" si="11"/>
        <v>0</v>
      </c>
      <c r="J116" s="489">
        <f t="shared" si="12"/>
        <v>0</v>
      </c>
      <c r="K116" s="490"/>
      <c r="L116" s="14"/>
      <c r="M116" s="486">
        <f t="shared" si="16"/>
        <v>0</v>
      </c>
      <c r="N116" s="490"/>
      <c r="O116" s="14"/>
      <c r="P116" s="491">
        <f t="shared" si="13"/>
        <v>0</v>
      </c>
      <c r="Q116" s="10">
        <f t="shared" si="17"/>
        <v>0</v>
      </c>
      <c r="R116" s="6"/>
    </row>
    <row r="117" spans="1:18" x14ac:dyDescent="0.2">
      <c r="A117" s="232">
        <v>103</v>
      </c>
      <c r="B117" s="133" t="s">
        <v>172</v>
      </c>
      <c r="C117" s="36" t="s">
        <v>173</v>
      </c>
      <c r="D117" s="13"/>
      <c r="E117" s="14"/>
      <c r="F117" s="472">
        <f t="shared" si="10"/>
        <v>0</v>
      </c>
      <c r="G117" s="488"/>
      <c r="H117" s="14"/>
      <c r="I117" s="9">
        <f t="shared" si="11"/>
        <v>0</v>
      </c>
      <c r="J117" s="489">
        <f t="shared" si="12"/>
        <v>0</v>
      </c>
      <c r="K117" s="490"/>
      <c r="L117" s="14"/>
      <c r="M117" s="486">
        <f t="shared" si="16"/>
        <v>0</v>
      </c>
      <c r="N117" s="490"/>
      <c r="O117" s="14"/>
      <c r="P117" s="491">
        <f t="shared" si="13"/>
        <v>0</v>
      </c>
      <c r="Q117" s="10">
        <f t="shared" si="17"/>
        <v>0</v>
      </c>
      <c r="R117" s="6"/>
    </row>
    <row r="118" spans="1:18" x14ac:dyDescent="0.2">
      <c r="A118" s="232">
        <v>104</v>
      </c>
      <c r="B118" s="86" t="s">
        <v>174</v>
      </c>
      <c r="C118" s="135" t="s">
        <v>175</v>
      </c>
      <c r="D118" s="13"/>
      <c r="E118" s="14"/>
      <c r="F118" s="472">
        <f t="shared" si="10"/>
        <v>0</v>
      </c>
      <c r="G118" s="488"/>
      <c r="H118" s="14"/>
      <c r="I118" s="9">
        <f t="shared" si="11"/>
        <v>0</v>
      </c>
      <c r="J118" s="489">
        <f t="shared" si="12"/>
        <v>0</v>
      </c>
      <c r="K118" s="490"/>
      <c r="L118" s="14"/>
      <c r="M118" s="486">
        <f t="shared" si="16"/>
        <v>0</v>
      </c>
      <c r="N118" s="490"/>
      <c r="O118" s="14"/>
      <c r="P118" s="491">
        <f t="shared" si="13"/>
        <v>0</v>
      </c>
      <c r="Q118" s="10">
        <f t="shared" si="17"/>
        <v>0</v>
      </c>
      <c r="R118" s="6"/>
    </row>
    <row r="119" spans="1:18" x14ac:dyDescent="0.2">
      <c r="A119" s="232">
        <v>105</v>
      </c>
      <c r="B119" s="18" t="s">
        <v>176</v>
      </c>
      <c r="C119" s="36" t="s">
        <v>177</v>
      </c>
      <c r="D119" s="13"/>
      <c r="E119" s="14"/>
      <c r="F119" s="472">
        <f t="shared" si="10"/>
        <v>0</v>
      </c>
      <c r="G119" s="488"/>
      <c r="H119" s="14"/>
      <c r="I119" s="9">
        <f t="shared" si="11"/>
        <v>0</v>
      </c>
      <c r="J119" s="489">
        <f t="shared" si="12"/>
        <v>0</v>
      </c>
      <c r="K119" s="490"/>
      <c r="L119" s="14"/>
      <c r="M119" s="486">
        <f t="shared" si="16"/>
        <v>0</v>
      </c>
      <c r="N119" s="490"/>
      <c r="O119" s="14"/>
      <c r="P119" s="491">
        <f t="shared" si="13"/>
        <v>0</v>
      </c>
      <c r="Q119" s="10">
        <f t="shared" si="17"/>
        <v>0</v>
      </c>
      <c r="R119" s="6"/>
    </row>
    <row r="120" spans="1:18" x14ac:dyDescent="0.2">
      <c r="A120" s="232">
        <v>106</v>
      </c>
      <c r="B120" s="133" t="s">
        <v>178</v>
      </c>
      <c r="C120" s="36" t="s">
        <v>179</v>
      </c>
      <c r="D120" s="13"/>
      <c r="E120" s="14"/>
      <c r="F120" s="472">
        <f t="shared" si="10"/>
        <v>0</v>
      </c>
      <c r="G120" s="488"/>
      <c r="H120" s="14"/>
      <c r="I120" s="9">
        <f t="shared" si="11"/>
        <v>0</v>
      </c>
      <c r="J120" s="489">
        <f t="shared" si="12"/>
        <v>0</v>
      </c>
      <c r="K120" s="490"/>
      <c r="L120" s="14"/>
      <c r="M120" s="486">
        <f t="shared" si="16"/>
        <v>0</v>
      </c>
      <c r="N120" s="490"/>
      <c r="O120" s="14"/>
      <c r="P120" s="491">
        <f t="shared" si="13"/>
        <v>0</v>
      </c>
      <c r="Q120" s="10">
        <f t="shared" si="17"/>
        <v>0</v>
      </c>
      <c r="R120" s="6"/>
    </row>
    <row r="121" spans="1:18" x14ac:dyDescent="0.2">
      <c r="A121" s="232">
        <v>107</v>
      </c>
      <c r="B121" s="35" t="s">
        <v>180</v>
      </c>
      <c r="C121" s="138" t="s">
        <v>181</v>
      </c>
      <c r="D121" s="13"/>
      <c r="E121" s="14"/>
      <c r="F121" s="472">
        <f t="shared" si="10"/>
        <v>0</v>
      </c>
      <c r="G121" s="488"/>
      <c r="H121" s="14"/>
      <c r="I121" s="9">
        <f t="shared" si="11"/>
        <v>0</v>
      </c>
      <c r="J121" s="489">
        <f t="shared" si="12"/>
        <v>0</v>
      </c>
      <c r="K121" s="490"/>
      <c r="L121" s="14"/>
      <c r="M121" s="486">
        <f t="shared" si="16"/>
        <v>0</v>
      </c>
      <c r="N121" s="490"/>
      <c r="O121" s="14"/>
      <c r="P121" s="491">
        <f t="shared" si="13"/>
        <v>0</v>
      </c>
      <c r="Q121" s="10">
        <f t="shared" si="17"/>
        <v>0</v>
      </c>
      <c r="R121" s="6"/>
    </row>
    <row r="122" spans="1:18" x14ac:dyDescent="0.2">
      <c r="A122" s="232">
        <v>108</v>
      </c>
      <c r="B122" s="133" t="s">
        <v>182</v>
      </c>
      <c r="C122" s="36" t="s">
        <v>267</v>
      </c>
      <c r="D122" s="13"/>
      <c r="E122" s="14"/>
      <c r="F122" s="472">
        <f t="shared" si="10"/>
        <v>0</v>
      </c>
      <c r="G122" s="488"/>
      <c r="H122" s="14"/>
      <c r="I122" s="9">
        <f t="shared" si="11"/>
        <v>0</v>
      </c>
      <c r="J122" s="489">
        <f t="shared" si="12"/>
        <v>0</v>
      </c>
      <c r="K122" s="490"/>
      <c r="L122" s="14"/>
      <c r="M122" s="486">
        <f t="shared" si="16"/>
        <v>0</v>
      </c>
      <c r="N122" s="490"/>
      <c r="O122" s="14"/>
      <c r="P122" s="491">
        <f t="shared" si="13"/>
        <v>0</v>
      </c>
      <c r="Q122" s="10">
        <f t="shared" si="17"/>
        <v>0</v>
      </c>
      <c r="R122" s="6"/>
    </row>
    <row r="123" spans="1:18" x14ac:dyDescent="0.2">
      <c r="A123" s="232">
        <v>109</v>
      </c>
      <c r="B123" s="18" t="s">
        <v>183</v>
      </c>
      <c r="C123" s="36" t="s">
        <v>255</v>
      </c>
      <c r="D123" s="13"/>
      <c r="E123" s="14"/>
      <c r="F123" s="472">
        <f t="shared" si="10"/>
        <v>0</v>
      </c>
      <c r="G123" s="488"/>
      <c r="H123" s="14"/>
      <c r="I123" s="9">
        <f t="shared" si="11"/>
        <v>0</v>
      </c>
      <c r="J123" s="489">
        <f t="shared" si="12"/>
        <v>0</v>
      </c>
      <c r="K123" s="490"/>
      <c r="L123" s="14"/>
      <c r="M123" s="486">
        <f t="shared" si="16"/>
        <v>0</v>
      </c>
      <c r="N123" s="490"/>
      <c r="O123" s="14"/>
      <c r="P123" s="491">
        <f t="shared" si="13"/>
        <v>0</v>
      </c>
      <c r="Q123" s="10">
        <f t="shared" si="17"/>
        <v>0</v>
      </c>
      <c r="R123" s="6"/>
    </row>
    <row r="124" spans="1:18" x14ac:dyDescent="0.2">
      <c r="A124" s="232">
        <v>110</v>
      </c>
      <c r="B124" s="35" t="s">
        <v>307</v>
      </c>
      <c r="C124" s="36" t="s">
        <v>312</v>
      </c>
      <c r="D124" s="13"/>
      <c r="E124" s="14"/>
      <c r="F124" s="472">
        <f t="shared" si="10"/>
        <v>0</v>
      </c>
      <c r="G124" s="488"/>
      <c r="H124" s="14"/>
      <c r="I124" s="9">
        <f t="shared" si="11"/>
        <v>0</v>
      </c>
      <c r="J124" s="489">
        <f t="shared" si="12"/>
        <v>0</v>
      </c>
      <c r="K124" s="490"/>
      <c r="L124" s="14"/>
      <c r="M124" s="486">
        <f t="shared" si="16"/>
        <v>0</v>
      </c>
      <c r="N124" s="490"/>
      <c r="O124" s="14"/>
      <c r="P124" s="491">
        <f t="shared" si="13"/>
        <v>0</v>
      </c>
      <c r="Q124" s="10">
        <f t="shared" si="17"/>
        <v>0</v>
      </c>
      <c r="R124" s="6"/>
    </row>
    <row r="125" spans="1:18" x14ac:dyDescent="0.2">
      <c r="A125" s="232">
        <v>111</v>
      </c>
      <c r="B125" s="18" t="s">
        <v>184</v>
      </c>
      <c r="C125" s="36" t="s">
        <v>185</v>
      </c>
      <c r="D125" s="13"/>
      <c r="E125" s="14"/>
      <c r="F125" s="472">
        <f t="shared" si="10"/>
        <v>0</v>
      </c>
      <c r="G125" s="488"/>
      <c r="H125" s="14"/>
      <c r="I125" s="9">
        <f t="shared" si="11"/>
        <v>0</v>
      </c>
      <c r="J125" s="489">
        <f t="shared" si="12"/>
        <v>0</v>
      </c>
      <c r="K125" s="490"/>
      <c r="L125" s="14"/>
      <c r="M125" s="486">
        <f t="shared" si="16"/>
        <v>0</v>
      </c>
      <c r="N125" s="490"/>
      <c r="O125" s="14"/>
      <c r="P125" s="491">
        <f t="shared" si="13"/>
        <v>0</v>
      </c>
      <c r="Q125" s="10">
        <f t="shared" si="17"/>
        <v>0</v>
      </c>
      <c r="R125" s="6"/>
    </row>
    <row r="126" spans="1:18" x14ac:dyDescent="0.2">
      <c r="A126" s="232">
        <v>112</v>
      </c>
      <c r="B126" s="18" t="s">
        <v>186</v>
      </c>
      <c r="C126" s="36" t="s">
        <v>306</v>
      </c>
      <c r="D126" s="13"/>
      <c r="E126" s="14"/>
      <c r="F126" s="472">
        <f t="shared" si="10"/>
        <v>0</v>
      </c>
      <c r="G126" s="488"/>
      <c r="H126" s="14"/>
      <c r="I126" s="9">
        <f t="shared" si="11"/>
        <v>0</v>
      </c>
      <c r="J126" s="489">
        <f t="shared" si="12"/>
        <v>0</v>
      </c>
      <c r="K126" s="490"/>
      <c r="L126" s="14"/>
      <c r="M126" s="486">
        <f t="shared" si="16"/>
        <v>0</v>
      </c>
      <c r="N126" s="490"/>
      <c r="O126" s="14"/>
      <c r="P126" s="491">
        <f t="shared" si="13"/>
        <v>0</v>
      </c>
      <c r="Q126" s="10">
        <f t="shared" si="17"/>
        <v>0</v>
      </c>
      <c r="R126" s="6"/>
    </row>
    <row r="127" spans="1:18" x14ac:dyDescent="0.2">
      <c r="A127" s="232">
        <v>113</v>
      </c>
      <c r="B127" s="133" t="s">
        <v>187</v>
      </c>
      <c r="C127" s="36" t="s">
        <v>188</v>
      </c>
      <c r="D127" s="13"/>
      <c r="E127" s="14"/>
      <c r="F127" s="472">
        <f t="shared" si="10"/>
        <v>0</v>
      </c>
      <c r="G127" s="488"/>
      <c r="H127" s="14"/>
      <c r="I127" s="9">
        <f t="shared" si="11"/>
        <v>0</v>
      </c>
      <c r="J127" s="489">
        <f t="shared" si="12"/>
        <v>0</v>
      </c>
      <c r="K127" s="490"/>
      <c r="L127" s="14"/>
      <c r="M127" s="486">
        <f t="shared" si="16"/>
        <v>0</v>
      </c>
      <c r="N127" s="490"/>
      <c r="O127" s="14"/>
      <c r="P127" s="491">
        <f t="shared" si="13"/>
        <v>0</v>
      </c>
      <c r="Q127" s="10">
        <f t="shared" si="17"/>
        <v>0</v>
      </c>
      <c r="R127" s="6"/>
    </row>
    <row r="128" spans="1:18" ht="25.5" x14ac:dyDescent="0.2">
      <c r="A128" s="232">
        <v>114</v>
      </c>
      <c r="B128" s="133" t="s">
        <v>189</v>
      </c>
      <c r="C128" s="75" t="s">
        <v>303</v>
      </c>
      <c r="D128" s="13"/>
      <c r="E128" s="14"/>
      <c r="F128" s="472">
        <f t="shared" si="10"/>
        <v>0</v>
      </c>
      <c r="G128" s="488"/>
      <c r="H128" s="14"/>
      <c r="I128" s="9">
        <f t="shared" si="11"/>
        <v>0</v>
      </c>
      <c r="J128" s="489">
        <f t="shared" si="12"/>
        <v>0</v>
      </c>
      <c r="K128" s="490"/>
      <c r="L128" s="14"/>
      <c r="M128" s="486">
        <f t="shared" si="16"/>
        <v>0</v>
      </c>
      <c r="N128" s="490"/>
      <c r="O128" s="14"/>
      <c r="P128" s="491">
        <f t="shared" si="13"/>
        <v>0</v>
      </c>
      <c r="Q128" s="10">
        <f t="shared" si="17"/>
        <v>0</v>
      </c>
      <c r="R128" s="6"/>
    </row>
    <row r="129" spans="1:18" x14ac:dyDescent="0.2">
      <c r="A129" s="232">
        <v>115</v>
      </c>
      <c r="B129" s="133" t="s">
        <v>190</v>
      </c>
      <c r="C129" s="36" t="s">
        <v>226</v>
      </c>
      <c r="D129" s="13"/>
      <c r="E129" s="14"/>
      <c r="F129" s="472">
        <f t="shared" si="10"/>
        <v>0</v>
      </c>
      <c r="G129" s="488"/>
      <c r="H129" s="14"/>
      <c r="I129" s="9">
        <f t="shared" si="11"/>
        <v>0</v>
      </c>
      <c r="J129" s="489">
        <f t="shared" si="12"/>
        <v>0</v>
      </c>
      <c r="K129" s="490"/>
      <c r="L129" s="14"/>
      <c r="M129" s="486">
        <f t="shared" si="16"/>
        <v>0</v>
      </c>
      <c r="N129" s="490"/>
      <c r="O129" s="14"/>
      <c r="P129" s="491">
        <f t="shared" si="13"/>
        <v>0</v>
      </c>
      <c r="Q129" s="10">
        <f t="shared" si="17"/>
        <v>0</v>
      </c>
      <c r="R129" s="6"/>
    </row>
    <row r="130" spans="1:18" x14ac:dyDescent="0.2">
      <c r="A130" s="232">
        <v>116</v>
      </c>
      <c r="B130" s="133" t="s">
        <v>191</v>
      </c>
      <c r="C130" s="36" t="s">
        <v>192</v>
      </c>
      <c r="D130" s="13"/>
      <c r="E130" s="14"/>
      <c r="F130" s="472">
        <f t="shared" si="10"/>
        <v>0</v>
      </c>
      <c r="G130" s="488"/>
      <c r="H130" s="14"/>
      <c r="I130" s="9">
        <f t="shared" si="11"/>
        <v>0</v>
      </c>
      <c r="J130" s="489">
        <f t="shared" si="12"/>
        <v>0</v>
      </c>
      <c r="K130" s="490"/>
      <c r="L130" s="14"/>
      <c r="M130" s="486">
        <f t="shared" si="16"/>
        <v>0</v>
      </c>
      <c r="N130" s="490"/>
      <c r="O130" s="14"/>
      <c r="P130" s="491">
        <f t="shared" si="13"/>
        <v>0</v>
      </c>
      <c r="Q130" s="10">
        <f t="shared" si="17"/>
        <v>0</v>
      </c>
      <c r="R130" s="6"/>
    </row>
    <row r="131" spans="1:18" x14ac:dyDescent="0.2">
      <c r="A131" s="232">
        <v>117</v>
      </c>
      <c r="B131" s="133" t="s">
        <v>193</v>
      </c>
      <c r="C131" s="36" t="s">
        <v>39</v>
      </c>
      <c r="D131" s="13"/>
      <c r="E131" s="14"/>
      <c r="F131" s="472">
        <f t="shared" si="10"/>
        <v>0</v>
      </c>
      <c r="G131" s="488"/>
      <c r="H131" s="14"/>
      <c r="I131" s="9">
        <f t="shared" si="11"/>
        <v>0</v>
      </c>
      <c r="J131" s="489">
        <f t="shared" si="12"/>
        <v>0</v>
      </c>
      <c r="K131" s="490"/>
      <c r="L131" s="14"/>
      <c r="M131" s="486">
        <f t="shared" si="16"/>
        <v>0</v>
      </c>
      <c r="N131" s="490"/>
      <c r="O131" s="14"/>
      <c r="P131" s="491">
        <f t="shared" si="13"/>
        <v>0</v>
      </c>
      <c r="Q131" s="10">
        <f t="shared" si="17"/>
        <v>0</v>
      </c>
      <c r="R131" s="6"/>
    </row>
    <row r="132" spans="1:18" x14ac:dyDescent="0.2">
      <c r="A132" s="232">
        <v>118</v>
      </c>
      <c r="B132" s="35" t="s">
        <v>194</v>
      </c>
      <c r="C132" s="36" t="s">
        <v>45</v>
      </c>
      <c r="D132" s="13"/>
      <c r="E132" s="14"/>
      <c r="F132" s="472">
        <f t="shared" si="10"/>
        <v>0</v>
      </c>
      <c r="G132" s="488"/>
      <c r="H132" s="14"/>
      <c r="I132" s="9">
        <f t="shared" si="11"/>
        <v>0</v>
      </c>
      <c r="J132" s="489">
        <f t="shared" si="12"/>
        <v>0</v>
      </c>
      <c r="K132" s="490"/>
      <c r="L132" s="14"/>
      <c r="M132" s="486">
        <f t="shared" si="16"/>
        <v>0</v>
      </c>
      <c r="N132" s="490"/>
      <c r="O132" s="14"/>
      <c r="P132" s="491">
        <f t="shared" si="13"/>
        <v>0</v>
      </c>
      <c r="Q132" s="10">
        <f t="shared" si="17"/>
        <v>0</v>
      </c>
      <c r="R132" s="6"/>
    </row>
    <row r="133" spans="1:18" x14ac:dyDescent="0.2">
      <c r="A133" s="232">
        <v>119</v>
      </c>
      <c r="B133" s="35" t="s">
        <v>195</v>
      </c>
      <c r="C133" s="36" t="s">
        <v>228</v>
      </c>
      <c r="D133" s="13"/>
      <c r="E133" s="14"/>
      <c r="F133" s="472">
        <f t="shared" ref="F133:F146" si="18">SUM(D133:E133)</f>
        <v>0</v>
      </c>
      <c r="G133" s="488"/>
      <c r="H133" s="14"/>
      <c r="I133" s="9">
        <f t="shared" ref="I133:I146" si="19">SUM(G133:H133)</f>
        <v>0</v>
      </c>
      <c r="J133" s="489">
        <f t="shared" ref="J133:J146" si="20">F133+I133</f>
        <v>0</v>
      </c>
      <c r="K133" s="490"/>
      <c r="L133" s="14"/>
      <c r="M133" s="486">
        <f t="shared" si="16"/>
        <v>0</v>
      </c>
      <c r="N133" s="490"/>
      <c r="O133" s="14"/>
      <c r="P133" s="491">
        <f t="shared" ref="P133:P146" si="21">SUM(N133:O133)</f>
        <v>0</v>
      </c>
      <c r="Q133" s="10">
        <f t="shared" si="17"/>
        <v>0</v>
      </c>
      <c r="R133" s="6"/>
    </row>
    <row r="134" spans="1:18" x14ac:dyDescent="0.2">
      <c r="A134" s="232">
        <v>120</v>
      </c>
      <c r="B134" s="35" t="s">
        <v>196</v>
      </c>
      <c r="C134" s="36" t="s">
        <v>47</v>
      </c>
      <c r="D134" s="13"/>
      <c r="E134" s="14"/>
      <c r="F134" s="472">
        <f t="shared" si="18"/>
        <v>0</v>
      </c>
      <c r="G134" s="488"/>
      <c r="H134" s="14"/>
      <c r="I134" s="9">
        <f t="shared" si="19"/>
        <v>0</v>
      </c>
      <c r="J134" s="489">
        <f t="shared" si="20"/>
        <v>0</v>
      </c>
      <c r="K134" s="490"/>
      <c r="L134" s="14"/>
      <c r="M134" s="486">
        <f t="shared" si="16"/>
        <v>0</v>
      </c>
      <c r="N134" s="490"/>
      <c r="O134" s="14"/>
      <c r="P134" s="491">
        <f t="shared" si="21"/>
        <v>0</v>
      </c>
      <c r="Q134" s="10">
        <f t="shared" si="17"/>
        <v>0</v>
      </c>
      <c r="R134" s="6"/>
    </row>
    <row r="135" spans="1:18" x14ac:dyDescent="0.2">
      <c r="A135" s="232">
        <v>121</v>
      </c>
      <c r="B135" s="133" t="s">
        <v>197</v>
      </c>
      <c r="C135" s="36" t="s">
        <v>46</v>
      </c>
      <c r="D135" s="13"/>
      <c r="E135" s="14"/>
      <c r="F135" s="472">
        <f t="shared" si="18"/>
        <v>0</v>
      </c>
      <c r="G135" s="488"/>
      <c r="H135" s="14"/>
      <c r="I135" s="9">
        <f t="shared" si="19"/>
        <v>0</v>
      </c>
      <c r="J135" s="489">
        <f t="shared" si="20"/>
        <v>0</v>
      </c>
      <c r="K135" s="490"/>
      <c r="L135" s="14"/>
      <c r="M135" s="486">
        <f t="shared" si="16"/>
        <v>0</v>
      </c>
      <c r="N135" s="490"/>
      <c r="O135" s="14"/>
      <c r="P135" s="491">
        <f t="shared" si="21"/>
        <v>0</v>
      </c>
      <c r="Q135" s="10">
        <f t="shared" si="17"/>
        <v>0</v>
      </c>
      <c r="R135" s="6"/>
    </row>
    <row r="136" spans="1:18" x14ac:dyDescent="0.2">
      <c r="A136" s="232">
        <v>122</v>
      </c>
      <c r="B136" s="133" t="s">
        <v>198</v>
      </c>
      <c r="C136" s="36" t="s">
        <v>199</v>
      </c>
      <c r="D136" s="13"/>
      <c r="E136" s="14"/>
      <c r="F136" s="472">
        <f t="shared" si="18"/>
        <v>0</v>
      </c>
      <c r="G136" s="488"/>
      <c r="H136" s="14"/>
      <c r="I136" s="9">
        <f t="shared" si="19"/>
        <v>0</v>
      </c>
      <c r="J136" s="489">
        <f t="shared" si="20"/>
        <v>0</v>
      </c>
      <c r="K136" s="490"/>
      <c r="L136" s="14"/>
      <c r="M136" s="486">
        <f t="shared" si="16"/>
        <v>0</v>
      </c>
      <c r="N136" s="490"/>
      <c r="O136" s="14"/>
      <c r="P136" s="491">
        <f t="shared" si="21"/>
        <v>0</v>
      </c>
      <c r="Q136" s="10">
        <f t="shared" si="17"/>
        <v>0</v>
      </c>
      <c r="R136" s="6"/>
    </row>
    <row r="137" spans="1:18" x14ac:dyDescent="0.2">
      <c r="A137" s="232">
        <v>123</v>
      </c>
      <c r="B137" s="133" t="s">
        <v>200</v>
      </c>
      <c r="C137" s="36" t="s">
        <v>40</v>
      </c>
      <c r="D137" s="13"/>
      <c r="E137" s="14"/>
      <c r="F137" s="472">
        <f t="shared" si="18"/>
        <v>0</v>
      </c>
      <c r="G137" s="488"/>
      <c r="H137" s="14"/>
      <c r="I137" s="9">
        <f t="shared" si="19"/>
        <v>0</v>
      </c>
      <c r="J137" s="489">
        <f t="shared" si="20"/>
        <v>0</v>
      </c>
      <c r="K137" s="490"/>
      <c r="L137" s="14"/>
      <c r="M137" s="486">
        <f t="shared" si="16"/>
        <v>0</v>
      </c>
      <c r="N137" s="490"/>
      <c r="O137" s="14"/>
      <c r="P137" s="491">
        <f t="shared" si="21"/>
        <v>0</v>
      </c>
      <c r="Q137" s="10">
        <f t="shared" si="17"/>
        <v>0</v>
      </c>
      <c r="R137" s="6"/>
    </row>
    <row r="138" spans="1:18" x14ac:dyDescent="0.2">
      <c r="A138" s="232">
        <v>124</v>
      </c>
      <c r="B138" s="35" t="s">
        <v>201</v>
      </c>
      <c r="C138" s="36" t="s">
        <v>227</v>
      </c>
      <c r="D138" s="13"/>
      <c r="E138" s="14"/>
      <c r="F138" s="472">
        <f t="shared" si="18"/>
        <v>0</v>
      </c>
      <c r="G138" s="488"/>
      <c r="H138" s="14"/>
      <c r="I138" s="9">
        <f t="shared" si="19"/>
        <v>0</v>
      </c>
      <c r="J138" s="489">
        <f t="shared" si="20"/>
        <v>0</v>
      </c>
      <c r="K138" s="490"/>
      <c r="L138" s="14"/>
      <c r="M138" s="486">
        <f t="shared" si="16"/>
        <v>0</v>
      </c>
      <c r="N138" s="490"/>
      <c r="O138" s="14"/>
      <c r="P138" s="491">
        <f t="shared" si="21"/>
        <v>0</v>
      </c>
      <c r="Q138" s="10">
        <f t="shared" si="17"/>
        <v>0</v>
      </c>
      <c r="R138" s="6"/>
    </row>
    <row r="139" spans="1:18" x14ac:dyDescent="0.2">
      <c r="A139" s="232">
        <v>125</v>
      </c>
      <c r="B139" s="18" t="s">
        <v>202</v>
      </c>
      <c r="C139" s="36" t="s">
        <v>203</v>
      </c>
      <c r="D139" s="13">
        <v>5053726.7</v>
      </c>
      <c r="E139" s="14"/>
      <c r="F139" s="472">
        <f t="shared" si="18"/>
        <v>5053726.7</v>
      </c>
      <c r="G139" s="488">
        <v>879707.79</v>
      </c>
      <c r="H139" s="14"/>
      <c r="I139" s="9">
        <f t="shared" si="19"/>
        <v>879707.79</v>
      </c>
      <c r="J139" s="489">
        <f t="shared" si="20"/>
        <v>5933434.4900000002</v>
      </c>
      <c r="K139" s="490"/>
      <c r="L139" s="14"/>
      <c r="M139" s="486">
        <f t="shared" si="16"/>
        <v>0</v>
      </c>
      <c r="N139" s="490"/>
      <c r="O139" s="14"/>
      <c r="P139" s="491">
        <f t="shared" si="21"/>
        <v>0</v>
      </c>
      <c r="Q139" s="10">
        <f t="shared" si="17"/>
        <v>5933434.4900000002</v>
      </c>
      <c r="R139" s="6"/>
    </row>
    <row r="140" spans="1:18" x14ac:dyDescent="0.2">
      <c r="A140" s="232">
        <v>126</v>
      </c>
      <c r="B140" s="133" t="s">
        <v>204</v>
      </c>
      <c r="C140" s="36" t="s">
        <v>205</v>
      </c>
      <c r="D140" s="19"/>
      <c r="E140" s="14"/>
      <c r="F140" s="472">
        <f t="shared" si="18"/>
        <v>0</v>
      </c>
      <c r="G140" s="14"/>
      <c r="H140" s="14"/>
      <c r="I140" s="9">
        <f t="shared" si="19"/>
        <v>0</v>
      </c>
      <c r="J140" s="489">
        <f t="shared" si="20"/>
        <v>0</v>
      </c>
      <c r="K140" s="490"/>
      <c r="L140" s="14"/>
      <c r="M140" s="486">
        <f t="shared" ref="M140:M151" si="22">SUM(K140:L140)</f>
        <v>0</v>
      </c>
      <c r="N140" s="490"/>
      <c r="O140" s="14"/>
      <c r="P140" s="491">
        <f t="shared" si="21"/>
        <v>0</v>
      </c>
      <c r="Q140" s="10">
        <f t="shared" ref="Q140:Q151" si="23">J140+M140+P140</f>
        <v>0</v>
      </c>
      <c r="R140" s="6"/>
    </row>
    <row r="141" spans="1:18" x14ac:dyDescent="0.2">
      <c r="A141" s="232">
        <v>127</v>
      </c>
      <c r="B141" s="35" t="s">
        <v>206</v>
      </c>
      <c r="C141" s="36" t="s">
        <v>207</v>
      </c>
      <c r="D141" s="19"/>
      <c r="E141" s="14"/>
      <c r="F141" s="472">
        <f t="shared" si="18"/>
        <v>0</v>
      </c>
      <c r="G141" s="14"/>
      <c r="H141" s="14"/>
      <c r="I141" s="9">
        <f t="shared" si="19"/>
        <v>0</v>
      </c>
      <c r="J141" s="489">
        <f t="shared" si="20"/>
        <v>0</v>
      </c>
      <c r="K141" s="490"/>
      <c r="L141" s="14"/>
      <c r="M141" s="486">
        <f t="shared" si="22"/>
        <v>0</v>
      </c>
      <c r="N141" s="490"/>
      <c r="O141" s="14"/>
      <c r="P141" s="491">
        <f t="shared" si="21"/>
        <v>0</v>
      </c>
      <c r="Q141" s="10">
        <f t="shared" si="23"/>
        <v>0</v>
      </c>
      <c r="R141" s="6"/>
    </row>
    <row r="142" spans="1:18" x14ac:dyDescent="0.2">
      <c r="A142" s="232">
        <v>128</v>
      </c>
      <c r="B142" s="133" t="s">
        <v>208</v>
      </c>
      <c r="C142" s="36" t="s">
        <v>209</v>
      </c>
      <c r="D142" s="19"/>
      <c r="E142" s="14"/>
      <c r="F142" s="472">
        <f t="shared" si="18"/>
        <v>0</v>
      </c>
      <c r="G142" s="14"/>
      <c r="H142" s="14"/>
      <c r="I142" s="9">
        <f t="shared" si="19"/>
        <v>0</v>
      </c>
      <c r="J142" s="489">
        <f t="shared" si="20"/>
        <v>0</v>
      </c>
      <c r="K142" s="490"/>
      <c r="L142" s="14"/>
      <c r="M142" s="486">
        <f t="shared" si="22"/>
        <v>0</v>
      </c>
      <c r="N142" s="490"/>
      <c r="O142" s="14"/>
      <c r="P142" s="491">
        <f t="shared" si="21"/>
        <v>0</v>
      </c>
      <c r="Q142" s="10">
        <f t="shared" si="23"/>
        <v>0</v>
      </c>
      <c r="R142" s="6"/>
    </row>
    <row r="143" spans="1:18" x14ac:dyDescent="0.2">
      <c r="A143" s="232">
        <v>129</v>
      </c>
      <c r="B143" s="17" t="s">
        <v>256</v>
      </c>
      <c r="C143" s="139" t="s">
        <v>257</v>
      </c>
      <c r="D143" s="19"/>
      <c r="E143" s="14">
        <v>103488510.98</v>
      </c>
      <c r="F143" s="472">
        <f t="shared" si="18"/>
        <v>103488510.98</v>
      </c>
      <c r="G143" s="14"/>
      <c r="H143" s="14">
        <v>89241203.149999991</v>
      </c>
      <c r="I143" s="9">
        <f t="shared" si="19"/>
        <v>89241203.149999991</v>
      </c>
      <c r="J143" s="489">
        <f t="shared" si="20"/>
        <v>192729714.13</v>
      </c>
      <c r="K143" s="490"/>
      <c r="L143" s="14">
        <v>345355692.43000001</v>
      </c>
      <c r="M143" s="486">
        <f t="shared" si="22"/>
        <v>345355692.43000001</v>
      </c>
      <c r="N143" s="490"/>
      <c r="O143" s="14">
        <v>5486415.0800000001</v>
      </c>
      <c r="P143" s="491">
        <f t="shared" si="21"/>
        <v>5486415.0800000001</v>
      </c>
      <c r="Q143" s="10">
        <f t="shared" si="23"/>
        <v>543571821.63999999</v>
      </c>
      <c r="R143" s="6"/>
    </row>
    <row r="144" spans="1:18" x14ac:dyDescent="0.2">
      <c r="A144" s="232">
        <v>130</v>
      </c>
      <c r="B144" s="20" t="s">
        <v>258</v>
      </c>
      <c r="C144" s="139" t="s">
        <v>259</v>
      </c>
      <c r="D144" s="19"/>
      <c r="E144" s="14"/>
      <c r="F144" s="472">
        <f t="shared" si="18"/>
        <v>0</v>
      </c>
      <c r="G144" s="14"/>
      <c r="H144" s="14"/>
      <c r="I144" s="9">
        <f t="shared" si="19"/>
        <v>0</v>
      </c>
      <c r="J144" s="29">
        <f t="shared" si="20"/>
        <v>0</v>
      </c>
      <c r="K144" s="19"/>
      <c r="L144" s="14"/>
      <c r="M144" s="485">
        <f t="shared" si="22"/>
        <v>0</v>
      </c>
      <c r="N144" s="179"/>
      <c r="O144" s="14"/>
      <c r="P144" s="486">
        <f t="shared" si="21"/>
        <v>0</v>
      </c>
      <c r="Q144" s="15">
        <f t="shared" si="23"/>
        <v>0</v>
      </c>
    </row>
    <row r="145" spans="1:17" x14ac:dyDescent="0.2">
      <c r="A145" s="232">
        <v>131</v>
      </c>
      <c r="B145" s="115" t="s">
        <v>260</v>
      </c>
      <c r="C145" s="433" t="s">
        <v>327</v>
      </c>
      <c r="D145" s="19"/>
      <c r="E145" s="14"/>
      <c r="F145" s="472">
        <f t="shared" si="18"/>
        <v>0</v>
      </c>
      <c r="G145" s="14"/>
      <c r="H145" s="14"/>
      <c r="I145" s="9">
        <f t="shared" si="19"/>
        <v>0</v>
      </c>
      <c r="J145" s="29">
        <f t="shared" si="20"/>
        <v>0</v>
      </c>
      <c r="K145" s="179"/>
      <c r="L145" s="14"/>
      <c r="M145" s="485">
        <f t="shared" si="22"/>
        <v>0</v>
      </c>
      <c r="N145" s="179"/>
      <c r="O145" s="14"/>
      <c r="P145" s="486">
        <f t="shared" si="21"/>
        <v>0</v>
      </c>
      <c r="Q145" s="15">
        <f t="shared" si="23"/>
        <v>0</v>
      </c>
    </row>
    <row r="146" spans="1:17" x14ac:dyDescent="0.2">
      <c r="A146" s="232">
        <v>132</v>
      </c>
      <c r="B146" s="134" t="s">
        <v>265</v>
      </c>
      <c r="C146" s="140" t="s">
        <v>266</v>
      </c>
      <c r="D146" s="22"/>
      <c r="E146" s="21"/>
      <c r="F146" s="492">
        <f t="shared" si="18"/>
        <v>0</v>
      </c>
      <c r="G146" s="21"/>
      <c r="H146" s="21"/>
      <c r="I146" s="480">
        <f t="shared" si="19"/>
        <v>0</v>
      </c>
      <c r="J146" s="481">
        <f t="shared" si="20"/>
        <v>0</v>
      </c>
      <c r="K146" s="493"/>
      <c r="L146" s="21"/>
      <c r="M146" s="494">
        <f t="shared" si="22"/>
        <v>0</v>
      </c>
      <c r="N146" s="22"/>
      <c r="O146" s="21"/>
      <c r="P146" s="495">
        <f t="shared" si="21"/>
        <v>0</v>
      </c>
      <c r="Q146" s="496">
        <f t="shared" si="23"/>
        <v>0</v>
      </c>
    </row>
    <row r="147" spans="1:17" x14ac:dyDescent="0.2">
      <c r="A147" s="232">
        <v>133</v>
      </c>
      <c r="B147" s="23" t="s">
        <v>301</v>
      </c>
      <c r="C147" s="126" t="s">
        <v>300</v>
      </c>
      <c r="D147" s="19"/>
      <c r="E147" s="14"/>
      <c r="F147" s="472">
        <f t="shared" ref="F147" si="24">SUM(D147:E147)</f>
        <v>0</v>
      </c>
      <c r="G147" s="14"/>
      <c r="H147" s="14"/>
      <c r="I147" s="9">
        <f t="shared" ref="I147" si="25">SUM(G147:H147)</f>
        <v>0</v>
      </c>
      <c r="J147" s="29">
        <f t="shared" ref="J147" si="26">F147+I147</f>
        <v>0</v>
      </c>
      <c r="K147" s="179"/>
      <c r="L147" s="14"/>
      <c r="M147" s="485">
        <f t="shared" si="22"/>
        <v>0</v>
      </c>
      <c r="N147" s="19"/>
      <c r="O147" s="14"/>
      <c r="P147" s="485">
        <f t="shared" ref="P147:P148" si="27">SUM(N147:O147)</f>
        <v>0</v>
      </c>
      <c r="Q147" s="10">
        <f t="shared" si="23"/>
        <v>0</v>
      </c>
    </row>
    <row r="148" spans="1:17" x14ac:dyDescent="0.2">
      <c r="A148" s="232">
        <v>134</v>
      </c>
      <c r="B148" s="23" t="s">
        <v>305</v>
      </c>
      <c r="C148" s="126" t="s">
        <v>304</v>
      </c>
      <c r="D148" s="19"/>
      <c r="E148" s="14"/>
      <c r="F148" s="472">
        <f t="shared" ref="F148" si="28">SUM(D148:E148)</f>
        <v>0</v>
      </c>
      <c r="G148" s="14"/>
      <c r="H148" s="14"/>
      <c r="I148" s="9">
        <f t="shared" ref="I148" si="29">SUM(G148:H148)</f>
        <v>0</v>
      </c>
      <c r="J148" s="29">
        <f t="shared" ref="J148" si="30">F148+I148</f>
        <v>0</v>
      </c>
      <c r="K148" s="179"/>
      <c r="L148" s="14"/>
      <c r="M148" s="486">
        <f t="shared" si="22"/>
        <v>0</v>
      </c>
      <c r="N148" s="19"/>
      <c r="O148" s="14"/>
      <c r="P148" s="485">
        <f t="shared" si="27"/>
        <v>0</v>
      </c>
      <c r="Q148" s="10">
        <f t="shared" si="23"/>
        <v>0</v>
      </c>
    </row>
    <row r="149" spans="1:17" ht="24" x14ac:dyDescent="0.2">
      <c r="A149" s="232">
        <v>135</v>
      </c>
      <c r="B149" s="199" t="s">
        <v>313</v>
      </c>
      <c r="C149" s="201" t="s">
        <v>314</v>
      </c>
      <c r="D149" s="179"/>
      <c r="E149" s="14"/>
      <c r="F149" s="472">
        <f t="shared" ref="F149" si="31">SUM(D149:E149)</f>
        <v>0</v>
      </c>
      <c r="G149" s="14"/>
      <c r="H149" s="14"/>
      <c r="I149" s="9">
        <f t="shared" ref="I149" si="32">SUM(G149:H149)</f>
        <v>0</v>
      </c>
      <c r="J149" s="459">
        <f t="shared" ref="J149" si="33">F149+I149</f>
        <v>0</v>
      </c>
      <c r="K149" s="19"/>
      <c r="L149" s="14"/>
      <c r="M149" s="486">
        <f t="shared" si="22"/>
        <v>0</v>
      </c>
      <c r="N149" s="19"/>
      <c r="O149" s="14"/>
      <c r="P149" s="486">
        <f t="shared" ref="P149" si="34">SUM(N149:O149)</f>
        <v>0</v>
      </c>
      <c r="Q149" s="15">
        <f t="shared" si="23"/>
        <v>0</v>
      </c>
    </row>
    <row r="150" spans="1:17" s="219" customFormat="1" x14ac:dyDescent="0.2">
      <c r="A150" s="200">
        <v>136</v>
      </c>
      <c r="B150" s="199" t="s">
        <v>308</v>
      </c>
      <c r="C150" s="201" t="s">
        <v>309</v>
      </c>
      <c r="D150" s="179"/>
      <c r="E150" s="14"/>
      <c r="F150" s="472">
        <f t="shared" ref="F150" si="35">SUM(D150:E150)</f>
        <v>0</v>
      </c>
      <c r="G150" s="14"/>
      <c r="H150" s="14"/>
      <c r="I150" s="9">
        <f t="shared" ref="I150" si="36">SUM(G150:H150)</f>
        <v>0</v>
      </c>
      <c r="J150" s="459">
        <f t="shared" ref="J150" si="37">F150+I150</f>
        <v>0</v>
      </c>
      <c r="K150" s="19"/>
      <c r="L150" s="14"/>
      <c r="M150" s="485">
        <f t="shared" si="22"/>
        <v>0</v>
      </c>
      <c r="N150" s="179"/>
      <c r="O150" s="14"/>
      <c r="P150" s="486">
        <f t="shared" ref="P150" si="38">SUM(N150:O150)</f>
        <v>0</v>
      </c>
      <c r="Q150" s="15">
        <f t="shared" si="23"/>
        <v>0</v>
      </c>
    </row>
    <row r="151" spans="1:17" s="219" customFormat="1" ht="13.5" thickBot="1" x14ac:dyDescent="0.25">
      <c r="A151" s="202">
        <v>137</v>
      </c>
      <c r="B151" s="211" t="s">
        <v>328</v>
      </c>
      <c r="C151" s="460" t="s">
        <v>329</v>
      </c>
      <c r="D151" s="215"/>
      <c r="E151" s="24"/>
      <c r="F151" s="478">
        <f t="shared" ref="F151" si="39">SUM(D151:E151)</f>
        <v>0</v>
      </c>
      <c r="G151" s="24"/>
      <c r="H151" s="24"/>
      <c r="I151" s="470">
        <f t="shared" ref="I151" si="40">SUM(G151:H151)</f>
        <v>0</v>
      </c>
      <c r="J151" s="461">
        <f t="shared" ref="J151" si="41">F151+I151</f>
        <v>0</v>
      </c>
      <c r="K151" s="497"/>
      <c r="L151" s="24"/>
      <c r="M151" s="498">
        <f t="shared" si="22"/>
        <v>0</v>
      </c>
      <c r="N151" s="215"/>
      <c r="O151" s="24"/>
      <c r="P151" s="499">
        <f t="shared" ref="P151" si="42">SUM(N151:O151)</f>
        <v>0</v>
      </c>
      <c r="Q151" s="471">
        <f t="shared" si="23"/>
        <v>0</v>
      </c>
    </row>
    <row r="152" spans="1:17" x14ac:dyDescent="0.2">
      <c r="L152" s="123"/>
      <c r="M152" s="6"/>
      <c r="O152" s="4"/>
      <c r="P152" s="6"/>
      <c r="Q152" s="6"/>
    </row>
    <row r="153" spans="1:17" x14ac:dyDescent="0.2">
      <c r="L153" s="231"/>
    </row>
    <row r="154" spans="1:17" x14ac:dyDescent="0.2">
      <c r="Q154" s="6"/>
    </row>
    <row r="155" spans="1:17" x14ac:dyDescent="0.2">
      <c r="Q155" s="6"/>
    </row>
  </sheetData>
  <mergeCells count="19">
    <mergeCell ref="A1:P1"/>
    <mergeCell ref="A3:A5"/>
    <mergeCell ref="B3:B5"/>
    <mergeCell ref="C3:C5"/>
    <mergeCell ref="D3:J3"/>
    <mergeCell ref="J4:J5"/>
    <mergeCell ref="D4:F4"/>
    <mergeCell ref="G4:I4"/>
    <mergeCell ref="K3:M4"/>
    <mergeCell ref="N3:P4"/>
    <mergeCell ref="A6:C6"/>
    <mergeCell ref="A11:C11"/>
    <mergeCell ref="Q3:Q5"/>
    <mergeCell ref="A8:C8"/>
    <mergeCell ref="A92:A95"/>
    <mergeCell ref="B92:B95"/>
    <mergeCell ref="A7:C7"/>
    <mergeCell ref="A9:C9"/>
    <mergeCell ref="A10:C10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49"/>
  <sheetViews>
    <sheetView zoomScale="90" zoomScaleNormal="90" workbookViewId="0">
      <pane xSplit="3" ySplit="8" topLeftCell="D124" activePane="bottomRight" state="frozen"/>
      <selection activeCell="C173" sqref="C173"/>
      <selection pane="topRight" activeCell="C173" sqref="C173"/>
      <selection pane="bottomLeft" activeCell="C173" sqref="C173"/>
      <selection pane="bottomRight" activeCell="N25" sqref="N25"/>
    </sheetView>
  </sheetViews>
  <sheetFormatPr defaultRowHeight="12.75" x14ac:dyDescent="0.2"/>
  <cols>
    <col min="1" max="1" width="5.85546875" style="4" customWidth="1"/>
    <col min="2" max="2" width="9.140625" style="4"/>
    <col min="3" max="3" width="35.5703125" style="30" customWidth="1"/>
    <col min="4" max="4" width="16" style="6" customWidth="1"/>
    <col min="5" max="5" width="15" style="6" customWidth="1"/>
    <col min="6" max="6" width="15.5703125" style="3" customWidth="1"/>
    <col min="7" max="7" width="14.7109375" style="6" customWidth="1"/>
    <col min="8" max="8" width="14.42578125" style="3" customWidth="1"/>
    <col min="9" max="9" width="16.85546875" style="6" customWidth="1"/>
    <col min="10" max="10" width="15" style="6" customWidth="1"/>
    <col min="11" max="11" width="16.7109375" style="3" customWidth="1"/>
    <col min="12" max="12" width="9.140625" style="6"/>
    <col min="13" max="16384" width="9.140625" style="4"/>
  </cols>
  <sheetData>
    <row r="1" spans="1:12" ht="32.25" customHeight="1" x14ac:dyDescent="0.2">
      <c r="A1" s="369" t="s">
        <v>325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</row>
    <row r="2" spans="1:12" ht="13.5" thickBot="1" x14ac:dyDescent="0.25"/>
    <row r="3" spans="1:12" s="171" customFormat="1" ht="16.5" customHeight="1" x14ac:dyDescent="0.2">
      <c r="A3" s="319" t="s">
        <v>43</v>
      </c>
      <c r="B3" s="322" t="s">
        <v>268</v>
      </c>
      <c r="C3" s="380" t="s">
        <v>44</v>
      </c>
      <c r="D3" s="383" t="s">
        <v>263</v>
      </c>
      <c r="E3" s="329"/>
      <c r="F3" s="329"/>
      <c r="G3" s="329"/>
      <c r="H3" s="424"/>
      <c r="I3" s="331" t="s">
        <v>291</v>
      </c>
      <c r="J3" s="334" t="s">
        <v>261</v>
      </c>
      <c r="K3" s="421" t="s">
        <v>262</v>
      </c>
      <c r="L3" s="170"/>
    </row>
    <row r="4" spans="1:12" s="171" customFormat="1" ht="16.5" customHeight="1" x14ac:dyDescent="0.2">
      <c r="A4" s="395"/>
      <c r="B4" s="397"/>
      <c r="C4" s="399"/>
      <c r="D4" s="427" t="s">
        <v>229</v>
      </c>
      <c r="E4" s="410"/>
      <c r="F4" s="411"/>
      <c r="G4" s="420" t="s">
        <v>230</v>
      </c>
      <c r="H4" s="404" t="s">
        <v>234</v>
      </c>
      <c r="I4" s="425"/>
      <c r="J4" s="426"/>
      <c r="K4" s="422"/>
      <c r="L4" s="170"/>
    </row>
    <row r="5" spans="1:12" s="171" customFormat="1" ht="40.5" customHeight="1" thickBot="1" x14ac:dyDescent="0.25">
      <c r="A5" s="396"/>
      <c r="B5" s="398"/>
      <c r="C5" s="382"/>
      <c r="D5" s="172" t="s">
        <v>229</v>
      </c>
      <c r="E5" s="173" t="s">
        <v>287</v>
      </c>
      <c r="F5" s="174" t="s">
        <v>270</v>
      </c>
      <c r="G5" s="238"/>
      <c r="H5" s="240"/>
      <c r="I5" s="333"/>
      <c r="J5" s="336"/>
      <c r="K5" s="423"/>
      <c r="L5" s="170"/>
    </row>
    <row r="6" spans="1:12" s="7" customFormat="1" x14ac:dyDescent="0.2">
      <c r="A6" s="250" t="s">
        <v>225</v>
      </c>
      <c r="B6" s="251"/>
      <c r="C6" s="354"/>
      <c r="D6" s="45">
        <f>SUM(D7:D8)</f>
        <v>293669214.39999998</v>
      </c>
      <c r="E6" s="45">
        <f>SUM(E7:E8)</f>
        <v>206323528.88999999</v>
      </c>
      <c r="F6" s="45">
        <f>SUM(F7:F8)</f>
        <v>499992743.28999996</v>
      </c>
      <c r="G6" s="45">
        <f>SUM(G7:G8)</f>
        <v>394541257</v>
      </c>
      <c r="H6" s="196">
        <f>SUM(H7:H8)</f>
        <v>894534000.28999996</v>
      </c>
      <c r="I6" s="102">
        <f>SUM(I7:I8)</f>
        <v>1709519083.5699999</v>
      </c>
      <c r="J6" s="32">
        <f>SUM(J7:J8)</f>
        <v>41018950.270000003</v>
      </c>
      <c r="K6" s="103">
        <f>SUM(K7:K8)</f>
        <v>2645072034.1299996</v>
      </c>
      <c r="L6" s="26"/>
    </row>
    <row r="7" spans="1:12" s="7" customFormat="1" x14ac:dyDescent="0.2">
      <c r="A7" s="244" t="s">
        <v>315</v>
      </c>
      <c r="B7" s="245"/>
      <c r="C7" s="246"/>
      <c r="D7" s="148"/>
      <c r="E7" s="149"/>
      <c r="F7" s="149"/>
      <c r="G7" s="149"/>
      <c r="H7" s="150"/>
      <c r="I7" s="148"/>
      <c r="J7" s="151"/>
      <c r="K7" s="151"/>
      <c r="L7" s="26"/>
    </row>
    <row r="8" spans="1:12" s="7" customFormat="1" ht="15.75" customHeight="1" x14ac:dyDescent="0.2">
      <c r="A8" s="419" t="s">
        <v>224</v>
      </c>
      <c r="B8" s="242"/>
      <c r="C8" s="353"/>
      <c r="D8" s="50">
        <f t="shared" ref="D8:K8" si="0">SUM(D9:D148)-D89</f>
        <v>293669214.39999998</v>
      </c>
      <c r="E8" s="129">
        <f t="shared" si="0"/>
        <v>206323528.88999999</v>
      </c>
      <c r="F8" s="129">
        <f t="shared" si="0"/>
        <v>499992743.28999996</v>
      </c>
      <c r="G8" s="129">
        <f t="shared" si="0"/>
        <v>394541257</v>
      </c>
      <c r="H8" s="11">
        <f t="shared" si="0"/>
        <v>894534000.28999996</v>
      </c>
      <c r="I8" s="50">
        <f t="shared" si="0"/>
        <v>1709519083.5699999</v>
      </c>
      <c r="J8" s="50">
        <f t="shared" si="0"/>
        <v>41018950.270000003</v>
      </c>
      <c r="K8" s="12">
        <f t="shared" si="0"/>
        <v>2645072034.1299996</v>
      </c>
      <c r="L8" s="26"/>
    </row>
    <row r="9" spans="1:12" s="16" customFormat="1" x14ac:dyDescent="0.2">
      <c r="A9" s="232">
        <v>1</v>
      </c>
      <c r="B9" s="35" t="s">
        <v>54</v>
      </c>
      <c r="C9" s="85" t="s">
        <v>41</v>
      </c>
      <c r="D9" s="13">
        <v>1308891</v>
      </c>
      <c r="E9" s="57"/>
      <c r="F9" s="9">
        <f>SUM(D9:E9)</f>
        <v>1308891</v>
      </c>
      <c r="G9" s="14">
        <v>993899.5</v>
      </c>
      <c r="H9" s="29">
        <f>SUM(F9:G9)</f>
        <v>2302790.5</v>
      </c>
      <c r="I9" s="118"/>
      <c r="J9" s="119"/>
      <c r="K9" s="15">
        <f>H9+I9+J9</f>
        <v>2302790.5</v>
      </c>
      <c r="L9" s="26"/>
    </row>
    <row r="10" spans="1:12" s="16" customFormat="1" x14ac:dyDescent="0.2">
      <c r="A10" s="232">
        <v>2</v>
      </c>
      <c r="B10" s="18" t="s">
        <v>55</v>
      </c>
      <c r="C10" s="85" t="s">
        <v>210</v>
      </c>
      <c r="D10" s="13">
        <v>2506641.08</v>
      </c>
      <c r="E10" s="57"/>
      <c r="F10" s="9">
        <f>SUM(D10:E10)</f>
        <v>2506641.08</v>
      </c>
      <c r="G10" s="14">
        <v>1908287.04</v>
      </c>
      <c r="H10" s="29">
        <f t="shared" ref="H10:H68" si="1">SUM(F10:G10)</f>
        <v>4414928.12</v>
      </c>
      <c r="I10" s="118"/>
      <c r="J10" s="119"/>
      <c r="K10" s="15">
        <f t="shared" ref="K10:K68" si="2">H10+I10+J10</f>
        <v>4414928.12</v>
      </c>
      <c r="L10" s="26"/>
    </row>
    <row r="11" spans="1:12" s="16" customFormat="1" x14ac:dyDescent="0.2">
      <c r="A11" s="232">
        <v>3</v>
      </c>
      <c r="B11" s="133" t="s">
        <v>56</v>
      </c>
      <c r="C11" s="85" t="s">
        <v>5</v>
      </c>
      <c r="D11" s="13"/>
      <c r="E11" s="57"/>
      <c r="F11" s="9">
        <f t="shared" ref="F11:F69" si="3">SUM(D11:E11)</f>
        <v>0</v>
      </c>
      <c r="G11" s="14"/>
      <c r="H11" s="29">
        <f t="shared" si="1"/>
        <v>0</v>
      </c>
      <c r="I11" s="118"/>
      <c r="J11" s="119"/>
      <c r="K11" s="15">
        <f t="shared" si="2"/>
        <v>0</v>
      </c>
      <c r="L11" s="26"/>
    </row>
    <row r="12" spans="1:12" s="16" customFormat="1" x14ac:dyDescent="0.2">
      <c r="A12" s="232">
        <v>4</v>
      </c>
      <c r="B12" s="35" t="s">
        <v>57</v>
      </c>
      <c r="C12" s="85" t="s">
        <v>211</v>
      </c>
      <c r="D12" s="13">
        <v>1033335</v>
      </c>
      <c r="E12" s="57"/>
      <c r="F12" s="9">
        <f t="shared" si="3"/>
        <v>1033335</v>
      </c>
      <c r="G12" s="14">
        <v>784657.5</v>
      </c>
      <c r="H12" s="29">
        <f t="shared" si="1"/>
        <v>1817992.5</v>
      </c>
      <c r="I12" s="118"/>
      <c r="J12" s="119"/>
      <c r="K12" s="15">
        <f t="shared" si="2"/>
        <v>1817992.5</v>
      </c>
      <c r="L12" s="26"/>
    </row>
    <row r="13" spans="1:12" s="16" customFormat="1" x14ac:dyDescent="0.2">
      <c r="A13" s="232">
        <v>5</v>
      </c>
      <c r="B13" s="35" t="s">
        <v>58</v>
      </c>
      <c r="C13" s="85" t="s">
        <v>8</v>
      </c>
      <c r="D13" s="13">
        <v>1377780</v>
      </c>
      <c r="E13" s="57"/>
      <c r="F13" s="9">
        <f t="shared" si="3"/>
        <v>1377780</v>
      </c>
      <c r="G13" s="14">
        <v>1046210</v>
      </c>
      <c r="H13" s="29">
        <f t="shared" si="1"/>
        <v>2423990</v>
      </c>
      <c r="I13" s="118"/>
      <c r="J13" s="119"/>
      <c r="K13" s="10">
        <f t="shared" si="2"/>
        <v>2423990</v>
      </c>
      <c r="L13" s="26"/>
    </row>
    <row r="14" spans="1:12" s="16" customFormat="1" x14ac:dyDescent="0.2">
      <c r="A14" s="232">
        <v>6</v>
      </c>
      <c r="B14" s="133" t="s">
        <v>59</v>
      </c>
      <c r="C14" s="85" t="s">
        <v>60</v>
      </c>
      <c r="D14" s="13">
        <v>688890</v>
      </c>
      <c r="E14" s="57"/>
      <c r="F14" s="9">
        <f t="shared" si="3"/>
        <v>688890</v>
      </c>
      <c r="G14" s="14">
        <v>523105</v>
      </c>
      <c r="H14" s="29">
        <f t="shared" si="1"/>
        <v>1211995</v>
      </c>
      <c r="I14" s="118"/>
      <c r="J14" s="119"/>
      <c r="K14" s="10">
        <f t="shared" si="2"/>
        <v>1211995</v>
      </c>
      <c r="L14" s="26"/>
    </row>
    <row r="15" spans="1:12" s="16" customFormat="1" x14ac:dyDescent="0.2">
      <c r="A15" s="232">
        <v>7</v>
      </c>
      <c r="B15" s="35" t="s">
        <v>61</v>
      </c>
      <c r="C15" s="85" t="s">
        <v>212</v>
      </c>
      <c r="D15" s="13">
        <v>2583337.5</v>
      </c>
      <c r="E15" s="57"/>
      <c r="F15" s="9">
        <f t="shared" si="3"/>
        <v>2583337.5</v>
      </c>
      <c r="G15" s="14">
        <v>1962689.96</v>
      </c>
      <c r="H15" s="29">
        <f t="shared" si="1"/>
        <v>4546027.46</v>
      </c>
      <c r="I15" s="118"/>
      <c r="J15" s="119"/>
      <c r="K15" s="10">
        <f t="shared" si="2"/>
        <v>4546027.46</v>
      </c>
      <c r="L15" s="26"/>
    </row>
    <row r="16" spans="1:12" s="16" customFormat="1" x14ac:dyDescent="0.2">
      <c r="A16" s="232">
        <v>8</v>
      </c>
      <c r="B16" s="133" t="s">
        <v>62</v>
      </c>
      <c r="C16" s="85" t="s">
        <v>17</v>
      </c>
      <c r="D16" s="13">
        <v>1550002.5</v>
      </c>
      <c r="E16" s="57"/>
      <c r="F16" s="9">
        <f t="shared" si="3"/>
        <v>1550002.5</v>
      </c>
      <c r="G16" s="14">
        <v>1175940.04</v>
      </c>
      <c r="H16" s="29">
        <f t="shared" si="1"/>
        <v>2725942.54</v>
      </c>
      <c r="I16" s="118"/>
      <c r="J16" s="119"/>
      <c r="K16" s="10">
        <f t="shared" si="2"/>
        <v>2725942.54</v>
      </c>
      <c r="L16" s="26"/>
    </row>
    <row r="17" spans="1:12" s="16" customFormat="1" x14ac:dyDescent="0.2">
      <c r="A17" s="232">
        <v>9</v>
      </c>
      <c r="B17" s="133" t="s">
        <v>63</v>
      </c>
      <c r="C17" s="85" t="s">
        <v>6</v>
      </c>
      <c r="D17" s="13">
        <v>1722225</v>
      </c>
      <c r="E17" s="57"/>
      <c r="F17" s="9">
        <f t="shared" si="3"/>
        <v>1722225</v>
      </c>
      <c r="G17" s="14">
        <v>1307762.5</v>
      </c>
      <c r="H17" s="29">
        <f t="shared" si="1"/>
        <v>3029987.5</v>
      </c>
      <c r="I17" s="118"/>
      <c r="J17" s="119"/>
      <c r="K17" s="10">
        <f t="shared" si="2"/>
        <v>3029987.5</v>
      </c>
      <c r="L17" s="26"/>
    </row>
    <row r="18" spans="1:12" s="16" customFormat="1" x14ac:dyDescent="0.2">
      <c r="A18" s="232">
        <v>10</v>
      </c>
      <c r="B18" s="133" t="s">
        <v>64</v>
      </c>
      <c r="C18" s="85" t="s">
        <v>18</v>
      </c>
      <c r="D18" s="13">
        <v>1205557.5</v>
      </c>
      <c r="E18" s="57"/>
      <c r="F18" s="9">
        <f t="shared" si="3"/>
        <v>1205557.5</v>
      </c>
      <c r="G18" s="14">
        <v>916479.96</v>
      </c>
      <c r="H18" s="29">
        <f t="shared" si="1"/>
        <v>2122037.46</v>
      </c>
      <c r="I18" s="118"/>
      <c r="J18" s="119"/>
      <c r="K18" s="10">
        <f t="shared" si="2"/>
        <v>2122037.46</v>
      </c>
      <c r="L18" s="26"/>
    </row>
    <row r="19" spans="1:12" s="16" customFormat="1" x14ac:dyDescent="0.2">
      <c r="A19" s="232">
        <v>11</v>
      </c>
      <c r="B19" s="133" t="s">
        <v>65</v>
      </c>
      <c r="C19" s="85" t="s">
        <v>7</v>
      </c>
      <c r="D19" s="13">
        <v>1569750.68</v>
      </c>
      <c r="E19" s="57"/>
      <c r="F19" s="9">
        <f t="shared" si="3"/>
        <v>1569750.68</v>
      </c>
      <c r="G19" s="14">
        <v>1190586.98</v>
      </c>
      <c r="H19" s="29">
        <f t="shared" si="1"/>
        <v>2760337.66</v>
      </c>
      <c r="I19" s="118"/>
      <c r="J19" s="119"/>
      <c r="K19" s="10">
        <f t="shared" si="2"/>
        <v>2760337.66</v>
      </c>
      <c r="L19" s="26"/>
    </row>
    <row r="20" spans="1:12" s="16" customFormat="1" x14ac:dyDescent="0.2">
      <c r="A20" s="232">
        <v>12</v>
      </c>
      <c r="B20" s="133" t="s">
        <v>66</v>
      </c>
      <c r="C20" s="85" t="s">
        <v>19</v>
      </c>
      <c r="D20" s="13">
        <v>2996671.5</v>
      </c>
      <c r="E20" s="57"/>
      <c r="F20" s="9">
        <f t="shared" si="3"/>
        <v>2996671.5</v>
      </c>
      <c r="G20" s="14">
        <v>2276552.96</v>
      </c>
      <c r="H20" s="29">
        <f t="shared" si="1"/>
        <v>5273224.46</v>
      </c>
      <c r="I20" s="118"/>
      <c r="J20" s="119"/>
      <c r="K20" s="10">
        <f t="shared" si="2"/>
        <v>5273224.46</v>
      </c>
      <c r="L20" s="26"/>
    </row>
    <row r="21" spans="1:12" s="16" customFormat="1" x14ac:dyDescent="0.2">
      <c r="A21" s="232">
        <v>13</v>
      </c>
      <c r="B21" s="133" t="s">
        <v>235</v>
      </c>
      <c r="C21" s="85" t="s">
        <v>236</v>
      </c>
      <c r="D21" s="13"/>
      <c r="E21" s="57"/>
      <c r="F21" s="9">
        <f t="shared" si="3"/>
        <v>0</v>
      </c>
      <c r="G21" s="14"/>
      <c r="H21" s="29">
        <f t="shared" si="1"/>
        <v>0</v>
      </c>
      <c r="I21" s="118"/>
      <c r="J21" s="119"/>
      <c r="K21" s="10">
        <f t="shared" si="2"/>
        <v>0</v>
      </c>
      <c r="L21" s="26"/>
    </row>
    <row r="22" spans="1:12" s="16" customFormat="1" x14ac:dyDescent="0.2">
      <c r="A22" s="232">
        <v>14</v>
      </c>
      <c r="B22" s="133" t="s">
        <v>67</v>
      </c>
      <c r="C22" s="85" t="s">
        <v>22</v>
      </c>
      <c r="D22" s="13">
        <v>2101114.5</v>
      </c>
      <c r="E22" s="57"/>
      <c r="F22" s="9">
        <f t="shared" si="3"/>
        <v>2101114.5</v>
      </c>
      <c r="G22" s="14">
        <v>1594424.04</v>
      </c>
      <c r="H22" s="29">
        <f t="shared" si="1"/>
        <v>3695538.54</v>
      </c>
      <c r="I22" s="118"/>
      <c r="J22" s="119"/>
      <c r="K22" s="10">
        <f t="shared" si="2"/>
        <v>3695538.54</v>
      </c>
      <c r="L22" s="26"/>
    </row>
    <row r="23" spans="1:12" s="16" customFormat="1" x14ac:dyDescent="0.2">
      <c r="A23" s="232">
        <v>15</v>
      </c>
      <c r="B23" s="133" t="s">
        <v>68</v>
      </c>
      <c r="C23" s="85" t="s">
        <v>10</v>
      </c>
      <c r="D23" s="13">
        <v>2755560</v>
      </c>
      <c r="E23" s="57"/>
      <c r="F23" s="9">
        <f t="shared" si="3"/>
        <v>2755560</v>
      </c>
      <c r="G23" s="14">
        <v>2092420</v>
      </c>
      <c r="H23" s="29">
        <f t="shared" si="1"/>
        <v>4847980</v>
      </c>
      <c r="I23" s="118"/>
      <c r="J23" s="119"/>
      <c r="K23" s="10">
        <f t="shared" si="2"/>
        <v>4847980</v>
      </c>
      <c r="L23" s="26"/>
    </row>
    <row r="24" spans="1:12" s="16" customFormat="1" x14ac:dyDescent="0.2">
      <c r="A24" s="232">
        <v>16</v>
      </c>
      <c r="B24" s="133" t="s">
        <v>69</v>
      </c>
      <c r="C24" s="85" t="s">
        <v>310</v>
      </c>
      <c r="D24" s="13">
        <v>3420109.22</v>
      </c>
      <c r="E24" s="57"/>
      <c r="F24" s="9">
        <f t="shared" si="3"/>
        <v>3420109.22</v>
      </c>
      <c r="G24" s="14">
        <v>2575769.02</v>
      </c>
      <c r="H24" s="29">
        <f t="shared" si="1"/>
        <v>5995878.2400000002</v>
      </c>
      <c r="I24" s="118"/>
      <c r="J24" s="119"/>
      <c r="K24" s="10">
        <f t="shared" si="2"/>
        <v>5995878.2400000002</v>
      </c>
      <c r="L24" s="26"/>
    </row>
    <row r="25" spans="1:12" s="16" customFormat="1" x14ac:dyDescent="0.2">
      <c r="A25" s="232">
        <v>17</v>
      </c>
      <c r="B25" s="133" t="s">
        <v>70</v>
      </c>
      <c r="C25" s="85" t="s">
        <v>9</v>
      </c>
      <c r="D25" s="13"/>
      <c r="E25" s="57"/>
      <c r="F25" s="9">
        <f t="shared" si="3"/>
        <v>0</v>
      </c>
      <c r="G25" s="14"/>
      <c r="H25" s="29">
        <f t="shared" si="1"/>
        <v>0</v>
      </c>
      <c r="I25" s="118"/>
      <c r="J25" s="119"/>
      <c r="K25" s="10">
        <f t="shared" si="2"/>
        <v>0</v>
      </c>
      <c r="L25" s="26"/>
    </row>
    <row r="26" spans="1:12" s="16" customFormat="1" x14ac:dyDescent="0.2">
      <c r="A26" s="232">
        <v>18</v>
      </c>
      <c r="B26" s="35" t="s">
        <v>71</v>
      </c>
      <c r="C26" s="85" t="s">
        <v>11</v>
      </c>
      <c r="D26" s="13">
        <v>1033335</v>
      </c>
      <c r="E26" s="57"/>
      <c r="F26" s="9">
        <f t="shared" si="3"/>
        <v>1033335</v>
      </c>
      <c r="G26" s="14">
        <v>784657.5</v>
      </c>
      <c r="H26" s="29">
        <f t="shared" si="1"/>
        <v>1817992.5</v>
      </c>
      <c r="I26" s="118"/>
      <c r="J26" s="119"/>
      <c r="K26" s="10">
        <f t="shared" si="2"/>
        <v>1817992.5</v>
      </c>
      <c r="L26" s="26"/>
    </row>
    <row r="27" spans="1:12" s="16" customFormat="1" x14ac:dyDescent="0.2">
      <c r="A27" s="232">
        <v>19</v>
      </c>
      <c r="B27" s="35" t="s">
        <v>72</v>
      </c>
      <c r="C27" s="85" t="s">
        <v>213</v>
      </c>
      <c r="D27" s="13">
        <v>1033335</v>
      </c>
      <c r="E27" s="57"/>
      <c r="F27" s="9">
        <f t="shared" si="3"/>
        <v>1033335</v>
      </c>
      <c r="G27" s="14">
        <v>784657.5</v>
      </c>
      <c r="H27" s="29">
        <f t="shared" si="1"/>
        <v>1817992.5</v>
      </c>
      <c r="I27" s="118"/>
      <c r="J27" s="119"/>
      <c r="K27" s="10">
        <f t="shared" si="2"/>
        <v>1817992.5</v>
      </c>
      <c r="L27" s="26"/>
    </row>
    <row r="28" spans="1:12" s="16" customFormat="1" x14ac:dyDescent="0.2">
      <c r="A28" s="232">
        <v>20</v>
      </c>
      <c r="B28" s="35" t="s">
        <v>73</v>
      </c>
      <c r="C28" s="85" t="s">
        <v>311</v>
      </c>
      <c r="D28" s="13">
        <v>2411115</v>
      </c>
      <c r="E28" s="57"/>
      <c r="F28" s="9">
        <f t="shared" si="3"/>
        <v>2411115</v>
      </c>
      <c r="G28" s="14">
        <v>1830867.5</v>
      </c>
      <c r="H28" s="29">
        <f t="shared" si="1"/>
        <v>4241982.5</v>
      </c>
      <c r="I28" s="118"/>
      <c r="J28" s="119"/>
      <c r="K28" s="10">
        <f t="shared" si="2"/>
        <v>4241982.5</v>
      </c>
      <c r="L28" s="26"/>
    </row>
    <row r="29" spans="1:12" s="16" customFormat="1" x14ac:dyDescent="0.2">
      <c r="A29" s="232">
        <v>21</v>
      </c>
      <c r="B29" s="35" t="s">
        <v>74</v>
      </c>
      <c r="C29" s="85" t="s">
        <v>37</v>
      </c>
      <c r="D29" s="13"/>
      <c r="E29" s="57"/>
      <c r="F29" s="9">
        <f t="shared" si="3"/>
        <v>0</v>
      </c>
      <c r="G29" s="14"/>
      <c r="H29" s="29">
        <f t="shared" si="1"/>
        <v>0</v>
      </c>
      <c r="I29" s="118"/>
      <c r="J29" s="119"/>
      <c r="K29" s="10">
        <f t="shared" si="2"/>
        <v>0</v>
      </c>
      <c r="L29" s="26"/>
    </row>
    <row r="30" spans="1:12" s="16" customFormat="1" x14ac:dyDescent="0.2">
      <c r="A30" s="232">
        <v>22</v>
      </c>
      <c r="B30" s="133" t="s">
        <v>75</v>
      </c>
      <c r="C30" s="85" t="s">
        <v>76</v>
      </c>
      <c r="D30" s="13"/>
      <c r="E30" s="57"/>
      <c r="F30" s="9">
        <f t="shared" si="3"/>
        <v>0</v>
      </c>
      <c r="G30" s="14"/>
      <c r="H30" s="29">
        <f t="shared" si="1"/>
        <v>0</v>
      </c>
      <c r="I30" s="118"/>
      <c r="J30" s="119"/>
      <c r="K30" s="10">
        <f t="shared" si="2"/>
        <v>0</v>
      </c>
      <c r="L30" s="26"/>
    </row>
    <row r="31" spans="1:12" s="16" customFormat="1" x14ac:dyDescent="0.2">
      <c r="A31" s="232">
        <v>23</v>
      </c>
      <c r="B31" s="133" t="s">
        <v>77</v>
      </c>
      <c r="C31" s="85" t="s">
        <v>78</v>
      </c>
      <c r="D31" s="13"/>
      <c r="E31" s="57"/>
      <c r="F31" s="9">
        <f t="shared" si="3"/>
        <v>0</v>
      </c>
      <c r="G31" s="14"/>
      <c r="H31" s="29">
        <f t="shared" si="1"/>
        <v>0</v>
      </c>
      <c r="I31" s="118"/>
      <c r="J31" s="119"/>
      <c r="K31" s="10">
        <f t="shared" si="2"/>
        <v>0</v>
      </c>
      <c r="L31" s="26"/>
    </row>
    <row r="32" spans="1:12" s="16" customFormat="1" ht="25.5" x14ac:dyDescent="0.2">
      <c r="A32" s="232">
        <v>24</v>
      </c>
      <c r="B32" s="133" t="s">
        <v>79</v>
      </c>
      <c r="C32" s="85" t="s">
        <v>80</v>
      </c>
      <c r="D32" s="13"/>
      <c r="E32" s="57"/>
      <c r="F32" s="9">
        <f t="shared" si="3"/>
        <v>0</v>
      </c>
      <c r="G32" s="14"/>
      <c r="H32" s="29">
        <f t="shared" si="1"/>
        <v>0</v>
      </c>
      <c r="I32" s="118"/>
      <c r="J32" s="119"/>
      <c r="K32" s="10">
        <f t="shared" si="2"/>
        <v>0</v>
      </c>
      <c r="L32" s="26"/>
    </row>
    <row r="33" spans="1:12" s="16" customFormat="1" x14ac:dyDescent="0.2">
      <c r="A33" s="232">
        <v>25</v>
      </c>
      <c r="B33" s="35" t="s">
        <v>81</v>
      </c>
      <c r="C33" s="85" t="s">
        <v>82</v>
      </c>
      <c r="D33" s="13">
        <v>2583337.5</v>
      </c>
      <c r="E33" s="57"/>
      <c r="F33" s="9">
        <f t="shared" si="3"/>
        <v>2583337.5</v>
      </c>
      <c r="G33" s="14">
        <v>1962689.96</v>
      </c>
      <c r="H33" s="29">
        <f t="shared" si="1"/>
        <v>4546027.46</v>
      </c>
      <c r="I33" s="118"/>
      <c r="J33" s="119"/>
      <c r="K33" s="10">
        <f t="shared" si="2"/>
        <v>4546027.46</v>
      </c>
      <c r="L33" s="26"/>
    </row>
    <row r="34" spans="1:12" s="16" customFormat="1" x14ac:dyDescent="0.2">
      <c r="A34" s="232">
        <v>26</v>
      </c>
      <c r="B34" s="133" t="s">
        <v>83</v>
      </c>
      <c r="C34" s="85" t="s">
        <v>84</v>
      </c>
      <c r="D34" s="13"/>
      <c r="E34" s="57"/>
      <c r="F34" s="9">
        <f t="shared" si="3"/>
        <v>0</v>
      </c>
      <c r="G34" s="14"/>
      <c r="H34" s="29">
        <f t="shared" si="1"/>
        <v>0</v>
      </c>
      <c r="I34" s="118"/>
      <c r="J34" s="119"/>
      <c r="K34" s="10">
        <f t="shared" si="2"/>
        <v>0</v>
      </c>
      <c r="L34" s="26"/>
    </row>
    <row r="35" spans="1:12" s="16" customFormat="1" x14ac:dyDescent="0.2">
      <c r="A35" s="232">
        <v>27</v>
      </c>
      <c r="B35" s="18" t="s">
        <v>85</v>
      </c>
      <c r="C35" s="85" t="s">
        <v>86</v>
      </c>
      <c r="D35" s="13"/>
      <c r="E35" s="57"/>
      <c r="F35" s="9">
        <f t="shared" si="3"/>
        <v>0</v>
      </c>
      <c r="G35" s="14"/>
      <c r="H35" s="29">
        <f t="shared" si="1"/>
        <v>0</v>
      </c>
      <c r="I35" s="118"/>
      <c r="J35" s="119"/>
      <c r="K35" s="10">
        <f t="shared" si="2"/>
        <v>0</v>
      </c>
      <c r="L35" s="26"/>
    </row>
    <row r="36" spans="1:12" s="16" customFormat="1" x14ac:dyDescent="0.2">
      <c r="A36" s="232">
        <v>28</v>
      </c>
      <c r="B36" s="18" t="s">
        <v>87</v>
      </c>
      <c r="C36" s="85" t="s">
        <v>38</v>
      </c>
      <c r="D36" s="13"/>
      <c r="E36" s="57"/>
      <c r="F36" s="9">
        <f t="shared" si="3"/>
        <v>0</v>
      </c>
      <c r="G36" s="14"/>
      <c r="H36" s="29">
        <f t="shared" si="1"/>
        <v>0</v>
      </c>
      <c r="I36" s="118"/>
      <c r="J36" s="119"/>
      <c r="K36" s="10">
        <f t="shared" si="2"/>
        <v>0</v>
      </c>
      <c r="L36" s="26"/>
    </row>
    <row r="37" spans="1:12" s="16" customFormat="1" x14ac:dyDescent="0.2">
      <c r="A37" s="232">
        <v>29</v>
      </c>
      <c r="B37" s="35" t="s">
        <v>88</v>
      </c>
      <c r="C37" s="85" t="s">
        <v>36</v>
      </c>
      <c r="D37" s="13"/>
      <c r="E37" s="57"/>
      <c r="F37" s="9">
        <f t="shared" si="3"/>
        <v>0</v>
      </c>
      <c r="G37" s="14"/>
      <c r="H37" s="29">
        <f t="shared" si="1"/>
        <v>0</v>
      </c>
      <c r="I37" s="118"/>
      <c r="J37" s="119"/>
      <c r="K37" s="10">
        <f t="shared" si="2"/>
        <v>0</v>
      </c>
      <c r="L37" s="26"/>
    </row>
    <row r="38" spans="1:12" s="16" customFormat="1" x14ac:dyDescent="0.2">
      <c r="A38" s="232">
        <v>30</v>
      </c>
      <c r="B38" s="18" t="s">
        <v>89</v>
      </c>
      <c r="C38" s="85" t="s">
        <v>16</v>
      </c>
      <c r="D38" s="13">
        <v>1722225</v>
      </c>
      <c r="E38" s="57"/>
      <c r="F38" s="9">
        <f t="shared" si="3"/>
        <v>1722225</v>
      </c>
      <c r="G38" s="14">
        <v>1307762.5</v>
      </c>
      <c r="H38" s="29">
        <f t="shared" si="1"/>
        <v>3029987.5</v>
      </c>
      <c r="I38" s="118"/>
      <c r="J38" s="119"/>
      <c r="K38" s="10">
        <f t="shared" si="2"/>
        <v>3029987.5</v>
      </c>
      <c r="L38" s="26"/>
    </row>
    <row r="39" spans="1:12" s="16" customFormat="1" x14ac:dyDescent="0.2">
      <c r="A39" s="232">
        <v>31</v>
      </c>
      <c r="B39" s="133" t="s">
        <v>90</v>
      </c>
      <c r="C39" s="85" t="s">
        <v>21</v>
      </c>
      <c r="D39" s="13"/>
      <c r="E39" s="57"/>
      <c r="F39" s="9">
        <f t="shared" si="3"/>
        <v>0</v>
      </c>
      <c r="G39" s="14"/>
      <c r="H39" s="29">
        <f t="shared" si="1"/>
        <v>0</v>
      </c>
      <c r="I39" s="118"/>
      <c r="J39" s="119"/>
      <c r="K39" s="10">
        <f t="shared" si="2"/>
        <v>0</v>
      </c>
      <c r="L39" s="26"/>
    </row>
    <row r="40" spans="1:12" s="16" customFormat="1" x14ac:dyDescent="0.2">
      <c r="A40" s="232">
        <v>32</v>
      </c>
      <c r="B40" s="18" t="s">
        <v>91</v>
      </c>
      <c r="C40" s="85" t="s">
        <v>24</v>
      </c>
      <c r="D40" s="13">
        <v>1722225</v>
      </c>
      <c r="E40" s="57"/>
      <c r="F40" s="9">
        <f t="shared" si="3"/>
        <v>1722225</v>
      </c>
      <c r="G40" s="14">
        <v>1307762.5</v>
      </c>
      <c r="H40" s="29">
        <f t="shared" si="1"/>
        <v>3029987.5</v>
      </c>
      <c r="I40" s="118"/>
      <c r="J40" s="119"/>
      <c r="K40" s="10">
        <f t="shared" si="2"/>
        <v>3029987.5</v>
      </c>
      <c r="L40" s="26"/>
    </row>
    <row r="41" spans="1:12" s="16" customFormat="1" x14ac:dyDescent="0.2">
      <c r="A41" s="232">
        <v>33</v>
      </c>
      <c r="B41" s="35" t="s">
        <v>92</v>
      </c>
      <c r="C41" s="85" t="s">
        <v>214</v>
      </c>
      <c r="D41" s="13">
        <v>5166675</v>
      </c>
      <c r="E41" s="57"/>
      <c r="F41" s="9">
        <f t="shared" si="3"/>
        <v>5166675</v>
      </c>
      <c r="G41" s="14">
        <v>3923287.5</v>
      </c>
      <c r="H41" s="29">
        <f t="shared" si="1"/>
        <v>9089962.5</v>
      </c>
      <c r="I41" s="118"/>
      <c r="J41" s="119"/>
      <c r="K41" s="10">
        <f t="shared" si="2"/>
        <v>9089962.5</v>
      </c>
      <c r="L41" s="26"/>
    </row>
    <row r="42" spans="1:12" s="16" customFormat="1" x14ac:dyDescent="0.2">
      <c r="A42" s="232">
        <v>34</v>
      </c>
      <c r="B42" s="80" t="s">
        <v>93</v>
      </c>
      <c r="C42" s="143" t="s">
        <v>215</v>
      </c>
      <c r="D42" s="13">
        <v>1377780</v>
      </c>
      <c r="E42" s="57"/>
      <c r="F42" s="9">
        <f t="shared" si="3"/>
        <v>1377780</v>
      </c>
      <c r="G42" s="14">
        <v>1046210</v>
      </c>
      <c r="H42" s="29">
        <f t="shared" si="1"/>
        <v>2423990</v>
      </c>
      <c r="I42" s="118"/>
      <c r="J42" s="119"/>
      <c r="K42" s="10">
        <f t="shared" si="2"/>
        <v>2423990</v>
      </c>
      <c r="L42" s="26"/>
    </row>
    <row r="43" spans="1:12" s="16" customFormat="1" x14ac:dyDescent="0.2">
      <c r="A43" s="232">
        <v>35</v>
      </c>
      <c r="B43" s="35" t="s">
        <v>94</v>
      </c>
      <c r="C43" s="85" t="s">
        <v>216</v>
      </c>
      <c r="D43" s="13">
        <v>1240002</v>
      </c>
      <c r="E43" s="57"/>
      <c r="F43" s="9">
        <f t="shared" si="3"/>
        <v>1240002</v>
      </c>
      <c r="G43" s="14">
        <v>941589</v>
      </c>
      <c r="H43" s="29">
        <f t="shared" si="1"/>
        <v>2181591</v>
      </c>
      <c r="I43" s="118"/>
      <c r="J43" s="119"/>
      <c r="K43" s="10">
        <f t="shared" si="2"/>
        <v>2181591</v>
      </c>
      <c r="L43" s="26"/>
    </row>
    <row r="44" spans="1:12" s="16" customFormat="1" x14ac:dyDescent="0.2">
      <c r="A44" s="232">
        <v>36</v>
      </c>
      <c r="B44" s="35" t="s">
        <v>95</v>
      </c>
      <c r="C44" s="85" t="s">
        <v>23</v>
      </c>
      <c r="D44" s="13">
        <v>2307781.5</v>
      </c>
      <c r="E44" s="57"/>
      <c r="F44" s="9">
        <f t="shared" si="3"/>
        <v>2307781.5</v>
      </c>
      <c r="G44" s="14">
        <v>1753447.96</v>
      </c>
      <c r="H44" s="29">
        <f t="shared" si="1"/>
        <v>4061229.46</v>
      </c>
      <c r="I44" s="118"/>
      <c r="J44" s="119"/>
      <c r="K44" s="10">
        <f t="shared" si="2"/>
        <v>4061229.46</v>
      </c>
      <c r="L44" s="26"/>
    </row>
    <row r="45" spans="1:12" s="16" customFormat="1" x14ac:dyDescent="0.2">
      <c r="A45" s="232">
        <v>37</v>
      </c>
      <c r="B45" s="133" t="s">
        <v>96</v>
      </c>
      <c r="C45" s="85" t="s">
        <v>20</v>
      </c>
      <c r="D45" s="13">
        <v>1294653.94</v>
      </c>
      <c r="E45" s="57"/>
      <c r="F45" s="9">
        <f t="shared" si="3"/>
        <v>1294653.94</v>
      </c>
      <c r="G45" s="14">
        <v>983437.4</v>
      </c>
      <c r="H45" s="29">
        <f t="shared" si="1"/>
        <v>2278091.34</v>
      </c>
      <c r="I45" s="118"/>
      <c r="J45" s="119"/>
      <c r="K45" s="10">
        <f t="shared" si="2"/>
        <v>2278091.34</v>
      </c>
      <c r="L45" s="26"/>
    </row>
    <row r="46" spans="1:12" s="16" customFormat="1" x14ac:dyDescent="0.2">
      <c r="A46" s="232">
        <v>38</v>
      </c>
      <c r="B46" s="18" t="s">
        <v>97</v>
      </c>
      <c r="C46" s="85" t="s">
        <v>98</v>
      </c>
      <c r="D46" s="13"/>
      <c r="E46" s="57"/>
      <c r="F46" s="9">
        <f t="shared" si="3"/>
        <v>0</v>
      </c>
      <c r="G46" s="14"/>
      <c r="H46" s="29">
        <f t="shared" si="1"/>
        <v>0</v>
      </c>
      <c r="I46" s="118"/>
      <c r="J46" s="119"/>
      <c r="K46" s="10">
        <f t="shared" si="2"/>
        <v>0</v>
      </c>
      <c r="L46" s="26"/>
    </row>
    <row r="47" spans="1:12" s="16" customFormat="1" x14ac:dyDescent="0.2">
      <c r="A47" s="232">
        <v>39</v>
      </c>
      <c r="B47" s="133" t="s">
        <v>99</v>
      </c>
      <c r="C47" s="85" t="s">
        <v>100</v>
      </c>
      <c r="D47" s="13"/>
      <c r="E47" s="57"/>
      <c r="F47" s="9">
        <f t="shared" si="3"/>
        <v>0</v>
      </c>
      <c r="G47" s="14"/>
      <c r="H47" s="29">
        <f t="shared" si="1"/>
        <v>0</v>
      </c>
      <c r="I47" s="118"/>
      <c r="J47" s="119"/>
      <c r="K47" s="10">
        <f t="shared" si="2"/>
        <v>0</v>
      </c>
      <c r="L47" s="26"/>
    </row>
    <row r="48" spans="1:12" s="16" customFormat="1" x14ac:dyDescent="0.2">
      <c r="A48" s="232">
        <v>40</v>
      </c>
      <c r="B48" s="35" t="s">
        <v>101</v>
      </c>
      <c r="C48" s="85" t="s">
        <v>221</v>
      </c>
      <c r="D48" s="13">
        <v>1377780</v>
      </c>
      <c r="E48" s="57"/>
      <c r="F48" s="9">
        <f t="shared" si="3"/>
        <v>1377780</v>
      </c>
      <c r="G48" s="14">
        <v>1046210</v>
      </c>
      <c r="H48" s="29">
        <f t="shared" si="1"/>
        <v>2423990</v>
      </c>
      <c r="I48" s="118"/>
      <c r="J48" s="119"/>
      <c r="K48" s="10">
        <f t="shared" si="2"/>
        <v>2423990</v>
      </c>
      <c r="L48" s="26"/>
    </row>
    <row r="49" spans="1:12" s="16" customFormat="1" x14ac:dyDescent="0.2">
      <c r="A49" s="232">
        <v>41</v>
      </c>
      <c r="B49" s="35" t="s">
        <v>102</v>
      </c>
      <c r="C49" s="85" t="s">
        <v>2</v>
      </c>
      <c r="D49" s="13">
        <v>2755560</v>
      </c>
      <c r="E49" s="57"/>
      <c r="F49" s="9">
        <f t="shared" si="3"/>
        <v>2755560</v>
      </c>
      <c r="G49" s="14">
        <v>2092420</v>
      </c>
      <c r="H49" s="29">
        <f t="shared" si="1"/>
        <v>4847980</v>
      </c>
      <c r="I49" s="118"/>
      <c r="J49" s="119"/>
      <c r="K49" s="10">
        <f t="shared" si="2"/>
        <v>4847980</v>
      </c>
      <c r="L49" s="26"/>
    </row>
    <row r="50" spans="1:12" s="16" customFormat="1" x14ac:dyDescent="0.2">
      <c r="A50" s="232">
        <v>42</v>
      </c>
      <c r="B50" s="133" t="s">
        <v>103</v>
      </c>
      <c r="C50" s="85" t="s">
        <v>3</v>
      </c>
      <c r="D50" s="13">
        <v>1550002.5</v>
      </c>
      <c r="E50" s="57"/>
      <c r="F50" s="9">
        <f t="shared" si="3"/>
        <v>1550002.5</v>
      </c>
      <c r="G50" s="14">
        <v>1175940.04</v>
      </c>
      <c r="H50" s="29">
        <f t="shared" si="1"/>
        <v>2725942.54</v>
      </c>
      <c r="I50" s="118"/>
      <c r="J50" s="119"/>
      <c r="K50" s="10">
        <f t="shared" si="2"/>
        <v>2725942.54</v>
      </c>
      <c r="L50" s="26"/>
    </row>
    <row r="51" spans="1:12" s="16" customFormat="1" x14ac:dyDescent="0.2">
      <c r="A51" s="232">
        <v>43</v>
      </c>
      <c r="B51" s="18" t="s">
        <v>149</v>
      </c>
      <c r="C51" s="85" t="s">
        <v>32</v>
      </c>
      <c r="D51" s="13">
        <v>1722225</v>
      </c>
      <c r="E51" s="57"/>
      <c r="F51" s="9">
        <f t="shared" si="3"/>
        <v>1722225</v>
      </c>
      <c r="G51" s="14">
        <v>1307762.5</v>
      </c>
      <c r="H51" s="29">
        <f t="shared" si="1"/>
        <v>3029987.5</v>
      </c>
      <c r="I51" s="118"/>
      <c r="J51" s="119"/>
      <c r="K51" s="10">
        <f t="shared" si="2"/>
        <v>3029987.5</v>
      </c>
      <c r="L51" s="26"/>
    </row>
    <row r="52" spans="1:12" s="16" customFormat="1" x14ac:dyDescent="0.2">
      <c r="A52" s="232">
        <v>44</v>
      </c>
      <c r="B52" s="133" t="s">
        <v>104</v>
      </c>
      <c r="C52" s="85" t="s">
        <v>217</v>
      </c>
      <c r="D52" s="13">
        <v>1722225</v>
      </c>
      <c r="E52" s="57"/>
      <c r="F52" s="9">
        <f t="shared" si="3"/>
        <v>1722225</v>
      </c>
      <c r="G52" s="14">
        <v>1307762.5</v>
      </c>
      <c r="H52" s="29">
        <f t="shared" si="1"/>
        <v>3029987.5</v>
      </c>
      <c r="I52" s="118"/>
      <c r="J52" s="119"/>
      <c r="K52" s="10">
        <f t="shared" si="2"/>
        <v>3029987.5</v>
      </c>
      <c r="L52" s="26"/>
    </row>
    <row r="53" spans="1:12" s="16" customFormat="1" x14ac:dyDescent="0.2">
      <c r="A53" s="232">
        <v>45</v>
      </c>
      <c r="B53" s="18" t="s">
        <v>105</v>
      </c>
      <c r="C53" s="85" t="s">
        <v>0</v>
      </c>
      <c r="D53" s="13">
        <v>2583337.5</v>
      </c>
      <c r="E53" s="57"/>
      <c r="F53" s="9">
        <f t="shared" si="3"/>
        <v>2583337.5</v>
      </c>
      <c r="G53" s="14">
        <v>1962689.96</v>
      </c>
      <c r="H53" s="29">
        <f t="shared" si="1"/>
        <v>4546027.46</v>
      </c>
      <c r="I53" s="118"/>
      <c r="J53" s="119"/>
      <c r="K53" s="10">
        <f t="shared" si="2"/>
        <v>4546027.46</v>
      </c>
      <c r="L53" s="26"/>
    </row>
    <row r="54" spans="1:12" s="16" customFormat="1" x14ac:dyDescent="0.2">
      <c r="A54" s="232">
        <v>46</v>
      </c>
      <c r="B54" s="133" t="s">
        <v>106</v>
      </c>
      <c r="C54" s="85" t="s">
        <v>4</v>
      </c>
      <c r="D54" s="13">
        <v>1033335</v>
      </c>
      <c r="E54" s="57"/>
      <c r="F54" s="9">
        <f t="shared" si="3"/>
        <v>1033335</v>
      </c>
      <c r="G54" s="14">
        <v>784657.5</v>
      </c>
      <c r="H54" s="29">
        <f t="shared" si="1"/>
        <v>1817992.5</v>
      </c>
      <c r="I54" s="118"/>
      <c r="J54" s="119"/>
      <c r="K54" s="10">
        <f t="shared" si="2"/>
        <v>1817992.5</v>
      </c>
      <c r="L54" s="26"/>
    </row>
    <row r="55" spans="1:12" s="16" customFormat="1" x14ac:dyDescent="0.2">
      <c r="A55" s="232">
        <v>47</v>
      </c>
      <c r="B55" s="18" t="s">
        <v>107</v>
      </c>
      <c r="C55" s="85" t="s">
        <v>1</v>
      </c>
      <c r="D55" s="13">
        <v>1666654.54</v>
      </c>
      <c r="E55" s="57"/>
      <c r="F55" s="9">
        <f t="shared" si="3"/>
        <v>1666654.54</v>
      </c>
      <c r="G55" s="14">
        <v>1307762.5</v>
      </c>
      <c r="H55" s="29">
        <f t="shared" si="1"/>
        <v>2974417.04</v>
      </c>
      <c r="I55" s="118"/>
      <c r="J55" s="119"/>
      <c r="K55" s="10">
        <f t="shared" si="2"/>
        <v>2974417.04</v>
      </c>
      <c r="L55" s="26"/>
    </row>
    <row r="56" spans="1:12" s="16" customFormat="1" x14ac:dyDescent="0.2">
      <c r="A56" s="232">
        <v>48</v>
      </c>
      <c r="B56" s="133" t="s">
        <v>108</v>
      </c>
      <c r="C56" s="85" t="s">
        <v>218</v>
      </c>
      <c r="D56" s="13">
        <v>2686671</v>
      </c>
      <c r="E56" s="57"/>
      <c r="F56" s="9">
        <f t="shared" si="3"/>
        <v>2686671</v>
      </c>
      <c r="G56" s="14">
        <v>2040109.5</v>
      </c>
      <c r="H56" s="29">
        <f t="shared" si="1"/>
        <v>4726780.5</v>
      </c>
      <c r="I56" s="118"/>
      <c r="J56" s="119"/>
      <c r="K56" s="10">
        <f t="shared" si="2"/>
        <v>4726780.5</v>
      </c>
      <c r="L56" s="26"/>
    </row>
    <row r="57" spans="1:12" s="16" customFormat="1" x14ac:dyDescent="0.2">
      <c r="A57" s="232">
        <v>49</v>
      </c>
      <c r="B57" s="133" t="s">
        <v>109</v>
      </c>
      <c r="C57" s="85" t="s">
        <v>25</v>
      </c>
      <c r="D57" s="13">
        <v>5166675</v>
      </c>
      <c r="E57" s="57"/>
      <c r="F57" s="9">
        <f t="shared" si="3"/>
        <v>5166675</v>
      </c>
      <c r="G57" s="14">
        <v>3923287.5</v>
      </c>
      <c r="H57" s="29">
        <f t="shared" si="1"/>
        <v>9089962.5</v>
      </c>
      <c r="I57" s="118"/>
      <c r="J57" s="119"/>
      <c r="K57" s="10">
        <f t="shared" si="2"/>
        <v>9089962.5</v>
      </c>
      <c r="L57" s="26"/>
    </row>
    <row r="58" spans="1:12" s="16" customFormat="1" x14ac:dyDescent="0.2">
      <c r="A58" s="232">
        <v>50</v>
      </c>
      <c r="B58" s="133" t="s">
        <v>157</v>
      </c>
      <c r="C58" s="85" t="s">
        <v>52</v>
      </c>
      <c r="D58" s="13">
        <v>1928892</v>
      </c>
      <c r="E58" s="57"/>
      <c r="F58" s="9">
        <f t="shared" si="3"/>
        <v>1928892</v>
      </c>
      <c r="G58" s="14">
        <v>1464694</v>
      </c>
      <c r="H58" s="29">
        <f t="shared" si="1"/>
        <v>3393586</v>
      </c>
      <c r="I58" s="118"/>
      <c r="J58" s="119"/>
      <c r="K58" s="10">
        <f t="shared" si="2"/>
        <v>3393586</v>
      </c>
      <c r="L58" s="26"/>
    </row>
    <row r="59" spans="1:12" s="16" customFormat="1" x14ac:dyDescent="0.2">
      <c r="A59" s="232">
        <v>51</v>
      </c>
      <c r="B59" s="133" t="s">
        <v>110</v>
      </c>
      <c r="C59" s="85" t="s">
        <v>219</v>
      </c>
      <c r="D59" s="13">
        <v>1412224.5</v>
      </c>
      <c r="E59" s="57"/>
      <c r="F59" s="9">
        <f t="shared" si="3"/>
        <v>1412224.5</v>
      </c>
      <c r="G59" s="14">
        <v>1071319.04</v>
      </c>
      <c r="H59" s="29">
        <f t="shared" si="1"/>
        <v>2483543.54</v>
      </c>
      <c r="I59" s="118"/>
      <c r="J59" s="119"/>
      <c r="K59" s="10">
        <f t="shared" si="2"/>
        <v>2483543.54</v>
      </c>
      <c r="L59" s="26"/>
    </row>
    <row r="60" spans="1:12" s="16" customFormat="1" x14ac:dyDescent="0.2">
      <c r="A60" s="232">
        <v>52</v>
      </c>
      <c r="B60" s="18" t="s">
        <v>159</v>
      </c>
      <c r="C60" s="85" t="s">
        <v>220</v>
      </c>
      <c r="D60" s="13">
        <v>1481113.5</v>
      </c>
      <c r="E60" s="57"/>
      <c r="F60" s="9">
        <f t="shared" si="3"/>
        <v>1481113.5</v>
      </c>
      <c r="G60" s="14">
        <v>1125721.96</v>
      </c>
      <c r="H60" s="29">
        <f t="shared" si="1"/>
        <v>2606835.46</v>
      </c>
      <c r="I60" s="118"/>
      <c r="J60" s="119"/>
      <c r="K60" s="10">
        <f t="shared" si="2"/>
        <v>2606835.46</v>
      </c>
      <c r="L60" s="26"/>
    </row>
    <row r="61" spans="1:12" s="16" customFormat="1" x14ac:dyDescent="0.2">
      <c r="A61" s="232">
        <v>53</v>
      </c>
      <c r="B61" s="133" t="s">
        <v>223</v>
      </c>
      <c r="C61" s="85" t="s">
        <v>222</v>
      </c>
      <c r="D61" s="13"/>
      <c r="E61" s="57"/>
      <c r="F61" s="9">
        <f t="shared" si="3"/>
        <v>0</v>
      </c>
      <c r="G61" s="14"/>
      <c r="H61" s="29">
        <f t="shared" si="1"/>
        <v>0</v>
      </c>
      <c r="I61" s="118"/>
      <c r="J61" s="119"/>
      <c r="K61" s="10">
        <f t="shared" si="2"/>
        <v>0</v>
      </c>
      <c r="L61" s="26"/>
    </row>
    <row r="62" spans="1:12" s="16" customFormat="1" x14ac:dyDescent="0.2">
      <c r="A62" s="232">
        <v>54</v>
      </c>
      <c r="B62" s="133" t="s">
        <v>237</v>
      </c>
      <c r="C62" s="85" t="s">
        <v>238</v>
      </c>
      <c r="D62" s="13"/>
      <c r="E62" s="57"/>
      <c r="F62" s="9">
        <f t="shared" si="3"/>
        <v>0</v>
      </c>
      <c r="G62" s="14"/>
      <c r="H62" s="29">
        <f t="shared" si="1"/>
        <v>0</v>
      </c>
      <c r="I62" s="118"/>
      <c r="J62" s="119"/>
      <c r="K62" s="10">
        <f t="shared" si="2"/>
        <v>0</v>
      </c>
      <c r="L62" s="26"/>
    </row>
    <row r="63" spans="1:12" s="16" customFormat="1" x14ac:dyDescent="0.2">
      <c r="A63" s="232">
        <v>55</v>
      </c>
      <c r="B63" s="133" t="s">
        <v>111</v>
      </c>
      <c r="C63" s="85" t="s">
        <v>51</v>
      </c>
      <c r="D63" s="13"/>
      <c r="E63" s="57"/>
      <c r="F63" s="9">
        <f t="shared" si="3"/>
        <v>0</v>
      </c>
      <c r="G63" s="14"/>
      <c r="H63" s="29">
        <f t="shared" si="1"/>
        <v>0</v>
      </c>
      <c r="I63" s="118"/>
      <c r="J63" s="119"/>
      <c r="K63" s="10">
        <f t="shared" si="2"/>
        <v>0</v>
      </c>
      <c r="L63" s="26"/>
    </row>
    <row r="64" spans="1:12" s="16" customFormat="1" x14ac:dyDescent="0.2">
      <c r="A64" s="232">
        <v>56</v>
      </c>
      <c r="B64" s="18" t="s">
        <v>112</v>
      </c>
      <c r="C64" s="85" t="s">
        <v>239</v>
      </c>
      <c r="D64" s="13"/>
      <c r="E64" s="57"/>
      <c r="F64" s="9">
        <f t="shared" si="3"/>
        <v>0</v>
      </c>
      <c r="G64" s="14"/>
      <c r="H64" s="29">
        <f t="shared" si="1"/>
        <v>0</v>
      </c>
      <c r="I64" s="118"/>
      <c r="J64" s="119"/>
      <c r="K64" s="10">
        <f t="shared" si="2"/>
        <v>0</v>
      </c>
      <c r="L64" s="26"/>
    </row>
    <row r="65" spans="1:12" s="16" customFormat="1" x14ac:dyDescent="0.2">
      <c r="A65" s="232">
        <v>57</v>
      </c>
      <c r="B65" s="35" t="s">
        <v>113</v>
      </c>
      <c r="C65" s="85" t="s">
        <v>114</v>
      </c>
      <c r="D65" s="13"/>
      <c r="E65" s="57"/>
      <c r="F65" s="9">
        <f t="shared" si="3"/>
        <v>0</v>
      </c>
      <c r="G65" s="14"/>
      <c r="H65" s="29">
        <f t="shared" si="1"/>
        <v>0</v>
      </c>
      <c r="I65" s="118"/>
      <c r="J65" s="119"/>
      <c r="K65" s="10">
        <f t="shared" si="2"/>
        <v>0</v>
      </c>
      <c r="L65" s="26"/>
    </row>
    <row r="66" spans="1:12" s="16" customFormat="1" x14ac:dyDescent="0.2">
      <c r="A66" s="232">
        <v>58</v>
      </c>
      <c r="B66" s="18" t="s">
        <v>115</v>
      </c>
      <c r="C66" s="85" t="s">
        <v>240</v>
      </c>
      <c r="D66" s="13"/>
      <c r="E66" s="57"/>
      <c r="F66" s="9">
        <f t="shared" si="3"/>
        <v>0</v>
      </c>
      <c r="G66" s="14"/>
      <c r="H66" s="29">
        <f t="shared" si="1"/>
        <v>0</v>
      </c>
      <c r="I66" s="118"/>
      <c r="J66" s="119"/>
      <c r="K66" s="10">
        <f t="shared" si="2"/>
        <v>0</v>
      </c>
      <c r="L66" s="26"/>
    </row>
    <row r="67" spans="1:12" s="16" customFormat="1" x14ac:dyDescent="0.2">
      <c r="A67" s="232">
        <v>59</v>
      </c>
      <c r="B67" s="133" t="s">
        <v>116</v>
      </c>
      <c r="C67" s="85" t="s">
        <v>274</v>
      </c>
      <c r="D67" s="13"/>
      <c r="E67" s="57"/>
      <c r="F67" s="9">
        <f t="shared" si="3"/>
        <v>0</v>
      </c>
      <c r="G67" s="14"/>
      <c r="H67" s="29">
        <f t="shared" si="1"/>
        <v>0</v>
      </c>
      <c r="I67" s="118"/>
      <c r="J67" s="119"/>
      <c r="K67" s="10">
        <f t="shared" si="2"/>
        <v>0</v>
      </c>
      <c r="L67" s="26"/>
    </row>
    <row r="68" spans="1:12" s="16" customFormat="1" ht="25.5" x14ac:dyDescent="0.2">
      <c r="A68" s="232">
        <v>60</v>
      </c>
      <c r="B68" s="35" t="s">
        <v>117</v>
      </c>
      <c r="C68" s="85" t="s">
        <v>241</v>
      </c>
      <c r="D68" s="13"/>
      <c r="E68" s="57"/>
      <c r="F68" s="9">
        <f t="shared" si="3"/>
        <v>0</v>
      </c>
      <c r="G68" s="14"/>
      <c r="H68" s="29">
        <f t="shared" si="1"/>
        <v>0</v>
      </c>
      <c r="I68" s="118"/>
      <c r="J68" s="119"/>
      <c r="K68" s="10">
        <f t="shared" si="2"/>
        <v>0</v>
      </c>
      <c r="L68" s="26"/>
    </row>
    <row r="69" spans="1:12" s="16" customFormat="1" ht="25.5" x14ac:dyDescent="0.2">
      <c r="A69" s="232">
        <v>61</v>
      </c>
      <c r="B69" s="35" t="s">
        <v>118</v>
      </c>
      <c r="C69" s="85" t="s">
        <v>242</v>
      </c>
      <c r="D69" s="13"/>
      <c r="E69" s="57"/>
      <c r="F69" s="9">
        <f t="shared" si="3"/>
        <v>0</v>
      </c>
      <c r="G69" s="14"/>
      <c r="H69" s="29">
        <f t="shared" ref="H69:H129" si="4">SUM(F69:G69)</f>
        <v>0</v>
      </c>
      <c r="I69" s="118"/>
      <c r="J69" s="119"/>
      <c r="K69" s="10">
        <f t="shared" ref="K69:K129" si="5">H69+I69+J69</f>
        <v>0</v>
      </c>
      <c r="L69" s="26"/>
    </row>
    <row r="70" spans="1:12" s="16" customFormat="1" x14ac:dyDescent="0.2">
      <c r="A70" s="232">
        <v>62</v>
      </c>
      <c r="B70" s="18" t="s">
        <v>119</v>
      </c>
      <c r="C70" s="85" t="s">
        <v>243</v>
      </c>
      <c r="D70" s="13"/>
      <c r="E70" s="57"/>
      <c r="F70" s="9">
        <f t="shared" ref="F70:F130" si="6">SUM(D70:E70)</f>
        <v>0</v>
      </c>
      <c r="G70" s="14"/>
      <c r="H70" s="29">
        <f t="shared" si="4"/>
        <v>0</v>
      </c>
      <c r="I70" s="118"/>
      <c r="J70" s="119"/>
      <c r="K70" s="10">
        <f t="shared" si="5"/>
        <v>0</v>
      </c>
      <c r="L70" s="26"/>
    </row>
    <row r="71" spans="1:12" s="16" customFormat="1" x14ac:dyDescent="0.2">
      <c r="A71" s="232">
        <v>63</v>
      </c>
      <c r="B71" s="18" t="s">
        <v>120</v>
      </c>
      <c r="C71" s="85" t="s">
        <v>50</v>
      </c>
      <c r="D71" s="13"/>
      <c r="E71" s="57"/>
      <c r="F71" s="9">
        <f t="shared" si="6"/>
        <v>0</v>
      </c>
      <c r="G71" s="14"/>
      <c r="H71" s="29">
        <f t="shared" si="4"/>
        <v>0</v>
      </c>
      <c r="I71" s="118"/>
      <c r="J71" s="119"/>
      <c r="K71" s="10">
        <f t="shared" si="5"/>
        <v>0</v>
      </c>
      <c r="L71" s="26"/>
    </row>
    <row r="72" spans="1:12" s="16" customFormat="1" x14ac:dyDescent="0.2">
      <c r="A72" s="232">
        <v>64</v>
      </c>
      <c r="B72" s="18" t="s">
        <v>121</v>
      </c>
      <c r="C72" s="85" t="s">
        <v>244</v>
      </c>
      <c r="D72" s="13"/>
      <c r="E72" s="57"/>
      <c r="F72" s="9">
        <f t="shared" si="6"/>
        <v>0</v>
      </c>
      <c r="G72" s="14"/>
      <c r="H72" s="29">
        <f t="shared" si="4"/>
        <v>0</v>
      </c>
      <c r="I72" s="118"/>
      <c r="J72" s="119"/>
      <c r="K72" s="10">
        <f t="shared" si="5"/>
        <v>0</v>
      </c>
      <c r="L72" s="26"/>
    </row>
    <row r="73" spans="1:12" s="16" customFormat="1" ht="25.5" x14ac:dyDescent="0.2">
      <c r="A73" s="232">
        <v>65</v>
      </c>
      <c r="B73" s="18" t="s">
        <v>122</v>
      </c>
      <c r="C73" s="85" t="s">
        <v>245</v>
      </c>
      <c r="D73" s="13"/>
      <c r="E73" s="57"/>
      <c r="F73" s="9">
        <f t="shared" si="6"/>
        <v>0</v>
      </c>
      <c r="G73" s="14"/>
      <c r="H73" s="29">
        <f t="shared" si="4"/>
        <v>0</v>
      </c>
      <c r="I73" s="118"/>
      <c r="J73" s="119"/>
      <c r="K73" s="10">
        <f t="shared" si="5"/>
        <v>0</v>
      </c>
      <c r="L73" s="26"/>
    </row>
    <row r="74" spans="1:12" s="16" customFormat="1" ht="25.5" x14ac:dyDescent="0.2">
      <c r="A74" s="232">
        <v>66</v>
      </c>
      <c r="B74" s="35" t="s">
        <v>123</v>
      </c>
      <c r="C74" s="85" t="s">
        <v>246</v>
      </c>
      <c r="D74" s="13"/>
      <c r="E74" s="57"/>
      <c r="F74" s="9">
        <f t="shared" si="6"/>
        <v>0</v>
      </c>
      <c r="G74" s="14"/>
      <c r="H74" s="29">
        <f t="shared" si="4"/>
        <v>0</v>
      </c>
      <c r="I74" s="118"/>
      <c r="J74" s="119"/>
      <c r="K74" s="10">
        <f t="shared" si="5"/>
        <v>0</v>
      </c>
      <c r="L74" s="26"/>
    </row>
    <row r="75" spans="1:12" s="16" customFormat="1" ht="25.5" x14ac:dyDescent="0.2">
      <c r="A75" s="232">
        <v>67</v>
      </c>
      <c r="B75" s="18" t="s">
        <v>124</v>
      </c>
      <c r="C75" s="85" t="s">
        <v>247</v>
      </c>
      <c r="D75" s="13"/>
      <c r="E75" s="57"/>
      <c r="F75" s="9">
        <f t="shared" si="6"/>
        <v>0</v>
      </c>
      <c r="G75" s="14"/>
      <c r="H75" s="29">
        <f t="shared" si="4"/>
        <v>0</v>
      </c>
      <c r="I75" s="118"/>
      <c r="J75" s="119"/>
      <c r="K75" s="10">
        <f t="shared" si="5"/>
        <v>0</v>
      </c>
      <c r="L75" s="26"/>
    </row>
    <row r="76" spans="1:12" s="16" customFormat="1" ht="25.5" x14ac:dyDescent="0.2">
      <c r="A76" s="232">
        <v>68</v>
      </c>
      <c r="B76" s="18" t="s">
        <v>125</v>
      </c>
      <c r="C76" s="85" t="s">
        <v>248</v>
      </c>
      <c r="D76" s="13"/>
      <c r="E76" s="57"/>
      <c r="F76" s="9">
        <f t="shared" si="6"/>
        <v>0</v>
      </c>
      <c r="G76" s="14"/>
      <c r="H76" s="29">
        <f t="shared" si="4"/>
        <v>0</v>
      </c>
      <c r="I76" s="118"/>
      <c r="J76" s="119"/>
      <c r="K76" s="10">
        <f t="shared" si="5"/>
        <v>0</v>
      </c>
      <c r="L76" s="26"/>
    </row>
    <row r="77" spans="1:12" s="16" customFormat="1" ht="25.5" x14ac:dyDescent="0.2">
      <c r="A77" s="232">
        <v>69</v>
      </c>
      <c r="B77" s="35" t="s">
        <v>126</v>
      </c>
      <c r="C77" s="85" t="s">
        <v>249</v>
      </c>
      <c r="D77" s="13"/>
      <c r="E77" s="57"/>
      <c r="F77" s="9">
        <f t="shared" si="6"/>
        <v>0</v>
      </c>
      <c r="G77" s="14"/>
      <c r="H77" s="29">
        <f t="shared" si="4"/>
        <v>0</v>
      </c>
      <c r="I77" s="118"/>
      <c r="J77" s="119"/>
      <c r="K77" s="10">
        <f t="shared" si="5"/>
        <v>0</v>
      </c>
      <c r="L77" s="26"/>
    </row>
    <row r="78" spans="1:12" s="16" customFormat="1" ht="25.5" x14ac:dyDescent="0.2">
      <c r="A78" s="232">
        <v>70</v>
      </c>
      <c r="B78" s="35" t="s">
        <v>127</v>
      </c>
      <c r="C78" s="85" t="s">
        <v>250</v>
      </c>
      <c r="D78" s="13"/>
      <c r="E78" s="57"/>
      <c r="F78" s="9">
        <f t="shared" si="6"/>
        <v>0</v>
      </c>
      <c r="G78" s="14"/>
      <c r="H78" s="29">
        <f t="shared" si="4"/>
        <v>0</v>
      </c>
      <c r="I78" s="118"/>
      <c r="J78" s="119"/>
      <c r="K78" s="10">
        <f t="shared" si="5"/>
        <v>0</v>
      </c>
      <c r="L78" s="26"/>
    </row>
    <row r="79" spans="1:12" s="16" customFormat="1" ht="25.5" x14ac:dyDescent="0.2">
      <c r="A79" s="232">
        <v>71</v>
      </c>
      <c r="B79" s="35" t="s">
        <v>128</v>
      </c>
      <c r="C79" s="85" t="s">
        <v>251</v>
      </c>
      <c r="D79" s="13"/>
      <c r="E79" s="57"/>
      <c r="F79" s="9">
        <f t="shared" si="6"/>
        <v>0</v>
      </c>
      <c r="G79" s="14"/>
      <c r="H79" s="29">
        <f t="shared" si="4"/>
        <v>0</v>
      </c>
      <c r="I79" s="118"/>
      <c r="J79" s="119"/>
      <c r="K79" s="10">
        <f t="shared" si="5"/>
        <v>0</v>
      </c>
      <c r="L79" s="26"/>
    </row>
    <row r="80" spans="1:12" s="16" customFormat="1" x14ac:dyDescent="0.2">
      <c r="A80" s="232">
        <v>72</v>
      </c>
      <c r="B80" s="133" t="s">
        <v>129</v>
      </c>
      <c r="C80" s="85" t="s">
        <v>130</v>
      </c>
      <c r="D80" s="13"/>
      <c r="E80" s="57"/>
      <c r="F80" s="9">
        <f t="shared" si="6"/>
        <v>0</v>
      </c>
      <c r="G80" s="14"/>
      <c r="H80" s="29">
        <f t="shared" si="4"/>
        <v>0</v>
      </c>
      <c r="I80" s="118"/>
      <c r="J80" s="119"/>
      <c r="K80" s="10">
        <f t="shared" si="5"/>
        <v>0</v>
      </c>
      <c r="L80" s="26"/>
    </row>
    <row r="81" spans="1:12" s="16" customFormat="1" x14ac:dyDescent="0.2">
      <c r="A81" s="232">
        <v>73</v>
      </c>
      <c r="B81" s="35" t="s">
        <v>131</v>
      </c>
      <c r="C81" s="85" t="s">
        <v>252</v>
      </c>
      <c r="D81" s="13"/>
      <c r="E81" s="57"/>
      <c r="F81" s="9">
        <f t="shared" si="6"/>
        <v>0</v>
      </c>
      <c r="G81" s="14"/>
      <c r="H81" s="29">
        <f t="shared" si="4"/>
        <v>0</v>
      </c>
      <c r="I81" s="118"/>
      <c r="J81" s="119"/>
      <c r="K81" s="10">
        <f t="shared" si="5"/>
        <v>0</v>
      </c>
      <c r="L81" s="26"/>
    </row>
    <row r="82" spans="1:12" s="16" customFormat="1" x14ac:dyDescent="0.2">
      <c r="A82" s="232">
        <v>74</v>
      </c>
      <c r="B82" s="133" t="s">
        <v>132</v>
      </c>
      <c r="C82" s="85" t="s">
        <v>34</v>
      </c>
      <c r="D82" s="13"/>
      <c r="E82" s="57"/>
      <c r="F82" s="9">
        <f t="shared" si="6"/>
        <v>0</v>
      </c>
      <c r="G82" s="14"/>
      <c r="H82" s="29">
        <f t="shared" si="4"/>
        <v>0</v>
      </c>
      <c r="I82" s="118"/>
      <c r="J82" s="119"/>
      <c r="K82" s="10">
        <f t="shared" si="5"/>
        <v>0</v>
      </c>
      <c r="L82" s="26"/>
    </row>
    <row r="83" spans="1:12" s="16" customFormat="1" x14ac:dyDescent="0.2">
      <c r="A83" s="232">
        <v>75</v>
      </c>
      <c r="B83" s="35" t="s">
        <v>133</v>
      </c>
      <c r="C83" s="36" t="s">
        <v>326</v>
      </c>
      <c r="D83" s="13"/>
      <c r="E83" s="57"/>
      <c r="F83" s="9">
        <f t="shared" si="6"/>
        <v>0</v>
      </c>
      <c r="G83" s="14"/>
      <c r="H83" s="29">
        <f t="shared" si="4"/>
        <v>0</v>
      </c>
      <c r="I83" s="118"/>
      <c r="J83" s="119"/>
      <c r="K83" s="10">
        <f t="shared" si="5"/>
        <v>0</v>
      </c>
      <c r="L83" s="26"/>
    </row>
    <row r="84" spans="1:12" s="16" customFormat="1" x14ac:dyDescent="0.2">
      <c r="A84" s="232">
        <v>76</v>
      </c>
      <c r="B84" s="35" t="s">
        <v>134</v>
      </c>
      <c r="C84" s="85" t="s">
        <v>35</v>
      </c>
      <c r="D84" s="13"/>
      <c r="E84" s="57"/>
      <c r="F84" s="9">
        <f t="shared" si="6"/>
        <v>0</v>
      </c>
      <c r="G84" s="14"/>
      <c r="H84" s="29">
        <f t="shared" si="4"/>
        <v>0</v>
      </c>
      <c r="I84" s="118"/>
      <c r="J84" s="119"/>
      <c r="K84" s="10">
        <f t="shared" si="5"/>
        <v>0</v>
      </c>
      <c r="L84" s="26"/>
    </row>
    <row r="85" spans="1:12" s="16" customFormat="1" x14ac:dyDescent="0.2">
      <c r="A85" s="232">
        <v>77</v>
      </c>
      <c r="B85" s="35" t="s">
        <v>135</v>
      </c>
      <c r="C85" s="85" t="s">
        <v>49</v>
      </c>
      <c r="D85" s="13"/>
      <c r="E85" s="57"/>
      <c r="F85" s="9">
        <f t="shared" si="6"/>
        <v>0</v>
      </c>
      <c r="G85" s="14"/>
      <c r="H85" s="29">
        <f t="shared" si="4"/>
        <v>0</v>
      </c>
      <c r="I85" s="118"/>
      <c r="J85" s="119"/>
      <c r="K85" s="10">
        <f t="shared" si="5"/>
        <v>0</v>
      </c>
      <c r="L85" s="26"/>
    </row>
    <row r="86" spans="1:12" s="16" customFormat="1" x14ac:dyDescent="0.2">
      <c r="A86" s="232">
        <v>78</v>
      </c>
      <c r="B86" s="35" t="s">
        <v>136</v>
      </c>
      <c r="C86" s="85" t="s">
        <v>231</v>
      </c>
      <c r="D86" s="13"/>
      <c r="E86" s="57"/>
      <c r="F86" s="9">
        <f t="shared" si="6"/>
        <v>0</v>
      </c>
      <c r="G86" s="14"/>
      <c r="H86" s="29">
        <f t="shared" si="4"/>
        <v>0</v>
      </c>
      <c r="I86" s="118"/>
      <c r="J86" s="119"/>
      <c r="K86" s="10">
        <f t="shared" si="5"/>
        <v>0</v>
      </c>
      <c r="L86" s="26"/>
    </row>
    <row r="87" spans="1:12" s="16" customFormat="1" x14ac:dyDescent="0.2">
      <c r="A87" s="232">
        <v>79</v>
      </c>
      <c r="B87" s="35" t="s">
        <v>137</v>
      </c>
      <c r="C87" s="85" t="s">
        <v>296</v>
      </c>
      <c r="D87" s="13"/>
      <c r="E87" s="57"/>
      <c r="F87" s="9">
        <f t="shared" si="6"/>
        <v>0</v>
      </c>
      <c r="G87" s="14"/>
      <c r="H87" s="29">
        <f t="shared" si="4"/>
        <v>0</v>
      </c>
      <c r="I87" s="118"/>
      <c r="J87" s="119"/>
      <c r="K87" s="10">
        <f t="shared" si="5"/>
        <v>0</v>
      </c>
      <c r="L87" s="26"/>
    </row>
    <row r="88" spans="1:12" s="16" customFormat="1" x14ac:dyDescent="0.2">
      <c r="A88" s="232">
        <v>80</v>
      </c>
      <c r="B88" s="18" t="s">
        <v>138</v>
      </c>
      <c r="C88" s="85" t="s">
        <v>264</v>
      </c>
      <c r="D88" s="13"/>
      <c r="E88" s="57"/>
      <c r="F88" s="9">
        <f t="shared" si="6"/>
        <v>0</v>
      </c>
      <c r="G88" s="14"/>
      <c r="H88" s="29">
        <f t="shared" si="4"/>
        <v>0</v>
      </c>
      <c r="I88" s="118"/>
      <c r="J88" s="119"/>
      <c r="K88" s="10">
        <f t="shared" si="5"/>
        <v>0</v>
      </c>
      <c r="L88" s="26"/>
    </row>
    <row r="89" spans="1:12" s="16" customFormat="1" ht="25.5" x14ac:dyDescent="0.2">
      <c r="A89" s="267">
        <v>81</v>
      </c>
      <c r="B89" s="270" t="s">
        <v>139</v>
      </c>
      <c r="C89" s="144" t="s">
        <v>253</v>
      </c>
      <c r="D89" s="13"/>
      <c r="E89" s="57"/>
      <c r="F89" s="9">
        <f t="shared" si="6"/>
        <v>0</v>
      </c>
      <c r="G89" s="14"/>
      <c r="H89" s="29">
        <f t="shared" si="4"/>
        <v>0</v>
      </c>
      <c r="I89" s="118"/>
      <c r="J89" s="119"/>
      <c r="K89" s="10">
        <f t="shared" si="5"/>
        <v>0</v>
      </c>
      <c r="L89" s="26"/>
    </row>
    <row r="90" spans="1:12" s="16" customFormat="1" ht="38.25" x14ac:dyDescent="0.2">
      <c r="A90" s="268"/>
      <c r="B90" s="271"/>
      <c r="C90" s="85" t="s">
        <v>294</v>
      </c>
      <c r="D90" s="13"/>
      <c r="E90" s="57"/>
      <c r="F90" s="9">
        <f t="shared" si="6"/>
        <v>0</v>
      </c>
      <c r="G90" s="14"/>
      <c r="H90" s="29">
        <f t="shared" si="4"/>
        <v>0</v>
      </c>
      <c r="I90" s="118"/>
      <c r="J90" s="119"/>
      <c r="K90" s="10">
        <f t="shared" si="5"/>
        <v>0</v>
      </c>
      <c r="L90" s="26"/>
    </row>
    <row r="91" spans="1:12" s="16" customFormat="1" ht="25.5" x14ac:dyDescent="0.2">
      <c r="A91" s="268"/>
      <c r="B91" s="271"/>
      <c r="C91" s="85" t="s">
        <v>254</v>
      </c>
      <c r="D91" s="13"/>
      <c r="E91" s="57"/>
      <c r="F91" s="9">
        <f t="shared" si="6"/>
        <v>0</v>
      </c>
      <c r="G91" s="14"/>
      <c r="H91" s="29">
        <f t="shared" si="4"/>
        <v>0</v>
      </c>
      <c r="I91" s="118"/>
      <c r="J91" s="119"/>
      <c r="K91" s="10">
        <f t="shared" si="5"/>
        <v>0</v>
      </c>
      <c r="L91" s="26"/>
    </row>
    <row r="92" spans="1:12" s="16" customFormat="1" ht="38.25" x14ac:dyDescent="0.2">
      <c r="A92" s="269"/>
      <c r="B92" s="272"/>
      <c r="C92" s="145" t="s">
        <v>295</v>
      </c>
      <c r="D92" s="13"/>
      <c r="E92" s="57"/>
      <c r="F92" s="9">
        <f t="shared" si="6"/>
        <v>0</v>
      </c>
      <c r="G92" s="14"/>
      <c r="H92" s="29">
        <f t="shared" si="4"/>
        <v>0</v>
      </c>
      <c r="I92" s="118"/>
      <c r="J92" s="119"/>
      <c r="K92" s="10">
        <f t="shared" si="5"/>
        <v>0</v>
      </c>
      <c r="L92" s="26"/>
    </row>
    <row r="93" spans="1:12" s="16" customFormat="1" ht="25.5" x14ac:dyDescent="0.2">
      <c r="A93" s="232">
        <v>82</v>
      </c>
      <c r="B93" s="18" t="s">
        <v>140</v>
      </c>
      <c r="C93" s="85" t="s">
        <v>48</v>
      </c>
      <c r="D93" s="13"/>
      <c r="E93" s="57"/>
      <c r="F93" s="9">
        <f t="shared" si="6"/>
        <v>0</v>
      </c>
      <c r="G93" s="14"/>
      <c r="H93" s="29">
        <f t="shared" si="4"/>
        <v>0</v>
      </c>
      <c r="I93" s="118"/>
      <c r="J93" s="119"/>
      <c r="K93" s="10">
        <f t="shared" si="5"/>
        <v>0</v>
      </c>
      <c r="L93" s="26"/>
    </row>
    <row r="94" spans="1:12" s="16" customFormat="1" x14ac:dyDescent="0.2">
      <c r="A94" s="232">
        <v>83</v>
      </c>
      <c r="B94" s="18" t="s">
        <v>141</v>
      </c>
      <c r="C94" s="85" t="s">
        <v>142</v>
      </c>
      <c r="D94" s="13"/>
      <c r="E94" s="57"/>
      <c r="F94" s="9">
        <f t="shared" si="6"/>
        <v>0</v>
      </c>
      <c r="G94" s="14"/>
      <c r="H94" s="29">
        <f t="shared" si="4"/>
        <v>0</v>
      </c>
      <c r="I94" s="118"/>
      <c r="J94" s="119"/>
      <c r="K94" s="10">
        <f t="shared" si="5"/>
        <v>0</v>
      </c>
      <c r="L94" s="26"/>
    </row>
    <row r="95" spans="1:12" s="16" customFormat="1" x14ac:dyDescent="0.2">
      <c r="A95" s="232">
        <v>84</v>
      </c>
      <c r="B95" s="133" t="s">
        <v>143</v>
      </c>
      <c r="C95" s="85" t="s">
        <v>144</v>
      </c>
      <c r="D95" s="13"/>
      <c r="E95" s="57"/>
      <c r="F95" s="9">
        <f t="shared" si="6"/>
        <v>0</v>
      </c>
      <c r="G95" s="14"/>
      <c r="H95" s="29">
        <f t="shared" si="4"/>
        <v>0</v>
      </c>
      <c r="I95" s="118"/>
      <c r="J95" s="119"/>
      <c r="K95" s="10">
        <f t="shared" si="5"/>
        <v>0</v>
      </c>
      <c r="L95" s="26"/>
    </row>
    <row r="96" spans="1:12" s="16" customFormat="1" x14ac:dyDescent="0.2">
      <c r="A96" s="232">
        <v>85</v>
      </c>
      <c r="B96" s="18" t="s">
        <v>145</v>
      </c>
      <c r="C96" s="85" t="s">
        <v>27</v>
      </c>
      <c r="D96" s="13">
        <v>1155957.42</v>
      </c>
      <c r="E96" s="57"/>
      <c r="F96" s="9">
        <f t="shared" si="6"/>
        <v>1155957.42</v>
      </c>
      <c r="G96" s="14">
        <v>864169.46</v>
      </c>
      <c r="H96" s="29">
        <f t="shared" si="4"/>
        <v>2020126.88</v>
      </c>
      <c r="I96" s="118"/>
      <c r="J96" s="119"/>
      <c r="K96" s="10">
        <f t="shared" si="5"/>
        <v>2020126.88</v>
      </c>
      <c r="L96" s="26"/>
    </row>
    <row r="97" spans="1:12" s="16" customFormat="1" x14ac:dyDescent="0.2">
      <c r="A97" s="232">
        <v>86</v>
      </c>
      <c r="B97" s="133" t="s">
        <v>146</v>
      </c>
      <c r="C97" s="85" t="s">
        <v>12</v>
      </c>
      <c r="D97" s="13">
        <v>1550002.5</v>
      </c>
      <c r="E97" s="57"/>
      <c r="F97" s="9">
        <f t="shared" si="6"/>
        <v>1550002.5</v>
      </c>
      <c r="G97" s="14">
        <v>1175940.04</v>
      </c>
      <c r="H97" s="29">
        <f t="shared" si="4"/>
        <v>2725942.54</v>
      </c>
      <c r="I97" s="118"/>
      <c r="J97" s="119"/>
      <c r="K97" s="10">
        <f t="shared" si="5"/>
        <v>2725942.54</v>
      </c>
      <c r="L97" s="26"/>
    </row>
    <row r="98" spans="1:12" s="16" customFormat="1" x14ac:dyDescent="0.2">
      <c r="A98" s="232">
        <v>87</v>
      </c>
      <c r="B98" s="133" t="s">
        <v>147</v>
      </c>
      <c r="C98" s="85" t="s">
        <v>26</v>
      </c>
      <c r="D98" s="13">
        <v>2962227</v>
      </c>
      <c r="E98" s="57"/>
      <c r="F98" s="9">
        <f t="shared" si="6"/>
        <v>2962227</v>
      </c>
      <c r="G98" s="14">
        <v>2249351.5</v>
      </c>
      <c r="H98" s="29">
        <f t="shared" si="4"/>
        <v>5211578.5</v>
      </c>
      <c r="I98" s="118"/>
      <c r="J98" s="119"/>
      <c r="K98" s="10">
        <f t="shared" si="5"/>
        <v>5211578.5</v>
      </c>
      <c r="L98" s="26"/>
    </row>
    <row r="99" spans="1:12" s="16" customFormat="1" x14ac:dyDescent="0.2">
      <c r="A99" s="232">
        <v>88</v>
      </c>
      <c r="B99" s="18" t="s">
        <v>148</v>
      </c>
      <c r="C99" s="85" t="s">
        <v>42</v>
      </c>
      <c r="D99" s="13">
        <v>1550002.5</v>
      </c>
      <c r="E99" s="57"/>
      <c r="F99" s="9">
        <f t="shared" si="6"/>
        <v>1550002.5</v>
      </c>
      <c r="G99" s="14">
        <v>1167570.3600000001</v>
      </c>
      <c r="H99" s="29">
        <f t="shared" si="4"/>
        <v>2717572.8600000003</v>
      </c>
      <c r="I99" s="118"/>
      <c r="J99" s="119"/>
      <c r="K99" s="10">
        <f t="shared" si="5"/>
        <v>2717572.8600000003</v>
      </c>
      <c r="L99" s="26"/>
    </row>
    <row r="100" spans="1:12" s="16" customFormat="1" x14ac:dyDescent="0.2">
      <c r="A100" s="232">
        <v>89</v>
      </c>
      <c r="B100" s="35" t="s">
        <v>150</v>
      </c>
      <c r="C100" s="85" t="s">
        <v>28</v>
      </c>
      <c r="D100" s="13">
        <v>2873589.82</v>
      </c>
      <c r="E100" s="57"/>
      <c r="F100" s="9">
        <f t="shared" si="6"/>
        <v>2873589.82</v>
      </c>
      <c r="G100" s="14">
        <v>2199133.42</v>
      </c>
      <c r="H100" s="29">
        <f t="shared" si="4"/>
        <v>5072723.24</v>
      </c>
      <c r="I100" s="118"/>
      <c r="J100" s="119"/>
      <c r="K100" s="10">
        <f t="shared" si="5"/>
        <v>5072723.24</v>
      </c>
      <c r="L100" s="26"/>
    </row>
    <row r="101" spans="1:12" s="16" customFormat="1" x14ac:dyDescent="0.2">
      <c r="A101" s="232">
        <v>90</v>
      </c>
      <c r="B101" s="35" t="s">
        <v>151</v>
      </c>
      <c r="C101" s="85" t="s">
        <v>29</v>
      </c>
      <c r="D101" s="13">
        <v>1894447.5</v>
      </c>
      <c r="E101" s="57"/>
      <c r="F101" s="9">
        <f t="shared" si="6"/>
        <v>1894447.5</v>
      </c>
      <c r="G101" s="14">
        <v>1437492.54</v>
      </c>
      <c r="H101" s="29">
        <f t="shared" si="4"/>
        <v>3331940.04</v>
      </c>
      <c r="I101" s="118"/>
      <c r="J101" s="119"/>
      <c r="K101" s="10">
        <f t="shared" si="5"/>
        <v>3331940.04</v>
      </c>
      <c r="L101" s="26"/>
    </row>
    <row r="102" spans="1:12" s="16" customFormat="1" x14ac:dyDescent="0.2">
      <c r="A102" s="232">
        <v>91</v>
      </c>
      <c r="B102" s="133" t="s">
        <v>152</v>
      </c>
      <c r="C102" s="85" t="s">
        <v>14</v>
      </c>
      <c r="D102" s="13">
        <v>1033335</v>
      </c>
      <c r="E102" s="57"/>
      <c r="F102" s="9">
        <f t="shared" si="6"/>
        <v>1033335</v>
      </c>
      <c r="G102" s="14">
        <v>784657.5</v>
      </c>
      <c r="H102" s="29">
        <f t="shared" si="4"/>
        <v>1817992.5</v>
      </c>
      <c r="I102" s="118"/>
      <c r="J102" s="119"/>
      <c r="K102" s="10">
        <f t="shared" si="5"/>
        <v>1817992.5</v>
      </c>
      <c r="L102" s="26"/>
    </row>
    <row r="103" spans="1:12" s="16" customFormat="1" x14ac:dyDescent="0.2">
      <c r="A103" s="232">
        <v>92</v>
      </c>
      <c r="B103" s="35" t="s">
        <v>153</v>
      </c>
      <c r="C103" s="85" t="s">
        <v>30</v>
      </c>
      <c r="D103" s="13">
        <v>1377780</v>
      </c>
      <c r="E103" s="57"/>
      <c r="F103" s="9">
        <f t="shared" si="6"/>
        <v>1377780</v>
      </c>
      <c r="G103" s="14">
        <v>1046210</v>
      </c>
      <c r="H103" s="29">
        <f t="shared" si="4"/>
        <v>2423990</v>
      </c>
      <c r="I103" s="118"/>
      <c r="J103" s="119"/>
      <c r="K103" s="10">
        <f t="shared" si="5"/>
        <v>2423990</v>
      </c>
      <c r="L103" s="26"/>
    </row>
    <row r="104" spans="1:12" s="16" customFormat="1" x14ac:dyDescent="0.2">
      <c r="A104" s="232">
        <v>93</v>
      </c>
      <c r="B104" s="35" t="s">
        <v>154</v>
      </c>
      <c r="C104" s="85" t="s">
        <v>15</v>
      </c>
      <c r="D104" s="13">
        <v>1377780</v>
      </c>
      <c r="E104" s="57"/>
      <c r="F104" s="9">
        <f t="shared" si="6"/>
        <v>1377780</v>
      </c>
      <c r="G104" s="14">
        <v>1046210</v>
      </c>
      <c r="H104" s="29">
        <f t="shared" si="4"/>
        <v>2423990</v>
      </c>
      <c r="I104" s="118"/>
      <c r="J104" s="119"/>
      <c r="K104" s="10">
        <f t="shared" si="5"/>
        <v>2423990</v>
      </c>
      <c r="L104" s="26"/>
    </row>
    <row r="105" spans="1:12" s="16" customFormat="1" x14ac:dyDescent="0.2">
      <c r="A105" s="232">
        <v>94</v>
      </c>
      <c r="B105" s="18" t="s">
        <v>155</v>
      </c>
      <c r="C105" s="85" t="s">
        <v>13</v>
      </c>
      <c r="D105" s="13">
        <v>1722225</v>
      </c>
      <c r="E105" s="57"/>
      <c r="F105" s="9">
        <f t="shared" si="6"/>
        <v>1722225</v>
      </c>
      <c r="G105" s="14">
        <v>1307762.5</v>
      </c>
      <c r="H105" s="29">
        <f t="shared" si="4"/>
        <v>3029987.5</v>
      </c>
      <c r="I105" s="118"/>
      <c r="J105" s="119"/>
      <c r="K105" s="10">
        <f t="shared" si="5"/>
        <v>3029987.5</v>
      </c>
      <c r="L105" s="26"/>
    </row>
    <row r="106" spans="1:12" s="16" customFormat="1" x14ac:dyDescent="0.2">
      <c r="A106" s="232">
        <v>95</v>
      </c>
      <c r="B106" s="133" t="s">
        <v>156</v>
      </c>
      <c r="C106" s="85" t="s">
        <v>31</v>
      </c>
      <c r="D106" s="13">
        <v>1308891</v>
      </c>
      <c r="E106" s="57"/>
      <c r="F106" s="9">
        <f t="shared" si="6"/>
        <v>1308891</v>
      </c>
      <c r="G106" s="14">
        <v>993899.5</v>
      </c>
      <c r="H106" s="29">
        <f t="shared" si="4"/>
        <v>2302790.5</v>
      </c>
      <c r="I106" s="118"/>
      <c r="J106" s="119"/>
      <c r="K106" s="10">
        <f t="shared" si="5"/>
        <v>2302790.5</v>
      </c>
      <c r="L106" s="26"/>
    </row>
    <row r="107" spans="1:12" s="16" customFormat="1" x14ac:dyDescent="0.2">
      <c r="A107" s="232">
        <v>96</v>
      </c>
      <c r="B107" s="35" t="s">
        <v>158</v>
      </c>
      <c r="C107" s="85" t="s">
        <v>33</v>
      </c>
      <c r="D107" s="13">
        <v>3100005</v>
      </c>
      <c r="E107" s="57"/>
      <c r="F107" s="9">
        <f t="shared" si="6"/>
        <v>3100005</v>
      </c>
      <c r="G107" s="14">
        <v>2353972.5</v>
      </c>
      <c r="H107" s="29">
        <f t="shared" si="4"/>
        <v>5453977.5</v>
      </c>
      <c r="I107" s="118"/>
      <c r="J107" s="119"/>
      <c r="K107" s="10">
        <f t="shared" si="5"/>
        <v>5453977.5</v>
      </c>
      <c r="L107" s="26"/>
    </row>
    <row r="108" spans="1:12" s="16" customFormat="1" x14ac:dyDescent="0.2">
      <c r="A108" s="232">
        <v>97</v>
      </c>
      <c r="B108" s="35" t="s">
        <v>160</v>
      </c>
      <c r="C108" s="85" t="s">
        <v>161</v>
      </c>
      <c r="D108" s="13"/>
      <c r="E108" s="57"/>
      <c r="F108" s="9">
        <f t="shared" si="6"/>
        <v>0</v>
      </c>
      <c r="G108" s="14"/>
      <c r="H108" s="29">
        <f t="shared" si="4"/>
        <v>0</v>
      </c>
      <c r="I108" s="118"/>
      <c r="J108" s="119"/>
      <c r="K108" s="10">
        <f t="shared" si="5"/>
        <v>0</v>
      </c>
      <c r="L108" s="26"/>
    </row>
    <row r="109" spans="1:12" s="16" customFormat="1" x14ac:dyDescent="0.2">
      <c r="A109" s="232">
        <v>98</v>
      </c>
      <c r="B109" s="35" t="s">
        <v>162</v>
      </c>
      <c r="C109" s="85" t="s">
        <v>163</v>
      </c>
      <c r="D109" s="13"/>
      <c r="E109" s="57"/>
      <c r="F109" s="9">
        <f t="shared" si="6"/>
        <v>0</v>
      </c>
      <c r="G109" s="14"/>
      <c r="H109" s="29">
        <f t="shared" si="4"/>
        <v>0</v>
      </c>
      <c r="I109" s="118"/>
      <c r="J109" s="119"/>
      <c r="K109" s="10">
        <f t="shared" si="5"/>
        <v>0</v>
      </c>
      <c r="L109" s="26"/>
    </row>
    <row r="110" spans="1:12" s="16" customFormat="1" x14ac:dyDescent="0.2">
      <c r="A110" s="232">
        <v>99</v>
      </c>
      <c r="B110" s="133" t="s">
        <v>164</v>
      </c>
      <c r="C110" s="85" t="s">
        <v>165</v>
      </c>
      <c r="D110" s="13"/>
      <c r="E110" s="57"/>
      <c r="F110" s="9">
        <f t="shared" si="6"/>
        <v>0</v>
      </c>
      <c r="G110" s="14"/>
      <c r="H110" s="29">
        <f t="shared" si="4"/>
        <v>0</v>
      </c>
      <c r="I110" s="118"/>
      <c r="J110" s="119"/>
      <c r="K110" s="10">
        <f t="shared" si="5"/>
        <v>0</v>
      </c>
      <c r="L110" s="26"/>
    </row>
    <row r="111" spans="1:12" s="16" customFormat="1" x14ac:dyDescent="0.2">
      <c r="A111" s="232">
        <v>100</v>
      </c>
      <c r="B111" s="133" t="s">
        <v>166</v>
      </c>
      <c r="C111" s="85" t="s">
        <v>167</v>
      </c>
      <c r="D111" s="13"/>
      <c r="E111" s="57"/>
      <c r="F111" s="9">
        <f t="shared" si="6"/>
        <v>0</v>
      </c>
      <c r="G111" s="14"/>
      <c r="H111" s="29">
        <f t="shared" si="4"/>
        <v>0</v>
      </c>
      <c r="I111" s="118"/>
      <c r="J111" s="119"/>
      <c r="K111" s="10">
        <f t="shared" si="5"/>
        <v>0</v>
      </c>
      <c r="L111" s="26"/>
    </row>
    <row r="112" spans="1:12" s="16" customFormat="1" ht="13.5" customHeight="1" x14ac:dyDescent="0.2">
      <c r="A112" s="232">
        <v>101</v>
      </c>
      <c r="B112" s="133" t="s">
        <v>168</v>
      </c>
      <c r="C112" s="85" t="s">
        <v>169</v>
      </c>
      <c r="D112" s="13"/>
      <c r="E112" s="57"/>
      <c r="F112" s="9">
        <f t="shared" si="6"/>
        <v>0</v>
      </c>
      <c r="G112" s="14"/>
      <c r="H112" s="29">
        <f t="shared" si="4"/>
        <v>0</v>
      </c>
      <c r="I112" s="118"/>
      <c r="J112" s="119"/>
      <c r="K112" s="10">
        <f t="shared" si="5"/>
        <v>0</v>
      </c>
      <c r="L112" s="26"/>
    </row>
    <row r="113" spans="1:12" s="16" customFormat="1" x14ac:dyDescent="0.2">
      <c r="A113" s="232">
        <v>102</v>
      </c>
      <c r="B113" s="133" t="s">
        <v>170</v>
      </c>
      <c r="C113" s="85" t="s">
        <v>171</v>
      </c>
      <c r="D113" s="13"/>
      <c r="E113" s="57"/>
      <c r="F113" s="9">
        <f t="shared" si="6"/>
        <v>0</v>
      </c>
      <c r="G113" s="14"/>
      <c r="H113" s="29">
        <f t="shared" si="4"/>
        <v>0</v>
      </c>
      <c r="I113" s="118"/>
      <c r="J113" s="119"/>
      <c r="K113" s="10">
        <f t="shared" si="5"/>
        <v>0</v>
      </c>
      <c r="L113" s="26"/>
    </row>
    <row r="114" spans="1:12" s="16" customFormat="1" x14ac:dyDescent="0.2">
      <c r="A114" s="232">
        <v>103</v>
      </c>
      <c r="B114" s="133" t="s">
        <v>172</v>
      </c>
      <c r="C114" s="85" t="s">
        <v>173</v>
      </c>
      <c r="D114" s="13"/>
      <c r="E114" s="57"/>
      <c r="F114" s="9">
        <f t="shared" si="6"/>
        <v>0</v>
      </c>
      <c r="G114" s="14"/>
      <c r="H114" s="29">
        <f t="shared" si="4"/>
        <v>0</v>
      </c>
      <c r="I114" s="118"/>
      <c r="J114" s="119"/>
      <c r="K114" s="10">
        <f t="shared" si="5"/>
        <v>0</v>
      </c>
      <c r="L114" s="26"/>
    </row>
    <row r="115" spans="1:12" s="16" customFormat="1" x14ac:dyDescent="0.2">
      <c r="A115" s="232">
        <v>104</v>
      </c>
      <c r="B115" s="86" t="s">
        <v>174</v>
      </c>
      <c r="C115" s="143" t="s">
        <v>175</v>
      </c>
      <c r="D115" s="13"/>
      <c r="E115" s="57"/>
      <c r="F115" s="9">
        <f t="shared" si="6"/>
        <v>0</v>
      </c>
      <c r="G115" s="14"/>
      <c r="H115" s="29">
        <f t="shared" si="4"/>
        <v>0</v>
      </c>
      <c r="I115" s="118"/>
      <c r="J115" s="119"/>
      <c r="K115" s="10">
        <f t="shared" si="5"/>
        <v>0</v>
      </c>
      <c r="L115" s="26"/>
    </row>
    <row r="116" spans="1:12" s="16" customFormat="1" x14ac:dyDescent="0.2">
      <c r="A116" s="232">
        <v>105</v>
      </c>
      <c r="B116" s="18" t="s">
        <v>176</v>
      </c>
      <c r="C116" s="85" t="s">
        <v>177</v>
      </c>
      <c r="D116" s="13"/>
      <c r="E116" s="57"/>
      <c r="F116" s="9">
        <f t="shared" si="6"/>
        <v>0</v>
      </c>
      <c r="G116" s="14"/>
      <c r="H116" s="29">
        <f t="shared" si="4"/>
        <v>0</v>
      </c>
      <c r="I116" s="118"/>
      <c r="J116" s="119"/>
      <c r="K116" s="10">
        <f t="shared" si="5"/>
        <v>0</v>
      </c>
      <c r="L116" s="26"/>
    </row>
    <row r="117" spans="1:12" s="16" customFormat="1" x14ac:dyDescent="0.2">
      <c r="A117" s="232">
        <v>106</v>
      </c>
      <c r="B117" s="133" t="s">
        <v>178</v>
      </c>
      <c r="C117" s="85" t="s">
        <v>179</v>
      </c>
      <c r="D117" s="13"/>
      <c r="E117" s="57"/>
      <c r="F117" s="9">
        <f t="shared" si="6"/>
        <v>0</v>
      </c>
      <c r="G117" s="14"/>
      <c r="H117" s="29">
        <f t="shared" si="4"/>
        <v>0</v>
      </c>
      <c r="I117" s="118"/>
      <c r="J117" s="119"/>
      <c r="K117" s="10">
        <f t="shared" si="5"/>
        <v>0</v>
      </c>
      <c r="L117" s="26"/>
    </row>
    <row r="118" spans="1:12" s="16" customFormat="1" x14ac:dyDescent="0.2">
      <c r="A118" s="232">
        <v>107</v>
      </c>
      <c r="B118" s="35" t="s">
        <v>180</v>
      </c>
      <c r="C118" s="146" t="s">
        <v>181</v>
      </c>
      <c r="D118" s="13"/>
      <c r="E118" s="57"/>
      <c r="F118" s="9">
        <f t="shared" si="6"/>
        <v>0</v>
      </c>
      <c r="G118" s="14"/>
      <c r="H118" s="29">
        <f t="shared" si="4"/>
        <v>0</v>
      </c>
      <c r="I118" s="118"/>
      <c r="J118" s="119"/>
      <c r="K118" s="10">
        <f t="shared" si="5"/>
        <v>0</v>
      </c>
      <c r="L118" s="26"/>
    </row>
    <row r="119" spans="1:12" s="16" customFormat="1" ht="12.75" customHeight="1" x14ac:dyDescent="0.2">
      <c r="A119" s="232">
        <v>108</v>
      </c>
      <c r="B119" s="133" t="s">
        <v>182</v>
      </c>
      <c r="C119" s="85" t="s">
        <v>267</v>
      </c>
      <c r="D119" s="13"/>
      <c r="E119" s="57"/>
      <c r="F119" s="9">
        <f t="shared" si="6"/>
        <v>0</v>
      </c>
      <c r="G119" s="14"/>
      <c r="H119" s="29">
        <f t="shared" si="4"/>
        <v>0</v>
      </c>
      <c r="I119" s="118"/>
      <c r="J119" s="119"/>
      <c r="K119" s="10">
        <f t="shared" si="5"/>
        <v>0</v>
      </c>
      <c r="L119" s="26"/>
    </row>
    <row r="120" spans="1:12" s="16" customFormat="1" x14ac:dyDescent="0.2">
      <c r="A120" s="232">
        <v>109</v>
      </c>
      <c r="B120" s="18" t="s">
        <v>183</v>
      </c>
      <c r="C120" s="85" t="s">
        <v>255</v>
      </c>
      <c r="D120" s="13"/>
      <c r="E120" s="57"/>
      <c r="F120" s="9">
        <f t="shared" si="6"/>
        <v>0</v>
      </c>
      <c r="G120" s="14"/>
      <c r="H120" s="29">
        <f t="shared" si="4"/>
        <v>0</v>
      </c>
      <c r="I120" s="118"/>
      <c r="J120" s="119"/>
      <c r="K120" s="10">
        <f t="shared" si="5"/>
        <v>0</v>
      </c>
      <c r="L120" s="26"/>
    </row>
    <row r="121" spans="1:12" s="16" customFormat="1" x14ac:dyDescent="0.2">
      <c r="A121" s="232">
        <v>110</v>
      </c>
      <c r="B121" s="35" t="s">
        <v>307</v>
      </c>
      <c r="C121" s="85" t="s">
        <v>312</v>
      </c>
      <c r="D121" s="13"/>
      <c r="E121" s="57"/>
      <c r="F121" s="9">
        <f t="shared" si="6"/>
        <v>0</v>
      </c>
      <c r="G121" s="14"/>
      <c r="H121" s="29">
        <f t="shared" si="4"/>
        <v>0</v>
      </c>
      <c r="I121" s="118"/>
      <c r="J121" s="119"/>
      <c r="K121" s="10">
        <f t="shared" si="5"/>
        <v>0</v>
      </c>
      <c r="L121" s="26"/>
    </row>
    <row r="122" spans="1:12" s="16" customFormat="1" x14ac:dyDescent="0.2">
      <c r="A122" s="232">
        <v>111</v>
      </c>
      <c r="B122" s="18" t="s">
        <v>184</v>
      </c>
      <c r="C122" s="85" t="s">
        <v>185</v>
      </c>
      <c r="D122" s="13"/>
      <c r="E122" s="57"/>
      <c r="F122" s="9">
        <f t="shared" si="6"/>
        <v>0</v>
      </c>
      <c r="G122" s="14"/>
      <c r="H122" s="29">
        <f t="shared" si="4"/>
        <v>0</v>
      </c>
      <c r="I122" s="118"/>
      <c r="J122" s="119"/>
      <c r="K122" s="10">
        <f t="shared" si="5"/>
        <v>0</v>
      </c>
      <c r="L122" s="26"/>
    </row>
    <row r="123" spans="1:12" s="16" customFormat="1" x14ac:dyDescent="0.2">
      <c r="A123" s="232">
        <v>112</v>
      </c>
      <c r="B123" s="18" t="s">
        <v>186</v>
      </c>
      <c r="C123" s="85" t="s">
        <v>306</v>
      </c>
      <c r="D123" s="13"/>
      <c r="E123" s="57"/>
      <c r="F123" s="9">
        <f t="shared" si="6"/>
        <v>0</v>
      </c>
      <c r="G123" s="14"/>
      <c r="H123" s="29">
        <f t="shared" si="4"/>
        <v>0</v>
      </c>
      <c r="I123" s="118"/>
      <c r="J123" s="119"/>
      <c r="K123" s="10">
        <f t="shared" si="5"/>
        <v>0</v>
      </c>
      <c r="L123" s="26"/>
    </row>
    <row r="124" spans="1:12" s="16" customFormat="1" x14ac:dyDescent="0.2">
      <c r="A124" s="232">
        <v>113</v>
      </c>
      <c r="B124" s="133" t="s">
        <v>187</v>
      </c>
      <c r="C124" s="85" t="s">
        <v>188</v>
      </c>
      <c r="D124" s="13"/>
      <c r="E124" s="57"/>
      <c r="F124" s="9">
        <f t="shared" si="6"/>
        <v>0</v>
      </c>
      <c r="G124" s="14"/>
      <c r="H124" s="29">
        <f t="shared" si="4"/>
        <v>0</v>
      </c>
      <c r="I124" s="118"/>
      <c r="J124" s="119"/>
      <c r="K124" s="10">
        <f t="shared" si="5"/>
        <v>0</v>
      </c>
      <c r="L124" s="26"/>
    </row>
    <row r="125" spans="1:12" s="16" customFormat="1" ht="25.5" x14ac:dyDescent="0.2">
      <c r="A125" s="232">
        <v>114</v>
      </c>
      <c r="B125" s="133" t="s">
        <v>189</v>
      </c>
      <c r="C125" s="76" t="s">
        <v>303</v>
      </c>
      <c r="D125" s="13"/>
      <c r="E125" s="57"/>
      <c r="F125" s="9">
        <f t="shared" si="6"/>
        <v>0</v>
      </c>
      <c r="G125" s="14"/>
      <c r="H125" s="29">
        <f t="shared" si="4"/>
        <v>0</v>
      </c>
      <c r="I125" s="118"/>
      <c r="J125" s="119"/>
      <c r="K125" s="10">
        <f t="shared" si="5"/>
        <v>0</v>
      </c>
      <c r="L125" s="26"/>
    </row>
    <row r="126" spans="1:12" s="16" customFormat="1" x14ac:dyDescent="0.2">
      <c r="A126" s="232">
        <v>115</v>
      </c>
      <c r="B126" s="133" t="s">
        <v>190</v>
      </c>
      <c r="C126" s="85" t="s">
        <v>226</v>
      </c>
      <c r="D126" s="13"/>
      <c r="E126" s="57"/>
      <c r="F126" s="9">
        <f t="shared" si="6"/>
        <v>0</v>
      </c>
      <c r="G126" s="14"/>
      <c r="H126" s="29">
        <f t="shared" si="4"/>
        <v>0</v>
      </c>
      <c r="I126" s="118"/>
      <c r="J126" s="119"/>
      <c r="K126" s="10">
        <f t="shared" si="5"/>
        <v>0</v>
      </c>
      <c r="L126" s="26"/>
    </row>
    <row r="127" spans="1:12" x14ac:dyDescent="0.2">
      <c r="A127" s="232">
        <v>116</v>
      </c>
      <c r="B127" s="133" t="s">
        <v>191</v>
      </c>
      <c r="C127" s="85" t="s">
        <v>192</v>
      </c>
      <c r="D127" s="13"/>
      <c r="E127" s="57"/>
      <c r="F127" s="9">
        <f t="shared" si="6"/>
        <v>0</v>
      </c>
      <c r="G127" s="14"/>
      <c r="H127" s="29">
        <f t="shared" si="4"/>
        <v>0</v>
      </c>
      <c r="I127" s="118"/>
      <c r="J127" s="119"/>
      <c r="K127" s="10">
        <f t="shared" si="5"/>
        <v>0</v>
      </c>
      <c r="L127" s="26"/>
    </row>
    <row r="128" spans="1:12" x14ac:dyDescent="0.2">
      <c r="A128" s="232">
        <v>117</v>
      </c>
      <c r="B128" s="133" t="s">
        <v>193</v>
      </c>
      <c r="C128" s="85" t="s">
        <v>39</v>
      </c>
      <c r="D128" s="13"/>
      <c r="E128" s="57"/>
      <c r="F128" s="9">
        <f t="shared" si="6"/>
        <v>0</v>
      </c>
      <c r="G128" s="14"/>
      <c r="H128" s="29">
        <f t="shared" si="4"/>
        <v>0</v>
      </c>
      <c r="I128" s="118"/>
      <c r="J128" s="119"/>
      <c r="K128" s="10">
        <f t="shared" si="5"/>
        <v>0</v>
      </c>
      <c r="L128" s="26"/>
    </row>
    <row r="129" spans="1:12" x14ac:dyDescent="0.2">
      <c r="A129" s="232">
        <v>118</v>
      </c>
      <c r="B129" s="35" t="s">
        <v>194</v>
      </c>
      <c r="C129" s="85" t="s">
        <v>45</v>
      </c>
      <c r="D129" s="13"/>
      <c r="E129" s="57"/>
      <c r="F129" s="9">
        <f t="shared" si="6"/>
        <v>0</v>
      </c>
      <c r="G129" s="14"/>
      <c r="H129" s="29">
        <f t="shared" si="4"/>
        <v>0</v>
      </c>
      <c r="I129" s="118"/>
      <c r="J129" s="119"/>
      <c r="K129" s="10">
        <f t="shared" si="5"/>
        <v>0</v>
      </c>
      <c r="L129" s="26"/>
    </row>
    <row r="130" spans="1:12" x14ac:dyDescent="0.2">
      <c r="A130" s="232">
        <v>119</v>
      </c>
      <c r="B130" s="35" t="s">
        <v>195</v>
      </c>
      <c r="C130" s="85" t="s">
        <v>228</v>
      </c>
      <c r="D130" s="13"/>
      <c r="E130" s="57"/>
      <c r="F130" s="9">
        <f t="shared" si="6"/>
        <v>0</v>
      </c>
      <c r="G130" s="14"/>
      <c r="H130" s="29">
        <f t="shared" ref="H130:H143" si="7">SUM(F130:G130)</f>
        <v>0</v>
      </c>
      <c r="I130" s="118"/>
      <c r="J130" s="119"/>
      <c r="K130" s="10">
        <f t="shared" ref="K130:K142" si="8">H130+I130+J130</f>
        <v>0</v>
      </c>
      <c r="L130" s="26"/>
    </row>
    <row r="131" spans="1:12" x14ac:dyDescent="0.2">
      <c r="A131" s="232">
        <v>120</v>
      </c>
      <c r="B131" s="35" t="s">
        <v>196</v>
      </c>
      <c r="C131" s="85" t="s">
        <v>47</v>
      </c>
      <c r="D131" s="13"/>
      <c r="E131" s="57"/>
      <c r="F131" s="9">
        <f t="shared" ref="F131:F143" si="9">SUM(D131:E131)</f>
        <v>0</v>
      </c>
      <c r="G131" s="14"/>
      <c r="H131" s="29">
        <f t="shared" si="7"/>
        <v>0</v>
      </c>
      <c r="I131" s="118"/>
      <c r="J131" s="119"/>
      <c r="K131" s="10">
        <f t="shared" si="8"/>
        <v>0</v>
      </c>
      <c r="L131" s="26"/>
    </row>
    <row r="132" spans="1:12" x14ac:dyDescent="0.2">
      <c r="A132" s="232">
        <v>121</v>
      </c>
      <c r="B132" s="133" t="s">
        <v>197</v>
      </c>
      <c r="C132" s="85" t="s">
        <v>46</v>
      </c>
      <c r="D132" s="13"/>
      <c r="E132" s="57"/>
      <c r="F132" s="9">
        <f t="shared" si="9"/>
        <v>0</v>
      </c>
      <c r="G132" s="14"/>
      <c r="H132" s="29">
        <f t="shared" si="7"/>
        <v>0</v>
      </c>
      <c r="I132" s="118"/>
      <c r="J132" s="119"/>
      <c r="K132" s="10">
        <f t="shared" si="8"/>
        <v>0</v>
      </c>
      <c r="L132" s="26"/>
    </row>
    <row r="133" spans="1:12" x14ac:dyDescent="0.2">
      <c r="A133" s="232">
        <v>122</v>
      </c>
      <c r="B133" s="133" t="s">
        <v>198</v>
      </c>
      <c r="C133" s="85" t="s">
        <v>199</v>
      </c>
      <c r="D133" s="13"/>
      <c r="E133" s="57"/>
      <c r="F133" s="9">
        <f t="shared" si="9"/>
        <v>0</v>
      </c>
      <c r="G133" s="14"/>
      <c r="H133" s="29">
        <f t="shared" si="7"/>
        <v>0</v>
      </c>
      <c r="I133" s="118"/>
      <c r="J133" s="119"/>
      <c r="K133" s="10">
        <f t="shared" si="8"/>
        <v>0</v>
      </c>
      <c r="L133" s="26"/>
    </row>
    <row r="134" spans="1:12" x14ac:dyDescent="0.2">
      <c r="A134" s="232">
        <v>123</v>
      </c>
      <c r="B134" s="133" t="s">
        <v>200</v>
      </c>
      <c r="C134" s="85" t="s">
        <v>40</v>
      </c>
      <c r="D134" s="13"/>
      <c r="E134" s="57"/>
      <c r="F134" s="9">
        <f t="shared" si="9"/>
        <v>0</v>
      </c>
      <c r="G134" s="14"/>
      <c r="H134" s="29">
        <f t="shared" si="7"/>
        <v>0</v>
      </c>
      <c r="I134" s="118"/>
      <c r="J134" s="119"/>
      <c r="K134" s="10">
        <f t="shared" si="8"/>
        <v>0</v>
      </c>
      <c r="L134" s="26"/>
    </row>
    <row r="135" spans="1:12" x14ac:dyDescent="0.2">
      <c r="A135" s="232">
        <v>124</v>
      </c>
      <c r="B135" s="35" t="s">
        <v>201</v>
      </c>
      <c r="C135" s="85" t="s">
        <v>227</v>
      </c>
      <c r="D135" s="13"/>
      <c r="E135" s="57"/>
      <c r="F135" s="9">
        <f t="shared" si="9"/>
        <v>0</v>
      </c>
      <c r="G135" s="14"/>
      <c r="H135" s="29">
        <f t="shared" si="7"/>
        <v>0</v>
      </c>
      <c r="I135" s="118"/>
      <c r="J135" s="119"/>
      <c r="K135" s="10">
        <f t="shared" si="8"/>
        <v>0</v>
      </c>
      <c r="L135" s="26"/>
    </row>
    <row r="136" spans="1:12" x14ac:dyDescent="0.2">
      <c r="A136" s="232">
        <v>125</v>
      </c>
      <c r="B136" s="18" t="s">
        <v>202</v>
      </c>
      <c r="C136" s="85" t="s">
        <v>203</v>
      </c>
      <c r="D136" s="13">
        <v>1873780.8</v>
      </c>
      <c r="E136" s="57"/>
      <c r="F136" s="9">
        <f t="shared" si="9"/>
        <v>1873780.8</v>
      </c>
      <c r="G136" s="14">
        <v>1431215.28</v>
      </c>
      <c r="H136" s="29">
        <f t="shared" si="7"/>
        <v>3304996.08</v>
      </c>
      <c r="I136" s="118"/>
      <c r="J136" s="119"/>
      <c r="K136" s="10">
        <f t="shared" si="8"/>
        <v>3304996.08</v>
      </c>
      <c r="L136" s="26"/>
    </row>
    <row r="137" spans="1:12" x14ac:dyDescent="0.2">
      <c r="A137" s="232">
        <v>126</v>
      </c>
      <c r="B137" s="133" t="s">
        <v>204</v>
      </c>
      <c r="C137" s="85" t="s">
        <v>205</v>
      </c>
      <c r="D137" s="19"/>
      <c r="E137" s="57"/>
      <c r="F137" s="9">
        <f t="shared" si="9"/>
        <v>0</v>
      </c>
      <c r="G137" s="14"/>
      <c r="H137" s="29">
        <f t="shared" si="7"/>
        <v>0</v>
      </c>
      <c r="I137" s="118"/>
      <c r="J137" s="119"/>
      <c r="K137" s="10">
        <f t="shared" si="8"/>
        <v>0</v>
      </c>
      <c r="L137" s="26"/>
    </row>
    <row r="138" spans="1:12" x14ac:dyDescent="0.2">
      <c r="A138" s="232">
        <v>127</v>
      </c>
      <c r="B138" s="35" t="s">
        <v>206</v>
      </c>
      <c r="C138" s="85" t="s">
        <v>207</v>
      </c>
      <c r="D138" s="19"/>
      <c r="E138" s="57"/>
      <c r="F138" s="9">
        <f t="shared" si="9"/>
        <v>0</v>
      </c>
      <c r="G138" s="14"/>
      <c r="H138" s="29">
        <f t="shared" si="7"/>
        <v>0</v>
      </c>
      <c r="I138" s="118"/>
      <c r="J138" s="119"/>
      <c r="K138" s="10">
        <f t="shared" si="8"/>
        <v>0</v>
      </c>
      <c r="L138" s="26"/>
    </row>
    <row r="139" spans="1:12" x14ac:dyDescent="0.2">
      <c r="A139" s="232">
        <v>128</v>
      </c>
      <c r="B139" s="133" t="s">
        <v>208</v>
      </c>
      <c r="C139" s="85" t="s">
        <v>209</v>
      </c>
      <c r="D139" s="19"/>
      <c r="E139" s="57"/>
      <c r="F139" s="9">
        <f t="shared" si="9"/>
        <v>0</v>
      </c>
      <c r="G139" s="14"/>
      <c r="H139" s="29">
        <f t="shared" si="7"/>
        <v>0</v>
      </c>
      <c r="I139" s="479"/>
      <c r="J139" s="119"/>
      <c r="K139" s="10">
        <f t="shared" si="8"/>
        <v>0</v>
      </c>
      <c r="L139" s="26"/>
    </row>
    <row r="140" spans="1:12" x14ac:dyDescent="0.2">
      <c r="A140" s="232">
        <v>129</v>
      </c>
      <c r="B140" s="17" t="s">
        <v>256</v>
      </c>
      <c r="C140" s="147" t="s">
        <v>257</v>
      </c>
      <c r="D140" s="19"/>
      <c r="E140" s="57"/>
      <c r="F140" s="9">
        <f t="shared" si="9"/>
        <v>0</v>
      </c>
      <c r="G140" s="14"/>
      <c r="H140" s="29">
        <f t="shared" si="7"/>
        <v>0</v>
      </c>
      <c r="I140" s="479"/>
      <c r="J140" s="119"/>
      <c r="K140" s="10">
        <f t="shared" si="8"/>
        <v>0</v>
      </c>
      <c r="L140" s="26"/>
    </row>
    <row r="141" spans="1:12" x14ac:dyDescent="0.2">
      <c r="A141" s="232">
        <v>130</v>
      </c>
      <c r="B141" s="20" t="s">
        <v>258</v>
      </c>
      <c r="C141" s="147" t="s">
        <v>259</v>
      </c>
      <c r="D141" s="19"/>
      <c r="E141" s="57"/>
      <c r="F141" s="9">
        <f t="shared" si="9"/>
        <v>0</v>
      </c>
      <c r="G141" s="14"/>
      <c r="H141" s="29">
        <f t="shared" si="7"/>
        <v>0</v>
      </c>
      <c r="I141" s="479"/>
      <c r="J141" s="119"/>
      <c r="K141" s="10">
        <f t="shared" si="8"/>
        <v>0</v>
      </c>
      <c r="L141" s="26"/>
    </row>
    <row r="142" spans="1:12" x14ac:dyDescent="0.2">
      <c r="A142" s="232">
        <v>131</v>
      </c>
      <c r="B142" s="115" t="s">
        <v>260</v>
      </c>
      <c r="C142" s="433" t="s">
        <v>327</v>
      </c>
      <c r="D142" s="19">
        <v>194090164.90000001</v>
      </c>
      <c r="E142" s="14">
        <v>206323528.88999999</v>
      </c>
      <c r="F142" s="9">
        <f t="shared" si="9"/>
        <v>400413693.78999996</v>
      </c>
      <c r="G142" s="14">
        <v>318898181.57999998</v>
      </c>
      <c r="H142" s="29">
        <f t="shared" si="7"/>
        <v>719311875.36999989</v>
      </c>
      <c r="I142" s="454">
        <v>1709519083.5699999</v>
      </c>
      <c r="J142" s="34">
        <v>41018950.270000003</v>
      </c>
      <c r="K142" s="10">
        <f t="shared" si="8"/>
        <v>2469849909.2099996</v>
      </c>
      <c r="L142" s="26"/>
    </row>
    <row r="143" spans="1:12" x14ac:dyDescent="0.2">
      <c r="A143" s="232">
        <v>132</v>
      </c>
      <c r="B143" s="134" t="s">
        <v>265</v>
      </c>
      <c r="C143" s="126" t="s">
        <v>266</v>
      </c>
      <c r="D143" s="22"/>
      <c r="E143" s="21"/>
      <c r="F143" s="480">
        <f t="shared" si="9"/>
        <v>0</v>
      </c>
      <c r="G143" s="21"/>
      <c r="H143" s="481">
        <f t="shared" si="7"/>
        <v>0</v>
      </c>
      <c r="I143" s="482"/>
      <c r="J143" s="456"/>
      <c r="K143" s="466">
        <f t="shared" ref="K143:K148" si="10">H143+I143+J143</f>
        <v>0</v>
      </c>
    </row>
    <row r="144" spans="1:12" x14ac:dyDescent="0.2">
      <c r="A144" s="232">
        <v>133</v>
      </c>
      <c r="B144" s="23" t="s">
        <v>301</v>
      </c>
      <c r="C144" s="126" t="s">
        <v>300</v>
      </c>
      <c r="D144" s="19"/>
      <c r="E144" s="14"/>
      <c r="F144" s="9">
        <f t="shared" ref="F144" si="11">SUM(D144:E144)</f>
        <v>0</v>
      </c>
      <c r="G144" s="14"/>
      <c r="H144" s="29">
        <f t="shared" ref="H144" si="12">SUM(F144:G144)</f>
        <v>0</v>
      </c>
      <c r="I144" s="454"/>
      <c r="J144" s="34"/>
      <c r="K144" s="10">
        <f t="shared" si="10"/>
        <v>0</v>
      </c>
    </row>
    <row r="145" spans="1:11" x14ac:dyDescent="0.2">
      <c r="A145" s="232">
        <v>134</v>
      </c>
      <c r="B145" s="23" t="s">
        <v>305</v>
      </c>
      <c r="C145" s="126" t="s">
        <v>304</v>
      </c>
      <c r="D145" s="19"/>
      <c r="E145" s="14"/>
      <c r="F145" s="9">
        <f t="shared" ref="F145" si="13">SUM(D145:E145)</f>
        <v>0</v>
      </c>
      <c r="G145" s="14"/>
      <c r="H145" s="29">
        <f t="shared" ref="H145" si="14">SUM(F145:G145)</f>
        <v>0</v>
      </c>
      <c r="I145" s="454"/>
      <c r="J145" s="34"/>
      <c r="K145" s="10">
        <f t="shared" si="10"/>
        <v>0</v>
      </c>
    </row>
    <row r="146" spans="1:11" ht="24" x14ac:dyDescent="0.2">
      <c r="A146" s="232">
        <v>135</v>
      </c>
      <c r="B146" s="199" t="s">
        <v>313</v>
      </c>
      <c r="C146" s="203" t="s">
        <v>314</v>
      </c>
      <c r="D146" s="22"/>
      <c r="E146" s="21"/>
      <c r="F146" s="480">
        <f t="shared" ref="F146" si="15">SUM(D146:E146)</f>
        <v>0</v>
      </c>
      <c r="G146" s="21"/>
      <c r="H146" s="483">
        <f t="shared" ref="H146" si="16">SUM(F146:G146)</f>
        <v>0</v>
      </c>
      <c r="I146" s="456"/>
      <c r="J146" s="457"/>
      <c r="K146" s="466">
        <f t="shared" si="10"/>
        <v>0</v>
      </c>
    </row>
    <row r="147" spans="1:11" x14ac:dyDescent="0.2">
      <c r="A147" s="200">
        <v>136</v>
      </c>
      <c r="B147" s="199" t="s">
        <v>308</v>
      </c>
      <c r="C147" s="203" t="s">
        <v>309</v>
      </c>
      <c r="D147" s="225"/>
      <c r="E147" s="57"/>
      <c r="F147" s="9">
        <f t="shared" ref="F147" si="17">SUM(D147:E147)</f>
        <v>0</v>
      </c>
      <c r="G147" s="14"/>
      <c r="H147" s="459">
        <f t="shared" ref="H147" si="18">SUM(F147:G147)</f>
        <v>0</v>
      </c>
      <c r="I147" s="454"/>
      <c r="J147" s="34"/>
      <c r="K147" s="10">
        <f t="shared" si="10"/>
        <v>0</v>
      </c>
    </row>
    <row r="148" spans="1:11" ht="13.5" thickBot="1" x14ac:dyDescent="0.25">
      <c r="A148" s="202">
        <v>137</v>
      </c>
      <c r="B148" s="211" t="s">
        <v>328</v>
      </c>
      <c r="C148" s="447" t="s">
        <v>329</v>
      </c>
      <c r="D148" s="484"/>
      <c r="E148" s="477"/>
      <c r="F148" s="470">
        <f t="shared" ref="F148" si="19">SUM(D148:E148)</f>
        <v>0</v>
      </c>
      <c r="G148" s="24"/>
      <c r="H148" s="461">
        <f t="shared" ref="H148" si="20">SUM(F148:G148)</f>
        <v>0</v>
      </c>
      <c r="I148" s="462"/>
      <c r="J148" s="463"/>
      <c r="K148" s="464">
        <f t="shared" si="10"/>
        <v>0</v>
      </c>
    </row>
    <row r="149" spans="1:11" x14ac:dyDescent="0.2">
      <c r="K149" s="6"/>
    </row>
  </sheetData>
  <mergeCells count="16">
    <mergeCell ref="A6:C6"/>
    <mergeCell ref="G4:G5"/>
    <mergeCell ref="H4:H5"/>
    <mergeCell ref="A1:K1"/>
    <mergeCell ref="A3:A5"/>
    <mergeCell ref="B3:B5"/>
    <mergeCell ref="C3:C5"/>
    <mergeCell ref="K3:K5"/>
    <mergeCell ref="D3:H3"/>
    <mergeCell ref="I3:I5"/>
    <mergeCell ref="J3:J5"/>
    <mergeCell ref="D4:F4"/>
    <mergeCell ref="A89:A92"/>
    <mergeCell ref="B89:B92"/>
    <mergeCell ref="A7:C7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СБП всего</vt:lpstr>
      <vt:lpstr>Долечивание</vt:lpstr>
      <vt:lpstr>Кибер-нож</vt:lpstr>
      <vt:lpstr>Венерология</vt:lpstr>
      <vt:lpstr>Паллиативная МП</vt:lpstr>
      <vt:lpstr>Психотерапия</vt:lpstr>
      <vt:lpstr>Наркология</vt:lpstr>
      <vt:lpstr>Фтизиатрия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2024-11-28T04:24:04Z</cp:lastPrinted>
  <dcterms:created xsi:type="dcterms:W3CDTF">2012-12-23T03:42:29Z</dcterms:created>
  <dcterms:modified xsi:type="dcterms:W3CDTF">2026-01-26T11:31:10Z</dcterms:modified>
</cp:coreProperties>
</file>