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1-26\"/>
    </mc:Choice>
  </mc:AlternateContent>
  <xr:revisionPtr revIDLastSave="0" documentId="13_ncr:1_{A4824251-A35C-4BA4-A6CA-A5197D9A274B}" xr6:coauthVersionLast="36" xr6:coauthVersionMax="36" xr10:uidLastSave="{00000000-0000-0000-0000-000000000000}"/>
  <bookViews>
    <workbookView xWindow="-30" yWindow="360" windowWidth="10365" windowHeight="10740" tabRatio="915" xr2:uid="{00000000-000D-0000-FFFF-FFFF00000000}"/>
  </bookViews>
  <sheets>
    <sheet name="Свод 2026 ТПОМС РБ" sheetId="31" r:id="rId1"/>
    <sheet name="Свод 2026 БП" sheetId="17" r:id="rId2"/>
    <sheet name=" СМП " sheetId="36" r:id="rId3"/>
    <sheet name="ДС" sheetId="34" r:id="rId4"/>
    <sheet name="КС" sheetId="22" r:id="rId5"/>
    <sheet name=" Профилактика " sheetId="39" r:id="rId6"/>
    <sheet name="Диспан.набл.(КП) " sheetId="35" r:id="rId7"/>
    <sheet name="Дистанционное набл.(КП)" sheetId="47" r:id="rId8"/>
    <sheet name="Центры здоровья" sheetId="38" r:id="rId9"/>
    <sheet name="АПУ неотл.пом." sheetId="23" r:id="rId10"/>
    <sheet name="АПУ обращения " sheetId="24" r:id="rId11"/>
    <sheet name="Мед.реаб.(АПУ,ДС,КС) " sheetId="29" r:id="rId12"/>
    <sheet name="ОДИ ПГГ" sheetId="25" r:id="rId13"/>
    <sheet name="Школа" sheetId="46" r:id="rId14"/>
    <sheet name="ФАП(1-26)" sheetId="27" r:id="rId15"/>
    <sheet name="Гемодиализ по видам МП" sheetId="28" r:id="rId16"/>
    <sheet name="Гемодиализ услуги" sheetId="48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xlnm.Print_Area_2" localSheetId="5">#REF!</definedName>
    <definedName name="__xlnm.Print_Area_2" localSheetId="2">#REF!</definedName>
    <definedName name="__xlnm.Print_Area_2" localSheetId="9">#REF!</definedName>
    <definedName name="__xlnm.Print_Area_2" localSheetId="10">#REF!</definedName>
    <definedName name="__xlnm.Print_Area_2" localSheetId="15">#REF!</definedName>
    <definedName name="__xlnm.Print_Area_2" localSheetId="6">#REF!</definedName>
    <definedName name="__xlnm.Print_Area_2" localSheetId="7">#REF!</definedName>
    <definedName name="__xlnm.Print_Area_2" localSheetId="3">#REF!</definedName>
    <definedName name="__xlnm.Print_Area_2" localSheetId="4">#REF!</definedName>
    <definedName name="__xlnm.Print_Area_2" localSheetId="11">#REF!</definedName>
    <definedName name="__xlnm.Print_Area_2" localSheetId="12">#REF!</definedName>
    <definedName name="__xlnm.Print_Area_2" localSheetId="0">#REF!</definedName>
    <definedName name="__xlnm.Print_Area_2" localSheetId="14">#REF!</definedName>
    <definedName name="__xlnm.Print_Area_2" localSheetId="8">#REF!</definedName>
    <definedName name="__xlnm.Print_Area_2" localSheetId="13">#REF!</definedName>
    <definedName name="_xlnm._FilterDatabase" localSheetId="5" hidden="1">' Профилактика '!$A$8:$C$8</definedName>
    <definedName name="_xlnm._FilterDatabase" localSheetId="2" hidden="1">' СМП '!$A$11:$C$146</definedName>
    <definedName name="_xlnm._FilterDatabase" localSheetId="9" hidden="1">'АПУ неотл.пом.'!$A$11:$C$146</definedName>
    <definedName name="_xlnm._FilterDatabase" localSheetId="10" hidden="1">'АПУ обращения '!$A$11:$C$146</definedName>
    <definedName name="_xlnm._FilterDatabase" localSheetId="15" hidden="1">'Гемодиализ по видам МП'!$A$11:$T$148</definedName>
    <definedName name="_xlnm._FilterDatabase" localSheetId="6" hidden="1">'Диспан.набл.(КП) '!$A$11:$S$11</definedName>
    <definedName name="_xlnm._FilterDatabase" localSheetId="7" hidden="1">'Дистанционное набл.(КП)'!$A$12:$F$12</definedName>
    <definedName name="_xlnm._FilterDatabase" localSheetId="3" hidden="1">ДС!$A$11:$BL$11</definedName>
    <definedName name="_xlnm._FilterDatabase" localSheetId="4" hidden="1">КС!$A$11:$BZ$11</definedName>
    <definedName name="_xlnm._FilterDatabase" localSheetId="11" hidden="1">'Мед.реаб.(АПУ,ДС,КС) '!#REF!</definedName>
    <definedName name="_xlnm._FilterDatabase" localSheetId="12" hidden="1">'ОДИ ПГГ'!#REF!</definedName>
    <definedName name="_xlnm._FilterDatabase" localSheetId="1" hidden="1">'Свод 2026 БП'!$A$11:$C$146</definedName>
    <definedName name="_xlnm._FilterDatabase" localSheetId="0" hidden="1">'Свод 2026 ТПОМС РБ'!$A$15:$AI$150</definedName>
    <definedName name="_xlnm._FilterDatabase" localSheetId="14" hidden="1">'ФАП(1-26)'!$A$11:$AL$149</definedName>
    <definedName name="_xlnm._FilterDatabase" localSheetId="8" hidden="1">'Центры здоровья'!$A$11:$C$146</definedName>
    <definedName name="_xlnm._FilterDatabase" localSheetId="13" hidden="1">Школа!#REF!</definedName>
    <definedName name="Kbcn" localSheetId="5">#REF!</definedName>
    <definedName name="Kbcn" localSheetId="2">#REF!</definedName>
    <definedName name="Kbcn" localSheetId="9">#REF!</definedName>
    <definedName name="Kbcn" localSheetId="10">#REF!</definedName>
    <definedName name="Kbcn" localSheetId="15">#REF!</definedName>
    <definedName name="Kbcn" localSheetId="6">#REF!</definedName>
    <definedName name="Kbcn" localSheetId="7">#REF!</definedName>
    <definedName name="Kbcn" localSheetId="3">#REF!</definedName>
    <definedName name="Kbcn" localSheetId="4">#REF!</definedName>
    <definedName name="Kbcn" localSheetId="11">#REF!</definedName>
    <definedName name="Kbcn" localSheetId="12">#REF!</definedName>
    <definedName name="Kbcn" localSheetId="0">#REF!</definedName>
    <definedName name="Kbcn" localSheetId="14">#REF!</definedName>
    <definedName name="Kbcn" localSheetId="8">#REF!</definedName>
    <definedName name="Kbcn" localSheetId="13">#REF!</definedName>
    <definedName name="Neot_17" localSheetId="5">#REF!</definedName>
    <definedName name="Neot_17" localSheetId="2">#REF!</definedName>
    <definedName name="Neot_17" localSheetId="9">#REF!</definedName>
    <definedName name="Neot_17" localSheetId="10">#REF!</definedName>
    <definedName name="Neot_17" localSheetId="15">#REF!</definedName>
    <definedName name="Neot_17" localSheetId="6">#REF!</definedName>
    <definedName name="Neot_17" localSheetId="7">#REF!</definedName>
    <definedName name="Neot_17" localSheetId="3">#REF!</definedName>
    <definedName name="Neot_17" localSheetId="4">#REF!</definedName>
    <definedName name="Neot_17" localSheetId="11">#REF!</definedName>
    <definedName name="Neot_17" localSheetId="12">#REF!</definedName>
    <definedName name="Neot_17" localSheetId="0">#REF!</definedName>
    <definedName name="Neot_17" localSheetId="14">#REF!</definedName>
    <definedName name="Neot_17" localSheetId="8">#REF!</definedName>
    <definedName name="Neot_17" localSheetId="13">#REF!</definedName>
    <definedName name="Pr" localSheetId="5">#REF!</definedName>
    <definedName name="Pr" localSheetId="2">#REF!</definedName>
    <definedName name="Pr" localSheetId="8">#REF!</definedName>
    <definedName name="res2_range" localSheetId="5">#REF!</definedName>
    <definedName name="res2_range" localSheetId="2">#REF!</definedName>
    <definedName name="res2_range" localSheetId="9">#REF!</definedName>
    <definedName name="res2_range" localSheetId="10">#REF!</definedName>
    <definedName name="res2_range" localSheetId="15">#REF!</definedName>
    <definedName name="res2_range" localSheetId="6">#REF!</definedName>
    <definedName name="res2_range" localSheetId="7">#REF!</definedName>
    <definedName name="res2_range" localSheetId="3">#REF!</definedName>
    <definedName name="res2_range" localSheetId="4">#REF!</definedName>
    <definedName name="res2_range" localSheetId="11">#REF!</definedName>
    <definedName name="res2_range" localSheetId="12">#REF!</definedName>
    <definedName name="res2_range" localSheetId="0">#REF!</definedName>
    <definedName name="res2_range" localSheetId="14">#REF!</definedName>
    <definedName name="res2_range" localSheetId="8">#REF!</definedName>
    <definedName name="res2_range" localSheetId="13">#REF!</definedName>
    <definedName name="Tg_CZ" localSheetId="5">#REF!</definedName>
    <definedName name="Tg_CZ" localSheetId="2">#REF!</definedName>
    <definedName name="Tg_CZ" localSheetId="9">#REF!</definedName>
    <definedName name="Tg_CZ" localSheetId="10">#REF!</definedName>
    <definedName name="Tg_CZ" localSheetId="15">#REF!</definedName>
    <definedName name="Tg_CZ" localSheetId="6">#REF!</definedName>
    <definedName name="Tg_CZ" localSheetId="7">#REF!</definedName>
    <definedName name="Tg_CZ" localSheetId="3">#REF!</definedName>
    <definedName name="Tg_CZ" localSheetId="4">#REF!</definedName>
    <definedName name="Tg_CZ" localSheetId="11">#REF!</definedName>
    <definedName name="Tg_CZ" localSheetId="12">#REF!</definedName>
    <definedName name="Tg_CZ" localSheetId="0">#REF!</definedName>
    <definedName name="Tg_CZ" localSheetId="14">#REF!</definedName>
    <definedName name="Tg_CZ" localSheetId="8">#REF!</definedName>
    <definedName name="Tg_CZ" localSheetId="13">#REF!</definedName>
    <definedName name="Tg_Disp" localSheetId="5">#REF!</definedName>
    <definedName name="Tg_Disp" localSheetId="2">#REF!</definedName>
    <definedName name="Tg_Disp" localSheetId="9">#REF!</definedName>
    <definedName name="Tg_Disp" localSheetId="10">#REF!</definedName>
    <definedName name="Tg_Disp" localSheetId="15">#REF!</definedName>
    <definedName name="Tg_Disp" localSheetId="6">#REF!</definedName>
    <definedName name="Tg_Disp" localSheetId="7">#REF!</definedName>
    <definedName name="Tg_Disp" localSheetId="3">#REF!</definedName>
    <definedName name="Tg_Disp" localSheetId="4">#REF!</definedName>
    <definedName name="Tg_Disp" localSheetId="11">#REF!</definedName>
    <definedName name="Tg_Disp" localSheetId="12">#REF!</definedName>
    <definedName name="Tg_Disp" localSheetId="0">#REF!</definedName>
    <definedName name="Tg_Disp" localSheetId="14">#REF!</definedName>
    <definedName name="Tg_Disp" localSheetId="8">#REF!</definedName>
    <definedName name="Tg_Disp" localSheetId="13">#REF!</definedName>
    <definedName name="Tg_Fin" localSheetId="5">#REF!</definedName>
    <definedName name="Tg_Fin" localSheetId="2">#REF!</definedName>
    <definedName name="Tg_Fin" localSheetId="8">#REF!</definedName>
    <definedName name="Tg_Geri" localSheetId="5">#REF!</definedName>
    <definedName name="Tg_Geri" localSheetId="2">#REF!</definedName>
    <definedName name="Tg_Geri" localSheetId="9">#REF!</definedName>
    <definedName name="Tg_Geri" localSheetId="10">#REF!</definedName>
    <definedName name="Tg_Geri" localSheetId="15">#REF!</definedName>
    <definedName name="Tg_Geri" localSheetId="6">#REF!</definedName>
    <definedName name="Tg_Geri" localSheetId="7">#REF!</definedName>
    <definedName name="Tg_Geri" localSheetId="3">#REF!</definedName>
    <definedName name="Tg_Geri" localSheetId="4">#REF!</definedName>
    <definedName name="Tg_Geri" localSheetId="11">#REF!</definedName>
    <definedName name="Tg_Geri" localSheetId="12">#REF!</definedName>
    <definedName name="Tg_Geri" localSheetId="0">#REF!</definedName>
    <definedName name="Tg_Geri" localSheetId="14">#REF!</definedName>
    <definedName name="Tg_Geri" localSheetId="8">#REF!</definedName>
    <definedName name="Tg_Geri" localSheetId="13">#REF!</definedName>
    <definedName name="Tg_Kons" localSheetId="5">#REF!</definedName>
    <definedName name="Tg_Kons" localSheetId="2">#REF!</definedName>
    <definedName name="Tg_Kons" localSheetId="9">#REF!</definedName>
    <definedName name="Tg_Kons" localSheetId="10">#REF!</definedName>
    <definedName name="Tg_Kons" localSheetId="15">#REF!</definedName>
    <definedName name="Tg_Kons" localSheetId="6">#REF!</definedName>
    <definedName name="Tg_Kons" localSheetId="7">#REF!</definedName>
    <definedName name="Tg_Kons" localSheetId="3">#REF!</definedName>
    <definedName name="Tg_Kons" localSheetId="4">#REF!</definedName>
    <definedName name="Tg_Kons" localSheetId="11">#REF!</definedName>
    <definedName name="Tg_Kons" localSheetId="12">#REF!</definedName>
    <definedName name="Tg_Kons" localSheetId="0">#REF!</definedName>
    <definedName name="Tg_Kons" localSheetId="14">#REF!</definedName>
    <definedName name="Tg_Kons" localSheetId="8">#REF!</definedName>
    <definedName name="Tg_Kons" localSheetId="13">#REF!</definedName>
    <definedName name="Tg_Med" localSheetId="5">#REF!</definedName>
    <definedName name="Tg_Med" localSheetId="2">#REF!</definedName>
    <definedName name="Tg_Med" localSheetId="9">#REF!</definedName>
    <definedName name="Tg_Med" localSheetId="10">#REF!</definedName>
    <definedName name="Tg_Med" localSheetId="15">#REF!</definedName>
    <definedName name="Tg_Med" localSheetId="6">#REF!</definedName>
    <definedName name="Tg_Med" localSheetId="7">#REF!</definedName>
    <definedName name="Tg_Med" localSheetId="3">#REF!</definedName>
    <definedName name="Tg_Med" localSheetId="4">#REF!</definedName>
    <definedName name="Tg_Med" localSheetId="11">#REF!</definedName>
    <definedName name="Tg_Med" localSheetId="12">#REF!</definedName>
    <definedName name="Tg_Med" localSheetId="0">#REF!</definedName>
    <definedName name="Tg_Med" localSheetId="14">#REF!</definedName>
    <definedName name="Tg_Med" localSheetId="8">#REF!</definedName>
    <definedName name="Tg_Med" localSheetId="13">#REF!</definedName>
    <definedName name="Tg_Neot" localSheetId="5">#REF!</definedName>
    <definedName name="Tg_Neot" localSheetId="2">#REF!</definedName>
    <definedName name="Tg_Neot" localSheetId="9">#REF!</definedName>
    <definedName name="Tg_Neot" localSheetId="10">#REF!</definedName>
    <definedName name="Tg_Neot" localSheetId="15">#REF!</definedName>
    <definedName name="Tg_Neot" localSheetId="6">#REF!</definedName>
    <definedName name="Tg_Neot" localSheetId="7">#REF!</definedName>
    <definedName name="Tg_Neot" localSheetId="3">#REF!</definedName>
    <definedName name="Tg_Neot" localSheetId="4">#REF!</definedName>
    <definedName name="Tg_Neot" localSheetId="11">#REF!</definedName>
    <definedName name="Tg_Neot" localSheetId="12">#REF!</definedName>
    <definedName name="Tg_Neot" localSheetId="0">#REF!</definedName>
    <definedName name="Tg_Neot" localSheetId="14">#REF!</definedName>
    <definedName name="Tg_Neot" localSheetId="8">#REF!</definedName>
    <definedName name="Tg_Neot" localSheetId="13">#REF!</definedName>
    <definedName name="Tg_Nepr" localSheetId="5">#REF!</definedName>
    <definedName name="Tg_Nepr" localSheetId="2">#REF!</definedName>
    <definedName name="Tg_Nepr" localSheetId="9">#REF!</definedName>
    <definedName name="Tg_Nepr" localSheetId="10">#REF!</definedName>
    <definedName name="Tg_Nepr" localSheetId="15">#REF!</definedName>
    <definedName name="Tg_Nepr" localSheetId="6">#REF!</definedName>
    <definedName name="Tg_Nepr" localSheetId="7">#REF!</definedName>
    <definedName name="Tg_Nepr" localSheetId="3">#REF!</definedName>
    <definedName name="Tg_Nepr" localSheetId="4">#REF!</definedName>
    <definedName name="Tg_Nepr" localSheetId="11">#REF!</definedName>
    <definedName name="Tg_Nepr" localSheetId="12">#REF!</definedName>
    <definedName name="Tg_Nepr" localSheetId="0">#REF!</definedName>
    <definedName name="Tg_Nepr" localSheetId="14">#REF!</definedName>
    <definedName name="Tg_Nepr" localSheetId="8">#REF!</definedName>
    <definedName name="Tg_Nepr" localSheetId="13">#REF!</definedName>
    <definedName name="Tg_Obr" localSheetId="5">#REF!</definedName>
    <definedName name="Tg_Obr" localSheetId="2">#REF!</definedName>
    <definedName name="Tg_Obr" localSheetId="9">#REF!</definedName>
    <definedName name="Tg_Obr" localSheetId="10">#REF!</definedName>
    <definedName name="Tg_Obr" localSheetId="15">#REF!</definedName>
    <definedName name="Tg_Obr" localSheetId="6">#REF!</definedName>
    <definedName name="Tg_Obr" localSheetId="7">#REF!</definedName>
    <definedName name="Tg_Obr" localSheetId="3">#REF!</definedName>
    <definedName name="Tg_Obr" localSheetId="4">#REF!</definedName>
    <definedName name="Tg_Obr" localSheetId="11">#REF!</definedName>
    <definedName name="Tg_Obr" localSheetId="12">#REF!</definedName>
    <definedName name="Tg_Obr" localSheetId="0">#REF!</definedName>
    <definedName name="Tg_Obr" localSheetId="14">#REF!</definedName>
    <definedName name="Tg_Obr" localSheetId="8">#REF!</definedName>
    <definedName name="Tg_Obr" localSheetId="13">#REF!</definedName>
    <definedName name="Tg_Reestr" localSheetId="5">#REF!</definedName>
    <definedName name="Tg_Reestr" localSheetId="2">#REF!</definedName>
    <definedName name="Tg_Reestr" localSheetId="9">#REF!</definedName>
    <definedName name="Tg_Reestr" localSheetId="10">#REF!</definedName>
    <definedName name="Tg_Reestr" localSheetId="15">#REF!</definedName>
    <definedName name="Tg_Reestr" localSheetId="6">#REF!</definedName>
    <definedName name="Tg_Reestr" localSheetId="7">#REF!</definedName>
    <definedName name="Tg_Reestr" localSheetId="3">#REF!</definedName>
    <definedName name="Tg_Reestr" localSheetId="4">#REF!</definedName>
    <definedName name="Tg_Reestr" localSheetId="11">#REF!</definedName>
    <definedName name="Tg_Reestr" localSheetId="12">#REF!</definedName>
    <definedName name="Tg_Reestr" localSheetId="0">#REF!</definedName>
    <definedName name="Tg_Reestr" localSheetId="14">#REF!</definedName>
    <definedName name="Tg_Reestr" localSheetId="8">#REF!</definedName>
    <definedName name="Tg_Reestr" localSheetId="13">#REF!</definedName>
    <definedName name="TgDs" localSheetId="5">#REF!</definedName>
    <definedName name="TgDs" localSheetId="2">#REF!</definedName>
    <definedName name="TgDs" localSheetId="8">#REF!</definedName>
    <definedName name="TgSMP" localSheetId="5">#REF!</definedName>
    <definedName name="TgSMP" localSheetId="2">#REF!</definedName>
    <definedName name="TgSMP" localSheetId="9">#REF!</definedName>
    <definedName name="TgSMP" localSheetId="10">#REF!</definedName>
    <definedName name="TgSMP" localSheetId="15">#REF!</definedName>
    <definedName name="TgSMP" localSheetId="6">#REF!</definedName>
    <definedName name="TgSMP" localSheetId="7">#REF!</definedName>
    <definedName name="TgSMP" localSheetId="3">#REF!</definedName>
    <definedName name="TgSMP" localSheetId="4">#REF!</definedName>
    <definedName name="TgSMP" localSheetId="11">#REF!</definedName>
    <definedName name="TgSMP" localSheetId="12">#REF!</definedName>
    <definedName name="TgSMP" localSheetId="0">#REF!</definedName>
    <definedName name="TgSMP" localSheetId="14">#REF!</definedName>
    <definedName name="TgSMP" localSheetId="8">#REF!</definedName>
    <definedName name="TgSMP" localSheetId="13">#REF!</definedName>
    <definedName name="XLRPARAMS_ISP_FIO" hidden="1">[1]XLR_NoRangeSheet!$B$6</definedName>
    <definedName name="XLRPARAMS_MP_NAME" hidden="1">[1]XLR_NoRangeSheet!$D$6</definedName>
    <definedName name="XLRPARAMS_STR_PERIOD" hidden="1">[1]XLR_NoRangeSheet!$C$6</definedName>
    <definedName name="апп" localSheetId="5">#REF!</definedName>
    <definedName name="апп" localSheetId="2">#REF!</definedName>
    <definedName name="апп" localSheetId="8">#REF!</definedName>
    <definedName name="_xlnm.Database" localSheetId="5">#REF!</definedName>
    <definedName name="_xlnm.Database" localSheetId="2">#REF!</definedName>
    <definedName name="_xlnm.Database" localSheetId="9">#REF!</definedName>
    <definedName name="_xlnm.Database" localSheetId="10">#REF!</definedName>
    <definedName name="_xlnm.Database" localSheetId="15">#REF!</definedName>
    <definedName name="_xlnm.Database" localSheetId="6">#REF!</definedName>
    <definedName name="_xlnm.Database" localSheetId="7">#REF!</definedName>
    <definedName name="_xlnm.Database" localSheetId="3">#REF!</definedName>
    <definedName name="_xlnm.Database" localSheetId="4">#REF!</definedName>
    <definedName name="_xlnm.Database" localSheetId="11">#REF!</definedName>
    <definedName name="_xlnm.Database" localSheetId="12">#REF!</definedName>
    <definedName name="_xlnm.Database" localSheetId="0">#REF!</definedName>
    <definedName name="_xlnm.Database" localSheetId="14">#REF!</definedName>
    <definedName name="_xlnm.Database" localSheetId="8">#REF!</definedName>
    <definedName name="_xlnm.Database" localSheetId="13">#REF!</definedName>
    <definedName name="_xlnm.Database">#REF!</definedName>
    <definedName name="Д">[2]Данные!$B$1:$EF$178</definedName>
    <definedName name="ж0">'[3]0-2'!$E:$F</definedName>
    <definedName name="ж1">'[3]0-2'!$I:$J</definedName>
    <definedName name="ж10">'[4]2+'!$AK:$AL</definedName>
    <definedName name="ж100">'[4]2+'!$OG:$OH</definedName>
    <definedName name="ж101">'[4]2+'!$OK:$OL</definedName>
    <definedName name="ж102">'[4]2+'!$OO:$OP</definedName>
    <definedName name="ж103">'[4]2+'!$OS:$OT</definedName>
    <definedName name="ж104">'[4]2+'!$OW:$OX</definedName>
    <definedName name="ж105">'[4]2+'!$PA:$PB</definedName>
    <definedName name="ж106">'[4]2+'!$PE:$PF</definedName>
    <definedName name="ж107">'[4]2+'!$PI:$PJ</definedName>
    <definedName name="ж108">'[4]2+'!$PM:$PN</definedName>
    <definedName name="ж109">'[4]2+'!$PQ:$PR</definedName>
    <definedName name="ж11">'[4]2+'!$AO:$AP</definedName>
    <definedName name="ж110">'[4]2+'!$PU:$PV</definedName>
    <definedName name="ж111">'[4]2+'!$PY:$PZ</definedName>
    <definedName name="ж112">'[4]2+'!$QC:$QD</definedName>
    <definedName name="ж12">'[4]2+'!$AS:$AT</definedName>
    <definedName name="ж13">'[4]2+'!$AW:$AX</definedName>
    <definedName name="ж14">'[4]2+'!$BA:$BB</definedName>
    <definedName name="ж15">'[4]2+'!$BE:$BF</definedName>
    <definedName name="ж16">'[4]2+'!$BI:$BJ</definedName>
    <definedName name="ж17">'[4]2+'!$BM:$BN</definedName>
    <definedName name="ж18">'[4]2+'!$BQ:$BR</definedName>
    <definedName name="ж19">'[4]2+'!$BU:$BV</definedName>
    <definedName name="ж2">'[4]2+'!$E:$F</definedName>
    <definedName name="ж20">'[4]2+'!$BY:$BZ</definedName>
    <definedName name="ж21">'[4]2+'!$CC:$CD</definedName>
    <definedName name="ж22">'[4]2+'!$CG:$CH</definedName>
    <definedName name="ж23">'[4]2+'!$CK:$CL</definedName>
    <definedName name="ж24">'[4]2+'!$CO:$CP</definedName>
    <definedName name="ж25">'[4]2+'!$CS:$CT</definedName>
    <definedName name="ж26">'[4]2+'!$CW:$CX</definedName>
    <definedName name="ж27">'[4]2+'!$DA:$DB</definedName>
    <definedName name="ж28">'[4]2+'!$DE:$DF</definedName>
    <definedName name="ж29">'[4]2+'!$DI:$DJ</definedName>
    <definedName name="ж3">'[4]2+'!$I:$J</definedName>
    <definedName name="ж30">'[4]2+'!$DM:$DN</definedName>
    <definedName name="ж31">'[4]2+'!$DQ:$DR</definedName>
    <definedName name="ж32">'[4]2+'!$DU:$DV</definedName>
    <definedName name="ж33">'[4]2+'!$DY:$DZ</definedName>
    <definedName name="ж34">'[4]2+'!$EC:$ED</definedName>
    <definedName name="ж35">'[4]2+'!$EG:$EH</definedName>
    <definedName name="ж36">'[4]2+'!$EK:$EL</definedName>
    <definedName name="ж37">'[4]2+'!$EO:$EP</definedName>
    <definedName name="ж38">'[4]2+'!$ES:$ET</definedName>
    <definedName name="ж39">'[4]2+'!$EW:$EX</definedName>
    <definedName name="ж4">'[4]2+'!$M:$N</definedName>
    <definedName name="ж40">'[4]2+'!$FA:$FB</definedName>
    <definedName name="ж41">'[4]2+'!$FE:$FF</definedName>
    <definedName name="ж42">'[4]2+'!$FI:$FJ</definedName>
    <definedName name="ж43">'[4]2+'!$FM:$FN</definedName>
    <definedName name="ж44">'[4]2+'!$FQ:$FR</definedName>
    <definedName name="ж45">'[4]2+'!$FU:$FV</definedName>
    <definedName name="ж46">'[4]2+'!$FY:$FZ</definedName>
    <definedName name="ж47">'[4]2+'!$GC:$GD</definedName>
    <definedName name="ж48">'[4]2+'!$GG:$GH</definedName>
    <definedName name="ж49">'[4]2+'!$GK:$GL</definedName>
    <definedName name="ж5">'[4]2+'!$Q:$R</definedName>
    <definedName name="ж50">'[4]2+'!$GO:$GP</definedName>
    <definedName name="ж51">'[4]2+'!$GS:$GT</definedName>
    <definedName name="ж52">'[4]2+'!$GW:$GX</definedName>
    <definedName name="ж53">'[4]2+'!$HA:$HB</definedName>
    <definedName name="ж54">'[4]2+'!$HE:$HF</definedName>
    <definedName name="ж55">'[4]2+'!$HI:$HJ</definedName>
    <definedName name="ж56">'[4]2+'!$HM:$HN</definedName>
    <definedName name="ж57">'[4]2+'!$HQ:$HR</definedName>
    <definedName name="ж58">'[4]2+'!$HU:$HV</definedName>
    <definedName name="ж59">'[4]2+'!$HY:$HZ</definedName>
    <definedName name="ж6">'[4]2+'!$U:$V</definedName>
    <definedName name="ж60">'[4]2+'!$IC:$ID</definedName>
    <definedName name="ж61">'[4]2+'!$IG:$IH</definedName>
    <definedName name="ж62">'[4]2+'!$IK:$IL</definedName>
    <definedName name="ж63">'[4]2+'!$IO:$IP</definedName>
    <definedName name="ж64">'[4]2+'!$IS:$IT</definedName>
    <definedName name="ж65">'[4]2+'!$IW:$IX</definedName>
    <definedName name="ж66">'[4]2+'!$JA:$JB</definedName>
    <definedName name="ж67">'[4]2+'!$JE:$JF</definedName>
    <definedName name="ж68">'[4]2+'!$JI:$JJ</definedName>
    <definedName name="ж69">'[4]2+'!$JM:$JN</definedName>
    <definedName name="ж7">'[4]2+'!$Y:$Z</definedName>
    <definedName name="ж70">'[4]2+'!$JQ:$JR</definedName>
    <definedName name="ж71">'[4]2+'!$JU:$JV</definedName>
    <definedName name="ж72">'[4]2+'!$JY:$JZ</definedName>
    <definedName name="ж73">'[4]2+'!$KC:$KD</definedName>
    <definedName name="ж74">'[4]2+'!$KG:$KH</definedName>
    <definedName name="ж75">'[4]2+'!$KK:$KL</definedName>
    <definedName name="ж76">'[4]2+'!$KO:$KP</definedName>
    <definedName name="ж77">'[4]2+'!$KS:$KT</definedName>
    <definedName name="ж78">'[4]2+'!$KW:$KX</definedName>
    <definedName name="ж79">'[4]2+'!$LA:$LB</definedName>
    <definedName name="ж8">'[4]2+'!$AC:$AD</definedName>
    <definedName name="ж80">'[4]2+'!$LE:$LF</definedName>
    <definedName name="ж81">'[4]2+'!$LI:$LJ</definedName>
    <definedName name="ж82">'[4]2+'!$LM:$LN</definedName>
    <definedName name="ж83">'[4]2+'!$LQ:$LR</definedName>
    <definedName name="ж84">'[4]2+'!$LU:$LV</definedName>
    <definedName name="ж85">'[4]2+'!$LY:$LZ</definedName>
    <definedName name="ж86">'[4]2+'!$MC:$MD</definedName>
    <definedName name="ж87">'[4]2+'!$MG:$MH</definedName>
    <definedName name="ж88">'[4]2+'!$MK:$ML</definedName>
    <definedName name="ж89">'[4]2+'!$MO:$MP</definedName>
    <definedName name="ж9">'[4]2+'!$AG:$AH</definedName>
    <definedName name="ж90">'[4]2+'!$MS:$MT</definedName>
    <definedName name="ж91">'[4]2+'!$MW:$MX</definedName>
    <definedName name="ж92">'[4]2+'!$NA:$NB</definedName>
    <definedName name="ж93">'[4]2+'!$NE:$NF</definedName>
    <definedName name="ж94">'[4]2+'!$NI:$NJ</definedName>
    <definedName name="ж95">'[4]2+'!$NM:$NN</definedName>
    <definedName name="ж96">'[4]2+'!$NQ:$NR</definedName>
    <definedName name="ж97">'[4]2+'!$NU:$NV</definedName>
    <definedName name="ж98">'[4]2+'!$NY:$NZ</definedName>
    <definedName name="ж99">'[4]2+'!$OC:$OD</definedName>
    <definedName name="Жен.конс." localSheetId="5">#REF!</definedName>
    <definedName name="Жен.конс." localSheetId="2">#REF!</definedName>
    <definedName name="Жен.конс." localSheetId="8">#REF!</definedName>
    <definedName name="жж0">'[4]0-2'!$D:$E</definedName>
    <definedName name="жж1">'[4]0-2'!$H:$I</definedName>
    <definedName name="жж10">'[4]0-2'!$AR:$AS</definedName>
    <definedName name="жж11">'[4]0-2'!$AV:$AW</definedName>
    <definedName name="жж12">'[4]0-2'!$AZ:$BA</definedName>
    <definedName name="жж13">'[4]0-2'!$BD:$BE</definedName>
    <definedName name="жж14">'[4]0-2'!$BH:$BI</definedName>
    <definedName name="жж15">'[4]0-2'!$BL:$BM</definedName>
    <definedName name="жж16">'[4]0-2'!$BP:$BQ</definedName>
    <definedName name="жж17">'[4]0-2'!$BT:$BU</definedName>
    <definedName name="жж18">'[4]0-2'!$BX:$BY</definedName>
    <definedName name="жж19">'[4]0-2'!$CB:$CC</definedName>
    <definedName name="жж2">'[4]0-2'!$L:$M</definedName>
    <definedName name="жж20">'[4]0-2'!$CF:$CG</definedName>
    <definedName name="жж21">'[4]0-2'!$CJ:$CK</definedName>
    <definedName name="жж22">'[4]0-2'!$CN:$CO</definedName>
    <definedName name="жж23">'[4]0-2'!$CR:$CS</definedName>
    <definedName name="жж3">'[4]0-2'!$P:$Q</definedName>
    <definedName name="жж4">'[4]0-2'!$T:$U</definedName>
    <definedName name="жж5">'[4]0-2'!$X:$Y</definedName>
    <definedName name="жж6">'[4]0-2'!$AB:$AC</definedName>
    <definedName name="жж7">'[4]0-2'!$AF:$AG</definedName>
    <definedName name="жж8">'[4]0-2'!$AJ:$AK</definedName>
    <definedName name="жж9">'[4]0-2'!$AN:$AO</definedName>
    <definedName name="_xlnm.Print_Titles" localSheetId="5">' Профилактика '!$3:$8</definedName>
    <definedName name="_xlnm.Print_Titles" localSheetId="2">' СМП '!$4:$7</definedName>
    <definedName name="_xlnm.Print_Titles" localSheetId="9">'АПУ неотл.пом.'!$4:$7</definedName>
    <definedName name="_xlnm.Print_Titles" localSheetId="10">'АПУ обращения '!$4:$7</definedName>
    <definedName name="_xlnm.Print_Titles" localSheetId="15">'Гемодиализ по видам МП'!$7:$7</definedName>
    <definedName name="_xlnm.Print_Titles" localSheetId="6">'Диспан.набл.(КП) '!#REF!</definedName>
    <definedName name="_xlnm.Print_Titles" localSheetId="7">'Дистанционное набл.(КП)'!#REF!</definedName>
    <definedName name="_xlnm.Print_Titles" localSheetId="3">ДС!$6:$7</definedName>
    <definedName name="_xlnm.Print_Titles" localSheetId="4">КС!$4:$7</definedName>
    <definedName name="_xlnm.Print_Titles" localSheetId="11">'Мед.реаб.(АПУ,ДС,КС) '!$4:$7</definedName>
    <definedName name="_xlnm.Print_Titles" localSheetId="12">'ОДИ ПГГ'!$4:$7</definedName>
    <definedName name="_xlnm.Print_Titles" localSheetId="1">'Свод 2026 БП'!$4:$7</definedName>
    <definedName name="_xlnm.Print_Titles" localSheetId="0">'Свод 2026 ТПОМС РБ'!$8:$11</definedName>
    <definedName name="_xlnm.Print_Titles" localSheetId="14">'ФАП(1-26)'!$4:$7</definedName>
    <definedName name="_xlnm.Print_Titles" localSheetId="8">'Центры здоровья'!$4:$7</definedName>
    <definedName name="_xlnm.Print_Titles" localSheetId="13">Школа!$4:$6</definedName>
    <definedName name="ЗД">[2]Данные!$BY$3:$DB$3</definedName>
    <definedName name="иные" localSheetId="5">#REF!</definedName>
    <definedName name="иные" localSheetId="2">#REF!</definedName>
    <definedName name="иные" localSheetId="8">#REF!</definedName>
    <definedName name="м0">'[3]0-2'!$B:$C</definedName>
    <definedName name="м1">'[3]0-2'!$G:$H</definedName>
    <definedName name="м10">'[4]2+'!$AI:$AJ</definedName>
    <definedName name="м100">'[4]2+'!$OE:$OF</definedName>
    <definedName name="м101">'[4]2+'!$OI:$OJ</definedName>
    <definedName name="м102">'[4]2+'!$OM:$ON</definedName>
    <definedName name="м103">'[4]2+'!$OQ:$OR</definedName>
    <definedName name="м104">'[4]2+'!$OU:$OV</definedName>
    <definedName name="м105">'[4]2+'!$OY:$OZ</definedName>
    <definedName name="м106">'[4]2+'!$PC:$PD</definedName>
    <definedName name="м107">'[4]2+'!$PG:$PH</definedName>
    <definedName name="м108">'[4]2+'!$PK:$PL</definedName>
    <definedName name="м109">'[4]2+'!$PO:$PP</definedName>
    <definedName name="м11">'[4]2+'!$AM:$AN</definedName>
    <definedName name="м110">'[4]2+'!$PS:$PT</definedName>
    <definedName name="м111">'[4]2+'!$PW:$PX</definedName>
    <definedName name="м112">'[4]2+'!$QA:$QB</definedName>
    <definedName name="м12">'[4]2+'!$AQ:$AR</definedName>
    <definedName name="м13">'[4]2+'!$AU:$AV</definedName>
    <definedName name="м14">'[4]2+'!$AY:$AZ</definedName>
    <definedName name="м15">'[4]2+'!$BC:$BD</definedName>
    <definedName name="м16">'[4]2+'!$BG:$BH</definedName>
    <definedName name="м17">'[4]2+'!$BK:$BL</definedName>
    <definedName name="м18">'[4]2+'!$BO:$BP</definedName>
    <definedName name="м19">'[4]2+'!$BS:$BT</definedName>
    <definedName name="м2">'[4]2+'!$C:$D</definedName>
    <definedName name="м20">'[4]2+'!$BW:$BX</definedName>
    <definedName name="м21">'[4]2+'!$CA:$CB</definedName>
    <definedName name="м22">'[4]2+'!$CE:$CF</definedName>
    <definedName name="м23">'[4]2+'!$CI:$CJ</definedName>
    <definedName name="м24">'[4]2+'!$CM:$CN</definedName>
    <definedName name="м25">'[4]2+'!$CQ:$CR</definedName>
    <definedName name="м26">'[4]2+'!$CU:$CV</definedName>
    <definedName name="м27">'[4]2+'!$CY:$CZ</definedName>
    <definedName name="м28">'[4]2+'!$DC:$DD</definedName>
    <definedName name="м29">'[4]2+'!$DG:$DH</definedName>
    <definedName name="м3">'[4]2+'!$G:$H</definedName>
    <definedName name="м30">'[4]2+'!$DK:$DL</definedName>
    <definedName name="м31">'[4]2+'!$DO:$DP</definedName>
    <definedName name="м32">'[4]2+'!$DS:$DT</definedName>
    <definedName name="м33">'[4]2+'!$DW:$DX</definedName>
    <definedName name="м34">'[4]2+'!$EA:$EB</definedName>
    <definedName name="м35">'[4]2+'!$EE:$EF</definedName>
    <definedName name="м36">'[4]2+'!$EI:$EJ</definedName>
    <definedName name="м37">'[4]2+'!$EM:$EN</definedName>
    <definedName name="м38">'[4]2+'!$EQ:$ER</definedName>
    <definedName name="м39">'[4]2+'!$EU:$EV</definedName>
    <definedName name="м4">'[4]2+'!$K:$L</definedName>
    <definedName name="м40">'[4]2+'!$EY:$EZ</definedName>
    <definedName name="м41">'[4]2+'!$FC:$FD</definedName>
    <definedName name="м42">'[4]2+'!$FG:$FH</definedName>
    <definedName name="м43">'[4]2+'!$FK:$FL</definedName>
    <definedName name="м44">'[4]2+'!$FO:$FP</definedName>
    <definedName name="м45">'[4]2+'!$FS:$FT</definedName>
    <definedName name="м46">'[4]2+'!$FW:$FX</definedName>
    <definedName name="м47">'[4]2+'!$GA:$GB</definedName>
    <definedName name="м48">'[4]2+'!$GE:$GF</definedName>
    <definedName name="м49">'[4]2+'!$GI:$GJ</definedName>
    <definedName name="м5">'[4]2+'!$O:$P</definedName>
    <definedName name="м50">'[4]2+'!$GM:$GN</definedName>
    <definedName name="м51">'[4]2+'!$GQ:$GR</definedName>
    <definedName name="м52">'[4]2+'!$GU:$GV</definedName>
    <definedName name="м53">'[4]2+'!$GY:$GZ</definedName>
    <definedName name="м54">'[4]2+'!$HC:$HD</definedName>
    <definedName name="м55">'[4]2+'!$HG:$HH</definedName>
    <definedName name="м56">'[4]2+'!$HK:$HL</definedName>
    <definedName name="м57">'[4]2+'!$HO:$HP</definedName>
    <definedName name="м58">'[4]2+'!$HS:$HT</definedName>
    <definedName name="м59">'[4]2+'!$HW:$HX</definedName>
    <definedName name="м6">'[4]2+'!$S:$T</definedName>
    <definedName name="м60">'[4]2+'!$IA:$IB</definedName>
    <definedName name="м61">'[4]2+'!$IE:$IF</definedName>
    <definedName name="м62">'[4]2+'!$II:$IJ</definedName>
    <definedName name="м63">'[4]2+'!$IM:$IN</definedName>
    <definedName name="м64">'[4]2+'!$IQ:$IR</definedName>
    <definedName name="м65">'[4]2+'!$IU:$IV</definedName>
    <definedName name="м66">'[4]2+'!$IY:$IZ</definedName>
    <definedName name="м67">'[4]2+'!$JC:$JD</definedName>
    <definedName name="м68">'[4]2+'!$JG:$JH</definedName>
    <definedName name="м69">'[4]2+'!$JK:$JL</definedName>
    <definedName name="м7">'[4]2+'!$W:$X</definedName>
    <definedName name="м70">'[4]2+'!$JO:$JP</definedName>
    <definedName name="м71">'[4]2+'!$JS:$JT</definedName>
    <definedName name="м72">'[4]2+'!$JW:$JX</definedName>
    <definedName name="м73">'[4]2+'!$KA:$KB</definedName>
    <definedName name="м74">'[4]2+'!$KE:$KF</definedName>
    <definedName name="м75">'[4]2+'!$KI:$KJ</definedName>
    <definedName name="м76">'[4]2+'!$KM:$KN</definedName>
    <definedName name="м77">'[4]2+'!$KQ:$KR</definedName>
    <definedName name="м78">'[4]2+'!$KU:$KV</definedName>
    <definedName name="м79">'[4]2+'!$KY:$KZ</definedName>
    <definedName name="м8">'[4]2+'!$AA:$AB</definedName>
    <definedName name="м80">'[4]2+'!$LC:$LD</definedName>
    <definedName name="м81">'[4]2+'!$LG:$LH</definedName>
    <definedName name="м82">'[4]2+'!$LK:$LL</definedName>
    <definedName name="м83">'[4]2+'!$LO:$LP</definedName>
    <definedName name="м84">'[4]2+'!$LS:$LT</definedName>
    <definedName name="м85">'[4]2+'!$LW:$LX</definedName>
    <definedName name="м86">'[4]2+'!$MA:$MB</definedName>
    <definedName name="м87">'[4]2+'!$ME:$MF</definedName>
    <definedName name="м88">'[4]2+'!$MI:$MJ</definedName>
    <definedName name="м89">'[4]2+'!$MM:$MN</definedName>
    <definedName name="м9">'[4]2+'!$AE:$AF</definedName>
    <definedName name="м90">'[4]2+'!$MQ:$MR</definedName>
    <definedName name="м91">'[4]2+'!$MU:$MV</definedName>
    <definedName name="м92">'[4]2+'!$MY:$MZ</definedName>
    <definedName name="м93">'[4]2+'!$NC:$ND</definedName>
    <definedName name="м94">'[4]2+'!$NG:$NH</definedName>
    <definedName name="м95">'[4]2+'!$NK:$NL</definedName>
    <definedName name="м96">'[4]2+'!$NO:$NP</definedName>
    <definedName name="м97">'[4]2+'!$NS:$NT</definedName>
    <definedName name="м98">'[4]2+'!$NW:$NX</definedName>
    <definedName name="м99">'[4]2+'!$OA:$OB</definedName>
    <definedName name="материальные_запасы_основные_средства" localSheetId="5">#REF!</definedName>
    <definedName name="материальные_запасы_основные_средства" localSheetId="2">#REF!</definedName>
    <definedName name="материальные_запасы_основные_средства" localSheetId="8">#REF!</definedName>
    <definedName name="мирир" localSheetId="5">#REF!</definedName>
    <definedName name="мирир" localSheetId="2">#REF!</definedName>
    <definedName name="мирир" localSheetId="8">#REF!</definedName>
    <definedName name="мм0">'[4]0-2'!$B:$C</definedName>
    <definedName name="мм1">'[4]0-2'!$F:$G</definedName>
    <definedName name="мм10">'[4]0-2'!$AP:$AQ</definedName>
    <definedName name="мм11">'[4]0-2'!$AT:$AU</definedName>
    <definedName name="мм12">'[4]0-2'!$AX:$AY</definedName>
    <definedName name="мм13">'[4]0-2'!$BB:$BC</definedName>
    <definedName name="мм14">'[4]0-2'!$BF:$BG</definedName>
    <definedName name="мм15">'[4]0-2'!$BJ:$BK</definedName>
    <definedName name="мм16">'[4]0-2'!$BN:$BO</definedName>
    <definedName name="мм17">'[4]0-2'!$BR:$BS</definedName>
    <definedName name="мм18">'[4]0-2'!$BV:$BW</definedName>
    <definedName name="мм19">'[4]0-2'!$BZ:$CA</definedName>
    <definedName name="мм2">'[4]0-2'!$J:$K</definedName>
    <definedName name="мм20">'[4]0-2'!$CD:$CE</definedName>
    <definedName name="мм21">'[4]0-2'!$CH:$CI</definedName>
    <definedName name="мм22">'[4]0-2'!$CL:$CM</definedName>
    <definedName name="мм23">'[4]0-2'!$CP:$CQ</definedName>
    <definedName name="мм3">'[4]0-2'!$N:$O</definedName>
    <definedName name="мм4">'[4]0-2'!$R:$S</definedName>
    <definedName name="мм5">'[4]0-2'!$V:$W</definedName>
    <definedName name="мм6">'[4]0-2'!$Z:$AA</definedName>
    <definedName name="мм7">'[4]0-2'!$AD:$AE</definedName>
    <definedName name="мм8">'[4]0-2'!$AH:$AI</definedName>
    <definedName name="мм9">'[4]0-2'!$AL:$AM</definedName>
    <definedName name="МО" localSheetId="5">'[4]по годам'!#REF!</definedName>
    <definedName name="МО" localSheetId="2">'[4]по годам'!#REF!</definedName>
    <definedName name="МО" localSheetId="8">'[4]по годам'!#REF!</definedName>
    <definedName name="Нефтекамск">'[5]СВОД КП ПРОЕКТА книж'!$A$4:$DS$109</definedName>
    <definedName name="оплата_труда" localSheetId="5">#REF!</definedName>
    <definedName name="оплата_труда" localSheetId="2">#REF!</definedName>
    <definedName name="оплата_труда" localSheetId="8">#REF!</definedName>
    <definedName name="ппорь" localSheetId="5">#REF!</definedName>
    <definedName name="ппорь" localSheetId="2">#REF!</definedName>
    <definedName name="ппорь" localSheetId="9">#REF!</definedName>
    <definedName name="ппорь" localSheetId="10">#REF!</definedName>
    <definedName name="ппорь" localSheetId="15">#REF!</definedName>
    <definedName name="ппорь" localSheetId="6">#REF!</definedName>
    <definedName name="ппорь" localSheetId="7">#REF!</definedName>
    <definedName name="ппорь" localSheetId="3">#REF!</definedName>
    <definedName name="ппорь" localSheetId="4">#REF!</definedName>
    <definedName name="ппорь" localSheetId="11">#REF!</definedName>
    <definedName name="ппорь" localSheetId="12">#REF!</definedName>
    <definedName name="ппорь" localSheetId="0">#REF!</definedName>
    <definedName name="ппорь" localSheetId="14">#REF!</definedName>
    <definedName name="ппорь" localSheetId="8">#REF!</definedName>
    <definedName name="ппорь" localSheetId="13">#REF!</definedName>
    <definedName name="Пр.2" localSheetId="5">#REF!</definedName>
    <definedName name="Пр.2" localSheetId="2">#REF!</definedName>
    <definedName name="Пр.2" localSheetId="8">#REF!</definedName>
    <definedName name="пра" localSheetId="5">#REF!</definedName>
    <definedName name="пра" localSheetId="2">#REF!</definedName>
    <definedName name="пра" localSheetId="8">#REF!</definedName>
    <definedName name="пэт" localSheetId="5">#REF!</definedName>
    <definedName name="пэт" localSheetId="2">#REF!</definedName>
    <definedName name="пэт" localSheetId="8">#REF!</definedName>
    <definedName name="рд" localSheetId="5">#REF!</definedName>
    <definedName name="рд" localSheetId="2">#REF!</definedName>
    <definedName name="рд" localSheetId="8">#REF!</definedName>
    <definedName name="РОБЬ" localSheetId="5">#REF!</definedName>
    <definedName name="РОБЬ" localSheetId="2">#REF!</definedName>
    <definedName name="РОБЬ" localSheetId="8">#REF!</definedName>
    <definedName name="смп" localSheetId="5">#REF!</definedName>
    <definedName name="смп" localSheetId="2">#REF!</definedName>
    <definedName name="смп" localSheetId="9">#REF!</definedName>
    <definedName name="смп" localSheetId="10">#REF!</definedName>
    <definedName name="смп" localSheetId="15">#REF!</definedName>
    <definedName name="смп" localSheetId="6">#REF!</definedName>
    <definedName name="смп" localSheetId="7">#REF!</definedName>
    <definedName name="смп" localSheetId="3">#REF!</definedName>
    <definedName name="смп" localSheetId="4">#REF!</definedName>
    <definedName name="смп" localSheetId="11">#REF!</definedName>
    <definedName name="смп" localSheetId="12">#REF!</definedName>
    <definedName name="смп" localSheetId="0">#REF!</definedName>
    <definedName name="смп" localSheetId="14">#REF!</definedName>
    <definedName name="смп" localSheetId="8">#REF!</definedName>
    <definedName name="смп" localSheetId="13">#REF!</definedName>
    <definedName name="Список" localSheetId="5">#REF!</definedName>
    <definedName name="Список" localSheetId="2">#REF!</definedName>
    <definedName name="Список" localSheetId="8">#REF!</definedName>
    <definedName name="стер" localSheetId="5">#REF!</definedName>
    <definedName name="стер" localSheetId="2">#REF!</definedName>
    <definedName name="стер" localSheetId="8">#REF!</definedName>
    <definedName name="ттттт" localSheetId="5">#REF!</definedName>
    <definedName name="ттттт" localSheetId="2">#REF!</definedName>
    <definedName name="ттттт" localSheetId="8">#REF!</definedName>
    <definedName name="ФЗ">[2]Данные!$DC$3:$EF$3</definedName>
    <definedName name="Шт">[2]Данные!$AU$3:$BX$3</definedName>
    <definedName name="ЭКО" localSheetId="5">#REF!</definedName>
    <definedName name="ЭКО" localSheetId="2">#REF!</definedName>
    <definedName name="ЭКО" localSheetId="9">#REF!</definedName>
    <definedName name="ЭКО" localSheetId="10">#REF!</definedName>
    <definedName name="ЭКО" localSheetId="15">#REF!</definedName>
    <definedName name="ЭКО" localSheetId="6">#REF!</definedName>
    <definedName name="ЭКО" localSheetId="7">#REF!</definedName>
    <definedName name="ЭКО" localSheetId="3">#REF!</definedName>
    <definedName name="ЭКО" localSheetId="4">#REF!</definedName>
    <definedName name="ЭКО" localSheetId="11">#REF!</definedName>
    <definedName name="ЭКО" localSheetId="12">#REF!</definedName>
    <definedName name="ЭКО" localSheetId="0">#REF!</definedName>
    <definedName name="ЭКО" localSheetId="14">#REF!</definedName>
    <definedName name="ЭКО" localSheetId="8">#REF!</definedName>
    <definedName name="ЭКО" localSheetId="13">#REF!</definedName>
  </definedNames>
  <calcPr calcId="191029"/>
</workbook>
</file>

<file path=xl/calcChain.xml><?xml version="1.0" encoding="utf-8"?>
<calcChain xmlns="http://schemas.openxmlformats.org/spreadsheetml/2006/main">
  <c r="I13" i="31" l="1"/>
  <c r="I12" i="31" s="1"/>
  <c r="J13" i="31"/>
  <c r="J12" i="31" s="1"/>
  <c r="I14" i="31"/>
  <c r="J14" i="31"/>
  <c r="H14" i="31"/>
  <c r="H12" i="31" s="1"/>
  <c r="H13" i="31"/>
  <c r="F12" i="31"/>
  <c r="G12" i="31"/>
  <c r="L12" i="31"/>
  <c r="D12" i="31"/>
  <c r="F13" i="31"/>
  <c r="F14" i="31"/>
  <c r="D14" i="31"/>
  <c r="D13" i="31"/>
  <c r="Q10" i="17"/>
  <c r="Q8" i="17" s="1"/>
  <c r="R10" i="17"/>
  <c r="S10" i="17"/>
  <c r="F8" i="17"/>
  <c r="G8" i="17"/>
  <c r="H8" i="17"/>
  <c r="I8" i="17"/>
  <c r="J8" i="17"/>
  <c r="K8" i="17"/>
  <c r="L8" i="17"/>
  <c r="M8" i="17"/>
  <c r="N8" i="17"/>
  <c r="O8" i="17"/>
  <c r="P8" i="17"/>
  <c r="R8" i="17"/>
  <c r="S8" i="17"/>
  <c r="D8" i="17"/>
  <c r="S9" i="17"/>
  <c r="R9" i="17"/>
  <c r="Q9" i="17"/>
  <c r="O10" i="17"/>
  <c r="O9" i="17"/>
  <c r="N10" i="17"/>
  <c r="N9" i="17"/>
  <c r="M10" i="17"/>
  <c r="M9" i="17"/>
  <c r="L10" i="17"/>
  <c r="L9" i="17"/>
  <c r="K10" i="17"/>
  <c r="K9" i="17"/>
  <c r="J10" i="17"/>
  <c r="J9" i="17"/>
  <c r="I10" i="17"/>
  <c r="I9" i="17"/>
  <c r="H10" i="17"/>
  <c r="H9" i="17"/>
  <c r="G10" i="17"/>
  <c r="G9" i="17"/>
  <c r="E10" i="17"/>
  <c r="E14" i="31" s="1"/>
  <c r="K14" i="31" s="1"/>
  <c r="M14" i="31" s="1"/>
  <c r="D10" i="17"/>
  <c r="E9" i="17"/>
  <c r="D9" i="17"/>
  <c r="E8" i="36"/>
  <c r="F8" i="36"/>
  <c r="G8" i="36"/>
  <c r="D8" i="36"/>
  <c r="E8" i="22"/>
  <c r="F8" i="22"/>
  <c r="G8" i="22"/>
  <c r="H8" i="22"/>
  <c r="I8" i="22"/>
  <c r="J8" i="22"/>
  <c r="K8" i="22"/>
  <c r="L8" i="22"/>
  <c r="M8" i="22"/>
  <c r="N8" i="22"/>
  <c r="O8" i="22"/>
  <c r="P8" i="22"/>
  <c r="Q8" i="22"/>
  <c r="D8" i="22"/>
  <c r="S12" i="39"/>
  <c r="Q12" i="39" s="1"/>
  <c r="N12" i="39"/>
  <c r="K12" i="39"/>
  <c r="H12" i="39" s="1"/>
  <c r="E12" i="39"/>
  <c r="T10" i="17" l="1"/>
  <c r="E13" i="31"/>
  <c r="F10" i="17"/>
  <c r="F9" i="17"/>
  <c r="T9" i="17" s="1"/>
  <c r="D12" i="39"/>
  <c r="K13" i="31" l="1"/>
  <c r="D10" i="35"/>
  <c r="E8" i="35"/>
  <c r="F8" i="35"/>
  <c r="G8" i="35"/>
  <c r="H8" i="35"/>
  <c r="I8" i="35"/>
  <c r="J8" i="35"/>
  <c r="K8" i="35"/>
  <c r="L8" i="35"/>
  <c r="M8" i="35"/>
  <c r="N8" i="35"/>
  <c r="O8" i="35"/>
  <c r="P8" i="35"/>
  <c r="Q8" i="35"/>
  <c r="R8" i="35"/>
  <c r="S8" i="35"/>
  <c r="D8" i="38"/>
  <c r="D8" i="23"/>
  <c r="E8" i="24"/>
  <c r="F8" i="24"/>
  <c r="G8" i="24"/>
  <c r="H8" i="24"/>
  <c r="I8" i="24"/>
  <c r="J8" i="24"/>
  <c r="K8" i="24"/>
  <c r="L8" i="24"/>
  <c r="M8" i="24"/>
  <c r="N8" i="24"/>
  <c r="D9" i="24"/>
  <c r="D8" i="24" s="1"/>
  <c r="D10" i="24"/>
  <c r="E8" i="29"/>
  <c r="F8" i="29"/>
  <c r="G8" i="29"/>
  <c r="D8" i="29"/>
  <c r="D9" i="29"/>
  <c r="E8" i="25"/>
  <c r="F8" i="25"/>
  <c r="G8" i="25"/>
  <c r="H8" i="25"/>
  <c r="I8" i="25"/>
  <c r="J8" i="25"/>
  <c r="K8" i="25"/>
  <c r="L8" i="25"/>
  <c r="M8" i="25"/>
  <c r="N8" i="25"/>
  <c r="O8" i="25"/>
  <c r="D10" i="25"/>
  <c r="D9" i="25"/>
  <c r="D8" i="25" s="1"/>
  <c r="E7" i="46"/>
  <c r="D7" i="46"/>
  <c r="D8" i="27"/>
  <c r="E8" i="28"/>
  <c r="F8" i="28"/>
  <c r="G8" i="28"/>
  <c r="D8" i="28"/>
  <c r="M13" i="31" l="1"/>
  <c r="D8" i="35"/>
  <c r="G141" i="39" l="1"/>
  <c r="P21" i="48" l="1"/>
  <c r="O21" i="48"/>
  <c r="R19" i="48"/>
  <c r="Q19" i="48"/>
  <c r="P19" i="48"/>
  <c r="O19" i="48"/>
  <c r="N19" i="48"/>
  <c r="M19" i="48"/>
  <c r="L19" i="48"/>
  <c r="K19" i="48"/>
  <c r="J19" i="48"/>
  <c r="I19" i="48"/>
  <c r="H19" i="48"/>
  <c r="G19" i="48"/>
  <c r="F19" i="48"/>
  <c r="E19" i="48"/>
  <c r="R18" i="48"/>
  <c r="Q18" i="48"/>
  <c r="P18" i="48"/>
  <c r="O18" i="48"/>
  <c r="N18" i="48"/>
  <c r="M18" i="48"/>
  <c r="L18" i="48"/>
  <c r="K18" i="48"/>
  <c r="J18" i="48"/>
  <c r="I18" i="48"/>
  <c r="H18" i="48"/>
  <c r="G18" i="48"/>
  <c r="F18" i="48"/>
  <c r="E18" i="48"/>
  <c r="R17" i="48"/>
  <c r="Q17" i="48"/>
  <c r="P17" i="48"/>
  <c r="O17" i="48"/>
  <c r="N17" i="48"/>
  <c r="M17" i="48"/>
  <c r="L17" i="48"/>
  <c r="K17" i="48"/>
  <c r="J17" i="48"/>
  <c r="I17" i="48"/>
  <c r="H17" i="48"/>
  <c r="G17" i="48"/>
  <c r="F17" i="48"/>
  <c r="E17" i="48"/>
  <c r="R16" i="48"/>
  <c r="Q16" i="48"/>
  <c r="P16" i="48"/>
  <c r="O16" i="48"/>
  <c r="N16" i="48"/>
  <c r="M16" i="48"/>
  <c r="L16" i="48"/>
  <c r="K16" i="48"/>
  <c r="J16" i="48"/>
  <c r="I16" i="48"/>
  <c r="H16" i="48"/>
  <c r="G16" i="48"/>
  <c r="F16" i="48"/>
  <c r="E16" i="48"/>
  <c r="R15" i="48"/>
  <c r="Q15" i="48"/>
  <c r="P15" i="48"/>
  <c r="O15" i="48"/>
  <c r="N15" i="48"/>
  <c r="M15" i="48"/>
  <c r="L15" i="48"/>
  <c r="K15" i="48"/>
  <c r="J15" i="48"/>
  <c r="I15" i="48"/>
  <c r="H15" i="48"/>
  <c r="G15" i="48"/>
  <c r="F15" i="48"/>
  <c r="E15" i="48"/>
  <c r="R14" i="48"/>
  <c r="Q14" i="48"/>
  <c r="P14" i="48"/>
  <c r="O14" i="48"/>
  <c r="N14" i="48"/>
  <c r="M14" i="48"/>
  <c r="L14" i="48"/>
  <c r="K14" i="48"/>
  <c r="J14" i="48"/>
  <c r="I14" i="48"/>
  <c r="H14" i="48"/>
  <c r="G14" i="48"/>
  <c r="F14" i="48"/>
  <c r="E14" i="48"/>
  <c r="R13" i="48"/>
  <c r="Q13" i="48"/>
  <c r="P13" i="48"/>
  <c r="O13" i="48"/>
  <c r="N13" i="48"/>
  <c r="M13" i="48"/>
  <c r="L13" i="48"/>
  <c r="K13" i="48"/>
  <c r="J13" i="48"/>
  <c r="I13" i="48"/>
  <c r="H13" i="48"/>
  <c r="G13" i="48"/>
  <c r="F13" i="48"/>
  <c r="E13" i="48"/>
  <c r="R12" i="48"/>
  <c r="Q12" i="48"/>
  <c r="P12" i="48"/>
  <c r="O12" i="48"/>
  <c r="N12" i="48"/>
  <c r="M12" i="48"/>
  <c r="L12" i="48"/>
  <c r="K12" i="48"/>
  <c r="J12" i="48"/>
  <c r="I12" i="48"/>
  <c r="H12" i="48"/>
  <c r="G12" i="48"/>
  <c r="F12" i="48"/>
  <c r="E12" i="48"/>
  <c r="R11" i="48"/>
  <c r="Q11" i="48"/>
  <c r="P11" i="48"/>
  <c r="O11" i="48"/>
  <c r="N11" i="48"/>
  <c r="M11" i="48"/>
  <c r="L11" i="48"/>
  <c r="K11" i="48"/>
  <c r="J11" i="48"/>
  <c r="I11" i="48"/>
  <c r="H11" i="48"/>
  <c r="G11" i="48"/>
  <c r="F11" i="48"/>
  <c r="E11" i="48"/>
  <c r="R10" i="48"/>
  <c r="Q10" i="48"/>
  <c r="P10" i="48"/>
  <c r="O10" i="48"/>
  <c r="N10" i="48"/>
  <c r="M10" i="48"/>
  <c r="L10" i="48"/>
  <c r="K10" i="48"/>
  <c r="J10" i="48"/>
  <c r="I10" i="48"/>
  <c r="H10" i="48"/>
  <c r="G10" i="48"/>
  <c r="F10" i="48"/>
  <c r="E10" i="48"/>
  <c r="R9" i="48"/>
  <c r="Q9" i="48"/>
  <c r="P9" i="48"/>
  <c r="O9" i="48"/>
  <c r="N9" i="48"/>
  <c r="M9" i="48"/>
  <c r="L9" i="48"/>
  <c r="K9" i="48"/>
  <c r="J9" i="48"/>
  <c r="I9" i="48"/>
  <c r="H9" i="48"/>
  <c r="G9" i="48"/>
  <c r="F9" i="48"/>
  <c r="E9" i="48"/>
  <c r="R8" i="48"/>
  <c r="Q8" i="48"/>
  <c r="P8" i="48"/>
  <c r="O8" i="48"/>
  <c r="N8" i="48"/>
  <c r="M8" i="48"/>
  <c r="L8" i="48"/>
  <c r="K8" i="48"/>
  <c r="J8" i="48"/>
  <c r="I8" i="48"/>
  <c r="H8" i="48"/>
  <c r="G8" i="48"/>
  <c r="F8" i="48"/>
  <c r="E8" i="48"/>
  <c r="D21" i="48" l="1"/>
  <c r="H20" i="48"/>
  <c r="H22" i="48" s="1"/>
  <c r="D15" i="48"/>
  <c r="D9" i="48"/>
  <c r="D16" i="48"/>
  <c r="I20" i="48"/>
  <c r="I22" i="48" s="1"/>
  <c r="J20" i="48"/>
  <c r="J22" i="48" s="1"/>
  <c r="D17" i="48"/>
  <c r="M20" i="48"/>
  <c r="M22" i="48" s="1"/>
  <c r="D12" i="48"/>
  <c r="D18" i="48"/>
  <c r="D11" i="48"/>
  <c r="N20" i="48"/>
  <c r="N22" i="48" s="1"/>
  <c r="D13" i="48"/>
  <c r="D19" i="48"/>
  <c r="P20" i="48"/>
  <c r="P22" i="48" s="1"/>
  <c r="D10" i="48"/>
  <c r="Q20" i="48"/>
  <c r="Q22" i="48" s="1"/>
  <c r="D14" i="48"/>
  <c r="E20" i="48"/>
  <c r="E22" i="48" s="1"/>
  <c r="F20" i="48"/>
  <c r="F22" i="48" s="1"/>
  <c r="R20" i="48"/>
  <c r="R22" i="48" s="1"/>
  <c r="K20" i="48"/>
  <c r="K22" i="48" s="1"/>
  <c r="G20" i="48"/>
  <c r="G22" i="48" s="1"/>
  <c r="L20" i="48"/>
  <c r="L22" i="48" s="1"/>
  <c r="O20" i="48"/>
  <c r="O22" i="48" s="1"/>
  <c r="D8" i="48"/>
  <c r="F11" i="24"/>
  <c r="E11" i="24"/>
  <c r="D20" i="48" l="1"/>
  <c r="D22" i="48" s="1"/>
  <c r="D129" i="34" l="1"/>
  <c r="F11" i="35" l="1"/>
  <c r="I11" i="35"/>
  <c r="J11" i="35"/>
  <c r="L11" i="35"/>
  <c r="M11" i="35"/>
  <c r="O11" i="35"/>
  <c r="P11" i="35"/>
  <c r="R11" i="35"/>
  <c r="S11" i="35"/>
  <c r="Q139" i="35"/>
  <c r="Q138" i="35"/>
  <c r="Q110" i="35"/>
  <c r="Q109" i="35"/>
  <c r="Q108" i="35"/>
  <c r="Q107" i="35"/>
  <c r="Q106" i="35"/>
  <c r="Q105" i="35"/>
  <c r="Q104" i="35"/>
  <c r="Q103" i="35"/>
  <c r="Q102" i="35"/>
  <c r="Q101" i="35"/>
  <c r="Q100" i="35"/>
  <c r="Q99" i="35"/>
  <c r="Q98" i="35"/>
  <c r="Q97" i="35"/>
  <c r="Q93" i="35"/>
  <c r="Q92" i="35"/>
  <c r="Q89" i="35"/>
  <c r="Q88" i="35"/>
  <c r="Q87" i="35"/>
  <c r="Q86" i="35"/>
  <c r="Q85" i="35"/>
  <c r="Q84" i="35"/>
  <c r="Q83" i="35"/>
  <c r="Q80" i="35"/>
  <c r="Q79" i="35"/>
  <c r="Q78" i="35"/>
  <c r="Q77" i="35"/>
  <c r="Q76" i="35"/>
  <c r="Q75" i="35"/>
  <c r="Q74" i="35"/>
  <c r="Q73" i="35"/>
  <c r="Q70" i="35"/>
  <c r="Q69" i="35"/>
  <c r="Q68" i="35"/>
  <c r="Q67" i="35"/>
  <c r="Q66" i="35"/>
  <c r="Q63" i="35"/>
  <c r="Q62" i="35"/>
  <c r="Q61" i="35"/>
  <c r="Q60" i="35"/>
  <c r="Q59" i="35"/>
  <c r="Q58" i="35"/>
  <c r="Q57" i="35"/>
  <c r="Q56" i="35"/>
  <c r="Q55" i="35"/>
  <c r="Q54" i="35"/>
  <c r="Q53" i="35"/>
  <c r="Q52" i="35"/>
  <c r="Q51" i="35"/>
  <c r="Q50" i="35"/>
  <c r="Q49" i="35"/>
  <c r="Q48" i="35"/>
  <c r="Q47" i="35"/>
  <c r="Q46" i="35"/>
  <c r="Q45" i="35"/>
  <c r="Q44" i="35"/>
  <c r="Q43" i="35"/>
  <c r="Q42" i="35"/>
  <c r="Q41" i="35"/>
  <c r="Q40" i="35"/>
  <c r="Q39" i="35"/>
  <c r="Q37" i="35"/>
  <c r="Q36" i="35"/>
  <c r="Q33" i="35"/>
  <c r="Q32" i="35"/>
  <c r="Q31" i="35"/>
  <c r="Q30" i="35"/>
  <c r="Q29" i="35"/>
  <c r="Q28" i="35"/>
  <c r="Q27" i="35"/>
  <c r="Q26" i="35"/>
  <c r="Q25" i="35"/>
  <c r="Q23" i="35"/>
  <c r="Q22" i="35"/>
  <c r="Q21" i="35"/>
  <c r="Q20" i="35"/>
  <c r="Q19" i="35"/>
  <c r="Q18" i="35"/>
  <c r="Q17" i="35"/>
  <c r="Q16" i="35"/>
  <c r="Q15" i="35"/>
  <c r="Q14" i="35"/>
  <c r="Q13" i="35"/>
  <c r="Q12" i="35"/>
  <c r="N139" i="35"/>
  <c r="N138" i="35"/>
  <c r="N110" i="35"/>
  <c r="N109" i="35"/>
  <c r="N108" i="35"/>
  <c r="N107" i="35"/>
  <c r="N106" i="35"/>
  <c r="N105" i="35"/>
  <c r="N104" i="35"/>
  <c r="N103" i="35"/>
  <c r="N102" i="35"/>
  <c r="N101" i="35"/>
  <c r="N100" i="35"/>
  <c r="N99" i="35"/>
  <c r="N98" i="35"/>
  <c r="N97" i="35"/>
  <c r="N93" i="35"/>
  <c r="N92" i="35"/>
  <c r="N89" i="35"/>
  <c r="N87" i="35"/>
  <c r="N86" i="35"/>
  <c r="N85" i="35"/>
  <c r="N84" i="35"/>
  <c r="N83" i="35"/>
  <c r="N75" i="35"/>
  <c r="N74" i="35"/>
  <c r="N73" i="35"/>
  <c r="N69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6" i="35"/>
  <c r="N33" i="35"/>
  <c r="N32" i="35"/>
  <c r="N31" i="35"/>
  <c r="N30" i="35"/>
  <c r="N29" i="35"/>
  <c r="N28" i="35"/>
  <c r="N27" i="35"/>
  <c r="N26" i="35"/>
  <c r="N25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K139" i="35"/>
  <c r="K138" i="35"/>
  <c r="K110" i="35"/>
  <c r="K109" i="35"/>
  <c r="K108" i="35"/>
  <c r="K107" i="35"/>
  <c r="K106" i="35"/>
  <c r="K105" i="35"/>
  <c r="K104" i="35"/>
  <c r="K103" i="35"/>
  <c r="K102" i="35"/>
  <c r="K101" i="35"/>
  <c r="K100" i="35"/>
  <c r="K99" i="35"/>
  <c r="K98" i="35"/>
  <c r="K97" i="35"/>
  <c r="K93" i="35"/>
  <c r="K92" i="35"/>
  <c r="K89" i="35"/>
  <c r="K87" i="35"/>
  <c r="K86" i="35"/>
  <c r="K85" i="35"/>
  <c r="K84" i="35"/>
  <c r="K83" i="35"/>
  <c r="K75" i="35"/>
  <c r="K74" i="35"/>
  <c r="K73" i="35"/>
  <c r="K69" i="35"/>
  <c r="K63" i="35"/>
  <c r="K62" i="35"/>
  <c r="K61" i="35"/>
  <c r="K60" i="35"/>
  <c r="K59" i="35"/>
  <c r="K58" i="35"/>
  <c r="K57" i="35"/>
  <c r="K56" i="35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6" i="35"/>
  <c r="K33" i="35"/>
  <c r="K32" i="35"/>
  <c r="K31" i="35"/>
  <c r="K30" i="35"/>
  <c r="K29" i="35"/>
  <c r="K28" i="35"/>
  <c r="K27" i="35"/>
  <c r="K26" i="35"/>
  <c r="K25" i="35"/>
  <c r="K23" i="35"/>
  <c r="K22" i="35"/>
  <c r="K21" i="35"/>
  <c r="K20" i="35"/>
  <c r="K19" i="35"/>
  <c r="K18" i="35"/>
  <c r="K17" i="35"/>
  <c r="K16" i="35"/>
  <c r="K15" i="35"/>
  <c r="K14" i="35"/>
  <c r="K13" i="35"/>
  <c r="K12" i="35"/>
  <c r="H13" i="35"/>
  <c r="H14" i="35"/>
  <c r="H15" i="35"/>
  <c r="H16" i="35"/>
  <c r="H17" i="35"/>
  <c r="H18" i="35"/>
  <c r="H19" i="35"/>
  <c r="H20" i="35"/>
  <c r="H21" i="35"/>
  <c r="H22" i="35"/>
  <c r="H23" i="35"/>
  <c r="H25" i="35"/>
  <c r="H26" i="35"/>
  <c r="H27" i="35"/>
  <c r="H29" i="35"/>
  <c r="H30" i="35"/>
  <c r="H31" i="35"/>
  <c r="H33" i="35"/>
  <c r="H36" i="35"/>
  <c r="H41" i="35"/>
  <c r="H42" i="35"/>
  <c r="H43" i="35"/>
  <c r="H44" i="35"/>
  <c r="H45" i="35"/>
  <c r="H46" i="35"/>
  <c r="H47" i="35"/>
  <c r="H48" i="35"/>
  <c r="H49" i="35"/>
  <c r="H50" i="35"/>
  <c r="H51" i="35"/>
  <c r="H53" i="35"/>
  <c r="H54" i="35"/>
  <c r="H55" i="35"/>
  <c r="H56" i="35"/>
  <c r="H57" i="35"/>
  <c r="H58" i="35"/>
  <c r="H59" i="35"/>
  <c r="H60" i="35"/>
  <c r="H61" i="35"/>
  <c r="H62" i="35"/>
  <c r="H63" i="35"/>
  <c r="H73" i="35"/>
  <c r="H74" i="35"/>
  <c r="H75" i="35"/>
  <c r="H83" i="35"/>
  <c r="H84" i="35"/>
  <c r="H85" i="35"/>
  <c r="H86" i="35"/>
  <c r="H87" i="35"/>
  <c r="H89" i="35"/>
  <c r="H92" i="35"/>
  <c r="H93" i="35"/>
  <c r="H98" i="35"/>
  <c r="H99" i="35"/>
  <c r="H100" i="35"/>
  <c r="H101" i="35"/>
  <c r="H102" i="35"/>
  <c r="H103" i="35"/>
  <c r="H104" i="35"/>
  <c r="H105" i="35"/>
  <c r="H106" i="35"/>
  <c r="H107" i="35"/>
  <c r="H109" i="35"/>
  <c r="H110" i="35"/>
  <c r="H130" i="35"/>
  <c r="H138" i="35"/>
  <c r="H139" i="35"/>
  <c r="H12" i="35"/>
  <c r="E16" i="35"/>
  <c r="G13" i="35"/>
  <c r="G14" i="35"/>
  <c r="G15" i="35"/>
  <c r="G16" i="35"/>
  <c r="G17" i="35"/>
  <c r="G18" i="35"/>
  <c r="G19" i="35"/>
  <c r="G23" i="35"/>
  <c r="G25" i="35"/>
  <c r="G26" i="35"/>
  <c r="G27" i="35"/>
  <c r="G28" i="35"/>
  <c r="G29" i="35"/>
  <c r="G30" i="35"/>
  <c r="G31" i="35"/>
  <c r="G32" i="35"/>
  <c r="G36" i="35"/>
  <c r="G37" i="35"/>
  <c r="G39" i="35"/>
  <c r="G40" i="35"/>
  <c r="G41" i="35"/>
  <c r="G42" i="35"/>
  <c r="G43" i="35"/>
  <c r="G44" i="35"/>
  <c r="G45" i="35"/>
  <c r="G46" i="35"/>
  <c r="G50" i="35"/>
  <c r="G51" i="35"/>
  <c r="G52" i="35"/>
  <c r="G53" i="35"/>
  <c r="G55" i="35"/>
  <c r="G56" i="35"/>
  <c r="G57" i="35"/>
  <c r="G59" i="35"/>
  <c r="G60" i="35"/>
  <c r="G61" i="35"/>
  <c r="G62" i="35"/>
  <c r="G63" i="35"/>
  <c r="G66" i="35"/>
  <c r="G67" i="35"/>
  <c r="G68" i="35"/>
  <c r="G69" i="35"/>
  <c r="G70" i="35"/>
  <c r="G83" i="35"/>
  <c r="G88" i="35"/>
  <c r="G100" i="35"/>
  <c r="G103" i="35"/>
  <c r="G105" i="35"/>
  <c r="G107" i="35"/>
  <c r="G108" i="35"/>
  <c r="G110" i="35"/>
  <c r="G12" i="35"/>
  <c r="K11" i="35" l="1"/>
  <c r="N11" i="35"/>
  <c r="H11" i="35"/>
  <c r="Q11" i="35"/>
  <c r="G11" i="35"/>
  <c r="D149" i="22" l="1"/>
  <c r="D148" i="22"/>
  <c r="D147" i="22"/>
  <c r="D146" i="22"/>
  <c r="D145" i="22"/>
  <c r="D144" i="22"/>
  <c r="D143" i="22"/>
  <c r="D142" i="22"/>
  <c r="D141" i="22"/>
  <c r="D140" i="22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P11" i="22"/>
  <c r="I11" i="22"/>
  <c r="J11" i="34" l="1"/>
  <c r="J8" i="34" s="1"/>
  <c r="F11" i="34" l="1"/>
  <c r="F8" i="34" s="1"/>
  <c r="G11" i="34"/>
  <c r="G8" i="34" s="1"/>
  <c r="H11" i="34"/>
  <c r="H8" i="34" s="1"/>
  <c r="I11" i="34"/>
  <c r="I8" i="34" s="1"/>
  <c r="E11" i="34" l="1"/>
  <c r="E8" i="34" s="1"/>
  <c r="D12" i="34"/>
  <c r="D140" i="47" l="1"/>
  <c r="D139" i="47"/>
  <c r="D111" i="47"/>
  <c r="D110" i="47"/>
  <c r="D109" i="47"/>
  <c r="D108" i="47"/>
  <c r="D107" i="47"/>
  <c r="D106" i="47"/>
  <c r="D105" i="47"/>
  <c r="D104" i="47"/>
  <c r="D103" i="47"/>
  <c r="D102" i="47"/>
  <c r="D101" i="47"/>
  <c r="D100" i="47"/>
  <c r="D99" i="47"/>
  <c r="D98" i="47"/>
  <c r="D94" i="47"/>
  <c r="D93" i="47"/>
  <c r="D90" i="47"/>
  <c r="D88" i="47"/>
  <c r="D87" i="47"/>
  <c r="D86" i="47"/>
  <c r="D85" i="47"/>
  <c r="D84" i="47"/>
  <c r="D76" i="47"/>
  <c r="D75" i="47"/>
  <c r="D74" i="47"/>
  <c r="D64" i="47"/>
  <c r="D63" i="47"/>
  <c r="D62" i="47"/>
  <c r="D61" i="47"/>
  <c r="D60" i="47"/>
  <c r="D59" i="47"/>
  <c r="D58" i="47"/>
  <c r="D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7" i="47"/>
  <c r="D34" i="47"/>
  <c r="D33" i="47"/>
  <c r="D32" i="47"/>
  <c r="D31" i="47"/>
  <c r="D30" i="47"/>
  <c r="D29" i="47"/>
  <c r="D28" i="47"/>
  <c r="D27" i="47"/>
  <c r="D26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93" i="24" l="1"/>
  <c r="D95" i="24" l="1"/>
  <c r="D94" i="24"/>
  <c r="N149" i="17" l="1"/>
  <c r="N148" i="17"/>
  <c r="N147" i="17"/>
  <c r="N146" i="17"/>
  <c r="N145" i="17"/>
  <c r="N144" i="17"/>
  <c r="N143" i="17"/>
  <c r="N142" i="17"/>
  <c r="N141" i="17"/>
  <c r="N140" i="17"/>
  <c r="N139" i="17"/>
  <c r="N138" i="17"/>
  <c r="N137" i="17"/>
  <c r="N136" i="17"/>
  <c r="N135" i="17"/>
  <c r="N134" i="17"/>
  <c r="N133" i="17"/>
  <c r="N132" i="17"/>
  <c r="N131" i="17"/>
  <c r="N130" i="17"/>
  <c r="N129" i="17"/>
  <c r="N128" i="17"/>
  <c r="N127" i="17"/>
  <c r="N126" i="17"/>
  <c r="N125" i="17"/>
  <c r="N124" i="17"/>
  <c r="N123" i="17"/>
  <c r="N122" i="17"/>
  <c r="N121" i="17"/>
  <c r="N120" i="17"/>
  <c r="N119" i="17"/>
  <c r="N118" i="17"/>
  <c r="N117" i="17"/>
  <c r="N116" i="17"/>
  <c r="N115" i="17"/>
  <c r="N114" i="17"/>
  <c r="N113" i="17"/>
  <c r="N112" i="17"/>
  <c r="N111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 l="1"/>
  <c r="E139" i="35" l="1"/>
  <c r="D139" i="35" s="1"/>
  <c r="E138" i="35"/>
  <c r="D138" i="35" s="1"/>
  <c r="E130" i="35"/>
  <c r="D130" i="35" s="1"/>
  <c r="E110" i="35"/>
  <c r="D110" i="35" s="1"/>
  <c r="E109" i="35"/>
  <c r="D109" i="35" s="1"/>
  <c r="E108" i="35"/>
  <c r="D108" i="35" s="1"/>
  <c r="E107" i="35"/>
  <c r="D107" i="35" s="1"/>
  <c r="E106" i="35"/>
  <c r="D106" i="35" s="1"/>
  <c r="E105" i="35"/>
  <c r="D105" i="35" s="1"/>
  <c r="E104" i="35"/>
  <c r="D104" i="35" s="1"/>
  <c r="E103" i="35"/>
  <c r="D103" i="35" s="1"/>
  <c r="E102" i="35"/>
  <c r="D102" i="35" s="1"/>
  <c r="E101" i="35"/>
  <c r="D101" i="35" s="1"/>
  <c r="E100" i="35"/>
  <c r="D100" i="35" s="1"/>
  <c r="E99" i="35"/>
  <c r="D99" i="35" s="1"/>
  <c r="E98" i="35"/>
  <c r="D98" i="35" s="1"/>
  <c r="E97" i="35"/>
  <c r="D97" i="35" s="1"/>
  <c r="E93" i="35"/>
  <c r="D93" i="35" s="1"/>
  <c r="E92" i="35"/>
  <c r="D92" i="35" s="1"/>
  <c r="E89" i="35"/>
  <c r="D89" i="35" s="1"/>
  <c r="D88" i="35"/>
  <c r="E87" i="35"/>
  <c r="D87" i="35" s="1"/>
  <c r="E86" i="35"/>
  <c r="D86" i="35" s="1"/>
  <c r="E85" i="35"/>
  <c r="D85" i="35" s="1"/>
  <c r="E84" i="35"/>
  <c r="D84" i="35" s="1"/>
  <c r="E83" i="35"/>
  <c r="D83" i="35" s="1"/>
  <c r="E80" i="35"/>
  <c r="D80" i="35" s="1"/>
  <c r="E79" i="35"/>
  <c r="D79" i="35" s="1"/>
  <c r="E78" i="35"/>
  <c r="D78" i="35" s="1"/>
  <c r="E77" i="35"/>
  <c r="D77" i="35" s="1"/>
  <c r="E76" i="35"/>
  <c r="D76" i="35" s="1"/>
  <c r="E75" i="35"/>
  <c r="D75" i="35" s="1"/>
  <c r="E74" i="35"/>
  <c r="D74" i="35" s="1"/>
  <c r="E73" i="35"/>
  <c r="D73" i="35" s="1"/>
  <c r="D70" i="35"/>
  <c r="D69" i="35"/>
  <c r="D68" i="35"/>
  <c r="D67" i="35"/>
  <c r="D66" i="35"/>
  <c r="E63" i="35"/>
  <c r="D63" i="35" s="1"/>
  <c r="E62" i="35"/>
  <c r="D62" i="35" s="1"/>
  <c r="E61" i="35"/>
  <c r="D61" i="35" s="1"/>
  <c r="E60" i="35"/>
  <c r="D60" i="35" s="1"/>
  <c r="E59" i="35"/>
  <c r="D59" i="35" s="1"/>
  <c r="E58" i="35"/>
  <c r="D58" i="35" s="1"/>
  <c r="E57" i="35"/>
  <c r="D57" i="35" s="1"/>
  <c r="E56" i="35"/>
  <c r="D56" i="35" s="1"/>
  <c r="E55" i="35"/>
  <c r="D55" i="35" s="1"/>
  <c r="E54" i="35"/>
  <c r="D54" i="35" s="1"/>
  <c r="E53" i="35"/>
  <c r="D53" i="35" s="1"/>
  <c r="E52" i="35"/>
  <c r="D52" i="35" s="1"/>
  <c r="E51" i="35"/>
  <c r="D51" i="35" s="1"/>
  <c r="E50" i="35"/>
  <c r="D50" i="35" s="1"/>
  <c r="E49" i="35"/>
  <c r="D49" i="35" s="1"/>
  <c r="E48" i="35"/>
  <c r="D48" i="35" s="1"/>
  <c r="E47" i="35"/>
  <c r="D47" i="35" s="1"/>
  <c r="E46" i="35"/>
  <c r="D46" i="35" s="1"/>
  <c r="E45" i="35"/>
  <c r="D45" i="35" s="1"/>
  <c r="E44" i="35"/>
  <c r="D44" i="35" s="1"/>
  <c r="E43" i="35"/>
  <c r="D43" i="35" s="1"/>
  <c r="E42" i="35"/>
  <c r="D42" i="35" s="1"/>
  <c r="E41" i="35"/>
  <c r="D41" i="35" s="1"/>
  <c r="E40" i="35"/>
  <c r="D40" i="35" s="1"/>
  <c r="E39" i="35"/>
  <c r="D39" i="35" s="1"/>
  <c r="D37" i="35"/>
  <c r="E36" i="35"/>
  <c r="D36" i="35" s="1"/>
  <c r="E33" i="35"/>
  <c r="D33" i="35" s="1"/>
  <c r="E32" i="35"/>
  <c r="D32" i="35" s="1"/>
  <c r="E31" i="35"/>
  <c r="D31" i="35" s="1"/>
  <c r="E30" i="35"/>
  <c r="D30" i="35" s="1"/>
  <c r="E29" i="35"/>
  <c r="D29" i="35" s="1"/>
  <c r="E28" i="35"/>
  <c r="D28" i="35" s="1"/>
  <c r="E27" i="35"/>
  <c r="D27" i="35" s="1"/>
  <c r="E26" i="35"/>
  <c r="D26" i="35" s="1"/>
  <c r="E25" i="35"/>
  <c r="D25" i="35" s="1"/>
  <c r="E23" i="35"/>
  <c r="D23" i="35" s="1"/>
  <c r="E22" i="35"/>
  <c r="D22" i="35" s="1"/>
  <c r="E21" i="35"/>
  <c r="D21" i="35" s="1"/>
  <c r="E20" i="35"/>
  <c r="D20" i="35" s="1"/>
  <c r="E19" i="35"/>
  <c r="D19" i="35" s="1"/>
  <c r="E18" i="35"/>
  <c r="D18" i="35" s="1"/>
  <c r="E17" i="35"/>
  <c r="D17" i="35" s="1"/>
  <c r="E15" i="35"/>
  <c r="D15" i="35" s="1"/>
  <c r="E14" i="35"/>
  <c r="D14" i="35" s="1"/>
  <c r="E13" i="35"/>
  <c r="D13" i="35" s="1"/>
  <c r="E12" i="35"/>
  <c r="D16" i="35"/>
  <c r="I120" i="17"/>
  <c r="I108" i="17"/>
  <c r="I88" i="17"/>
  <c r="I56" i="17"/>
  <c r="I12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19" i="17"/>
  <c r="I118" i="17"/>
  <c r="I117" i="17"/>
  <c r="I116" i="17"/>
  <c r="I115" i="17"/>
  <c r="I114" i="17"/>
  <c r="I113" i="17"/>
  <c r="I112" i="17"/>
  <c r="I111" i="17"/>
  <c r="I110" i="17"/>
  <c r="I109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E12" i="47"/>
  <c r="E9" i="47" s="1"/>
  <c r="F12" i="47"/>
  <c r="F9" i="47" s="1"/>
  <c r="E11" i="35" l="1"/>
  <c r="D12" i="47"/>
  <c r="D9" i="47" s="1"/>
  <c r="I11" i="17"/>
  <c r="D13" i="25" l="1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2" i="25"/>
  <c r="N11" i="25"/>
  <c r="O11" i="25"/>
  <c r="E10" i="46" l="1"/>
  <c r="D10" i="46"/>
  <c r="D149" i="28"/>
  <c r="D148" i="28"/>
  <c r="D147" i="28"/>
  <c r="D146" i="28"/>
  <c r="D145" i="28"/>
  <c r="D144" i="28"/>
  <c r="D143" i="28"/>
  <c r="D142" i="28"/>
  <c r="D141" i="28"/>
  <c r="D140" i="28"/>
  <c r="D139" i="28"/>
  <c r="D138" i="28"/>
  <c r="D137" i="28"/>
  <c r="D136" i="28"/>
  <c r="D135" i="28"/>
  <c r="D134" i="28"/>
  <c r="D133" i="28"/>
  <c r="D132" i="28"/>
  <c r="D131" i="28"/>
  <c r="D130" i="28"/>
  <c r="D129" i="28"/>
  <c r="D128" i="28"/>
  <c r="D127" i="28"/>
  <c r="D126" i="28"/>
  <c r="D125" i="28"/>
  <c r="D124" i="28"/>
  <c r="D123" i="28"/>
  <c r="D122" i="28"/>
  <c r="D121" i="28"/>
  <c r="D120" i="28"/>
  <c r="D119" i="28"/>
  <c r="D118" i="28"/>
  <c r="D117" i="28"/>
  <c r="D116" i="28"/>
  <c r="D115" i="28"/>
  <c r="D114" i="28"/>
  <c r="D113" i="28"/>
  <c r="D112" i="28"/>
  <c r="D111" i="28"/>
  <c r="D110" i="28"/>
  <c r="D109" i="28"/>
  <c r="D108" i="28"/>
  <c r="D107" i="28"/>
  <c r="D106" i="28"/>
  <c r="D105" i="28"/>
  <c r="D104" i="28"/>
  <c r="D103" i="28"/>
  <c r="D102" i="28"/>
  <c r="D101" i="28"/>
  <c r="D100" i="28"/>
  <c r="D99" i="28"/>
  <c r="D98" i="28"/>
  <c r="D97" i="28"/>
  <c r="D96" i="28"/>
  <c r="D95" i="28"/>
  <c r="D94" i="28"/>
  <c r="D93" i="28"/>
  <c r="D92" i="28"/>
  <c r="D91" i="28"/>
  <c r="D90" i="28"/>
  <c r="D89" i="28"/>
  <c r="D88" i="28"/>
  <c r="D87" i="28"/>
  <c r="D86" i="28"/>
  <c r="D85" i="28"/>
  <c r="D84" i="28"/>
  <c r="D83" i="28"/>
  <c r="D82" i="28"/>
  <c r="D81" i="28"/>
  <c r="D80" i="28"/>
  <c r="D79" i="28"/>
  <c r="D78" i="28"/>
  <c r="D77" i="28"/>
  <c r="D76" i="28"/>
  <c r="D75" i="28"/>
  <c r="D74" i="28"/>
  <c r="D73" i="28"/>
  <c r="D72" i="28"/>
  <c r="D71" i="28"/>
  <c r="D70" i="28"/>
  <c r="D69" i="28"/>
  <c r="D68" i="28"/>
  <c r="D67" i="28"/>
  <c r="D66" i="28"/>
  <c r="D65" i="28"/>
  <c r="D64" i="28"/>
  <c r="D63" i="28"/>
  <c r="D62" i="28"/>
  <c r="D61" i="28"/>
  <c r="D60" i="28"/>
  <c r="D59" i="28"/>
  <c r="D58" i="28"/>
  <c r="D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49" i="29"/>
  <c r="D149" i="34"/>
  <c r="D148" i="34"/>
  <c r="D147" i="34"/>
  <c r="D146" i="34"/>
  <c r="D145" i="34"/>
  <c r="D144" i="34"/>
  <c r="D143" i="34"/>
  <c r="D142" i="34"/>
  <c r="D141" i="34"/>
  <c r="D140" i="34"/>
  <c r="D139" i="34"/>
  <c r="D138" i="34"/>
  <c r="D137" i="34"/>
  <c r="D136" i="34"/>
  <c r="D135" i="34"/>
  <c r="D134" i="34"/>
  <c r="D133" i="34"/>
  <c r="D132" i="34"/>
  <c r="D131" i="34"/>
  <c r="D130" i="34"/>
  <c r="D128" i="34"/>
  <c r="D127" i="34"/>
  <c r="D126" i="34"/>
  <c r="D125" i="34"/>
  <c r="D124" i="34"/>
  <c r="D123" i="34"/>
  <c r="D122" i="34"/>
  <c r="D121" i="34"/>
  <c r="D120" i="34"/>
  <c r="D119" i="34"/>
  <c r="D118" i="34"/>
  <c r="D117" i="34"/>
  <c r="D116" i="34"/>
  <c r="D115" i="34"/>
  <c r="D114" i="34"/>
  <c r="D113" i="34"/>
  <c r="D112" i="34"/>
  <c r="D111" i="34"/>
  <c r="D110" i="34"/>
  <c r="D109" i="34"/>
  <c r="D108" i="34"/>
  <c r="D107" i="34"/>
  <c r="D106" i="34"/>
  <c r="D105" i="34"/>
  <c r="D104" i="34"/>
  <c r="D103" i="34"/>
  <c r="D102" i="34"/>
  <c r="D101" i="34"/>
  <c r="D100" i="34"/>
  <c r="D99" i="34"/>
  <c r="D98" i="34"/>
  <c r="D97" i="34"/>
  <c r="D96" i="34"/>
  <c r="D95" i="34"/>
  <c r="D94" i="34"/>
  <c r="D93" i="34"/>
  <c r="D92" i="34"/>
  <c r="D91" i="34"/>
  <c r="D90" i="34"/>
  <c r="D89" i="34"/>
  <c r="D88" i="34"/>
  <c r="D87" i="34"/>
  <c r="D86" i="34"/>
  <c r="D85" i="34"/>
  <c r="D84" i="34"/>
  <c r="D83" i="34"/>
  <c r="D82" i="34"/>
  <c r="D81" i="34"/>
  <c r="D80" i="34"/>
  <c r="D79" i="34"/>
  <c r="D78" i="34"/>
  <c r="D77" i="34"/>
  <c r="D76" i="34"/>
  <c r="D75" i="34"/>
  <c r="D74" i="34"/>
  <c r="D73" i="34"/>
  <c r="D72" i="34"/>
  <c r="D71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91" i="36" l="1"/>
  <c r="G15" i="31" l="1"/>
  <c r="L15" i="31"/>
  <c r="D40" i="36" l="1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Q108" i="17" s="1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14" i="36"/>
  <c r="S14" i="39" l="1"/>
  <c r="S15" i="39"/>
  <c r="S16" i="39"/>
  <c r="S17" i="39"/>
  <c r="S18" i="39"/>
  <c r="S19" i="39"/>
  <c r="S20" i="39"/>
  <c r="S21" i="39"/>
  <c r="S22" i="39"/>
  <c r="S23" i="39"/>
  <c r="S24" i="39"/>
  <c r="S25" i="39"/>
  <c r="S26" i="39"/>
  <c r="S27" i="39"/>
  <c r="S28" i="39"/>
  <c r="S29" i="39"/>
  <c r="S30" i="39"/>
  <c r="S31" i="39"/>
  <c r="S32" i="39"/>
  <c r="S33" i="39"/>
  <c r="S34" i="39"/>
  <c r="S35" i="39"/>
  <c r="S36" i="39"/>
  <c r="S37" i="39"/>
  <c r="S38" i="39"/>
  <c r="S39" i="39"/>
  <c r="S40" i="39"/>
  <c r="S41" i="39"/>
  <c r="S42" i="39"/>
  <c r="S43" i="39"/>
  <c r="S44" i="39"/>
  <c r="S45" i="39"/>
  <c r="S46" i="39"/>
  <c r="S47" i="39"/>
  <c r="S48" i="39"/>
  <c r="S49" i="39"/>
  <c r="S50" i="39"/>
  <c r="S51" i="39"/>
  <c r="S52" i="39"/>
  <c r="S53" i="39"/>
  <c r="S54" i="39"/>
  <c r="S55" i="39"/>
  <c r="S56" i="39"/>
  <c r="S57" i="39"/>
  <c r="S58" i="39"/>
  <c r="S59" i="39"/>
  <c r="S60" i="39"/>
  <c r="S61" i="39"/>
  <c r="S62" i="39"/>
  <c r="S63" i="39"/>
  <c r="S64" i="39"/>
  <c r="S65" i="39"/>
  <c r="S66" i="39"/>
  <c r="S67" i="39"/>
  <c r="S68" i="39"/>
  <c r="S69" i="39"/>
  <c r="S70" i="39"/>
  <c r="S71" i="39"/>
  <c r="S72" i="39"/>
  <c r="S73" i="39"/>
  <c r="S74" i="39"/>
  <c r="S75" i="39"/>
  <c r="S76" i="39"/>
  <c r="S77" i="39"/>
  <c r="S78" i="39"/>
  <c r="S79" i="39"/>
  <c r="S80" i="39"/>
  <c r="S81" i="39"/>
  <c r="S82" i="39"/>
  <c r="S83" i="39"/>
  <c r="S84" i="39"/>
  <c r="S85" i="39"/>
  <c r="S86" i="39"/>
  <c r="S87" i="39"/>
  <c r="S88" i="39"/>
  <c r="S89" i="39"/>
  <c r="S90" i="39"/>
  <c r="S91" i="39"/>
  <c r="S92" i="39"/>
  <c r="S93" i="39"/>
  <c r="S94" i="39"/>
  <c r="S95" i="39"/>
  <c r="S96" i="39"/>
  <c r="S97" i="39"/>
  <c r="S98" i="39"/>
  <c r="S99" i="39"/>
  <c r="S100" i="39"/>
  <c r="S101" i="39"/>
  <c r="S102" i="39"/>
  <c r="S103" i="39"/>
  <c r="S104" i="39"/>
  <c r="S105" i="39"/>
  <c r="S106" i="39"/>
  <c r="S107" i="39"/>
  <c r="S108" i="39"/>
  <c r="S109" i="39"/>
  <c r="S110" i="39"/>
  <c r="S111" i="39"/>
  <c r="S112" i="39"/>
  <c r="S113" i="39"/>
  <c r="S114" i="39"/>
  <c r="S115" i="39"/>
  <c r="S116" i="39"/>
  <c r="S117" i="39"/>
  <c r="S118" i="39"/>
  <c r="S119" i="39"/>
  <c r="S120" i="39"/>
  <c r="S121" i="39"/>
  <c r="S122" i="39"/>
  <c r="S123" i="39"/>
  <c r="S124" i="39"/>
  <c r="S125" i="39"/>
  <c r="S126" i="39"/>
  <c r="S127" i="39"/>
  <c r="S128" i="39"/>
  <c r="S129" i="39"/>
  <c r="S130" i="39"/>
  <c r="S131" i="39"/>
  <c r="S132" i="39"/>
  <c r="S133" i="39"/>
  <c r="S134" i="39"/>
  <c r="S135" i="39"/>
  <c r="S136" i="39"/>
  <c r="S137" i="39"/>
  <c r="S138" i="39"/>
  <c r="S139" i="39"/>
  <c r="S140" i="39"/>
  <c r="S141" i="39"/>
  <c r="S142" i="39"/>
  <c r="S143" i="39"/>
  <c r="S144" i="39"/>
  <c r="S145" i="39"/>
  <c r="S146" i="39"/>
  <c r="S147" i="39"/>
  <c r="S148" i="39"/>
  <c r="S149" i="39"/>
  <c r="S150" i="39"/>
  <c r="E11" i="29" l="1"/>
  <c r="Q14" i="17" l="1"/>
  <c r="D11" i="25" l="1"/>
  <c r="D12" i="35" l="1"/>
  <c r="F11" i="29" l="1"/>
  <c r="G11" i="29"/>
  <c r="P11" i="17" l="1"/>
  <c r="K11" i="34" l="1"/>
  <c r="K8" i="34" s="1"/>
  <c r="D149" i="17" l="1"/>
  <c r="E149" i="17"/>
  <c r="G149" i="17"/>
  <c r="H149" i="17"/>
  <c r="J149" i="17"/>
  <c r="K149" i="17"/>
  <c r="M149" i="17"/>
  <c r="O149" i="17"/>
  <c r="Q149" i="17"/>
  <c r="R149" i="17"/>
  <c r="S149" i="17"/>
  <c r="J153" i="31" l="1"/>
  <c r="I153" i="31"/>
  <c r="H153" i="31"/>
  <c r="E153" i="31"/>
  <c r="D153" i="31"/>
  <c r="D11" i="34" l="1"/>
  <c r="D8" i="34" s="1"/>
  <c r="Q11" i="22"/>
  <c r="O11" i="22"/>
  <c r="N11" i="22"/>
  <c r="M11" i="22"/>
  <c r="L11" i="22"/>
  <c r="K11" i="22"/>
  <c r="J11" i="22"/>
  <c r="H11" i="22"/>
  <c r="G11" i="22"/>
  <c r="F11" i="22"/>
  <c r="E11" i="28" l="1"/>
  <c r="F11" i="28"/>
  <c r="G11" i="28"/>
  <c r="D11" i="27"/>
  <c r="H11" i="24"/>
  <c r="M11" i="24"/>
  <c r="G11" i="25" l="1"/>
  <c r="H11" i="25"/>
  <c r="I11" i="25"/>
  <c r="J11" i="25"/>
  <c r="M11" i="25"/>
  <c r="E11" i="25"/>
  <c r="L11" i="25" l="1"/>
  <c r="K11" i="25"/>
  <c r="F11" i="25"/>
  <c r="D11" i="23" l="1"/>
  <c r="Q148" i="17" l="1"/>
  <c r="O148" i="17"/>
  <c r="O147" i="17"/>
  <c r="O146" i="17"/>
  <c r="O145" i="17"/>
  <c r="O144" i="17"/>
  <c r="O143" i="17"/>
  <c r="O142" i="17"/>
  <c r="O141" i="17"/>
  <c r="O140" i="17"/>
  <c r="O139" i="17"/>
  <c r="O138" i="17"/>
  <c r="O137" i="17"/>
  <c r="O136" i="17"/>
  <c r="O135" i="17"/>
  <c r="O134" i="17"/>
  <c r="O133" i="17"/>
  <c r="O132" i="17"/>
  <c r="O131" i="17"/>
  <c r="O130" i="17"/>
  <c r="O129" i="17"/>
  <c r="O128" i="17"/>
  <c r="O127" i="17"/>
  <c r="O126" i="17"/>
  <c r="O125" i="17"/>
  <c r="O124" i="17"/>
  <c r="O123" i="17"/>
  <c r="O122" i="17"/>
  <c r="O121" i="17"/>
  <c r="O120" i="17"/>
  <c r="O119" i="17"/>
  <c r="O118" i="17"/>
  <c r="O117" i="17"/>
  <c r="O116" i="17"/>
  <c r="O115" i="17"/>
  <c r="O114" i="17"/>
  <c r="O113" i="17"/>
  <c r="O112" i="17"/>
  <c r="O111" i="17"/>
  <c r="O110" i="17"/>
  <c r="O109" i="17"/>
  <c r="O108" i="17"/>
  <c r="O107" i="17"/>
  <c r="O106" i="17"/>
  <c r="O105" i="17"/>
  <c r="O104" i="17"/>
  <c r="O103" i="17"/>
  <c r="O102" i="17"/>
  <c r="O101" i="17"/>
  <c r="O100" i="17"/>
  <c r="O99" i="17"/>
  <c r="O98" i="17"/>
  <c r="O97" i="17"/>
  <c r="O96" i="17"/>
  <c r="O95" i="17"/>
  <c r="O94" i="17"/>
  <c r="O93" i="17"/>
  <c r="O92" i="17"/>
  <c r="O91" i="17"/>
  <c r="O90" i="17"/>
  <c r="O89" i="17"/>
  <c r="O88" i="17"/>
  <c r="O87" i="17"/>
  <c r="O86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K148" i="17"/>
  <c r="K147" i="17"/>
  <c r="K146" i="17"/>
  <c r="K145" i="17"/>
  <c r="K144" i="17"/>
  <c r="K143" i="17"/>
  <c r="K142" i="17"/>
  <c r="K141" i="17"/>
  <c r="K140" i="17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2" i="17"/>
  <c r="E108" i="31" l="1"/>
  <c r="E68" i="31"/>
  <c r="E44" i="31"/>
  <c r="E123" i="31"/>
  <c r="E83" i="31"/>
  <c r="E36" i="31"/>
  <c r="E16" i="31"/>
  <c r="E146" i="31"/>
  <c r="E138" i="31"/>
  <c r="E130" i="31"/>
  <c r="E122" i="31"/>
  <c r="E114" i="31"/>
  <c r="E106" i="31"/>
  <c r="E98" i="31"/>
  <c r="E90" i="31"/>
  <c r="E82" i="31"/>
  <c r="E74" i="31"/>
  <c r="E66" i="31"/>
  <c r="E58" i="31"/>
  <c r="E50" i="31"/>
  <c r="E35" i="31"/>
  <c r="E27" i="31"/>
  <c r="E19" i="31"/>
  <c r="E140" i="31"/>
  <c r="E84" i="31"/>
  <c r="E21" i="31"/>
  <c r="E139" i="31"/>
  <c r="E91" i="31"/>
  <c r="E43" i="31"/>
  <c r="E145" i="31"/>
  <c r="E137" i="31"/>
  <c r="E129" i="31"/>
  <c r="E121" i="31"/>
  <c r="E113" i="31"/>
  <c r="E105" i="31"/>
  <c r="E97" i="31"/>
  <c r="E89" i="31"/>
  <c r="E81" i="31"/>
  <c r="E73" i="31"/>
  <c r="E65" i="31"/>
  <c r="E57" i="31"/>
  <c r="E49" i="31"/>
  <c r="E42" i="31"/>
  <c r="E34" i="31"/>
  <c r="E26" i="31"/>
  <c r="E18" i="31"/>
  <c r="E124" i="31"/>
  <c r="E76" i="31"/>
  <c r="E147" i="31"/>
  <c r="E99" i="31"/>
  <c r="E59" i="31"/>
  <c r="E152" i="31"/>
  <c r="E144" i="31"/>
  <c r="E136" i="31"/>
  <c r="E128" i="31"/>
  <c r="E120" i="31"/>
  <c r="E112" i="31"/>
  <c r="E104" i="31"/>
  <c r="E88" i="31"/>
  <c r="E80" i="31"/>
  <c r="E72" i="31"/>
  <c r="E64" i="31"/>
  <c r="E56" i="31"/>
  <c r="E48" i="31"/>
  <c r="E41" i="31"/>
  <c r="E33" i="31"/>
  <c r="E25" i="31"/>
  <c r="E17" i="31"/>
  <c r="E116" i="31"/>
  <c r="E52" i="31"/>
  <c r="E131" i="31"/>
  <c r="E51" i="31"/>
  <c r="E151" i="31"/>
  <c r="E143" i="31"/>
  <c r="E135" i="31"/>
  <c r="E127" i="31"/>
  <c r="E119" i="31"/>
  <c r="E111" i="31"/>
  <c r="E103" i="31"/>
  <c r="E95" i="31"/>
  <c r="E87" i="31"/>
  <c r="E79" i="31"/>
  <c r="E71" i="31"/>
  <c r="E63" i="31"/>
  <c r="E55" i="31"/>
  <c r="E47" i="31"/>
  <c r="E40" i="31"/>
  <c r="E32" i="31"/>
  <c r="E24" i="31"/>
  <c r="E148" i="31"/>
  <c r="E100" i="31"/>
  <c r="E29" i="31"/>
  <c r="E115" i="31"/>
  <c r="E75" i="31"/>
  <c r="E20" i="31"/>
  <c r="E150" i="31"/>
  <c r="E142" i="31"/>
  <c r="E134" i="31"/>
  <c r="E126" i="31"/>
  <c r="E118" i="31"/>
  <c r="E110" i="31"/>
  <c r="E102" i="31"/>
  <c r="E94" i="31"/>
  <c r="E86" i="31"/>
  <c r="E78" i="31"/>
  <c r="E70" i="31"/>
  <c r="E62" i="31"/>
  <c r="E54" i="31"/>
  <c r="E46" i="31"/>
  <c r="E39" i="31"/>
  <c r="E31" i="31"/>
  <c r="E23" i="31"/>
  <c r="H152" i="31"/>
  <c r="E132" i="31"/>
  <c r="E92" i="31"/>
  <c r="E60" i="31"/>
  <c r="E37" i="31"/>
  <c r="E107" i="31"/>
  <c r="E67" i="31"/>
  <c r="E28" i="31"/>
  <c r="E149" i="31"/>
  <c r="E141" i="31"/>
  <c r="E133" i="31"/>
  <c r="E125" i="31"/>
  <c r="E117" i="31"/>
  <c r="E109" i="31"/>
  <c r="E101" i="31"/>
  <c r="E93" i="31"/>
  <c r="E85" i="31"/>
  <c r="E77" i="31"/>
  <c r="E69" i="31"/>
  <c r="E61" i="31"/>
  <c r="E53" i="31"/>
  <c r="E45" i="31"/>
  <c r="E38" i="31"/>
  <c r="E30" i="31"/>
  <c r="E22" i="31"/>
  <c r="E96" i="31"/>
  <c r="E11" i="17"/>
  <c r="E8" i="17" s="1"/>
  <c r="O11" i="17"/>
  <c r="K11" i="17"/>
  <c r="D11" i="38"/>
  <c r="E15" i="31" l="1"/>
  <c r="E12" i="31" s="1"/>
  <c r="Q150" i="39" l="1"/>
  <c r="N150" i="39"/>
  <c r="K150" i="39"/>
  <c r="H150" i="39" s="1"/>
  <c r="E150" i="39"/>
  <c r="Q149" i="39"/>
  <c r="N149" i="39"/>
  <c r="K149" i="39"/>
  <c r="H149" i="39" s="1"/>
  <c r="E149" i="39"/>
  <c r="Q148" i="39"/>
  <c r="N148" i="39"/>
  <c r="K148" i="39"/>
  <c r="H148" i="39" s="1"/>
  <c r="E148" i="39"/>
  <c r="Q147" i="39"/>
  <c r="N147" i="39"/>
  <c r="K147" i="39"/>
  <c r="H147" i="39" s="1"/>
  <c r="E147" i="39"/>
  <c r="Q146" i="39"/>
  <c r="N146" i="39"/>
  <c r="K146" i="39"/>
  <c r="H146" i="39" s="1"/>
  <c r="E146" i="39"/>
  <c r="Q145" i="39"/>
  <c r="N145" i="39"/>
  <c r="K145" i="39"/>
  <c r="H145" i="39" s="1"/>
  <c r="E145" i="39"/>
  <c r="Q144" i="39"/>
  <c r="N144" i="39"/>
  <c r="K144" i="39"/>
  <c r="H144" i="39" s="1"/>
  <c r="E144" i="39"/>
  <c r="Q143" i="39"/>
  <c r="N143" i="39"/>
  <c r="K143" i="39"/>
  <c r="H143" i="39" s="1"/>
  <c r="E143" i="39"/>
  <c r="Q142" i="39"/>
  <c r="N142" i="39"/>
  <c r="K142" i="39"/>
  <c r="H142" i="39" s="1"/>
  <c r="E142" i="39"/>
  <c r="Q141" i="39"/>
  <c r="N141" i="39"/>
  <c r="K141" i="39"/>
  <c r="H141" i="39" s="1"/>
  <c r="E141" i="39"/>
  <c r="Q140" i="39"/>
  <c r="N140" i="39"/>
  <c r="K140" i="39"/>
  <c r="H140" i="39" s="1"/>
  <c r="E140" i="39"/>
  <c r="Q139" i="39"/>
  <c r="N139" i="39"/>
  <c r="K139" i="39"/>
  <c r="H139" i="39" s="1"/>
  <c r="E139" i="39"/>
  <c r="Q138" i="39"/>
  <c r="N138" i="39"/>
  <c r="K138" i="39"/>
  <c r="H138" i="39" s="1"/>
  <c r="E138" i="39"/>
  <c r="Q137" i="39"/>
  <c r="N137" i="39"/>
  <c r="K137" i="39"/>
  <c r="H137" i="39" s="1"/>
  <c r="E137" i="39"/>
  <c r="Q136" i="39"/>
  <c r="N136" i="39"/>
  <c r="K136" i="39"/>
  <c r="H136" i="39" s="1"/>
  <c r="E136" i="39"/>
  <c r="Q135" i="39"/>
  <c r="N135" i="39"/>
  <c r="K135" i="39"/>
  <c r="H135" i="39" s="1"/>
  <c r="E135" i="39"/>
  <c r="Q134" i="39"/>
  <c r="N134" i="39"/>
  <c r="K134" i="39"/>
  <c r="H134" i="39" s="1"/>
  <c r="E134" i="39"/>
  <c r="Q133" i="39"/>
  <c r="N133" i="39"/>
  <c r="K133" i="39"/>
  <c r="H133" i="39" s="1"/>
  <c r="E133" i="39"/>
  <c r="Q132" i="39"/>
  <c r="N132" i="39"/>
  <c r="K132" i="39"/>
  <c r="H132" i="39" s="1"/>
  <c r="E132" i="39"/>
  <c r="Q131" i="39"/>
  <c r="N131" i="39"/>
  <c r="K131" i="39"/>
  <c r="H131" i="39" s="1"/>
  <c r="E131" i="39"/>
  <c r="Q130" i="39"/>
  <c r="N130" i="39"/>
  <c r="K130" i="39"/>
  <c r="H130" i="39" s="1"/>
  <c r="E130" i="39"/>
  <c r="Q129" i="39"/>
  <c r="N129" i="39"/>
  <c r="K129" i="39"/>
  <c r="H129" i="39" s="1"/>
  <c r="E129" i="39"/>
  <c r="Q128" i="39"/>
  <c r="N128" i="39"/>
  <c r="K128" i="39"/>
  <c r="H128" i="39" s="1"/>
  <c r="E128" i="39"/>
  <c r="Q127" i="39"/>
  <c r="N127" i="39"/>
  <c r="K127" i="39"/>
  <c r="H127" i="39" s="1"/>
  <c r="E127" i="39"/>
  <c r="Q126" i="39"/>
  <c r="N126" i="39"/>
  <c r="K126" i="39"/>
  <c r="H126" i="39" s="1"/>
  <c r="E126" i="39"/>
  <c r="Q125" i="39"/>
  <c r="N125" i="39"/>
  <c r="K125" i="39"/>
  <c r="H125" i="39" s="1"/>
  <c r="E125" i="39"/>
  <c r="Q124" i="39"/>
  <c r="N124" i="39"/>
  <c r="K124" i="39"/>
  <c r="H124" i="39" s="1"/>
  <c r="E124" i="39"/>
  <c r="Q123" i="39"/>
  <c r="N123" i="39"/>
  <c r="K123" i="39"/>
  <c r="H123" i="39" s="1"/>
  <c r="E123" i="39"/>
  <c r="Q122" i="39"/>
  <c r="N122" i="39"/>
  <c r="K122" i="39"/>
  <c r="H122" i="39" s="1"/>
  <c r="E122" i="39"/>
  <c r="Q121" i="39"/>
  <c r="N121" i="39"/>
  <c r="K121" i="39"/>
  <c r="H121" i="39" s="1"/>
  <c r="E121" i="39"/>
  <c r="Q120" i="39"/>
  <c r="N120" i="39"/>
  <c r="K120" i="39"/>
  <c r="H120" i="39" s="1"/>
  <c r="E120" i="39"/>
  <c r="Q119" i="39"/>
  <c r="N119" i="39"/>
  <c r="K119" i="39"/>
  <c r="H119" i="39" s="1"/>
  <c r="E119" i="39"/>
  <c r="Q118" i="39"/>
  <c r="N118" i="39"/>
  <c r="K118" i="39"/>
  <c r="H118" i="39" s="1"/>
  <c r="E118" i="39"/>
  <c r="Q117" i="39"/>
  <c r="N117" i="39"/>
  <c r="K117" i="39"/>
  <c r="H117" i="39" s="1"/>
  <c r="E117" i="39"/>
  <c r="Q116" i="39"/>
  <c r="N116" i="39"/>
  <c r="K116" i="39"/>
  <c r="H116" i="39" s="1"/>
  <c r="E116" i="39"/>
  <c r="Q115" i="39"/>
  <c r="N115" i="39"/>
  <c r="K115" i="39"/>
  <c r="H115" i="39" s="1"/>
  <c r="E115" i="39"/>
  <c r="Q114" i="39"/>
  <c r="N114" i="39"/>
  <c r="K114" i="39"/>
  <c r="H114" i="39" s="1"/>
  <c r="E114" i="39"/>
  <c r="Q113" i="39"/>
  <c r="N113" i="39"/>
  <c r="K113" i="39"/>
  <c r="H113" i="39" s="1"/>
  <c r="E113" i="39"/>
  <c r="Q112" i="39"/>
  <c r="N112" i="39"/>
  <c r="K112" i="39"/>
  <c r="H112" i="39" s="1"/>
  <c r="E112" i="39"/>
  <c r="Q111" i="39"/>
  <c r="N111" i="39"/>
  <c r="K111" i="39"/>
  <c r="H111" i="39" s="1"/>
  <c r="E111" i="39"/>
  <c r="Q110" i="39"/>
  <c r="N110" i="39"/>
  <c r="K110" i="39"/>
  <c r="H110" i="39" s="1"/>
  <c r="E110" i="39"/>
  <c r="Q109" i="39"/>
  <c r="N109" i="39"/>
  <c r="K109" i="39"/>
  <c r="H109" i="39" s="1"/>
  <c r="E109" i="39"/>
  <c r="Q108" i="39"/>
  <c r="N108" i="39"/>
  <c r="K108" i="39"/>
  <c r="H108" i="39" s="1"/>
  <c r="E108" i="39"/>
  <c r="Q107" i="39"/>
  <c r="N107" i="39"/>
  <c r="K107" i="39"/>
  <c r="H107" i="39" s="1"/>
  <c r="E107" i="39"/>
  <c r="Q106" i="39"/>
  <c r="N106" i="39"/>
  <c r="K106" i="39"/>
  <c r="H106" i="39" s="1"/>
  <c r="E106" i="39"/>
  <c r="Q105" i="39"/>
  <c r="N105" i="39"/>
  <c r="K105" i="39"/>
  <c r="H105" i="39" s="1"/>
  <c r="E105" i="39"/>
  <c r="Q104" i="39"/>
  <c r="N104" i="39"/>
  <c r="K104" i="39"/>
  <c r="H104" i="39" s="1"/>
  <c r="E104" i="39"/>
  <c r="Q103" i="39"/>
  <c r="N103" i="39"/>
  <c r="K103" i="39"/>
  <c r="H103" i="39" s="1"/>
  <c r="E103" i="39"/>
  <c r="Q102" i="39"/>
  <c r="N102" i="39"/>
  <c r="K102" i="39"/>
  <c r="H102" i="39" s="1"/>
  <c r="E102" i="39"/>
  <c r="Q101" i="39"/>
  <c r="N101" i="39"/>
  <c r="K101" i="39"/>
  <c r="H101" i="39" s="1"/>
  <c r="E101" i="39"/>
  <c r="Q100" i="39"/>
  <c r="N100" i="39"/>
  <c r="K100" i="39"/>
  <c r="H100" i="39" s="1"/>
  <c r="E100" i="39"/>
  <c r="Q99" i="39"/>
  <c r="N99" i="39"/>
  <c r="K99" i="39"/>
  <c r="H99" i="39" s="1"/>
  <c r="E99" i="39"/>
  <c r="Q98" i="39"/>
  <c r="N98" i="39"/>
  <c r="K98" i="39"/>
  <c r="H98" i="39" s="1"/>
  <c r="E98" i="39"/>
  <c r="Q97" i="39"/>
  <c r="N97" i="39"/>
  <c r="K97" i="39"/>
  <c r="H97" i="39" s="1"/>
  <c r="E97" i="39"/>
  <c r="Q96" i="39"/>
  <c r="N96" i="39"/>
  <c r="K96" i="39"/>
  <c r="H96" i="39" s="1"/>
  <c r="E96" i="39"/>
  <c r="Q95" i="39"/>
  <c r="N95" i="39"/>
  <c r="K95" i="39"/>
  <c r="H95" i="39" s="1"/>
  <c r="E95" i="39"/>
  <c r="Q94" i="39"/>
  <c r="N94" i="39"/>
  <c r="K94" i="39"/>
  <c r="H94" i="39" s="1"/>
  <c r="E94" i="39"/>
  <c r="Q93" i="39"/>
  <c r="N93" i="39"/>
  <c r="K93" i="39"/>
  <c r="H93" i="39" s="1"/>
  <c r="E93" i="39"/>
  <c r="Q92" i="39"/>
  <c r="N92" i="39"/>
  <c r="K92" i="39"/>
  <c r="H92" i="39" s="1"/>
  <c r="E92" i="39"/>
  <c r="Q91" i="39"/>
  <c r="N91" i="39"/>
  <c r="K91" i="39"/>
  <c r="H91" i="39" s="1"/>
  <c r="E91" i="39"/>
  <c r="Q90" i="39"/>
  <c r="N90" i="39"/>
  <c r="K90" i="39"/>
  <c r="H90" i="39" s="1"/>
  <c r="E90" i="39"/>
  <c r="Q89" i="39"/>
  <c r="N89" i="39"/>
  <c r="K89" i="39"/>
  <c r="H89" i="39" s="1"/>
  <c r="E89" i="39"/>
  <c r="Q88" i="39"/>
  <c r="N88" i="39"/>
  <c r="K88" i="39"/>
  <c r="H88" i="39" s="1"/>
  <c r="E88" i="39"/>
  <c r="Q87" i="39"/>
  <c r="N87" i="39"/>
  <c r="K87" i="39"/>
  <c r="H87" i="39" s="1"/>
  <c r="E87" i="39"/>
  <c r="Q86" i="39"/>
  <c r="N86" i="39"/>
  <c r="K86" i="39"/>
  <c r="H86" i="39" s="1"/>
  <c r="E86" i="39"/>
  <c r="Q85" i="39"/>
  <c r="N85" i="39"/>
  <c r="K85" i="39"/>
  <c r="H85" i="39" s="1"/>
  <c r="E85" i="39"/>
  <c r="Q84" i="39"/>
  <c r="N84" i="39"/>
  <c r="K84" i="39"/>
  <c r="H84" i="39" s="1"/>
  <c r="E84" i="39"/>
  <c r="Q83" i="39"/>
  <c r="N83" i="39"/>
  <c r="K83" i="39"/>
  <c r="H83" i="39" s="1"/>
  <c r="E83" i="39"/>
  <c r="Q82" i="39"/>
  <c r="N82" i="39"/>
  <c r="K82" i="39"/>
  <c r="H82" i="39" s="1"/>
  <c r="E82" i="39"/>
  <c r="Q81" i="39"/>
  <c r="N81" i="39"/>
  <c r="K81" i="39"/>
  <c r="H81" i="39" s="1"/>
  <c r="E81" i="39"/>
  <c r="Q80" i="39"/>
  <c r="N80" i="39"/>
  <c r="K80" i="39"/>
  <c r="H80" i="39" s="1"/>
  <c r="E80" i="39"/>
  <c r="Q79" i="39"/>
  <c r="N79" i="39"/>
  <c r="K79" i="39"/>
  <c r="H79" i="39" s="1"/>
  <c r="E79" i="39"/>
  <c r="Q78" i="39"/>
  <c r="N78" i="39"/>
  <c r="K78" i="39"/>
  <c r="H78" i="39" s="1"/>
  <c r="E78" i="39"/>
  <c r="Q77" i="39"/>
  <c r="N77" i="39"/>
  <c r="K77" i="39"/>
  <c r="H77" i="39" s="1"/>
  <c r="E77" i="39"/>
  <c r="Q76" i="39"/>
  <c r="N76" i="39"/>
  <c r="K76" i="39"/>
  <c r="H76" i="39" s="1"/>
  <c r="E76" i="39"/>
  <c r="Q75" i="39"/>
  <c r="N75" i="39"/>
  <c r="K75" i="39"/>
  <c r="H75" i="39" s="1"/>
  <c r="E75" i="39"/>
  <c r="Q74" i="39"/>
  <c r="N74" i="39"/>
  <c r="K74" i="39"/>
  <c r="H74" i="39" s="1"/>
  <c r="E74" i="39"/>
  <c r="Q73" i="39"/>
  <c r="N73" i="39"/>
  <c r="K73" i="39"/>
  <c r="H73" i="39" s="1"/>
  <c r="E73" i="39"/>
  <c r="Q72" i="39"/>
  <c r="N72" i="39"/>
  <c r="K72" i="39"/>
  <c r="H72" i="39" s="1"/>
  <c r="E72" i="39"/>
  <c r="Q71" i="39"/>
  <c r="N71" i="39"/>
  <c r="K71" i="39"/>
  <c r="H71" i="39" s="1"/>
  <c r="E71" i="39"/>
  <c r="Q70" i="39"/>
  <c r="N70" i="39"/>
  <c r="K70" i="39"/>
  <c r="H70" i="39" s="1"/>
  <c r="E70" i="39"/>
  <c r="Q69" i="39"/>
  <c r="N69" i="39"/>
  <c r="K69" i="39"/>
  <c r="H69" i="39" s="1"/>
  <c r="E69" i="39"/>
  <c r="Q68" i="39"/>
  <c r="N68" i="39"/>
  <c r="K68" i="39"/>
  <c r="H68" i="39" s="1"/>
  <c r="E68" i="39"/>
  <c r="Q67" i="39"/>
  <c r="N67" i="39"/>
  <c r="K67" i="39"/>
  <c r="H67" i="39" s="1"/>
  <c r="E67" i="39"/>
  <c r="Q66" i="39"/>
  <c r="N66" i="39"/>
  <c r="K66" i="39"/>
  <c r="H66" i="39" s="1"/>
  <c r="E66" i="39"/>
  <c r="Q65" i="39"/>
  <c r="N65" i="39"/>
  <c r="K65" i="39"/>
  <c r="H65" i="39" s="1"/>
  <c r="E65" i="39"/>
  <c r="Q64" i="39"/>
  <c r="N64" i="39"/>
  <c r="K64" i="39"/>
  <c r="H64" i="39" s="1"/>
  <c r="E64" i="39"/>
  <c r="Q63" i="39"/>
  <c r="N63" i="39"/>
  <c r="K63" i="39"/>
  <c r="H63" i="39" s="1"/>
  <c r="E63" i="39"/>
  <c r="Q62" i="39"/>
  <c r="N62" i="39"/>
  <c r="K62" i="39"/>
  <c r="H62" i="39" s="1"/>
  <c r="E62" i="39"/>
  <c r="Q61" i="39"/>
  <c r="N61" i="39"/>
  <c r="K61" i="39"/>
  <c r="H61" i="39" s="1"/>
  <c r="E61" i="39"/>
  <c r="Q60" i="39"/>
  <c r="N60" i="39"/>
  <c r="K60" i="39"/>
  <c r="H60" i="39" s="1"/>
  <c r="E60" i="39"/>
  <c r="Q59" i="39"/>
  <c r="N59" i="39"/>
  <c r="K59" i="39"/>
  <c r="H59" i="39" s="1"/>
  <c r="E59" i="39"/>
  <c r="Q58" i="39"/>
  <c r="N58" i="39"/>
  <c r="K58" i="39"/>
  <c r="H58" i="39" s="1"/>
  <c r="E58" i="39"/>
  <c r="Q57" i="39"/>
  <c r="N57" i="39"/>
  <c r="K57" i="39"/>
  <c r="H57" i="39" s="1"/>
  <c r="E57" i="39"/>
  <c r="Q56" i="39"/>
  <c r="N56" i="39"/>
  <c r="K56" i="39"/>
  <c r="H56" i="39" s="1"/>
  <c r="E56" i="39"/>
  <c r="Q55" i="39"/>
  <c r="N55" i="39"/>
  <c r="K55" i="39"/>
  <c r="H55" i="39" s="1"/>
  <c r="E55" i="39"/>
  <c r="Q54" i="39"/>
  <c r="N54" i="39"/>
  <c r="K54" i="39"/>
  <c r="H54" i="39" s="1"/>
  <c r="E54" i="39"/>
  <c r="Q53" i="39"/>
  <c r="N53" i="39"/>
  <c r="K53" i="39"/>
  <c r="H53" i="39" s="1"/>
  <c r="E53" i="39"/>
  <c r="Q52" i="39"/>
  <c r="N52" i="39"/>
  <c r="K52" i="39"/>
  <c r="H52" i="39" s="1"/>
  <c r="E52" i="39"/>
  <c r="Q51" i="39"/>
  <c r="N51" i="39"/>
  <c r="K51" i="39"/>
  <c r="H51" i="39" s="1"/>
  <c r="E51" i="39"/>
  <c r="Q50" i="39"/>
  <c r="N50" i="39"/>
  <c r="K50" i="39"/>
  <c r="H50" i="39" s="1"/>
  <c r="E50" i="39"/>
  <c r="Q49" i="39"/>
  <c r="N49" i="39"/>
  <c r="K49" i="39"/>
  <c r="H49" i="39" s="1"/>
  <c r="E49" i="39"/>
  <c r="Q48" i="39"/>
  <c r="N48" i="39"/>
  <c r="K48" i="39"/>
  <c r="H48" i="39" s="1"/>
  <c r="E48" i="39"/>
  <c r="Q47" i="39"/>
  <c r="N47" i="39"/>
  <c r="K47" i="39"/>
  <c r="H47" i="39" s="1"/>
  <c r="E47" i="39"/>
  <c r="Q46" i="39"/>
  <c r="N46" i="39"/>
  <c r="K46" i="39"/>
  <c r="H46" i="39" s="1"/>
  <c r="E46" i="39"/>
  <c r="Q45" i="39"/>
  <c r="N45" i="39"/>
  <c r="K45" i="39"/>
  <c r="H45" i="39" s="1"/>
  <c r="E45" i="39"/>
  <c r="Q44" i="39"/>
  <c r="N44" i="39"/>
  <c r="K44" i="39"/>
  <c r="H44" i="39" s="1"/>
  <c r="E44" i="39"/>
  <c r="Q43" i="39"/>
  <c r="N43" i="39"/>
  <c r="K43" i="39"/>
  <c r="H43" i="39" s="1"/>
  <c r="E43" i="39"/>
  <c r="Q42" i="39"/>
  <c r="N42" i="39"/>
  <c r="K42" i="39"/>
  <c r="H42" i="39" s="1"/>
  <c r="E42" i="39"/>
  <c r="Q41" i="39"/>
  <c r="N41" i="39"/>
  <c r="K41" i="39"/>
  <c r="H41" i="39" s="1"/>
  <c r="E41" i="39"/>
  <c r="Q40" i="39"/>
  <c r="N40" i="39"/>
  <c r="K40" i="39"/>
  <c r="H40" i="39" s="1"/>
  <c r="E40" i="39"/>
  <c r="Q39" i="39"/>
  <c r="N39" i="39"/>
  <c r="K39" i="39"/>
  <c r="H39" i="39" s="1"/>
  <c r="E39" i="39"/>
  <c r="Q38" i="39"/>
  <c r="N38" i="39"/>
  <c r="K38" i="39"/>
  <c r="H38" i="39" s="1"/>
  <c r="E38" i="39"/>
  <c r="Q37" i="39"/>
  <c r="N37" i="39"/>
  <c r="K37" i="39"/>
  <c r="H37" i="39" s="1"/>
  <c r="E37" i="39"/>
  <c r="Q36" i="39"/>
  <c r="N36" i="39"/>
  <c r="K36" i="39"/>
  <c r="H36" i="39" s="1"/>
  <c r="E36" i="39"/>
  <c r="Q35" i="39"/>
  <c r="N35" i="39"/>
  <c r="K35" i="39"/>
  <c r="H35" i="39" s="1"/>
  <c r="E35" i="39"/>
  <c r="Q34" i="39"/>
  <c r="N34" i="39"/>
  <c r="K34" i="39"/>
  <c r="H34" i="39" s="1"/>
  <c r="E34" i="39"/>
  <c r="Q33" i="39"/>
  <c r="N33" i="39"/>
  <c r="K33" i="39"/>
  <c r="H33" i="39" s="1"/>
  <c r="E33" i="39"/>
  <c r="Q32" i="39"/>
  <c r="N32" i="39"/>
  <c r="K32" i="39"/>
  <c r="H32" i="39" s="1"/>
  <c r="E32" i="39"/>
  <c r="Q31" i="39"/>
  <c r="N31" i="39"/>
  <c r="K31" i="39"/>
  <c r="H31" i="39" s="1"/>
  <c r="E31" i="39"/>
  <c r="Q30" i="39"/>
  <c r="N30" i="39"/>
  <c r="K30" i="39"/>
  <c r="H30" i="39" s="1"/>
  <c r="E30" i="39"/>
  <c r="Q29" i="39"/>
  <c r="N29" i="39"/>
  <c r="K29" i="39"/>
  <c r="H29" i="39" s="1"/>
  <c r="E29" i="39"/>
  <c r="Q28" i="39"/>
  <c r="N28" i="39"/>
  <c r="K28" i="39"/>
  <c r="H28" i="39" s="1"/>
  <c r="E28" i="39"/>
  <c r="Q27" i="39"/>
  <c r="N27" i="39"/>
  <c r="K27" i="39"/>
  <c r="H27" i="39" s="1"/>
  <c r="E27" i="39"/>
  <c r="Q26" i="39"/>
  <c r="N26" i="39"/>
  <c r="K26" i="39"/>
  <c r="H26" i="39" s="1"/>
  <c r="E26" i="39"/>
  <c r="Q25" i="39"/>
  <c r="N25" i="39"/>
  <c r="K25" i="39"/>
  <c r="H25" i="39" s="1"/>
  <c r="E25" i="39"/>
  <c r="Q24" i="39"/>
  <c r="N24" i="39"/>
  <c r="K24" i="39"/>
  <c r="H24" i="39" s="1"/>
  <c r="E24" i="39"/>
  <c r="Q23" i="39"/>
  <c r="N23" i="39"/>
  <c r="K23" i="39"/>
  <c r="H23" i="39" s="1"/>
  <c r="E23" i="39"/>
  <c r="Q22" i="39"/>
  <c r="N22" i="39"/>
  <c r="K22" i="39"/>
  <c r="H22" i="39" s="1"/>
  <c r="E22" i="39"/>
  <c r="Q21" i="39"/>
  <c r="N21" i="39"/>
  <c r="K21" i="39"/>
  <c r="H21" i="39" s="1"/>
  <c r="E21" i="39"/>
  <c r="Q20" i="39"/>
  <c r="N20" i="39"/>
  <c r="K20" i="39"/>
  <c r="H20" i="39" s="1"/>
  <c r="E20" i="39"/>
  <c r="Q19" i="39"/>
  <c r="N19" i="39"/>
  <c r="K19" i="39"/>
  <c r="H19" i="39" s="1"/>
  <c r="E19" i="39"/>
  <c r="Q18" i="39"/>
  <c r="N18" i="39"/>
  <c r="K18" i="39"/>
  <c r="H18" i="39" s="1"/>
  <c r="E18" i="39"/>
  <c r="Q17" i="39"/>
  <c r="N17" i="39"/>
  <c r="K17" i="39"/>
  <c r="H17" i="39" s="1"/>
  <c r="E17" i="39"/>
  <c r="Q16" i="39"/>
  <c r="N16" i="39"/>
  <c r="K16" i="39"/>
  <c r="H16" i="39" s="1"/>
  <c r="E16" i="39"/>
  <c r="Q15" i="39"/>
  <c r="N15" i="39"/>
  <c r="K15" i="39"/>
  <c r="H15" i="39" s="1"/>
  <c r="E15" i="39"/>
  <c r="Q14" i="39"/>
  <c r="N14" i="39"/>
  <c r="K14" i="39"/>
  <c r="H14" i="39" s="1"/>
  <c r="E14" i="39"/>
  <c r="U13" i="39"/>
  <c r="U10" i="39" s="1"/>
  <c r="T13" i="39"/>
  <c r="T10" i="39" s="1"/>
  <c r="R13" i="39"/>
  <c r="R10" i="39" s="1"/>
  <c r="P13" i="39"/>
  <c r="P10" i="39" s="1"/>
  <c r="O13" i="39"/>
  <c r="O10" i="39" s="1"/>
  <c r="M13" i="39"/>
  <c r="M10" i="39" s="1"/>
  <c r="L13" i="39"/>
  <c r="L10" i="39" s="1"/>
  <c r="J13" i="39"/>
  <c r="J10" i="39" s="1"/>
  <c r="I13" i="39"/>
  <c r="I10" i="39" s="1"/>
  <c r="G13" i="39"/>
  <c r="G10" i="39" s="1"/>
  <c r="F13" i="39"/>
  <c r="F10" i="39" s="1"/>
  <c r="D146" i="39" l="1"/>
  <c r="K13" i="39"/>
  <c r="K10" i="39" s="1"/>
  <c r="D141" i="39"/>
  <c r="D21" i="39"/>
  <c r="D78" i="39"/>
  <c r="D84" i="39"/>
  <c r="D56" i="39"/>
  <c r="D70" i="39"/>
  <c r="D31" i="39"/>
  <c r="N13" i="39"/>
  <c r="N10" i="39" s="1"/>
  <c r="D136" i="39"/>
  <c r="D22" i="39"/>
  <c r="D30" i="39"/>
  <c r="D14" i="39"/>
  <c r="D115" i="39"/>
  <c r="D98" i="39"/>
  <c r="D118" i="39"/>
  <c r="D25" i="39"/>
  <c r="D48" i="39"/>
  <c r="D87" i="39"/>
  <c r="D121" i="39"/>
  <c r="D129" i="39"/>
  <c r="D17" i="39"/>
  <c r="D20" i="39"/>
  <c r="D28" i="39"/>
  <c r="D36" i="39"/>
  <c r="D43" i="39"/>
  <c r="D51" i="39"/>
  <c r="D65" i="39"/>
  <c r="D68" i="39"/>
  <c r="D73" i="39"/>
  <c r="D79" i="39"/>
  <c r="D90" i="39"/>
  <c r="D107" i="39"/>
  <c r="D110" i="39"/>
  <c r="D124" i="39"/>
  <c r="D134" i="39"/>
  <c r="D139" i="39"/>
  <c r="D149" i="39"/>
  <c r="D45" i="39"/>
  <c r="D39" i="39"/>
  <c r="D76" i="39"/>
  <c r="D82" i="39"/>
  <c r="D93" i="39"/>
  <c r="D113" i="39"/>
  <c r="D144" i="39"/>
  <c r="D23" i="39"/>
  <c r="D57" i="39"/>
  <c r="D85" i="39"/>
  <c r="D99" i="39"/>
  <c r="D127" i="39"/>
  <c r="D132" i="39"/>
  <c r="D34" i="39"/>
  <c r="D60" i="39"/>
  <c r="D102" i="39"/>
  <c r="D122" i="39"/>
  <c r="D142" i="39"/>
  <c r="D147" i="39"/>
  <c r="D46" i="39"/>
  <c r="D74" i="39"/>
  <c r="D18" i="39"/>
  <c r="D37" i="39"/>
  <c r="D130" i="39"/>
  <c r="D41" i="39"/>
  <c r="E13" i="39"/>
  <c r="E10" i="39" s="1"/>
  <c r="S13" i="39"/>
  <c r="S10" i="39" s="1"/>
  <c r="D52" i="39"/>
  <c r="D80" i="39"/>
  <c r="D83" i="39"/>
  <c r="D94" i="39"/>
  <c r="D114" i="39"/>
  <c r="D125" i="39"/>
  <c r="D135" i="39"/>
  <c r="D140" i="39"/>
  <c r="D150" i="39"/>
  <c r="D63" i="39"/>
  <c r="D126" i="39"/>
  <c r="D54" i="39"/>
  <c r="D96" i="39"/>
  <c r="D15" i="39"/>
  <c r="D71" i="39"/>
  <c r="D116" i="39"/>
  <c r="D119" i="39"/>
  <c r="D137" i="39"/>
  <c r="D26" i="39"/>
  <c r="D49" i="39"/>
  <c r="D66" i="39"/>
  <c r="D77" i="39"/>
  <c r="D88" i="39"/>
  <c r="D91" i="39"/>
  <c r="D105" i="39"/>
  <c r="D108" i="39"/>
  <c r="D111" i="39"/>
  <c r="D40" i="39"/>
  <c r="D145" i="39"/>
  <c r="D16" i="39"/>
  <c r="D29" i="39"/>
  <c r="D44" i="39"/>
  <c r="D55" i="39"/>
  <c r="D69" i="39"/>
  <c r="H13" i="39"/>
  <c r="H10" i="39" s="1"/>
  <c r="D97" i="39"/>
  <c r="D117" i="39"/>
  <c r="D120" i="39"/>
  <c r="D24" i="39"/>
  <c r="D32" i="39"/>
  <c r="D42" i="39"/>
  <c r="D47" i="39"/>
  <c r="D58" i="39"/>
  <c r="D61" i="39"/>
  <c r="D72" i="39"/>
  <c r="D75" i="39"/>
  <c r="D86" i="39"/>
  <c r="D100" i="39"/>
  <c r="D103" i="39"/>
  <c r="D123" i="39"/>
  <c r="D128" i="39"/>
  <c r="D133" i="39"/>
  <c r="D138" i="39"/>
  <c r="D148" i="39"/>
  <c r="D19" i="39"/>
  <c r="D27" i="39"/>
  <c r="D35" i="39"/>
  <c r="D50" i="39"/>
  <c r="D64" i="39"/>
  <c r="D67" i="39"/>
  <c r="D89" i="39"/>
  <c r="D92" i="39"/>
  <c r="Q13" i="39"/>
  <c r="Q10" i="39" s="1"/>
  <c r="D106" i="39"/>
  <c r="D109" i="39"/>
  <c r="D112" i="39"/>
  <c r="D143" i="39"/>
  <c r="D38" i="39"/>
  <c r="D53" i="39"/>
  <c r="D81" i="39"/>
  <c r="D95" i="39"/>
  <c r="D131" i="39"/>
  <c r="D33" i="39"/>
  <c r="D59" i="39"/>
  <c r="D62" i="39"/>
  <c r="D101" i="39"/>
  <c r="D104" i="39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G129" i="17" l="1"/>
  <c r="G101" i="17"/>
  <c r="G103" i="17"/>
  <c r="G81" i="17"/>
  <c r="G58" i="17"/>
  <c r="G147" i="17"/>
  <c r="G96" i="17"/>
  <c r="G93" i="17"/>
  <c r="G30" i="17"/>
  <c r="G61" i="17"/>
  <c r="G66" i="17"/>
  <c r="G90" i="17"/>
  <c r="G22" i="17"/>
  <c r="G148" i="17"/>
  <c r="G130" i="17"/>
  <c r="G132" i="17"/>
  <c r="G82" i="17"/>
  <c r="G51" i="17"/>
  <c r="G146" i="17"/>
  <c r="G14" i="17"/>
  <c r="G75" i="17"/>
  <c r="G138" i="17"/>
  <c r="G44" i="17"/>
  <c r="G80" i="17"/>
  <c r="G49" i="17"/>
  <c r="G85" i="17"/>
  <c r="G76" i="17"/>
  <c r="G99" i="17"/>
  <c r="G36" i="17"/>
  <c r="G65" i="17"/>
  <c r="G136" i="17"/>
  <c r="G70" i="17"/>
  <c r="G115" i="17"/>
  <c r="G143" i="17"/>
  <c r="G64" i="17"/>
  <c r="G13" i="17"/>
  <c r="G133" i="17"/>
  <c r="G145" i="17"/>
  <c r="G97" i="17"/>
  <c r="G74" i="17"/>
  <c r="G108" i="17"/>
  <c r="G41" i="17"/>
  <c r="G46" i="17"/>
  <c r="G20" i="17"/>
  <c r="G19" i="17"/>
  <c r="G104" i="17"/>
  <c r="G135" i="17"/>
  <c r="G71" i="17"/>
  <c r="G42" i="17"/>
  <c r="G78" i="17"/>
  <c r="G111" i="17"/>
  <c r="G113" i="17"/>
  <c r="G27" i="17"/>
  <c r="G50" i="17"/>
  <c r="G63" i="17"/>
  <c r="G125" i="17"/>
  <c r="G28" i="17"/>
  <c r="G60" i="17"/>
  <c r="G141" i="17"/>
  <c r="G62" i="17"/>
  <c r="G131" i="17"/>
  <c r="G59" i="17"/>
  <c r="G95" i="17"/>
  <c r="G38" i="17"/>
  <c r="G47" i="17"/>
  <c r="G94" i="17"/>
  <c r="G123" i="17"/>
  <c r="G140" i="17"/>
  <c r="G83" i="17"/>
  <c r="G37" i="17"/>
  <c r="G105" i="17"/>
  <c r="G34" i="17"/>
  <c r="G23" i="17"/>
  <c r="G134" i="17"/>
  <c r="G139" i="17"/>
  <c r="G40" i="17"/>
  <c r="G15" i="17"/>
  <c r="G98" i="17"/>
  <c r="G117" i="17"/>
  <c r="G32" i="17"/>
  <c r="G127" i="17"/>
  <c r="G86" i="17"/>
  <c r="G119" i="17"/>
  <c r="G73" i="17"/>
  <c r="G57" i="17"/>
  <c r="G110" i="17"/>
  <c r="G48" i="17"/>
  <c r="G126" i="17"/>
  <c r="G56" i="17"/>
  <c r="G109" i="17"/>
  <c r="G24" i="17"/>
  <c r="G52" i="17"/>
  <c r="G112" i="17"/>
  <c r="G39" i="17"/>
  <c r="G120" i="17"/>
  <c r="G55" i="17"/>
  <c r="G88" i="17"/>
  <c r="G26" i="17"/>
  <c r="G25" i="17"/>
  <c r="G53" i="17"/>
  <c r="G35" i="17"/>
  <c r="G142" i="17"/>
  <c r="G68" i="17"/>
  <c r="G17" i="17"/>
  <c r="G89" i="17"/>
  <c r="G16" i="17"/>
  <c r="G137" i="17"/>
  <c r="G54" i="17"/>
  <c r="G79" i="17"/>
  <c r="G84" i="17"/>
  <c r="G114" i="17"/>
  <c r="G72" i="17"/>
  <c r="G91" i="17"/>
  <c r="G12" i="17"/>
  <c r="G102" i="17"/>
  <c r="G87" i="17"/>
  <c r="G118" i="17"/>
  <c r="G69" i="17"/>
  <c r="G122" i="17"/>
  <c r="G31" i="17"/>
  <c r="G107" i="17"/>
  <c r="G33" i="17"/>
  <c r="G121" i="17"/>
  <c r="G45" i="17"/>
  <c r="G67" i="17"/>
  <c r="G106" i="17"/>
  <c r="G124" i="17"/>
  <c r="G92" i="17"/>
  <c r="G128" i="17"/>
  <c r="G100" i="17"/>
  <c r="G21" i="17"/>
  <c r="G43" i="17"/>
  <c r="G77" i="17"/>
  <c r="G18" i="17"/>
  <c r="G116" i="17"/>
  <c r="G29" i="17"/>
  <c r="G144" i="17"/>
  <c r="J11" i="17"/>
  <c r="D13" i="39"/>
  <c r="D10" i="39" s="1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G11" i="17" l="1"/>
  <c r="H92" i="17"/>
  <c r="D148" i="17" l="1"/>
  <c r="D147" i="17"/>
  <c r="D146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68" i="31" l="1"/>
  <c r="D132" i="31"/>
  <c r="D44" i="31"/>
  <c r="D77" i="31"/>
  <c r="D149" i="31"/>
  <c r="D22" i="31"/>
  <c r="D30" i="31"/>
  <c r="D38" i="31"/>
  <c r="D45" i="31"/>
  <c r="D53" i="31"/>
  <c r="D61" i="31"/>
  <c r="D70" i="31"/>
  <c r="D78" i="31"/>
  <c r="D86" i="31"/>
  <c r="D94" i="31"/>
  <c r="D102" i="31"/>
  <c r="D110" i="31"/>
  <c r="D118" i="31"/>
  <c r="D126" i="31"/>
  <c r="D134" i="31"/>
  <c r="D142" i="31"/>
  <c r="D150" i="31"/>
  <c r="D28" i="31"/>
  <c r="D59" i="31"/>
  <c r="D100" i="31"/>
  <c r="D140" i="31"/>
  <c r="D85" i="31"/>
  <c r="D141" i="31"/>
  <c r="D23" i="31"/>
  <c r="D31" i="31"/>
  <c r="D39" i="31"/>
  <c r="D46" i="31"/>
  <c r="D54" i="31"/>
  <c r="D62" i="31"/>
  <c r="D71" i="31"/>
  <c r="D79" i="31"/>
  <c r="D87" i="31"/>
  <c r="D95" i="31"/>
  <c r="D103" i="31"/>
  <c r="D111" i="31"/>
  <c r="D119" i="31"/>
  <c r="D127" i="31"/>
  <c r="D135" i="31"/>
  <c r="D143" i="31"/>
  <c r="D151" i="31"/>
  <c r="D20" i="31"/>
  <c r="D51" i="31"/>
  <c r="D92" i="31"/>
  <c r="D124" i="31"/>
  <c r="D37" i="31"/>
  <c r="D69" i="31"/>
  <c r="D133" i="31"/>
  <c r="D24" i="31"/>
  <c r="D32" i="31"/>
  <c r="D40" i="31"/>
  <c r="D47" i="31"/>
  <c r="D55" i="31"/>
  <c r="D63" i="31"/>
  <c r="D72" i="31"/>
  <c r="D80" i="31"/>
  <c r="D88" i="31"/>
  <c r="D104" i="31"/>
  <c r="D112" i="31"/>
  <c r="D120" i="31"/>
  <c r="D128" i="31"/>
  <c r="D136" i="31"/>
  <c r="D144" i="31"/>
  <c r="D152" i="31"/>
  <c r="D76" i="31"/>
  <c r="D148" i="31"/>
  <c r="D52" i="31"/>
  <c r="D93" i="31"/>
  <c r="D109" i="31"/>
  <c r="D17" i="31"/>
  <c r="D25" i="31"/>
  <c r="D33" i="31"/>
  <c r="D41" i="31"/>
  <c r="D48" i="31"/>
  <c r="D56" i="31"/>
  <c r="D65" i="31"/>
  <c r="D73" i="31"/>
  <c r="D81" i="31"/>
  <c r="D89" i="31"/>
  <c r="D97" i="31"/>
  <c r="D105" i="31"/>
  <c r="D113" i="31"/>
  <c r="D121" i="31"/>
  <c r="D129" i="31"/>
  <c r="D137" i="31"/>
  <c r="D145" i="31"/>
  <c r="D43" i="31"/>
  <c r="D108" i="31"/>
  <c r="D29" i="31"/>
  <c r="D125" i="31"/>
  <c r="D18" i="31"/>
  <c r="D26" i="31"/>
  <c r="D34" i="31"/>
  <c r="D42" i="31"/>
  <c r="D49" i="31"/>
  <c r="D57" i="31"/>
  <c r="D66" i="31"/>
  <c r="D74" i="31"/>
  <c r="D82" i="31"/>
  <c r="D90" i="31"/>
  <c r="D98" i="31"/>
  <c r="D106" i="31"/>
  <c r="D114" i="31"/>
  <c r="D122" i="31"/>
  <c r="D130" i="31"/>
  <c r="D138" i="31"/>
  <c r="D146" i="31"/>
  <c r="D36" i="31"/>
  <c r="D84" i="31"/>
  <c r="D116" i="31"/>
  <c r="D21" i="31"/>
  <c r="D60" i="31"/>
  <c r="D101" i="31"/>
  <c r="D117" i="31"/>
  <c r="D19" i="31"/>
  <c r="D27" i="31"/>
  <c r="D35" i="31"/>
  <c r="D50" i="31"/>
  <c r="D58" i="31"/>
  <c r="D67" i="31"/>
  <c r="D75" i="31"/>
  <c r="D83" i="31"/>
  <c r="D91" i="31"/>
  <c r="D99" i="31"/>
  <c r="D107" i="31"/>
  <c r="D115" i="31"/>
  <c r="D123" i="31"/>
  <c r="D131" i="31"/>
  <c r="D139" i="31"/>
  <c r="D147" i="31"/>
  <c r="D96" i="31"/>
  <c r="D60" i="17"/>
  <c r="D64" i="31" l="1"/>
  <c r="Q147" i="17" l="1"/>
  <c r="Q146" i="17"/>
  <c r="Q145" i="17"/>
  <c r="Q144" i="17"/>
  <c r="Q143" i="17"/>
  <c r="Q142" i="17"/>
  <c r="Q140" i="17"/>
  <c r="Q139" i="17"/>
  <c r="Q138" i="17"/>
  <c r="Q137" i="17"/>
  <c r="Q136" i="17"/>
  <c r="Q135" i="17"/>
  <c r="Q134" i="17"/>
  <c r="Q133" i="17"/>
  <c r="Q132" i="17"/>
  <c r="Q131" i="17"/>
  <c r="Q130" i="17"/>
  <c r="Q129" i="17"/>
  <c r="Q128" i="17"/>
  <c r="Q127" i="17"/>
  <c r="Q126" i="17"/>
  <c r="Q125" i="17"/>
  <c r="Q124" i="17"/>
  <c r="Q123" i="17"/>
  <c r="Q122" i="17"/>
  <c r="Q121" i="17"/>
  <c r="Q120" i="17"/>
  <c r="Q119" i="17"/>
  <c r="Q118" i="17"/>
  <c r="Q117" i="17"/>
  <c r="Q116" i="17"/>
  <c r="Q115" i="17"/>
  <c r="Q114" i="17"/>
  <c r="Q113" i="17"/>
  <c r="Q112" i="17"/>
  <c r="Q111" i="17"/>
  <c r="Q110" i="17"/>
  <c r="Q109" i="17"/>
  <c r="Q107" i="17"/>
  <c r="Q106" i="17"/>
  <c r="Q105" i="17"/>
  <c r="Q104" i="17"/>
  <c r="Q103" i="17"/>
  <c r="Q101" i="17"/>
  <c r="Q100" i="17"/>
  <c r="Q99" i="17"/>
  <c r="Q98" i="17"/>
  <c r="Q97" i="17"/>
  <c r="Q96" i="17"/>
  <c r="Q95" i="17"/>
  <c r="Q94" i="17"/>
  <c r="Q93" i="17"/>
  <c r="Q92" i="17"/>
  <c r="Q91" i="17"/>
  <c r="Q90" i="17"/>
  <c r="Q89" i="17"/>
  <c r="Q88" i="17"/>
  <c r="Q87" i="17"/>
  <c r="Q85" i="17"/>
  <c r="Q84" i="17"/>
  <c r="Q83" i="17"/>
  <c r="Q82" i="17"/>
  <c r="Q81" i="17"/>
  <c r="Q80" i="17"/>
  <c r="Q79" i="17"/>
  <c r="Q78" i="17"/>
  <c r="Q77" i="17"/>
  <c r="Q76" i="17"/>
  <c r="Q75" i="17"/>
  <c r="Q74" i="17"/>
  <c r="Q73" i="17"/>
  <c r="Q72" i="17"/>
  <c r="Q71" i="17"/>
  <c r="Q70" i="17"/>
  <c r="Q69" i="17"/>
  <c r="Q68" i="17"/>
  <c r="Q67" i="17"/>
  <c r="Q66" i="17"/>
  <c r="Q65" i="17"/>
  <c r="Q64" i="17"/>
  <c r="Q63" i="17"/>
  <c r="Q62" i="17"/>
  <c r="Q61" i="17"/>
  <c r="Q60" i="17"/>
  <c r="Q59" i="17"/>
  <c r="Q58" i="17"/>
  <c r="Q57" i="17"/>
  <c r="Q56" i="17"/>
  <c r="Q55" i="17"/>
  <c r="Q54" i="17"/>
  <c r="Q53" i="17"/>
  <c r="Q52" i="17"/>
  <c r="Q51" i="17"/>
  <c r="Q49" i="17"/>
  <c r="Q48" i="17"/>
  <c r="Q47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Q26" i="17"/>
  <c r="Q25" i="17"/>
  <c r="Q23" i="17"/>
  <c r="Q22" i="17"/>
  <c r="Q21" i="17"/>
  <c r="Q20" i="17"/>
  <c r="Q19" i="17"/>
  <c r="Q18" i="17"/>
  <c r="Q17" i="17"/>
  <c r="Q16" i="17"/>
  <c r="Q15" i="17"/>
  <c r="Q12" i="17"/>
  <c r="G11" i="36"/>
  <c r="F11" i="36"/>
  <c r="E11" i="36"/>
  <c r="I11" i="36" l="1"/>
  <c r="K11" i="36"/>
  <c r="H21" i="31"/>
  <c r="H117" i="31"/>
  <c r="H131" i="31"/>
  <c r="H95" i="31"/>
  <c r="H55" i="31"/>
  <c r="H57" i="31"/>
  <c r="H59" i="31"/>
  <c r="H61" i="31"/>
  <c r="H63" i="31"/>
  <c r="H65" i="31"/>
  <c r="H67" i="31"/>
  <c r="H69" i="31"/>
  <c r="H71" i="31"/>
  <c r="H73" i="31"/>
  <c r="H75" i="31"/>
  <c r="H77" i="31"/>
  <c r="H79" i="31"/>
  <c r="H81" i="31"/>
  <c r="H83" i="31"/>
  <c r="H85" i="31"/>
  <c r="H87" i="31"/>
  <c r="H89" i="31"/>
  <c r="H19" i="31"/>
  <c r="H109" i="31"/>
  <c r="H125" i="31"/>
  <c r="H135" i="31"/>
  <c r="H101" i="31"/>
  <c r="H30" i="31"/>
  <c r="H32" i="31"/>
  <c r="H34" i="31"/>
  <c r="H36" i="31"/>
  <c r="H38" i="31"/>
  <c r="H40" i="31"/>
  <c r="H42" i="31"/>
  <c r="H43" i="31"/>
  <c r="H45" i="31"/>
  <c r="H47" i="31"/>
  <c r="H49" i="31"/>
  <c r="H51" i="31"/>
  <c r="H53" i="31"/>
  <c r="H146" i="31"/>
  <c r="H148" i="31"/>
  <c r="H150" i="31"/>
  <c r="H23" i="31"/>
  <c r="H113" i="31"/>
  <c r="H121" i="31"/>
  <c r="H127" i="31"/>
  <c r="H133" i="31"/>
  <c r="H139" i="31"/>
  <c r="H143" i="31"/>
  <c r="H99" i="31"/>
  <c r="H20" i="31"/>
  <c r="H22" i="31"/>
  <c r="H24" i="31"/>
  <c r="H26" i="31"/>
  <c r="H108" i="31"/>
  <c r="H110" i="31"/>
  <c r="H112" i="31"/>
  <c r="H114" i="31"/>
  <c r="H116" i="31"/>
  <c r="H118" i="31"/>
  <c r="H120" i="31"/>
  <c r="H122" i="31"/>
  <c r="H124" i="31"/>
  <c r="H126" i="31"/>
  <c r="H128" i="31"/>
  <c r="H130" i="31"/>
  <c r="H132" i="31"/>
  <c r="H134" i="31"/>
  <c r="H136" i="31"/>
  <c r="H138" i="31"/>
  <c r="H140" i="31"/>
  <c r="H142" i="31"/>
  <c r="H144" i="31"/>
  <c r="H119" i="31"/>
  <c r="H141" i="31"/>
  <c r="H97" i="31"/>
  <c r="H92" i="31"/>
  <c r="H94" i="31"/>
  <c r="H98" i="31"/>
  <c r="H100" i="31"/>
  <c r="H102" i="31"/>
  <c r="H104" i="31"/>
  <c r="H27" i="31"/>
  <c r="H111" i="31"/>
  <c r="H123" i="31"/>
  <c r="H137" i="31"/>
  <c r="H91" i="31"/>
  <c r="H103" i="31"/>
  <c r="H16" i="31"/>
  <c r="H56" i="31"/>
  <c r="H58" i="31"/>
  <c r="H60" i="31"/>
  <c r="H62" i="31"/>
  <c r="H64" i="31"/>
  <c r="H66" i="31"/>
  <c r="H68" i="31"/>
  <c r="H70" i="31"/>
  <c r="H72" i="31"/>
  <c r="H74" i="31"/>
  <c r="H76" i="31"/>
  <c r="H78" i="31"/>
  <c r="H80" i="31"/>
  <c r="H82" i="31"/>
  <c r="H84" i="31"/>
  <c r="H86" i="31"/>
  <c r="H88" i="31"/>
  <c r="H25" i="31"/>
  <c r="H107" i="31"/>
  <c r="H115" i="31"/>
  <c r="H129" i="31"/>
  <c r="H93" i="31"/>
  <c r="H105" i="31"/>
  <c r="H29" i="31"/>
  <c r="H31" i="31"/>
  <c r="H33" i="31"/>
  <c r="H35" i="31"/>
  <c r="H37" i="31"/>
  <c r="H39" i="31"/>
  <c r="H41" i="31"/>
  <c r="H44" i="31"/>
  <c r="H46" i="31"/>
  <c r="H48" i="31"/>
  <c r="H50" i="31"/>
  <c r="H52" i="31"/>
  <c r="H147" i="31"/>
  <c r="H149" i="31"/>
  <c r="H151" i="31"/>
  <c r="H96" i="31"/>
  <c r="Q24" i="17"/>
  <c r="Q50" i="17"/>
  <c r="Q86" i="17"/>
  <c r="Q13" i="17"/>
  <c r="Q102" i="17"/>
  <c r="Q141" i="17"/>
  <c r="J11" i="36"/>
  <c r="D11" i="36"/>
  <c r="H145" i="31" l="1"/>
  <c r="H106" i="31"/>
  <c r="H28" i="31"/>
  <c r="H17" i="31"/>
  <c r="H90" i="31"/>
  <c r="H18" i="31"/>
  <c r="H54" i="31"/>
  <c r="Q11" i="17"/>
  <c r="H11" i="36"/>
  <c r="H15" i="31" l="1"/>
  <c r="H21" i="17" l="1"/>
  <c r="H20" i="17"/>
  <c r="H14" i="17" l="1"/>
  <c r="H18" i="17"/>
  <c r="H17" i="17"/>
  <c r="H13" i="17"/>
  <c r="H16" i="17"/>
  <c r="H19" i="17"/>
  <c r="H12" i="17" l="1"/>
  <c r="D66" i="29" l="1"/>
  <c r="D64" i="29"/>
  <c r="S64" i="17" l="1"/>
  <c r="S66" i="17"/>
  <c r="J70" i="31" l="1"/>
  <c r="J68" i="31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5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S121" i="17" l="1"/>
  <c r="S63" i="17"/>
  <c r="S24" i="17"/>
  <c r="S120" i="17"/>
  <c r="S80" i="17"/>
  <c r="S31" i="17"/>
  <c r="S143" i="17"/>
  <c r="S135" i="17"/>
  <c r="S127" i="17"/>
  <c r="S119" i="17"/>
  <c r="S111" i="17"/>
  <c r="S103" i="17"/>
  <c r="S95" i="17"/>
  <c r="S87" i="17"/>
  <c r="S79" i="17"/>
  <c r="S71" i="17"/>
  <c r="S61" i="17"/>
  <c r="S53" i="17"/>
  <c r="S45" i="17"/>
  <c r="S38" i="17"/>
  <c r="S30" i="17"/>
  <c r="S22" i="17"/>
  <c r="S14" i="17"/>
  <c r="S145" i="17"/>
  <c r="S105" i="17"/>
  <c r="S39" i="17"/>
  <c r="S136" i="17"/>
  <c r="S96" i="17"/>
  <c r="S15" i="17"/>
  <c r="S142" i="17"/>
  <c r="S134" i="17"/>
  <c r="S126" i="17"/>
  <c r="S118" i="17"/>
  <c r="S110" i="17"/>
  <c r="S102" i="17"/>
  <c r="S94" i="17"/>
  <c r="S86" i="17"/>
  <c r="S78" i="17"/>
  <c r="S70" i="17"/>
  <c r="S52" i="17"/>
  <c r="S44" i="17"/>
  <c r="S37" i="17"/>
  <c r="S29" i="17"/>
  <c r="S21" i="17"/>
  <c r="S13" i="17"/>
  <c r="S129" i="17"/>
  <c r="S89" i="17"/>
  <c r="S32" i="17"/>
  <c r="S144" i="17"/>
  <c r="S88" i="17"/>
  <c r="S23" i="17"/>
  <c r="S141" i="17"/>
  <c r="S133" i="17"/>
  <c r="S125" i="17"/>
  <c r="S117" i="17"/>
  <c r="S109" i="17"/>
  <c r="S101" i="17"/>
  <c r="S93" i="17"/>
  <c r="S85" i="17"/>
  <c r="S77" i="17"/>
  <c r="S69" i="17"/>
  <c r="S59" i="17"/>
  <c r="S51" i="17"/>
  <c r="S43" i="17"/>
  <c r="S36" i="17"/>
  <c r="S28" i="17"/>
  <c r="S20" i="17"/>
  <c r="S97" i="17"/>
  <c r="S55" i="17"/>
  <c r="S112" i="17"/>
  <c r="S72" i="17"/>
  <c r="S54" i="17"/>
  <c r="S148" i="17"/>
  <c r="S140" i="17"/>
  <c r="S132" i="17"/>
  <c r="S124" i="17"/>
  <c r="S116" i="17"/>
  <c r="S108" i="17"/>
  <c r="S100" i="17"/>
  <c r="S84" i="17"/>
  <c r="S76" i="17"/>
  <c r="S68" i="17"/>
  <c r="S58" i="17"/>
  <c r="S50" i="17"/>
  <c r="S42" i="17"/>
  <c r="S35" i="17"/>
  <c r="S27" i="17"/>
  <c r="S19" i="17"/>
  <c r="S113" i="17"/>
  <c r="S73" i="17"/>
  <c r="S47" i="17"/>
  <c r="S147" i="17"/>
  <c r="S139" i="17"/>
  <c r="S131" i="17"/>
  <c r="S123" i="17"/>
  <c r="S115" i="17"/>
  <c r="S107" i="17"/>
  <c r="S99" i="17"/>
  <c r="S91" i="17"/>
  <c r="S83" i="17"/>
  <c r="S75" i="17"/>
  <c r="S67" i="17"/>
  <c r="S57" i="17"/>
  <c r="S49" i="17"/>
  <c r="S41" i="17"/>
  <c r="S34" i="17"/>
  <c r="S26" i="17"/>
  <c r="S18" i="17"/>
  <c r="S137" i="17"/>
  <c r="S81" i="17"/>
  <c r="S16" i="17"/>
  <c r="S128" i="17"/>
  <c r="S104" i="17"/>
  <c r="S62" i="17"/>
  <c r="S46" i="17"/>
  <c r="S146" i="17"/>
  <c r="S138" i="17"/>
  <c r="S130" i="17"/>
  <c r="S122" i="17"/>
  <c r="S114" i="17"/>
  <c r="S106" i="17"/>
  <c r="S98" i="17"/>
  <c r="S90" i="17"/>
  <c r="S82" i="17"/>
  <c r="S74" i="17"/>
  <c r="S65" i="17"/>
  <c r="S56" i="17"/>
  <c r="S48" i="17"/>
  <c r="S40" i="17"/>
  <c r="S33" i="17"/>
  <c r="S25" i="17"/>
  <c r="S17" i="17"/>
  <c r="S92" i="17"/>
  <c r="S60" i="17"/>
  <c r="J60" i="31" l="1"/>
  <c r="J126" i="31"/>
  <c r="J61" i="31"/>
  <c r="J23" i="31"/>
  <c r="J88" i="31"/>
  <c r="J58" i="31"/>
  <c r="J101" i="31"/>
  <c r="J81" i="31"/>
  <c r="J113" i="31"/>
  <c r="J145" i="31"/>
  <c r="J36" i="31"/>
  <c r="J25" i="31"/>
  <c r="J56" i="31"/>
  <c r="J130" i="31"/>
  <c r="J100" i="31"/>
  <c r="J75" i="31"/>
  <c r="J124" i="31"/>
  <c r="J95" i="31"/>
  <c r="J139" i="31"/>
  <c r="J37" i="31"/>
  <c r="J69" i="31"/>
  <c r="J102" i="31"/>
  <c r="J134" i="31"/>
  <c r="J66" i="31"/>
  <c r="J85" i="31"/>
  <c r="J38" i="31"/>
  <c r="J71" i="31"/>
  <c r="J103" i="31"/>
  <c r="J135" i="31"/>
  <c r="J51" i="31"/>
  <c r="J31" i="31"/>
  <c r="J62" i="31"/>
  <c r="J104" i="31"/>
  <c r="J136" i="31"/>
  <c r="J76" i="31"/>
  <c r="J24" i="31"/>
  <c r="J55" i="31"/>
  <c r="J89" i="31"/>
  <c r="J121" i="31"/>
  <c r="J27" i="31"/>
  <c r="J93" i="31"/>
  <c r="J33" i="31"/>
  <c r="J74" i="31"/>
  <c r="J106" i="31"/>
  <c r="J138" i="31"/>
  <c r="J140" i="31"/>
  <c r="J18" i="31"/>
  <c r="J49" i="31"/>
  <c r="J83" i="31"/>
  <c r="J115" i="31"/>
  <c r="J147" i="31"/>
  <c r="J28" i="31"/>
  <c r="J29" i="31"/>
  <c r="J107" i="31"/>
  <c r="J64" i="31"/>
  <c r="J20" i="31"/>
  <c r="J42" i="31"/>
  <c r="J44" i="31"/>
  <c r="J78" i="31"/>
  <c r="J110" i="31"/>
  <c r="J142" i="31"/>
  <c r="J108" i="31"/>
  <c r="J141" i="31"/>
  <c r="J45" i="31"/>
  <c r="J79" i="31"/>
  <c r="J111" i="31"/>
  <c r="J143" i="31"/>
  <c r="J77" i="31"/>
  <c r="J39" i="31"/>
  <c r="J72" i="31"/>
  <c r="J112" i="31"/>
  <c r="J144" i="31"/>
  <c r="J116" i="31"/>
  <c r="J32" i="31"/>
  <c r="J63" i="31"/>
  <c r="J97" i="31"/>
  <c r="J129" i="31"/>
  <c r="J92" i="31"/>
  <c r="J133" i="31"/>
  <c r="J41" i="31"/>
  <c r="J82" i="31"/>
  <c r="J114" i="31"/>
  <c r="J146" i="31"/>
  <c r="J43" i="31"/>
  <c r="J26" i="31"/>
  <c r="J57" i="31"/>
  <c r="J91" i="31"/>
  <c r="J123" i="31"/>
  <c r="J35" i="31"/>
  <c r="J67" i="31"/>
  <c r="J94" i="31"/>
  <c r="J98" i="31"/>
  <c r="J50" i="31"/>
  <c r="J30" i="31"/>
  <c r="J127" i="31"/>
  <c r="J54" i="31"/>
  <c r="J128" i="31"/>
  <c r="J47" i="31"/>
  <c r="J149" i="31"/>
  <c r="J21" i="31"/>
  <c r="J52" i="31"/>
  <c r="J86" i="31"/>
  <c r="J118" i="31"/>
  <c r="J150" i="31"/>
  <c r="J132" i="31"/>
  <c r="J22" i="31"/>
  <c r="J53" i="31"/>
  <c r="J87" i="31"/>
  <c r="J119" i="31"/>
  <c r="J151" i="31"/>
  <c r="J117" i="31"/>
  <c r="J46" i="31"/>
  <c r="J80" i="31"/>
  <c r="J120" i="31"/>
  <c r="J152" i="31"/>
  <c r="J59" i="31"/>
  <c r="J40" i="31"/>
  <c r="J73" i="31"/>
  <c r="J105" i="31"/>
  <c r="J137" i="31"/>
  <c r="J148" i="31"/>
  <c r="J17" i="31"/>
  <c r="J48" i="31"/>
  <c r="J90" i="31"/>
  <c r="J122" i="31"/>
  <c r="J19" i="31"/>
  <c r="J109" i="31"/>
  <c r="J34" i="31"/>
  <c r="J65" i="31"/>
  <c r="J99" i="31"/>
  <c r="J131" i="31"/>
  <c r="J84" i="31"/>
  <c r="J125" i="31"/>
  <c r="J96" i="31"/>
  <c r="R13" i="17" l="1"/>
  <c r="R14" i="17"/>
  <c r="R15" i="17"/>
  <c r="R16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2" i="17"/>
  <c r="R113" i="17"/>
  <c r="R114" i="17"/>
  <c r="R115" i="17"/>
  <c r="R116" i="17"/>
  <c r="R118" i="17"/>
  <c r="R119" i="17"/>
  <c r="R120" i="17"/>
  <c r="R121" i="17"/>
  <c r="R122" i="17"/>
  <c r="R123" i="17"/>
  <c r="R124" i="17"/>
  <c r="R125" i="17"/>
  <c r="R126" i="17"/>
  <c r="R128" i="17"/>
  <c r="R130" i="17"/>
  <c r="R131" i="17"/>
  <c r="R132" i="17"/>
  <c r="R133" i="17"/>
  <c r="R134" i="17"/>
  <c r="R135" i="17"/>
  <c r="R136" i="17"/>
  <c r="R137" i="17"/>
  <c r="R141" i="17"/>
  <c r="R142" i="17"/>
  <c r="R143" i="17"/>
  <c r="R144" i="17"/>
  <c r="R145" i="17"/>
  <c r="R146" i="17"/>
  <c r="R147" i="17"/>
  <c r="R148" i="17"/>
  <c r="I151" i="31" l="1"/>
  <c r="I127" i="31"/>
  <c r="I79" i="31"/>
  <c r="I23" i="31"/>
  <c r="I126" i="31"/>
  <c r="I86" i="31"/>
  <c r="I70" i="31"/>
  <c r="I22" i="31"/>
  <c r="I149" i="31"/>
  <c r="I141" i="31"/>
  <c r="R129" i="17"/>
  <c r="I125" i="31"/>
  <c r="I117" i="31"/>
  <c r="I109" i="31"/>
  <c r="I101" i="31"/>
  <c r="R89" i="17"/>
  <c r="I85" i="31"/>
  <c r="I77" i="31"/>
  <c r="I69" i="31"/>
  <c r="I60" i="31"/>
  <c r="I52" i="31"/>
  <c r="I44" i="31"/>
  <c r="I37" i="31"/>
  <c r="I29" i="31"/>
  <c r="R17" i="17"/>
  <c r="I135" i="31"/>
  <c r="I87" i="31"/>
  <c r="I46" i="31"/>
  <c r="I118" i="31"/>
  <c r="I38" i="31"/>
  <c r="I148" i="31"/>
  <c r="I140" i="31"/>
  <c r="I132" i="31"/>
  <c r="I124" i="31"/>
  <c r="I116" i="31"/>
  <c r="I108" i="31"/>
  <c r="I100" i="31"/>
  <c r="I92" i="31"/>
  <c r="I84" i="31"/>
  <c r="I76" i="31"/>
  <c r="I68" i="31"/>
  <c r="I59" i="31"/>
  <c r="I51" i="31"/>
  <c r="I43" i="31"/>
  <c r="I36" i="31"/>
  <c r="I28" i="31"/>
  <c r="I20" i="31"/>
  <c r="R139" i="17"/>
  <c r="I95" i="31"/>
  <c r="I62" i="31"/>
  <c r="R138" i="17"/>
  <c r="I30" i="31"/>
  <c r="I147" i="31"/>
  <c r="I139" i="31"/>
  <c r="R127" i="17"/>
  <c r="I123" i="31"/>
  <c r="R111" i="17"/>
  <c r="I107" i="31"/>
  <c r="I99" i="31"/>
  <c r="I91" i="31"/>
  <c r="I83" i="31"/>
  <c r="I75" i="31"/>
  <c r="I67" i="31"/>
  <c r="I58" i="31"/>
  <c r="I50" i="31"/>
  <c r="I35" i="31"/>
  <c r="I27" i="31"/>
  <c r="I19" i="31"/>
  <c r="I111" i="31"/>
  <c r="I39" i="31"/>
  <c r="I102" i="31"/>
  <c r="I61" i="31"/>
  <c r="I146" i="31"/>
  <c r="I138" i="31"/>
  <c r="I130" i="31"/>
  <c r="I122" i="31"/>
  <c r="I114" i="31"/>
  <c r="I106" i="31"/>
  <c r="I98" i="31"/>
  <c r="I90" i="31"/>
  <c r="I82" i="31"/>
  <c r="I74" i="31"/>
  <c r="I66" i="31"/>
  <c r="I57" i="31"/>
  <c r="I49" i="31"/>
  <c r="I42" i="31"/>
  <c r="I34" i="31"/>
  <c r="I26" i="31"/>
  <c r="I18" i="31"/>
  <c r="I103" i="31"/>
  <c r="I54" i="31"/>
  <c r="I134" i="31"/>
  <c r="I45" i="31"/>
  <c r="I145" i="31"/>
  <c r="I137" i="31"/>
  <c r="I129" i="31"/>
  <c r="R117" i="17"/>
  <c r="I113" i="31"/>
  <c r="I105" i="31"/>
  <c r="I97" i="31"/>
  <c r="I89" i="31"/>
  <c r="I81" i="31"/>
  <c r="I73" i="31"/>
  <c r="I65" i="31"/>
  <c r="I56" i="31"/>
  <c r="I48" i="31"/>
  <c r="I41" i="31"/>
  <c r="I33" i="31"/>
  <c r="I25" i="31"/>
  <c r="I17" i="31"/>
  <c r="I119" i="31"/>
  <c r="I71" i="31"/>
  <c r="I31" i="31"/>
  <c r="I150" i="31"/>
  <c r="I110" i="31"/>
  <c r="I94" i="31"/>
  <c r="I78" i="31"/>
  <c r="I53" i="31"/>
  <c r="I152" i="31"/>
  <c r="R140" i="17"/>
  <c r="I136" i="31"/>
  <c r="I128" i="31"/>
  <c r="I120" i="31"/>
  <c r="I112" i="31"/>
  <c r="I104" i="31"/>
  <c r="I88" i="31"/>
  <c r="I80" i="31"/>
  <c r="I72" i="31"/>
  <c r="I63" i="31"/>
  <c r="I55" i="31"/>
  <c r="I47" i="31"/>
  <c r="R36" i="17"/>
  <c r="I32" i="31"/>
  <c r="I24" i="31"/>
  <c r="I96" i="31"/>
  <c r="R60" i="17"/>
  <c r="I115" i="31" l="1"/>
  <c r="I133" i="31"/>
  <c r="I93" i="31"/>
  <c r="I121" i="31"/>
  <c r="I142" i="31"/>
  <c r="I40" i="31"/>
  <c r="I64" i="31"/>
  <c r="I144" i="31"/>
  <c r="I131" i="31"/>
  <c r="I143" i="31"/>
  <c r="I21" i="31"/>
  <c r="M148" i="17" l="1"/>
  <c r="D12" i="29" l="1"/>
  <c r="D12" i="17"/>
  <c r="E11" i="22"/>
  <c r="D16" i="31" l="1"/>
  <c r="D15" i="31" s="1"/>
  <c r="D11" i="17"/>
  <c r="S12" i="17"/>
  <c r="D11" i="29"/>
  <c r="J16" i="31" l="1"/>
  <c r="J15" i="31" s="1"/>
  <c r="S11" i="17"/>
  <c r="M147" i="17" l="1"/>
  <c r="M93" i="17" l="1"/>
  <c r="M12" i="17" l="1"/>
  <c r="M130" i="17" l="1"/>
  <c r="M133" i="17"/>
  <c r="M96" i="17"/>
  <c r="M63" i="17"/>
  <c r="M35" i="17"/>
  <c r="M132" i="17"/>
  <c r="M118" i="17"/>
  <c r="M95" i="17"/>
  <c r="M78" i="17"/>
  <c r="M55" i="17"/>
  <c r="M39" i="17"/>
  <c r="M26" i="17"/>
  <c r="M19" i="17"/>
  <c r="M139" i="17"/>
  <c r="M131" i="17"/>
  <c r="M124" i="17"/>
  <c r="M117" i="17"/>
  <c r="M110" i="17"/>
  <c r="M102" i="17"/>
  <c r="M94" i="17"/>
  <c r="M85" i="17"/>
  <c r="M77" i="17"/>
  <c r="M69" i="17"/>
  <c r="M61" i="17"/>
  <c r="M54" i="17"/>
  <c r="M46" i="17"/>
  <c r="M33" i="17"/>
  <c r="M25" i="17"/>
  <c r="M88" i="17"/>
  <c r="M57" i="17"/>
  <c r="M36" i="17"/>
  <c r="M13" i="17"/>
  <c r="M112" i="17"/>
  <c r="M79" i="17"/>
  <c r="M56" i="17"/>
  <c r="M40" i="17"/>
  <c r="M27" i="17"/>
  <c r="M20" i="17"/>
  <c r="M140" i="17"/>
  <c r="M125" i="17"/>
  <c r="M103" i="17"/>
  <c r="M86" i="17"/>
  <c r="M70" i="17"/>
  <c r="M47" i="17"/>
  <c r="M34" i="17"/>
  <c r="M138" i="17"/>
  <c r="M123" i="17"/>
  <c r="M109" i="17"/>
  <c r="M92" i="17"/>
  <c r="M84" i="17"/>
  <c r="M76" i="17"/>
  <c r="M68" i="17"/>
  <c r="M53" i="17"/>
  <c r="M45" i="17"/>
  <c r="M32" i="17"/>
  <c r="M119" i="17"/>
  <c r="M105" i="17"/>
  <c r="M80" i="17"/>
  <c r="M41" i="17"/>
  <c r="M21" i="17"/>
  <c r="M71" i="17"/>
  <c r="M111" i="17"/>
  <c r="M62" i="17"/>
  <c r="M146" i="17"/>
  <c r="M116" i="17"/>
  <c r="M101" i="17"/>
  <c r="M145" i="17"/>
  <c r="M137" i="17"/>
  <c r="M129" i="17"/>
  <c r="M122" i="17"/>
  <c r="M115" i="17"/>
  <c r="M108" i="17"/>
  <c r="M100" i="17"/>
  <c r="M91" i="17"/>
  <c r="M83" i="17"/>
  <c r="M75" i="17"/>
  <c r="M67" i="17"/>
  <c r="M60" i="17"/>
  <c r="M52" i="17"/>
  <c r="M44" i="17"/>
  <c r="M38" i="17"/>
  <c r="M31" i="17"/>
  <c r="M24" i="17"/>
  <c r="M16" i="17"/>
  <c r="M142" i="17"/>
  <c r="M72" i="17"/>
  <c r="M134" i="17"/>
  <c r="M97" i="17"/>
  <c r="M64" i="17"/>
  <c r="M28" i="17"/>
  <c r="M141" i="17"/>
  <c r="M104" i="17"/>
  <c r="M87" i="17"/>
  <c r="M48" i="17"/>
  <c r="M144" i="17"/>
  <c r="M136" i="17"/>
  <c r="M128" i="17"/>
  <c r="M121" i="17"/>
  <c r="M114" i="17"/>
  <c r="M107" i="17"/>
  <c r="M99" i="17"/>
  <c r="M90" i="17"/>
  <c r="M82" i="17"/>
  <c r="M74" i="17"/>
  <c r="M66" i="17"/>
  <c r="M59" i="17"/>
  <c r="M51" i="17"/>
  <c r="M43" i="17"/>
  <c r="M37" i="17"/>
  <c r="M30" i="17"/>
  <c r="M23" i="17"/>
  <c r="M15" i="17"/>
  <c r="M143" i="17"/>
  <c r="M135" i="17"/>
  <c r="M127" i="17"/>
  <c r="M120" i="17"/>
  <c r="M113" i="17"/>
  <c r="M106" i="17"/>
  <c r="M98" i="17"/>
  <c r="M89" i="17"/>
  <c r="M81" i="17"/>
  <c r="M73" i="17"/>
  <c r="M65" i="17"/>
  <c r="M58" i="17"/>
  <c r="M50" i="17"/>
  <c r="M42" i="17"/>
  <c r="M29" i="17"/>
  <c r="M22" i="17"/>
  <c r="M14" i="17"/>
  <c r="M126" i="17"/>
  <c r="M49" i="17"/>
  <c r="M17" i="17"/>
  <c r="M18" i="17"/>
  <c r="M11" i="17" l="1"/>
  <c r="L95" i="17"/>
  <c r="F95" i="17" s="1"/>
  <c r="L94" i="17"/>
  <c r="F94" i="17" s="1"/>
  <c r="L93" i="17"/>
  <c r="F93" i="17" s="1"/>
  <c r="D11" i="22" l="1"/>
  <c r="F97" i="31" l="1"/>
  <c r="K97" i="31" s="1"/>
  <c r="M97" i="31" s="1"/>
  <c r="F98" i="31"/>
  <c r="K98" i="31" s="1"/>
  <c r="M98" i="31" s="1"/>
  <c r="F99" i="31"/>
  <c r="K99" i="31" s="1"/>
  <c r="M99" i="31" s="1"/>
  <c r="T93" i="17"/>
  <c r="T95" i="17"/>
  <c r="T94" i="17"/>
  <c r="D11" i="28" l="1"/>
  <c r="R12" i="17"/>
  <c r="R11" i="17" l="1"/>
  <c r="I16" i="31"/>
  <c r="I15" i="31" s="1"/>
  <c r="N11" i="24" l="1"/>
  <c r="D11" i="35" l="1"/>
  <c r="H15" i="17"/>
  <c r="H11" i="17" l="1"/>
  <c r="J11" i="24" l="1"/>
  <c r="G11" i="24" l="1"/>
  <c r="L11" i="24" l="1"/>
  <c r="I11" i="24" l="1"/>
  <c r="I150" i="24" l="1"/>
  <c r="D146" i="24"/>
  <c r="D117" i="24"/>
  <c r="D122" i="24"/>
  <c r="D91" i="24"/>
  <c r="D121" i="24"/>
  <c r="D65" i="24"/>
  <c r="D116" i="24"/>
  <c r="D135" i="24"/>
  <c r="L65" i="17" l="1"/>
  <c r="L121" i="17"/>
  <c r="L91" i="17"/>
  <c r="L122" i="17"/>
  <c r="L117" i="17"/>
  <c r="L135" i="17"/>
  <c r="L116" i="17"/>
  <c r="L146" i="17"/>
  <c r="D111" i="24"/>
  <c r="D129" i="24"/>
  <c r="D112" i="24"/>
  <c r="D115" i="24"/>
  <c r="D124" i="24"/>
  <c r="D148" i="24"/>
  <c r="D118" i="24"/>
  <c r="D119" i="24"/>
  <c r="D140" i="24"/>
  <c r="D142" i="24"/>
  <c r="D127" i="24"/>
  <c r="D24" i="24"/>
  <c r="D147" i="24"/>
  <c r="D126" i="24"/>
  <c r="D34" i="24"/>
  <c r="D114" i="24"/>
  <c r="D64" i="24"/>
  <c r="D149" i="24"/>
  <c r="D35" i="24"/>
  <c r="D128" i="24"/>
  <c r="D125" i="24"/>
  <c r="F116" i="17" l="1"/>
  <c r="F120" i="31" s="1"/>
  <c r="K120" i="31" s="1"/>
  <c r="M120" i="31" s="1"/>
  <c r="F91" i="17"/>
  <c r="F95" i="31" s="1"/>
  <c r="K95" i="31" s="1"/>
  <c r="M95" i="31" s="1"/>
  <c r="F135" i="17"/>
  <c r="F139" i="31" s="1"/>
  <c r="K139" i="31" s="1"/>
  <c r="M139" i="31" s="1"/>
  <c r="F121" i="17"/>
  <c r="F125" i="31" s="1"/>
  <c r="K125" i="31" s="1"/>
  <c r="M125" i="31" s="1"/>
  <c r="F122" i="17"/>
  <c r="F126" i="31" s="1"/>
  <c r="K126" i="31" s="1"/>
  <c r="M126" i="31" s="1"/>
  <c r="F146" i="17"/>
  <c r="T146" i="17" s="1"/>
  <c r="F117" i="17"/>
  <c r="F121" i="31" s="1"/>
  <c r="K121" i="31" s="1"/>
  <c r="M121" i="31" s="1"/>
  <c r="F65" i="17"/>
  <c r="F69" i="31" s="1"/>
  <c r="K69" i="31" s="1"/>
  <c r="M69" i="31" s="1"/>
  <c r="L111" i="17"/>
  <c r="L114" i="17"/>
  <c r="L119" i="17"/>
  <c r="L64" i="17"/>
  <c r="L34" i="17"/>
  <c r="L118" i="17"/>
  <c r="L129" i="17"/>
  <c r="L125" i="17"/>
  <c r="L126" i="17"/>
  <c r="L148" i="17"/>
  <c r="T116" i="17"/>
  <c r="L140" i="17"/>
  <c r="L147" i="17"/>
  <c r="L124" i="17"/>
  <c r="L35" i="17"/>
  <c r="L24" i="17"/>
  <c r="L115" i="17"/>
  <c r="L142" i="17"/>
  <c r="L128" i="17"/>
  <c r="L149" i="17"/>
  <c r="L127" i="17"/>
  <c r="L112" i="17"/>
  <c r="T135" i="17" l="1"/>
  <c r="T122" i="17"/>
  <c r="T121" i="17"/>
  <c r="T65" i="17"/>
  <c r="F35" i="17"/>
  <c r="F39" i="31" s="1"/>
  <c r="K39" i="31" s="1"/>
  <c r="M39" i="31" s="1"/>
  <c r="F114" i="17"/>
  <c r="F118" i="31" s="1"/>
  <c r="K118" i="31" s="1"/>
  <c r="M118" i="31" s="1"/>
  <c r="F118" i="17"/>
  <c r="F122" i="31" s="1"/>
  <c r="K122" i="31" s="1"/>
  <c r="M122" i="31" s="1"/>
  <c r="F34" i="17"/>
  <c r="T34" i="17" s="1"/>
  <c r="T117" i="17"/>
  <c r="F112" i="17"/>
  <c r="T112" i="17" s="1"/>
  <c r="F124" i="17"/>
  <c r="F128" i="31" s="1"/>
  <c r="K128" i="31" s="1"/>
  <c r="M128" i="31" s="1"/>
  <c r="F147" i="17"/>
  <c r="T147" i="17" s="1"/>
  <c r="F111" i="17"/>
  <c r="T111" i="17" s="1"/>
  <c r="F119" i="17"/>
  <c r="F123" i="31" s="1"/>
  <c r="K123" i="31" s="1"/>
  <c r="M123" i="31" s="1"/>
  <c r="F149" i="17"/>
  <c r="T149" i="17" s="1"/>
  <c r="F125" i="17"/>
  <c r="F129" i="31" s="1"/>
  <c r="K129" i="31" s="1"/>
  <c r="M129" i="31" s="1"/>
  <c r="F64" i="17"/>
  <c r="T64" i="17" s="1"/>
  <c r="F150" i="31"/>
  <c r="K150" i="31" s="1"/>
  <c r="M150" i="31" s="1"/>
  <c r="T91" i="17"/>
  <c r="F142" i="17"/>
  <c r="F146" i="31" s="1"/>
  <c r="K146" i="31" s="1"/>
  <c r="M146" i="31" s="1"/>
  <c r="F126" i="17"/>
  <c r="T126" i="17" s="1"/>
  <c r="F24" i="17"/>
  <c r="T24" i="17" s="1"/>
  <c r="F148" i="17"/>
  <c r="T148" i="17" s="1"/>
  <c r="F127" i="17"/>
  <c r="T127" i="17" s="1"/>
  <c r="F115" i="17"/>
  <c r="T115" i="17" s="1"/>
  <c r="F128" i="17"/>
  <c r="F132" i="31" s="1"/>
  <c r="K132" i="31" s="1"/>
  <c r="M132" i="31" s="1"/>
  <c r="F140" i="17"/>
  <c r="F144" i="31" s="1"/>
  <c r="K144" i="31" s="1"/>
  <c r="M144" i="31" s="1"/>
  <c r="F129" i="17"/>
  <c r="T129" i="17" s="1"/>
  <c r="F151" i="31"/>
  <c r="K151" i="31" s="1"/>
  <c r="M151" i="31" s="1"/>
  <c r="T35" i="17"/>
  <c r="D26" i="24"/>
  <c r="D30" i="24"/>
  <c r="D68" i="24"/>
  <c r="D82" i="24"/>
  <c r="D42" i="24"/>
  <c r="D43" i="24"/>
  <c r="D33" i="24"/>
  <c r="D110" i="24"/>
  <c r="D41" i="24"/>
  <c r="D113" i="24"/>
  <c r="D73" i="24"/>
  <c r="D90" i="24"/>
  <c r="D74" i="24"/>
  <c r="D58" i="24"/>
  <c r="D36" i="24"/>
  <c r="D14" i="24"/>
  <c r="D27" i="24"/>
  <c r="D45" i="24"/>
  <c r="D108" i="24"/>
  <c r="T142" i="17" l="1"/>
  <c r="F115" i="31"/>
  <c r="K115" i="31" s="1"/>
  <c r="M115" i="31" s="1"/>
  <c r="T124" i="17"/>
  <c r="T140" i="17"/>
  <c r="F130" i="31"/>
  <c r="K130" i="31" s="1"/>
  <c r="M130" i="31" s="1"/>
  <c r="T118" i="17"/>
  <c r="T114" i="17"/>
  <c r="T119" i="17"/>
  <c r="T128" i="17"/>
  <c r="F131" i="31"/>
  <c r="K131" i="31" s="1"/>
  <c r="M131" i="31" s="1"/>
  <c r="F38" i="31"/>
  <c r="K38" i="31" s="1"/>
  <c r="M38" i="31" s="1"/>
  <c r="F68" i="31"/>
  <c r="K68" i="31" s="1"/>
  <c r="M68" i="31" s="1"/>
  <c r="F116" i="31"/>
  <c r="K116" i="31" s="1"/>
  <c r="M116" i="31" s="1"/>
  <c r="F152" i="31"/>
  <c r="K152" i="31" s="1"/>
  <c r="M152" i="31" s="1"/>
  <c r="F153" i="31"/>
  <c r="K153" i="31" s="1"/>
  <c r="M153" i="31" s="1"/>
  <c r="F28" i="31"/>
  <c r="K28" i="31" s="1"/>
  <c r="M28" i="31" s="1"/>
  <c r="T125" i="17"/>
  <c r="F119" i="31"/>
  <c r="K119" i="31" s="1"/>
  <c r="M119" i="31" s="1"/>
  <c r="F133" i="31"/>
  <c r="K133" i="31" s="1"/>
  <c r="M133" i="31" s="1"/>
  <c r="L74" i="17"/>
  <c r="L90" i="17"/>
  <c r="L82" i="17"/>
  <c r="L42" i="17"/>
  <c r="L113" i="17"/>
  <c r="L30" i="17"/>
  <c r="L43" i="17"/>
  <c r="L68" i="17"/>
  <c r="L27" i="17"/>
  <c r="L41" i="17"/>
  <c r="L26" i="17"/>
  <c r="L58" i="17"/>
  <c r="L73" i="17"/>
  <c r="L14" i="17"/>
  <c r="L110" i="17"/>
  <c r="L108" i="17"/>
  <c r="L45" i="17"/>
  <c r="L36" i="17"/>
  <c r="L33" i="17"/>
  <c r="D131" i="24"/>
  <c r="D60" i="24"/>
  <c r="D120" i="24"/>
  <c r="D51" i="24"/>
  <c r="D143" i="24"/>
  <c r="D69" i="24"/>
  <c r="D32" i="24"/>
  <c r="D57" i="24"/>
  <c r="D79" i="24"/>
  <c r="D44" i="24"/>
  <c r="D109" i="24"/>
  <c r="D139" i="24"/>
  <c r="D22" i="24"/>
  <c r="D19" i="24"/>
  <c r="D103" i="24"/>
  <c r="D133" i="24"/>
  <c r="D31" i="24"/>
  <c r="D81" i="24"/>
  <c r="D59" i="24"/>
  <c r="D48" i="24"/>
  <c r="D123" i="24"/>
  <c r="D100" i="24"/>
  <c r="D89" i="24"/>
  <c r="D21" i="24"/>
  <c r="D75" i="24"/>
  <c r="D107" i="24"/>
  <c r="D88" i="24"/>
  <c r="D28" i="24"/>
  <c r="D20" i="24"/>
  <c r="D52" i="24"/>
  <c r="D138" i="24"/>
  <c r="D145" i="24"/>
  <c r="D15" i="24"/>
  <c r="D29" i="24"/>
  <c r="D47" i="24"/>
  <c r="D49" i="24"/>
  <c r="D130" i="24"/>
  <c r="D99" i="24"/>
  <c r="D13" i="24"/>
  <c r="D39" i="24"/>
  <c r="D16" i="24"/>
  <c r="D50" i="24"/>
  <c r="D132" i="24"/>
  <c r="D136" i="24"/>
  <c r="D62" i="24"/>
  <c r="D80" i="24"/>
  <c r="D83" i="24"/>
  <c r="D40" i="24"/>
  <c r="D106" i="24"/>
  <c r="D104" i="24"/>
  <c r="D78" i="24"/>
  <c r="D87" i="24"/>
  <c r="D38" i="24"/>
  <c r="D71" i="24"/>
  <c r="D84" i="24"/>
  <c r="D101" i="24"/>
  <c r="D92" i="24"/>
  <c r="D137" i="24"/>
  <c r="D102" i="24"/>
  <c r="D37" i="24"/>
  <c r="D61" i="24"/>
  <c r="D72" i="24"/>
  <c r="D55" i="24"/>
  <c r="D25" i="24"/>
  <c r="D96" i="24"/>
  <c r="D98" i="24"/>
  <c r="D67" i="24"/>
  <c r="D17" i="24"/>
  <c r="D66" i="24"/>
  <c r="D53" i="24"/>
  <c r="D63" i="24"/>
  <c r="D56" i="24"/>
  <c r="D141" i="24"/>
  <c r="D97" i="24"/>
  <c r="D77" i="24"/>
  <c r="D76" i="24"/>
  <c r="D18" i="24"/>
  <c r="D86" i="24"/>
  <c r="D54" i="24"/>
  <c r="D144" i="24"/>
  <c r="D134" i="24"/>
  <c r="D105" i="24"/>
  <c r="D46" i="24"/>
  <c r="D85" i="24"/>
  <c r="D70" i="24"/>
  <c r="D23" i="24"/>
  <c r="D12" i="24"/>
  <c r="F26" i="17" l="1"/>
  <c r="T26" i="17" s="1"/>
  <c r="F43" i="17"/>
  <c r="F47" i="31" s="1"/>
  <c r="K47" i="31" s="1"/>
  <c r="M47" i="31" s="1"/>
  <c r="F82" i="17"/>
  <c r="T82" i="17" s="1"/>
  <c r="F110" i="17"/>
  <c r="F114" i="31" s="1"/>
  <c r="K114" i="31" s="1"/>
  <c r="M114" i="31" s="1"/>
  <c r="F33" i="17"/>
  <c r="T33" i="17" s="1"/>
  <c r="F36" i="17"/>
  <c r="T36" i="17" s="1"/>
  <c r="F14" i="17"/>
  <c r="F18" i="31" s="1"/>
  <c r="K18" i="31" s="1"/>
  <c r="M18" i="31" s="1"/>
  <c r="F41" i="17"/>
  <c r="T41" i="17" s="1"/>
  <c r="F30" i="17"/>
  <c r="F34" i="31" s="1"/>
  <c r="K34" i="31" s="1"/>
  <c r="M34" i="31" s="1"/>
  <c r="F90" i="17"/>
  <c r="T90" i="17" s="1"/>
  <c r="F45" i="17"/>
  <c r="F49" i="31" s="1"/>
  <c r="K49" i="31" s="1"/>
  <c r="M49" i="31" s="1"/>
  <c r="F73" i="17"/>
  <c r="F77" i="31" s="1"/>
  <c r="K77" i="31" s="1"/>
  <c r="M77" i="31" s="1"/>
  <c r="F27" i="17"/>
  <c r="F31" i="31" s="1"/>
  <c r="K31" i="31" s="1"/>
  <c r="M31" i="31" s="1"/>
  <c r="F113" i="17"/>
  <c r="F117" i="31" s="1"/>
  <c r="K117" i="31" s="1"/>
  <c r="M117" i="31" s="1"/>
  <c r="F74" i="17"/>
  <c r="F78" i="31" s="1"/>
  <c r="K78" i="31" s="1"/>
  <c r="M78" i="31" s="1"/>
  <c r="T108" i="17"/>
  <c r="F108" i="17"/>
  <c r="F112" i="31" s="1"/>
  <c r="K112" i="31" s="1"/>
  <c r="M112" i="31" s="1"/>
  <c r="F58" i="17"/>
  <c r="T58" i="17" s="1"/>
  <c r="F68" i="17"/>
  <c r="F72" i="31" s="1"/>
  <c r="K72" i="31" s="1"/>
  <c r="M72" i="31" s="1"/>
  <c r="F42" i="17"/>
  <c r="F46" i="31" s="1"/>
  <c r="K46" i="31" s="1"/>
  <c r="M46" i="31" s="1"/>
  <c r="T30" i="17"/>
  <c r="F30" i="31"/>
  <c r="K30" i="31" s="1"/>
  <c r="M30" i="31" s="1"/>
  <c r="L17" i="17"/>
  <c r="L139" i="17"/>
  <c r="L102" i="17"/>
  <c r="L88" i="17"/>
  <c r="L120" i="17"/>
  <c r="L87" i="17"/>
  <c r="L97" i="17"/>
  <c r="L47" i="17"/>
  <c r="L59" i="17"/>
  <c r="L134" i="17"/>
  <c r="L141" i="17"/>
  <c r="L98" i="17"/>
  <c r="L137" i="17"/>
  <c r="L104" i="17"/>
  <c r="F104" i="17" s="1"/>
  <c r="F108" i="31" s="1"/>
  <c r="K108" i="31" s="1"/>
  <c r="M108" i="31" s="1"/>
  <c r="L50" i="17"/>
  <c r="L29" i="17"/>
  <c r="L107" i="17"/>
  <c r="L81" i="17"/>
  <c r="L44" i="17"/>
  <c r="L60" i="17"/>
  <c r="L37" i="17"/>
  <c r="L51" i="17"/>
  <c r="L78" i="17"/>
  <c r="L109" i="17"/>
  <c r="L144" i="17"/>
  <c r="L56" i="17"/>
  <c r="L96" i="17"/>
  <c r="L92" i="17"/>
  <c r="L106" i="17"/>
  <c r="L16" i="17"/>
  <c r="L15" i="17"/>
  <c r="L75" i="17"/>
  <c r="L31" i="17"/>
  <c r="L79" i="17"/>
  <c r="L131" i="17"/>
  <c r="L46" i="17"/>
  <c r="L28" i="17"/>
  <c r="L132" i="17"/>
  <c r="L54" i="17"/>
  <c r="L63" i="17"/>
  <c r="L25" i="17"/>
  <c r="L101" i="17"/>
  <c r="L40" i="17"/>
  <c r="L39" i="17"/>
  <c r="L145" i="17"/>
  <c r="L21" i="17"/>
  <c r="L133" i="17"/>
  <c r="L57" i="17"/>
  <c r="L136" i="17"/>
  <c r="L105" i="17"/>
  <c r="L86" i="17"/>
  <c r="L84" i="17"/>
  <c r="L83" i="17"/>
  <c r="L13" i="17"/>
  <c r="F13" i="17" s="1"/>
  <c r="F17" i="31" s="1"/>
  <c r="K17" i="31" s="1"/>
  <c r="M17" i="31" s="1"/>
  <c r="L138" i="17"/>
  <c r="L89" i="17"/>
  <c r="L103" i="17"/>
  <c r="L32" i="17"/>
  <c r="L49" i="17"/>
  <c r="L67" i="17"/>
  <c r="L23" i="17"/>
  <c r="L55" i="17"/>
  <c r="L70" i="17"/>
  <c r="L18" i="17"/>
  <c r="L53" i="17"/>
  <c r="L72" i="17"/>
  <c r="L71" i="17"/>
  <c r="L80" i="17"/>
  <c r="L99" i="17"/>
  <c r="L52" i="17"/>
  <c r="L100" i="17"/>
  <c r="L19" i="17"/>
  <c r="L69" i="17"/>
  <c r="L77" i="17"/>
  <c r="L48" i="17"/>
  <c r="L85" i="17"/>
  <c r="L76" i="17"/>
  <c r="L66" i="17"/>
  <c r="L61" i="17"/>
  <c r="L38" i="17"/>
  <c r="L62" i="17"/>
  <c r="L130" i="17"/>
  <c r="L20" i="17"/>
  <c r="L123" i="17"/>
  <c r="L22" i="17"/>
  <c r="L143" i="17"/>
  <c r="K11" i="24"/>
  <c r="D11" i="24"/>
  <c r="L12" i="17"/>
  <c r="F12" i="17" s="1"/>
  <c r="F86" i="31" l="1"/>
  <c r="K86" i="31" s="1"/>
  <c r="M86" i="31" s="1"/>
  <c r="T113" i="17"/>
  <c r="F37" i="31"/>
  <c r="K37" i="31" s="1"/>
  <c r="M37" i="31" s="1"/>
  <c r="T13" i="17"/>
  <c r="T104" i="17"/>
  <c r="F62" i="31"/>
  <c r="K62" i="31" s="1"/>
  <c r="M62" i="31" s="1"/>
  <c r="T43" i="17"/>
  <c r="T73" i="17"/>
  <c r="T110" i="17"/>
  <c r="F40" i="31"/>
  <c r="K40" i="31" s="1"/>
  <c r="M40" i="31" s="1"/>
  <c r="T14" i="17"/>
  <c r="T27" i="17"/>
  <c r="F45" i="31"/>
  <c r="K45" i="31" s="1"/>
  <c r="M45" i="31" s="1"/>
  <c r="F22" i="17"/>
  <c r="T22" i="17" s="1"/>
  <c r="F76" i="17"/>
  <c r="T76" i="17" s="1"/>
  <c r="F99" i="17"/>
  <c r="T99" i="17" s="1"/>
  <c r="F23" i="17"/>
  <c r="T23" i="17" s="1"/>
  <c r="F21" i="17"/>
  <c r="T21" i="17" s="1"/>
  <c r="F101" i="17"/>
  <c r="T101" i="17" s="1"/>
  <c r="F132" i="17"/>
  <c r="T132" i="17" s="1"/>
  <c r="F79" i="17"/>
  <c r="F83" i="31" s="1"/>
  <c r="K83" i="31" s="1"/>
  <c r="M83" i="31" s="1"/>
  <c r="F16" i="17"/>
  <c r="T16" i="17" s="1"/>
  <c r="F56" i="17"/>
  <c r="F60" i="31" s="1"/>
  <c r="K60" i="31" s="1"/>
  <c r="M60" i="31" s="1"/>
  <c r="F51" i="17"/>
  <c r="F55" i="31" s="1"/>
  <c r="K55" i="31" s="1"/>
  <c r="M55" i="31" s="1"/>
  <c r="F81" i="17"/>
  <c r="F85" i="31" s="1"/>
  <c r="K85" i="31" s="1"/>
  <c r="M85" i="31" s="1"/>
  <c r="F134" i="17"/>
  <c r="T134" i="17" s="1"/>
  <c r="F87" i="17"/>
  <c r="T87" i="17" s="1"/>
  <c r="F139" i="17"/>
  <c r="T139" i="17" s="1"/>
  <c r="F62" i="17"/>
  <c r="T62" i="17" s="1"/>
  <c r="F69" i="17"/>
  <c r="T69" i="17" s="1"/>
  <c r="F53" i="17"/>
  <c r="T53" i="17" s="1"/>
  <c r="F103" i="17"/>
  <c r="T103" i="17" s="1"/>
  <c r="F83" i="17"/>
  <c r="T83" i="17" s="1"/>
  <c r="F136" i="17"/>
  <c r="F140" i="31" s="1"/>
  <c r="K140" i="31" s="1"/>
  <c r="M140" i="31" s="1"/>
  <c r="F38" i="17"/>
  <c r="T38" i="17" s="1"/>
  <c r="F25" i="17"/>
  <c r="T25" i="17" s="1"/>
  <c r="F31" i="17"/>
  <c r="T31" i="17" s="1"/>
  <c r="F144" i="17"/>
  <c r="T144" i="17" s="1"/>
  <c r="F107" i="17"/>
  <c r="F111" i="31" s="1"/>
  <c r="K111" i="31" s="1"/>
  <c r="M111" i="31" s="1"/>
  <c r="F137" i="17"/>
  <c r="F141" i="31" s="1"/>
  <c r="K141" i="31" s="1"/>
  <c r="M141" i="31" s="1"/>
  <c r="F59" i="17"/>
  <c r="T59" i="17" s="1"/>
  <c r="F17" i="17"/>
  <c r="F21" i="31" s="1"/>
  <c r="K21" i="31" s="1"/>
  <c r="M21" i="31" s="1"/>
  <c r="F85" i="17"/>
  <c r="F89" i="31" s="1"/>
  <c r="K89" i="31" s="1"/>
  <c r="M89" i="31" s="1"/>
  <c r="F67" i="17"/>
  <c r="F71" i="31" s="1"/>
  <c r="K71" i="31" s="1"/>
  <c r="M71" i="31" s="1"/>
  <c r="F145" i="17"/>
  <c r="T145" i="17" s="1"/>
  <c r="F28" i="17"/>
  <c r="T28" i="17" s="1"/>
  <c r="F106" i="17"/>
  <c r="F110" i="31" s="1"/>
  <c r="K110" i="31" s="1"/>
  <c r="M110" i="31" s="1"/>
  <c r="F37" i="17"/>
  <c r="T37" i="17" s="1"/>
  <c r="F120" i="17"/>
  <c r="F124" i="31" s="1"/>
  <c r="K124" i="31" s="1"/>
  <c r="M124" i="31" s="1"/>
  <c r="F89" i="17"/>
  <c r="F93" i="31" s="1"/>
  <c r="K93" i="31" s="1"/>
  <c r="M93" i="31" s="1"/>
  <c r="F84" i="17"/>
  <c r="F88" i="31" s="1"/>
  <c r="K88" i="31" s="1"/>
  <c r="M88" i="31" s="1"/>
  <c r="T42" i="17"/>
  <c r="T74" i="17"/>
  <c r="T45" i="17"/>
  <c r="F71" i="17"/>
  <c r="F75" i="31" s="1"/>
  <c r="K75" i="31" s="1"/>
  <c r="M75" i="31" s="1"/>
  <c r="F57" i="17"/>
  <c r="F61" i="31" s="1"/>
  <c r="K61" i="31" s="1"/>
  <c r="M61" i="31" s="1"/>
  <c r="F63" i="17"/>
  <c r="F67" i="31" s="1"/>
  <c r="K67" i="31" s="1"/>
  <c r="M67" i="31" s="1"/>
  <c r="F75" i="17"/>
  <c r="F79" i="31" s="1"/>
  <c r="K79" i="31" s="1"/>
  <c r="M79" i="31" s="1"/>
  <c r="F92" i="17"/>
  <c r="F96" i="31" s="1"/>
  <c r="K96" i="31" s="1"/>
  <c r="M96" i="31" s="1"/>
  <c r="F109" i="17"/>
  <c r="T109" i="17" s="1"/>
  <c r="F29" i="17"/>
  <c r="F33" i="31" s="1"/>
  <c r="K33" i="31" s="1"/>
  <c r="M33" i="31" s="1"/>
  <c r="F98" i="17"/>
  <c r="T98" i="17" s="1"/>
  <c r="F47" i="17"/>
  <c r="T47" i="17" s="1"/>
  <c r="F88" i="17"/>
  <c r="T88" i="17" s="1"/>
  <c r="F80" i="17"/>
  <c r="T80" i="17" s="1"/>
  <c r="F20" i="17"/>
  <c r="F24" i="31" s="1"/>
  <c r="K24" i="31" s="1"/>
  <c r="M24" i="31" s="1"/>
  <c r="F100" i="17"/>
  <c r="F104" i="31" s="1"/>
  <c r="K104" i="31" s="1"/>
  <c r="M104" i="31" s="1"/>
  <c r="F49" i="17"/>
  <c r="F53" i="31" s="1"/>
  <c r="K53" i="31" s="1"/>
  <c r="M53" i="31" s="1"/>
  <c r="F39" i="17"/>
  <c r="F43" i="31" s="1"/>
  <c r="K43" i="31" s="1"/>
  <c r="M43" i="31" s="1"/>
  <c r="F46" i="17"/>
  <c r="T46" i="17" s="1"/>
  <c r="F60" i="17"/>
  <c r="F64" i="31" s="1"/>
  <c r="K64" i="31" s="1"/>
  <c r="M64" i="31" s="1"/>
  <c r="F138" i="17"/>
  <c r="T138" i="17" s="1"/>
  <c r="F86" i="17"/>
  <c r="T86" i="17" s="1"/>
  <c r="T68" i="17"/>
  <c r="F94" i="31"/>
  <c r="K94" i="31" s="1"/>
  <c r="M94" i="31" s="1"/>
  <c r="F19" i="17"/>
  <c r="F23" i="31" s="1"/>
  <c r="K23" i="31" s="1"/>
  <c r="M23" i="31" s="1"/>
  <c r="F48" i="17"/>
  <c r="T48" i="17" s="1"/>
  <c r="F143" i="17"/>
  <c r="T143" i="17" s="1"/>
  <c r="F77" i="17"/>
  <c r="T77" i="17" s="1"/>
  <c r="F55" i="17"/>
  <c r="F59" i="31" s="1"/>
  <c r="K59" i="31" s="1"/>
  <c r="M59" i="31" s="1"/>
  <c r="F133" i="17"/>
  <c r="T133" i="17" s="1"/>
  <c r="F54" i="17"/>
  <c r="F58" i="31" s="1"/>
  <c r="K58" i="31" s="1"/>
  <c r="M58" i="31" s="1"/>
  <c r="F131" i="17"/>
  <c r="F135" i="31" s="1"/>
  <c r="K135" i="31" s="1"/>
  <c r="M135" i="31" s="1"/>
  <c r="F15" i="17"/>
  <c r="T15" i="17" s="1"/>
  <c r="F96" i="17"/>
  <c r="T96" i="17" s="1"/>
  <c r="F78" i="17"/>
  <c r="F82" i="31" s="1"/>
  <c r="K82" i="31" s="1"/>
  <c r="M82" i="31" s="1"/>
  <c r="F44" i="17"/>
  <c r="T44" i="17" s="1"/>
  <c r="F50" i="17"/>
  <c r="F54" i="31" s="1"/>
  <c r="K54" i="31" s="1"/>
  <c r="M54" i="31" s="1"/>
  <c r="F141" i="17"/>
  <c r="F145" i="31" s="1"/>
  <c r="K145" i="31" s="1"/>
  <c r="M145" i="31" s="1"/>
  <c r="F97" i="17"/>
  <c r="F101" i="31" s="1"/>
  <c r="K101" i="31" s="1"/>
  <c r="M101" i="31" s="1"/>
  <c r="F102" i="17"/>
  <c r="T102" i="17" s="1"/>
  <c r="F123" i="17"/>
  <c r="T123" i="17" s="1"/>
  <c r="F18" i="17"/>
  <c r="T18" i="17" s="1"/>
  <c r="F61" i="17"/>
  <c r="T61" i="17" s="1"/>
  <c r="F70" i="17"/>
  <c r="F74" i="31" s="1"/>
  <c r="K74" i="31" s="1"/>
  <c r="M74" i="31" s="1"/>
  <c r="F130" i="17"/>
  <c r="T130" i="17" s="1"/>
  <c r="F66" i="17"/>
  <c r="T66" i="17" s="1"/>
  <c r="F52" i="17"/>
  <c r="F56" i="31" s="1"/>
  <c r="K56" i="31" s="1"/>
  <c r="M56" i="31" s="1"/>
  <c r="F72" i="17"/>
  <c r="T72" i="17" s="1"/>
  <c r="F40" i="17"/>
  <c r="F44" i="31" s="1"/>
  <c r="K44" i="31" s="1"/>
  <c r="M44" i="31" s="1"/>
  <c r="F32" i="17"/>
  <c r="T32" i="17" s="1"/>
  <c r="F105" i="17"/>
  <c r="T105" i="17" s="1"/>
  <c r="L11" i="17"/>
  <c r="T51" i="17" l="1"/>
  <c r="F41" i="31"/>
  <c r="K41" i="31" s="1"/>
  <c r="M41" i="31" s="1"/>
  <c r="T137" i="17"/>
  <c r="F92" i="31"/>
  <c r="K92" i="31" s="1"/>
  <c r="M92" i="31" s="1"/>
  <c r="T57" i="17"/>
  <c r="F103" i="31"/>
  <c r="K103" i="31" s="1"/>
  <c r="M103" i="31" s="1"/>
  <c r="F107" i="31"/>
  <c r="K107" i="31" s="1"/>
  <c r="M107" i="31" s="1"/>
  <c r="T49" i="17"/>
  <c r="T19" i="17"/>
  <c r="F29" i="31"/>
  <c r="K29" i="31" s="1"/>
  <c r="M29" i="31" s="1"/>
  <c r="T50" i="17"/>
  <c r="F87" i="31"/>
  <c r="K87" i="31" s="1"/>
  <c r="M87" i="31" s="1"/>
  <c r="F27" i="31"/>
  <c r="K27" i="31" s="1"/>
  <c r="M27" i="31" s="1"/>
  <c r="F70" i="31"/>
  <c r="K70" i="31" s="1"/>
  <c r="M70" i="31" s="1"/>
  <c r="F84" i="31"/>
  <c r="K84" i="31" s="1"/>
  <c r="M84" i="31" s="1"/>
  <c r="F63" i="31"/>
  <c r="K63" i="31" s="1"/>
  <c r="M63" i="31" s="1"/>
  <c r="T81" i="17"/>
  <c r="T63" i="17"/>
  <c r="T120" i="17"/>
  <c r="F138" i="31"/>
  <c r="K138" i="31" s="1"/>
  <c r="M138" i="31" s="1"/>
  <c r="F25" i="31"/>
  <c r="K25" i="31" s="1"/>
  <c r="M25" i="31" s="1"/>
  <c r="T17" i="17"/>
  <c r="T75" i="17"/>
  <c r="T89" i="17"/>
  <c r="T20" i="17"/>
  <c r="T85" i="17"/>
  <c r="T84" i="17"/>
  <c r="F105" i="31"/>
  <c r="K105" i="31" s="1"/>
  <c r="M105" i="31" s="1"/>
  <c r="T131" i="17"/>
  <c r="F42" i="31"/>
  <c r="K42" i="31" s="1"/>
  <c r="M42" i="31" s="1"/>
  <c r="F134" i="31"/>
  <c r="K134" i="31" s="1"/>
  <c r="M134" i="31" s="1"/>
  <c r="T141" i="17"/>
  <c r="F35" i="31"/>
  <c r="K35" i="31" s="1"/>
  <c r="M35" i="31" s="1"/>
  <c r="F65" i="31"/>
  <c r="K65" i="31" s="1"/>
  <c r="M65" i="31" s="1"/>
  <c r="F22" i="31"/>
  <c r="K22" i="31" s="1"/>
  <c r="M22" i="31" s="1"/>
  <c r="T67" i="17"/>
  <c r="T29" i="17"/>
  <c r="F100" i="31"/>
  <c r="K100" i="31" s="1"/>
  <c r="M100" i="31" s="1"/>
  <c r="F66" i="31"/>
  <c r="K66" i="31" s="1"/>
  <c r="M66" i="31" s="1"/>
  <c r="F50" i="31"/>
  <c r="K50" i="31" s="1"/>
  <c r="M50" i="31" s="1"/>
  <c r="F148" i="31"/>
  <c r="K148" i="31" s="1"/>
  <c r="M148" i="31" s="1"/>
  <c r="F73" i="31"/>
  <c r="K73" i="31" s="1"/>
  <c r="M73" i="31" s="1"/>
  <c r="F147" i="31"/>
  <c r="K147" i="31" s="1"/>
  <c r="M147" i="31" s="1"/>
  <c r="F136" i="31"/>
  <c r="K136" i="31" s="1"/>
  <c r="M136" i="31" s="1"/>
  <c r="T97" i="17"/>
  <c r="F81" i="31"/>
  <c r="K81" i="31" s="1"/>
  <c r="M81" i="31" s="1"/>
  <c r="T60" i="17"/>
  <c r="T70" i="17"/>
  <c r="F19" i="31"/>
  <c r="K19" i="31" s="1"/>
  <c r="M19" i="31" s="1"/>
  <c r="F57" i="31"/>
  <c r="K57" i="31" s="1"/>
  <c r="M57" i="31" s="1"/>
  <c r="F127" i="31"/>
  <c r="K127" i="31" s="1"/>
  <c r="M127" i="31" s="1"/>
  <c r="T39" i="17"/>
  <c r="F102" i="31"/>
  <c r="K102" i="31" s="1"/>
  <c r="M102" i="31" s="1"/>
  <c r="T71" i="17"/>
  <c r="F36" i="31"/>
  <c r="K36" i="31" s="1"/>
  <c r="M36" i="31" s="1"/>
  <c r="T54" i="17"/>
  <c r="F48" i="31"/>
  <c r="K48" i="31" s="1"/>
  <c r="M48" i="31" s="1"/>
  <c r="T92" i="17"/>
  <c r="T55" i="17"/>
  <c r="F113" i="31"/>
  <c r="K113" i="31" s="1"/>
  <c r="M113" i="31" s="1"/>
  <c r="T56" i="17"/>
  <c r="F76" i="31"/>
  <c r="K76" i="31" s="1"/>
  <c r="M76" i="31" s="1"/>
  <c r="F90" i="31"/>
  <c r="K90" i="31" s="1"/>
  <c r="M90" i="31" s="1"/>
  <c r="F109" i="31"/>
  <c r="K109" i="31" s="1"/>
  <c r="M109" i="31" s="1"/>
  <c r="F32" i="31"/>
  <c r="K32" i="31" s="1"/>
  <c r="M32" i="31" s="1"/>
  <c r="T100" i="17"/>
  <c r="T107" i="17"/>
  <c r="F137" i="31"/>
  <c r="K137" i="31" s="1"/>
  <c r="M137" i="31" s="1"/>
  <c r="F20" i="31"/>
  <c r="K20" i="31" s="1"/>
  <c r="M20" i="31" s="1"/>
  <c r="F149" i="31"/>
  <c r="K149" i="31" s="1"/>
  <c r="M149" i="31" s="1"/>
  <c r="T52" i="17"/>
  <c r="F26" i="31"/>
  <c r="K26" i="31" s="1"/>
  <c r="M26" i="31" s="1"/>
  <c r="F143" i="31"/>
  <c r="K143" i="31" s="1"/>
  <c r="M143" i="31" s="1"/>
  <c r="T106" i="17"/>
  <c r="T40" i="17"/>
  <c r="F80" i="31"/>
  <c r="K80" i="31" s="1"/>
  <c r="M80" i="31" s="1"/>
  <c r="T78" i="17"/>
  <c r="F52" i="31"/>
  <c r="K52" i="31" s="1"/>
  <c r="M52" i="31" s="1"/>
  <c r="F142" i="31"/>
  <c r="K142" i="31" s="1"/>
  <c r="M142" i="31" s="1"/>
  <c r="F51" i="31"/>
  <c r="K51" i="31" s="1"/>
  <c r="M51" i="31" s="1"/>
  <c r="T79" i="17"/>
  <c r="T136" i="17"/>
  <c r="F106" i="31"/>
  <c r="K106" i="31" s="1"/>
  <c r="M106" i="31" s="1"/>
  <c r="F91" i="31"/>
  <c r="K91" i="31" s="1"/>
  <c r="M91" i="31" s="1"/>
  <c r="F16" i="31"/>
  <c r="T12" i="17"/>
  <c r="F11" i="17"/>
  <c r="T11" i="17" l="1"/>
  <c r="T8" i="17" s="1"/>
  <c r="F15" i="31"/>
  <c r="K16" i="31"/>
  <c r="M16" i="31" l="1"/>
  <c r="K15" i="31"/>
  <c r="K12" i="31" s="1"/>
  <c r="M15" i="31" l="1"/>
  <c r="M12" i="31" s="1"/>
</calcChain>
</file>

<file path=xl/sharedStrings.xml><?xml version="1.0" encoding="utf-8"?>
<sst xmlns="http://schemas.openxmlformats.org/spreadsheetml/2006/main" count="4735" uniqueCount="470">
  <si>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</si>
  <si>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</si>
  <si>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</si>
  <si>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</si>
  <si>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</si>
  <si>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</si>
  <si>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</si>
  <si>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</si>
  <si>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</si>
  <si>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</si>
  <si>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</si>
  <si>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</si>
  <si>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</si>
  <si>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</si>
  <si>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</si>
  <si>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</si>
  <si>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</si>
  <si>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</si>
  <si>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</si>
  <si>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</si>
  <si>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</si>
  <si>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</si>
  <si>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</si>
  <si>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</si>
  <si>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</si>
  <si>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</si>
  <si>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</si>
  <si>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</si>
  <si>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</si>
  <si>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</si>
  <si>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</si>
  <si>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</si>
  <si>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</si>
  <si>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</si>
  <si>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ВМП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</si>
  <si>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</si>
  <si>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</si>
  <si>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</si>
  <si>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</si>
  <si>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</si>
  <si>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</si>
  <si>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РКГВВ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</si>
  <si>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</si>
  <si>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</si>
  <si>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</si>
  <si>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</si>
  <si>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</si>
  <si>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</si>
  <si>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</si>
  <si>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</si>
  <si>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</si>
  <si>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</si>
  <si>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</si>
  <si>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</si>
  <si>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отдельные виды диагностики по ПГГ</t>
  </si>
  <si>
    <t>Реестровый номер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</si>
  <si>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</si>
  <si>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</si>
  <si>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</si>
  <si>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</si>
  <si>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</si>
  <si>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</si>
  <si>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</si>
  <si>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</si>
  <si>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</si>
  <si>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</si>
  <si>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</si>
  <si>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</si>
  <si>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</si>
  <si>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</si>
  <si>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</si>
  <si>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</si>
  <si>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</si>
  <si>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</si>
  <si>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</si>
  <si>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</si>
  <si>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</si>
  <si>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</si>
  <si>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</si>
  <si>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</si>
  <si>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</si>
  <si>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</si>
  <si>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</si>
  <si>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</si>
  <si>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</si>
  <si>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</si>
  <si>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</si>
  <si>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</si>
  <si>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</si>
  <si>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</si>
  <si>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</si>
  <si>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</si>
  <si>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</si>
  <si>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</si>
  <si>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</si>
  <si>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</si>
  <si>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</si>
  <si>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</si>
  <si>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</si>
  <si>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</si>
  <si>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</si>
  <si>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</si>
  <si>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</si>
  <si>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</si>
  <si>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</si>
  <si>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</si>
  <si>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</si>
  <si>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</si>
  <si>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</si>
  <si>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</si>
  <si>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</si>
  <si>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</si>
  <si>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</si>
  <si>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</si>
  <si>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</si>
  <si>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</si>
  <si>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</si>
  <si>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</si>
  <si>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</si>
  <si>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</si>
  <si>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</si>
  <si>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</si>
  <si>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</si>
  <si>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</si>
  <si>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</si>
  <si>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</si>
  <si>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</si>
  <si>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</si>
  <si>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</si>
  <si>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</si>
  <si>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</si>
  <si>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</si>
  <si>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</si>
  <si>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</si>
  <si>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</si>
  <si>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</si>
  <si>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</si>
  <si>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</si>
  <si>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</si>
  <si>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</si>
  <si>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</si>
  <si>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</si>
  <si>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</si>
  <si>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</si>
  <si>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</si>
  <si>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</si>
  <si>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</si>
  <si>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</si>
  <si>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</si>
  <si>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</si>
  <si>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</si>
  <si>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</si>
  <si>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</si>
  <si>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</si>
  <si>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</si>
  <si>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</si>
  <si>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</si>
  <si>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</si>
  <si>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</si>
  <si>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</si>
  <si>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</si>
  <si>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</si>
  <si>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</si>
  <si>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</si>
  <si>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</si>
  <si>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</si>
  <si>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</si>
  <si>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</si>
  <si>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</si>
  <si>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</si>
  <si>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</si>
  <si>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</si>
  <si>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</si>
  <si>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</si>
  <si>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</si>
  <si>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</si>
  <si>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</si>
  <si>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</si>
  <si>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</si>
  <si>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</si>
  <si>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</si>
  <si>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</si>
  <si>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</si>
  <si>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</si>
  <si>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</si>
  <si>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</si>
  <si>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</si>
  <si>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</si>
  <si>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</si>
  <si>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</si>
  <si>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</si>
  <si>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</si>
  <si>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</si>
  <si>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</si>
  <si>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</si>
  <si>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</si>
  <si>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</si>
  <si>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</si>
  <si>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</si>
  <si>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</si>
  <si>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</si>
  <si>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</si>
  <si>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</si>
  <si>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ГБУЗ РБ ГКБ №21 г.Уфа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</si>
  <si>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</si>
  <si>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</si>
  <si>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</si>
  <si>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</si>
  <si>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</si>
  <si>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</si>
  <si>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</si>
  <si>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</si>
  <si>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</si>
  <si>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</si>
  <si>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</si>
  <si>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</si>
  <si>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</si>
  <si>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</si>
  <si>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</si>
  <si>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</si>
  <si>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</si>
  <si>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</si>
  <si>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</si>
  <si>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</si>
  <si>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</si>
  <si>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ГБУЗ РКБ им. Г.Г.Куватова</t>
  </si>
  <si>
    <t>ГБУЗ РБ КБСМП г.Уфа</t>
  </si>
  <si>
    <t xml:space="preserve">ГБУЗ РКВД </t>
  </si>
  <si>
    <t>ГБУЗ РБ ГКБ №18 г.Уфы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</si>
  <si>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</si>
  <si>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</si>
  <si>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</si>
  <si>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</si>
  <si>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</si>
  <si>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</si>
  <si>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</si>
  <si>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</si>
  <si>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</si>
  <si>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</si>
  <si>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</si>
  <si>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</si>
  <si>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</si>
  <si>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</si>
  <si>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</si>
  <si>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</si>
  <si>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</si>
  <si>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</si>
  <si>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</si>
  <si>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</si>
  <si>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</si>
  <si>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</si>
  <si>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</si>
  <si>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</si>
  <si>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</si>
  <si>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</si>
  <si>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</si>
  <si>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</si>
  <si>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</si>
  <si>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</si>
  <si>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</si>
  <si>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</si>
  <si>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</si>
  <si>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Итого</t>
  </si>
  <si>
    <t>Базовая программа ОМС</t>
  </si>
  <si>
    <t xml:space="preserve"> стационар</t>
  </si>
  <si>
    <t>дневной стационар</t>
  </si>
  <si>
    <t>амбулаторно-поликлиническая помощь</t>
  </si>
  <si>
    <t>посещения с профилактическими и иными целями</t>
  </si>
  <si>
    <t>посещение по неотложной медицинской помощи</t>
  </si>
  <si>
    <t>обращения в связи с заболеваниями</t>
  </si>
  <si>
    <t>отдельные диагностические исследования по ПГГ</t>
  </si>
  <si>
    <t xml:space="preserve">скорая медицинская помощь </t>
  </si>
  <si>
    <t>гемодиализ</t>
  </si>
  <si>
    <t>всего</t>
  </si>
  <si>
    <t>в том числе</t>
  </si>
  <si>
    <t>ФАПы</t>
  </si>
  <si>
    <t>Объем средств на выплаты по показателям результативности</t>
  </si>
  <si>
    <t>руб.</t>
  </si>
  <si>
    <t>Посещения с иными целями</t>
  </si>
  <si>
    <t>скорая медицинская помощь</t>
  </si>
  <si>
    <t xml:space="preserve">по подушевому нормативу финансирования </t>
  </si>
  <si>
    <t>за вызовов с применением тромболитических препаратов</t>
  </si>
  <si>
    <t>за специализированный вызов</t>
  </si>
  <si>
    <t>КСГ для случаев проведения ЭКО</t>
  </si>
  <si>
    <t>В стационарных условиях.</t>
  </si>
  <si>
    <t>КСГ по профилю "Онкология"</t>
  </si>
  <si>
    <t>В амбулаторных условиях посещения  в неотложной форме.</t>
  </si>
  <si>
    <t>медицинская реабилитация</t>
  </si>
  <si>
    <t>в условиях круглосуточного стационара</t>
  </si>
  <si>
    <t>В амбулаторных условиях обращения по поводу заболевания.</t>
  </si>
  <si>
    <t xml:space="preserve">Обращения МО, имеющие прикрепленное население </t>
  </si>
  <si>
    <t>по реестрам</t>
  </si>
  <si>
    <t xml:space="preserve">КТ </t>
  </si>
  <si>
    <t>МРТ</t>
  </si>
  <si>
    <t>УЗИ ссс</t>
  </si>
  <si>
    <t>Эндоскопия</t>
  </si>
  <si>
    <t>Гистология</t>
  </si>
  <si>
    <t>МГИ</t>
  </si>
  <si>
    <t>Сумма на ФАПы</t>
  </si>
  <si>
    <t>диспансерное наблюдение</t>
  </si>
  <si>
    <t>Всего Базовая программа ОМС</t>
  </si>
  <si>
    <t>ВМП  профиль "онкология"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</si>
  <si>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</si>
  <si>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 xml:space="preserve">в том числе </t>
  </si>
  <si>
    <t>профиль "онкология"</t>
  </si>
  <si>
    <t>ООО "Клиника эстетической медицины "Юхелф"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</si>
  <si>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</si>
  <si>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</si>
  <si>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</si>
  <si>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АНМО "Уфимский хоспис"</t>
  </si>
  <si>
    <t>020051</t>
  </si>
  <si>
    <t>сахарного диабета</t>
  </si>
  <si>
    <t>болезней системы кровообращения</t>
  </si>
  <si>
    <t>по профилю "стоматология"</t>
  </si>
  <si>
    <t>кроме профиля "стоматология"</t>
  </si>
  <si>
    <t>по подушевому нормативу финансирования на прикрепившихся лиц</t>
  </si>
  <si>
    <t>ГБУЗ РЦПБ СО СПИДОМ И ИЗ</t>
  </si>
  <si>
    <t xml:space="preserve">АО "Санаторий "Зеленая роща" </t>
  </si>
  <si>
    <t>ds36.012-ds36.013 (иммунизация недоношенных)</t>
  </si>
  <si>
    <t>020052</t>
  </si>
  <si>
    <t>ООО "Клиника Фомина Уфа"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</si>
  <si>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</si>
  <si>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</si>
  <si>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>Обращения для проведения 2 этапа диспансеризации взрослого населения по оценке репродуктивного здоровья</t>
  </si>
  <si>
    <t>Диспансерное наблюдение отдельных категорий граждан из числа взрослого населения и детей, проживающих в организациях социального обслуживания (детских домах-интернатах), предоставляющих социальные услуги в стационарной форме (за единицу объема медицинской помощи)</t>
  </si>
  <si>
    <t>ГБУЗ РБ Детская поликлиника №6 г.Уфа</t>
  </si>
  <si>
    <t>КС</t>
  </si>
  <si>
    <t>ДС</t>
  </si>
  <si>
    <t>АПУ</t>
  </si>
  <si>
    <t>020066</t>
  </si>
  <si>
    <t xml:space="preserve">Профилактический медосмотр несовершеннолетних </t>
  </si>
  <si>
    <t>взрослые</t>
  </si>
  <si>
    <t>Реестро-вый номер</t>
  </si>
  <si>
    <t>№      п/п</t>
  </si>
  <si>
    <t>Реестро-вый номер МО</t>
  </si>
  <si>
    <t>Наименование МО</t>
  </si>
  <si>
    <t>в том числе по поводу:</t>
  </si>
  <si>
    <t xml:space="preserve"> онкологических заболеваний 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</si>
  <si>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</si>
  <si>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</si>
  <si>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>из них</t>
  </si>
  <si>
    <t>дети</t>
  </si>
  <si>
    <t>ГБУЗ РБ Баймакская ЦРБ</t>
  </si>
  <si>
    <t>ГБУЗ РБ Учалинская ЦРБ</t>
  </si>
  <si>
    <t>Реестровый номер МО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</si>
  <si>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</si>
  <si>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</si>
  <si>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</si>
  <si>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</si>
  <si>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</si>
  <si>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</si>
  <si>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</si>
  <si>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</si>
  <si>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</si>
  <si>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</si>
  <si>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</si>
  <si>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</si>
  <si>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</si>
  <si>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</si>
  <si>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</si>
  <si>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</si>
  <si>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</si>
  <si>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 xml:space="preserve">ГБУЗ РБ ГКБ № 21 г.Уфа 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</si>
  <si>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</si>
  <si>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</si>
  <si>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</si>
  <si>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</si>
  <si>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ИТОГО</t>
  </si>
  <si>
    <t>Прирост регистра пациентов (на 10%)</t>
  </si>
  <si>
    <t>ИТОГО с учетом прироста регистра пациентов на 10%</t>
  </si>
  <si>
    <t>ПЭТ-КТ</t>
  </si>
  <si>
    <t>ОФЭКТ/КТ</t>
  </si>
  <si>
    <t>Сумма</t>
  </si>
  <si>
    <t>посещения с профилактическими целями центров здоровья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</si>
  <si>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</si>
  <si>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</si>
  <si>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Посещения с профилактическими и иными целями</t>
  </si>
  <si>
    <t>Профилактические медицинские осмотры и диспансеризации (за единицу объема медицинской помощи)</t>
  </si>
  <si>
    <t xml:space="preserve"> Профилактические медицинские осмотры</t>
  </si>
  <si>
    <t>В  рамках проведения диспансеризации (1 этап)</t>
  </si>
  <si>
    <t>Диспансеризация для оценки репродуктивного здоровья женщин и мужчин(1 этап)</t>
  </si>
  <si>
    <t xml:space="preserve">За единицу объема медицинской помощи </t>
  </si>
  <si>
    <t xml:space="preserve"> Диспансеризация определенных групп взрослого населения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</si>
  <si>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</si>
  <si>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</si>
  <si>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</t>
  </si>
  <si>
    <t>женщины</t>
  </si>
  <si>
    <t>мужчины</t>
  </si>
  <si>
    <t xml:space="preserve">по профилю "стоматология" </t>
  </si>
  <si>
    <t>по другим профилям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</si>
  <si>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</si>
  <si>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</si>
  <si>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</si>
  <si>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</si>
  <si>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</si>
  <si>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</si>
  <si>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</si>
  <si>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</si>
  <si>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</si>
  <si>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</si>
  <si>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</si>
  <si>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</si>
  <si>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</si>
  <si>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</si>
  <si>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</si>
  <si>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</si>
  <si>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>КСГ по COVID-19</t>
  </si>
  <si>
    <t>профиль "Онкология"</t>
  </si>
  <si>
    <t>Всего по КСГ + ВМП</t>
  </si>
  <si>
    <t>заседания Комиссии по разработке</t>
  </si>
  <si>
    <t>территориальной программы ОМС в РБ</t>
  </si>
  <si>
    <t xml:space="preserve">Приложение 2.1.  к Протоколу </t>
  </si>
  <si>
    <t>020058</t>
  </si>
  <si>
    <t>ООО "ДОКТОР ВЕН"</t>
  </si>
  <si>
    <t>ГБУЗ РБ ГКБ №9 г.Уфы</t>
  </si>
  <si>
    <t>Обращения МО, не имеющих прикрепленное население, ЦАОП, травмпункты</t>
  </si>
  <si>
    <t>Стентирование / эндартерэктомия  st25.010 (A.16.12.008.004; A.16.12.008.009; A16.12.028.007); st25.011 (A16.12.008; A16.12.008.001; A16.12.008.002; A16.23.034.012)</t>
  </si>
  <si>
    <t>Стентирование/эндартерэктомия (гр.12, метод «реконструктивные вмешательства на экстракраниальных отделах церебральных артерий»)</t>
  </si>
  <si>
    <t>в том числе:</t>
  </si>
  <si>
    <t xml:space="preserve">ГБУЗ РКФПЦ </t>
  </si>
  <si>
    <t>ГБУЗ РБ Детская поликлиника №4 г.Уфа</t>
  </si>
  <si>
    <t>020083</t>
  </si>
  <si>
    <t>АО санаторий "Юматово"</t>
  </si>
  <si>
    <t>Обращения для проведения диспансерного наблюдения детского населения  
(приказ Минздрава России от 11.04.2025 № 192н), финансируемые по реестрам</t>
  </si>
  <si>
    <t>ds18.003 "Формирование, имплантация, удаление, смена доступа для диализа"</t>
  </si>
  <si>
    <t xml:space="preserve">Всего Базовая программа ОМС по Протоколу     </t>
  </si>
  <si>
    <t xml:space="preserve">Плановые объемы финансового обеспечения Территориальной программы ОМС на 2026 год. </t>
  </si>
  <si>
    <t xml:space="preserve">Плановые объемы финансового обеспечения Базовой программы ОМС на 2026 год. </t>
  </si>
  <si>
    <t xml:space="preserve">Плановые объемы финансового обеспечения медицинской помощи по профилю "Медицинская реабилитация" по Базовой программе ОМС на 2026 год </t>
  </si>
  <si>
    <t>Плановые объемы финансового обеспечения фельдшерских, фельдшерско - акушерских пунктов на 2026 год</t>
  </si>
  <si>
    <t xml:space="preserve">Плановые объемы финансового обеспечения сеансов (услуг) заместительной почечной терапии методами гемодиализа и перитонеального диализа по Базовой программе ОМС на 2026 год </t>
  </si>
  <si>
    <t>Финансовое обеспечение объемов сеансов (услуг) заместительной почечной терапии методами гемодиализа и перитонеального диализа на 2026 год.</t>
  </si>
  <si>
    <t xml:space="preserve">Плановые объемы финансового обеспечения скорой медицинской помощи по Базовой программе ОМС на 2026 год </t>
  </si>
  <si>
    <t xml:space="preserve">Плановые объемы финансового обеспечения по  базовой программе ОМС на 2026 год в условиях дневного стационара. </t>
  </si>
  <si>
    <t>Плановые объемы финансового обеспечения по программе ОМС на 2026 год в стационарных условиях</t>
  </si>
  <si>
    <t xml:space="preserve">Плановые объемы финансового обеспечения по базовой программе ОМС на 2026 год в амбулаторных условиях (посещения с профилактическими и иными целями). </t>
  </si>
  <si>
    <t xml:space="preserve">Амбулаторно-поликлиническая помощь в части комплексных посещений  для проведения диспансерного наблюдения на 2026 год </t>
  </si>
  <si>
    <t>Плановые объемы финансового обеспечения посещений с профилактическими целями центров здоровья для взрослого населения на 2026 год</t>
  </si>
  <si>
    <t xml:space="preserve">Плановые объемы финансового обеспечения по Базовой программе ОМС на 2026 год в амбулаторных условиях  (посещения в неотложной форме). </t>
  </si>
  <si>
    <t>Плановые объемы финансового обеспечения по Базовой программе ОМС на 2026 год в амбулаторных условиях (обращения по поводу заболевания)</t>
  </si>
  <si>
    <t xml:space="preserve">Плановые объемы финансового обеспечения отдельных диагностических (лабораторных) исследований, для которых установлены отдельные нормативы ПГГ в части Базовой программы ОМС  на 2026 год              </t>
  </si>
  <si>
    <t xml:space="preserve">Плановые объемы финансового обеспечения на ведение школ для больных с хроническими неинфекционными заболеваниями, в том числе с сахарным диабетом, школ для беременных и по вопросам грудного вскармливания в части Базовой программы ОМС  на 2026 год              </t>
  </si>
  <si>
    <t>школа сахарного диабета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</si>
  <si>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</si>
  <si>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С ( 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</si>
  <si>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</si>
  <si>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r>
      <t xml:space="preserve">консультация с применением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при дистанционном взаимодействий </t>
    </r>
    <r>
      <rPr>
        <b/>
        <sz val="9"/>
        <color theme="1"/>
        <rFont val="Times New Roman"/>
        <family val="1"/>
        <charset val="204"/>
      </rPr>
      <t xml:space="preserve">медицинских работников между собой </t>
    </r>
  </si>
  <si>
    <r>
      <t xml:space="preserve">консультация с пррименением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 при дистационном взаимодействии </t>
    </r>
    <r>
      <rPr>
        <b/>
        <sz val="9"/>
        <color theme="1"/>
        <rFont val="Times New Roman"/>
        <family val="1"/>
        <charset val="204"/>
      </rPr>
      <t>медицинских работников с пациентами</t>
    </r>
    <r>
      <rPr>
        <sz val="9"/>
        <color theme="1"/>
        <rFont val="Times New Roman"/>
        <family val="1"/>
        <charset val="204"/>
      </rPr>
      <t xml:space="preserve"> или их законными представителями</t>
    </r>
  </si>
  <si>
    <t>Дистанционное наблюдение за состоянием здоровья пациентов</t>
  </si>
  <si>
    <t>пациентов с сахарным диабетом</t>
  </si>
  <si>
    <t>пациентов с артериальной гипертензией</t>
  </si>
  <si>
    <t>школа для больных с хроническими заболеваниями</t>
  </si>
  <si>
    <t>дистанционное наблюдение за состоянием здоровья пациентов</t>
  </si>
  <si>
    <t>Школа для больных с хроническими заболеваниями, школа для беременных и по вопросам грудного вскармливания</t>
  </si>
  <si>
    <t>ГБУЗ РКФПЦ</t>
  </si>
  <si>
    <t>ds12.020-ds12.028 (вирусные гепатиты)</t>
  </si>
  <si>
    <t>по КСГ без мед.реабил., ВМП, гемод.</t>
  </si>
  <si>
    <t>Стентирование для больных с инфарктом миокарда (st.25.013-st.25.021)</t>
  </si>
  <si>
    <t>Имплантация частотно-адаптированного кардиостимулятора взрослым (st.25.022)</t>
  </si>
  <si>
    <t>Стентирование для больных с инфарктом миокарда (гр.48-50)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</si>
  <si>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</si>
  <si>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</si>
  <si>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</si>
  <si>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КСГ (за исключением КСГ по профилю "Онкология", COVID-19, ССХ)</t>
  </si>
  <si>
    <t>По подушевому нормативу финансирования на прикрепившихся лиц</t>
  </si>
  <si>
    <t xml:space="preserve">   от 27.01.2026 № 1-26</t>
  </si>
  <si>
    <t>Итого Территориальная программа ОМС (Протокол № 1-26)</t>
  </si>
  <si>
    <t>Медицинская помощь за пределами РБ</t>
  </si>
  <si>
    <t>Объем средств с учетом показателей результативности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</si>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</sst>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7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 Cyr"/>
      <charset val="204"/>
    </font>
    <font>
      <sz val="8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52">
    <xf numFmtId="0" fontId="0" fillId="0" borderId="0"/>
    <xf numFmtId="0" fontId="18" fillId="0" borderId="0"/>
    <xf numFmtId="0" fontId="19" fillId="0" borderId="0"/>
    <xf numFmtId="0" fontId="20" fillId="0" borderId="0"/>
    <xf numFmtId="166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7" fillId="0" borderId="0"/>
    <xf numFmtId="0" fontId="19" fillId="0" borderId="0"/>
    <xf numFmtId="0" fontId="17" fillId="0" borderId="0"/>
    <xf numFmtId="0" fontId="14" fillId="0" borderId="0"/>
    <xf numFmtId="0" fontId="14" fillId="0" borderId="0"/>
    <xf numFmtId="0" fontId="13" fillId="0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1" borderId="0" applyNumberFormat="0" applyBorder="0" applyAlignment="0" applyProtection="0"/>
    <xf numFmtId="0" fontId="25" fillId="5" borderId="0" applyNumberFormat="0" applyBorder="0" applyAlignment="0" applyProtection="0"/>
    <xf numFmtId="0" fontId="26" fillId="22" borderId="3" applyNumberFormat="0" applyAlignment="0" applyProtection="0"/>
    <xf numFmtId="0" fontId="27" fillId="23" borderId="4" applyNumberFormat="0" applyAlignment="0" applyProtection="0"/>
    <xf numFmtId="0" fontId="28" fillId="0" borderId="0"/>
    <xf numFmtId="166" fontId="21" fillId="0" borderId="0" applyBorder="0" applyProtection="0"/>
    <xf numFmtId="166" fontId="21" fillId="0" borderId="0"/>
    <xf numFmtId="0" fontId="29" fillId="0" borderId="0"/>
    <xf numFmtId="0" fontId="29" fillId="0" borderId="0"/>
    <xf numFmtId="0" fontId="30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32" fillId="0" borderId="0" applyNumberFormat="0" applyBorder="0" applyProtection="0">
      <alignment horizontal="center"/>
    </xf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Border="0" applyProtection="0">
      <alignment horizontal="center" textRotation="90"/>
    </xf>
    <xf numFmtId="0" fontId="36" fillId="9" borderId="3" applyNumberFormat="0" applyAlignment="0" applyProtection="0"/>
    <xf numFmtId="0" fontId="37" fillId="0" borderId="8" applyNumberFormat="0" applyFill="0" applyAlignment="0" applyProtection="0"/>
    <xf numFmtId="0" fontId="38" fillId="24" borderId="0" applyNumberFormat="0" applyBorder="0" applyAlignment="0" applyProtection="0"/>
    <xf numFmtId="0" fontId="17" fillId="25" borderId="9" applyNumberFormat="0" applyFont="0" applyAlignment="0" applyProtection="0"/>
    <xf numFmtId="0" fontId="39" fillId="22" borderId="10" applyNumberFormat="0" applyAlignment="0" applyProtection="0"/>
    <xf numFmtId="0" fontId="40" fillId="0" borderId="0" applyNumberFormat="0" applyBorder="0" applyProtection="0"/>
    <xf numFmtId="167" fontId="40" fillId="0" borderId="0" applyBorder="0" applyProtection="0"/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1" borderId="0" applyNumberFormat="0" applyBorder="0" applyAlignment="0" applyProtection="0"/>
    <xf numFmtId="0" fontId="36" fillId="9" borderId="3" applyNumberFormat="0" applyAlignment="0" applyProtection="0"/>
    <xf numFmtId="0" fontId="39" fillId="22" borderId="10" applyNumberFormat="0" applyAlignment="0" applyProtection="0"/>
    <xf numFmtId="0" fontId="26" fillId="22" borderId="3" applyNumberFormat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27" fillId="23" borderId="4" applyNumberFormat="0" applyAlignment="0" applyProtection="0"/>
    <xf numFmtId="0" fontId="41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44" fillId="0" borderId="0"/>
    <xf numFmtId="0" fontId="28" fillId="0" borderId="0"/>
    <xf numFmtId="0" fontId="45" fillId="0" borderId="0"/>
    <xf numFmtId="0" fontId="45" fillId="0" borderId="0"/>
    <xf numFmtId="0" fontId="46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48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22" fillId="0" borderId="0"/>
    <xf numFmtId="0" fontId="23" fillId="0" borderId="0"/>
    <xf numFmtId="0" fontId="23" fillId="0" borderId="0"/>
    <xf numFmtId="0" fontId="19" fillId="0" borderId="0"/>
    <xf numFmtId="0" fontId="12" fillId="0" borderId="0"/>
    <xf numFmtId="0" fontId="22" fillId="0" borderId="0"/>
    <xf numFmtId="0" fontId="44" fillId="0" borderId="0"/>
    <xf numFmtId="0" fontId="44" fillId="0" borderId="0"/>
    <xf numFmtId="0" fontId="25" fillId="5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25" borderId="9" applyNumberFormat="0" applyFont="0" applyAlignment="0" applyProtection="0"/>
    <xf numFmtId="9" fontId="23" fillId="0" borderId="0" applyFont="0" applyFill="0" applyBorder="0" applyAlignment="0" applyProtection="0"/>
    <xf numFmtId="9" fontId="23" fillId="0" borderId="0" applyFill="0" applyBorder="0" applyAlignment="0" applyProtection="0"/>
    <xf numFmtId="9" fontId="4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7" fillId="0" borderId="8" applyNumberFormat="0" applyFill="0" applyAlignment="0" applyProtection="0"/>
    <xf numFmtId="0" fontId="43" fillId="0" borderId="0" applyNumberFormat="0" applyFill="0" applyBorder="0" applyAlignment="0" applyProtection="0"/>
    <xf numFmtId="0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48" fillId="0" borderId="0" applyFill="0" applyBorder="0" applyAlignment="0" applyProtection="0"/>
    <xf numFmtId="164" fontId="44" fillId="0" borderId="0" applyFont="0" applyFill="0" applyBorder="0" applyAlignment="0" applyProtection="0"/>
    <xf numFmtId="0" fontId="31" fillId="6" borderId="0" applyNumberFormat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23" fillId="0" borderId="0"/>
    <xf numFmtId="0" fontId="17" fillId="0" borderId="0"/>
    <xf numFmtId="0" fontId="44" fillId="0" borderId="0"/>
    <xf numFmtId="0" fontId="19" fillId="0" borderId="0"/>
    <xf numFmtId="0" fontId="11" fillId="0" borderId="0"/>
    <xf numFmtId="0" fontId="11" fillId="0" borderId="0"/>
    <xf numFmtId="0" fontId="62" fillId="0" borderId="0"/>
    <xf numFmtId="0" fontId="10" fillId="0" borderId="0"/>
    <xf numFmtId="0" fontId="9" fillId="0" borderId="0"/>
    <xf numFmtId="0" fontId="17" fillId="0" borderId="0"/>
    <xf numFmtId="0" fontId="1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2">
    <xf numFmtId="0" fontId="0" fillId="0" borderId="0" xfId="0"/>
    <xf numFmtId="0" fontId="51" fillId="3" borderId="0" xfId="0" applyFont="1" applyFill="1" applyAlignment="1">
      <alignment horizontal="right" vertical="center"/>
    </xf>
    <xf numFmtId="0" fontId="52" fillId="2" borderId="0" xfId="0" applyFont="1" applyFill="1" applyAlignment="1">
      <alignment horizontal="right" vertical="center"/>
    </xf>
    <xf numFmtId="0" fontId="52" fillId="3" borderId="0" xfId="0" applyFont="1" applyFill="1" applyAlignment="1">
      <alignment horizontal="right" vertical="center"/>
    </xf>
    <xf numFmtId="3" fontId="51" fillId="2" borderId="0" xfId="0" applyNumberFormat="1" applyFont="1" applyFill="1" applyAlignment="1">
      <alignment horizontal="right" vertical="center"/>
    </xf>
    <xf numFmtId="0" fontId="51" fillId="0" borderId="0" xfId="0" applyFont="1" applyFill="1" applyAlignment="1">
      <alignment horizontal="center" vertical="center"/>
    </xf>
    <xf numFmtId="0" fontId="51" fillId="3" borderId="0" xfId="0" applyFont="1" applyFill="1" applyAlignment="1">
      <alignment horizontal="left" vertical="center"/>
    </xf>
    <xf numFmtId="0" fontId="51" fillId="2" borderId="0" xfId="0" applyFont="1" applyFill="1" applyAlignment="1">
      <alignment horizontal="right" vertical="center"/>
    </xf>
    <xf numFmtId="0" fontId="51" fillId="2" borderId="0" xfId="0" applyNumberFormat="1" applyFont="1" applyFill="1" applyBorder="1" applyAlignment="1">
      <alignment horizontal="center" vertical="center" wrapText="1"/>
    </xf>
    <xf numFmtId="0" fontId="51" fillId="3" borderId="1" xfId="2" applyFont="1" applyFill="1" applyBorder="1" applyAlignment="1">
      <alignment horizontal="left" vertical="center" wrapText="1"/>
    </xf>
    <xf numFmtId="49" fontId="51" fillId="3" borderId="1" xfId="2" applyNumberFormat="1" applyFont="1" applyFill="1" applyBorder="1" applyAlignment="1">
      <alignment horizontal="center" vertical="center" wrapText="1"/>
    </xf>
    <xf numFmtId="0" fontId="51" fillId="3" borderId="1" xfId="2" applyFont="1" applyFill="1" applyBorder="1" applyAlignment="1">
      <alignment horizontal="center" vertical="center" wrapText="1"/>
    </xf>
    <xf numFmtId="49" fontId="51" fillId="3" borderId="1" xfId="0" applyNumberFormat="1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left" vertical="center" wrapText="1"/>
    </xf>
    <xf numFmtId="0" fontId="52" fillId="3" borderId="1" xfId="2" applyFont="1" applyFill="1" applyBorder="1" applyAlignment="1">
      <alignment horizontal="left" vertical="center" wrapText="1"/>
    </xf>
    <xf numFmtId="49" fontId="51" fillId="3" borderId="1" xfId="0" applyNumberFormat="1" applyFont="1" applyFill="1" applyBorder="1" applyAlignment="1">
      <alignment horizontal="center" vertical="center"/>
    </xf>
    <xf numFmtId="49" fontId="51" fillId="3" borderId="1" xfId="2" applyNumberFormat="1" applyFont="1" applyFill="1" applyBorder="1" applyAlignment="1">
      <alignment horizontal="left" vertical="center" wrapText="1"/>
    </xf>
    <xf numFmtId="0" fontId="51" fillId="0" borderId="0" xfId="0" applyFont="1" applyFill="1" applyAlignment="1">
      <alignment horizontal="right" vertical="center"/>
    </xf>
    <xf numFmtId="0" fontId="51" fillId="3" borderId="1" xfId="0" applyFont="1" applyFill="1" applyBorder="1" applyAlignment="1">
      <alignment horizontal="center" vertical="center"/>
    </xf>
    <xf numFmtId="49" fontId="51" fillId="3" borderId="1" xfId="2" applyNumberFormat="1" applyFont="1" applyFill="1" applyBorder="1" applyAlignment="1">
      <alignment horizontal="center" vertical="center"/>
    </xf>
    <xf numFmtId="0" fontId="51" fillId="3" borderId="18" xfId="195" applyFont="1" applyFill="1" applyBorder="1" applyAlignment="1">
      <alignment horizontal="left" vertical="center" wrapText="1"/>
    </xf>
    <xf numFmtId="0" fontId="51" fillId="3" borderId="0" xfId="45" applyFont="1" applyFill="1" applyAlignment="1">
      <alignment horizontal="right" vertical="center"/>
    </xf>
    <xf numFmtId="0" fontId="51" fillId="3" borderId="0" xfId="45" applyFont="1" applyFill="1" applyAlignment="1">
      <alignment horizontal="center" vertical="center"/>
    </xf>
    <xf numFmtId="0" fontId="51" fillId="3" borderId="0" xfId="45" applyNumberFormat="1" applyFont="1" applyFill="1" applyBorder="1" applyAlignment="1">
      <alignment horizontal="center" vertical="center" wrapText="1"/>
    </xf>
    <xf numFmtId="3" fontId="51" fillId="3" borderId="0" xfId="45" applyNumberFormat="1" applyFont="1" applyFill="1" applyAlignment="1">
      <alignment horizontal="right" vertical="center"/>
    </xf>
    <xf numFmtId="0" fontId="51" fillId="3" borderId="0" xfId="45" applyFont="1" applyFill="1" applyAlignment="1">
      <alignment horizontal="left" vertical="center"/>
    </xf>
    <xf numFmtId="0" fontId="51" fillId="3" borderId="1" xfId="0" applyFont="1" applyFill="1" applyBorder="1" applyAlignment="1">
      <alignment horizontal="left" vertical="center"/>
    </xf>
    <xf numFmtId="3" fontId="51" fillId="3" borderId="18" xfId="0" applyNumberFormat="1" applyFont="1" applyFill="1" applyBorder="1" applyAlignment="1">
      <alignment horizontal="right" vertical="center"/>
    </xf>
    <xf numFmtId="3" fontId="52" fillId="26" borderId="18" xfId="0" applyNumberFormat="1" applyFont="1" applyFill="1" applyBorder="1" applyAlignment="1">
      <alignment horizontal="right" vertical="center"/>
    </xf>
    <xf numFmtId="3" fontId="52" fillId="3" borderId="18" xfId="0" applyNumberFormat="1" applyFont="1" applyFill="1" applyBorder="1" applyAlignment="1">
      <alignment horizontal="right" vertical="center"/>
    </xf>
    <xf numFmtId="4" fontId="51" fillId="2" borderId="0" xfId="0" applyNumberFormat="1" applyFont="1" applyFill="1" applyAlignment="1">
      <alignment horizontal="right" vertical="center"/>
    </xf>
    <xf numFmtId="3" fontId="51" fillId="3" borderId="1" xfId="67" applyNumberFormat="1" applyFont="1" applyFill="1" applyBorder="1" applyAlignment="1">
      <alignment horizontal="center" vertical="center" wrapText="1"/>
    </xf>
    <xf numFmtId="3" fontId="51" fillId="3" borderId="1" xfId="2" applyNumberFormat="1" applyFont="1" applyFill="1" applyBorder="1" applyAlignment="1">
      <alignment horizontal="left" vertical="center" wrapText="1"/>
    </xf>
    <xf numFmtId="3" fontId="51" fillId="3" borderId="1" xfId="0" applyNumberFormat="1" applyFont="1" applyFill="1" applyBorder="1" applyAlignment="1">
      <alignment horizontal="right" vertical="center"/>
    </xf>
    <xf numFmtId="3" fontId="51" fillId="0" borderId="1" xfId="0" applyNumberFormat="1" applyFont="1" applyFill="1" applyBorder="1" applyAlignment="1">
      <alignment horizontal="right" vertical="center"/>
    </xf>
    <xf numFmtId="3" fontId="51" fillId="2" borderId="1" xfId="0" applyNumberFormat="1" applyFont="1" applyFill="1" applyBorder="1" applyAlignment="1">
      <alignment horizontal="right" vertical="center"/>
    </xf>
    <xf numFmtId="3" fontId="51" fillId="3" borderId="1" xfId="0" applyNumberFormat="1" applyFont="1" applyFill="1" applyBorder="1" applyAlignment="1">
      <alignment horizontal="left" vertical="center" wrapText="1"/>
    </xf>
    <xf numFmtId="3" fontId="51" fillId="3" borderId="1" xfId="45" applyNumberFormat="1" applyFont="1" applyFill="1" applyBorder="1" applyAlignment="1">
      <alignment horizontal="right" vertical="center"/>
    </xf>
    <xf numFmtId="0" fontId="51" fillId="3" borderId="1" xfId="0" applyFont="1" applyFill="1" applyBorder="1" applyAlignment="1">
      <alignment horizontal="right" vertical="center"/>
    </xf>
    <xf numFmtId="3" fontId="51" fillId="3" borderId="18" xfId="0" applyNumberFormat="1" applyFont="1" applyFill="1" applyBorder="1" applyAlignment="1">
      <alignment horizontal="center" vertical="center"/>
    </xf>
    <xf numFmtId="3" fontId="51" fillId="3" borderId="0" xfId="0" applyNumberFormat="1" applyFont="1" applyFill="1" applyAlignment="1">
      <alignment horizontal="right" vertical="center"/>
    </xf>
    <xf numFmtId="0" fontId="51" fillId="3" borderId="0" xfId="0" applyFont="1" applyFill="1" applyAlignment="1">
      <alignment horizontal="center" vertical="center"/>
    </xf>
    <xf numFmtId="0" fontId="51" fillId="3" borderId="0" xfId="0" applyNumberFormat="1" applyFont="1" applyFill="1" applyBorder="1" applyAlignment="1">
      <alignment horizontal="center" vertical="center" wrapText="1"/>
    </xf>
    <xf numFmtId="3" fontId="51" fillId="3" borderId="1" xfId="45" applyNumberFormat="1" applyFont="1" applyFill="1" applyBorder="1" applyAlignment="1">
      <alignment horizontal="center" vertical="center"/>
    </xf>
    <xf numFmtId="3" fontId="54" fillId="3" borderId="0" xfId="0" applyNumberFormat="1" applyFont="1" applyFill="1" applyBorder="1" applyAlignment="1">
      <alignment horizontal="center" vertical="center" wrapText="1"/>
    </xf>
    <xf numFmtId="3" fontId="52" fillId="26" borderId="1" xfId="0" applyNumberFormat="1" applyFont="1" applyFill="1" applyBorder="1" applyAlignment="1">
      <alignment horizontal="right" vertical="center"/>
    </xf>
    <xf numFmtId="0" fontId="51" fillId="2" borderId="1" xfId="0" applyFont="1" applyFill="1" applyBorder="1" applyAlignment="1">
      <alignment horizontal="right" vertical="center"/>
    </xf>
    <xf numFmtId="4" fontId="51" fillId="2" borderId="1" xfId="0" applyNumberFormat="1" applyFont="1" applyFill="1" applyBorder="1" applyAlignment="1">
      <alignment horizontal="right" vertical="center"/>
    </xf>
    <xf numFmtId="4" fontId="51" fillId="3" borderId="1" xfId="0" applyNumberFormat="1" applyFont="1" applyFill="1" applyBorder="1" applyAlignment="1">
      <alignment horizontal="right" vertical="center"/>
    </xf>
    <xf numFmtId="0" fontId="51" fillId="3" borderId="1" xfId="0" quotePrefix="1" applyFont="1" applyFill="1" applyBorder="1" applyAlignment="1">
      <alignment horizontal="center" vertical="center"/>
    </xf>
    <xf numFmtId="4" fontId="51" fillId="0" borderId="1" xfId="0" applyNumberFormat="1" applyFont="1" applyFill="1" applyBorder="1" applyAlignment="1">
      <alignment horizontal="right" vertical="center"/>
    </xf>
    <xf numFmtId="4" fontId="52" fillId="26" borderId="1" xfId="0" applyNumberFormat="1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right" vertical="center"/>
    </xf>
    <xf numFmtId="0" fontId="51" fillId="2" borderId="0" xfId="0" applyFont="1" applyFill="1" applyBorder="1" applyAlignment="1">
      <alignment horizontal="right" vertical="center"/>
    </xf>
    <xf numFmtId="3" fontId="52" fillId="26" borderId="18" xfId="0" applyNumberFormat="1" applyFont="1" applyFill="1" applyBorder="1" applyAlignment="1">
      <alignment horizontal="center" vertical="center"/>
    </xf>
    <xf numFmtId="0" fontId="51" fillId="2" borderId="0" xfId="0" applyFont="1" applyFill="1" applyAlignment="1">
      <alignment vertical="center"/>
    </xf>
    <xf numFmtId="3" fontId="51" fillId="3" borderId="1" xfId="0" applyNumberFormat="1" applyFont="1" applyFill="1" applyBorder="1" applyAlignment="1">
      <alignment vertical="center"/>
    </xf>
    <xf numFmtId="3" fontId="51" fillId="0" borderId="1" xfId="0" applyNumberFormat="1" applyFont="1" applyFill="1" applyBorder="1" applyAlignment="1">
      <alignment vertical="center"/>
    </xf>
    <xf numFmtId="3" fontId="51" fillId="2" borderId="1" xfId="0" applyNumberFormat="1" applyFont="1" applyFill="1" applyBorder="1" applyAlignment="1">
      <alignment vertical="center"/>
    </xf>
    <xf numFmtId="3" fontId="51" fillId="3" borderId="1" xfId="45" applyNumberFormat="1" applyFont="1" applyFill="1" applyBorder="1" applyAlignment="1">
      <alignment vertical="center"/>
    </xf>
    <xf numFmtId="0" fontId="51" fillId="2" borderId="1" xfId="0" applyFont="1" applyFill="1" applyBorder="1" applyAlignment="1">
      <alignment vertical="center"/>
    </xf>
    <xf numFmtId="3" fontId="51" fillId="2" borderId="0" xfId="0" applyNumberFormat="1" applyFont="1" applyFill="1" applyAlignment="1">
      <alignment vertical="center"/>
    </xf>
    <xf numFmtId="3" fontId="56" fillId="3" borderId="1" xfId="0" applyNumberFormat="1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 wrapText="1"/>
    </xf>
    <xf numFmtId="3" fontId="54" fillId="3" borderId="0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/>
    </xf>
    <xf numFmtId="4" fontId="51" fillId="3" borderId="0" xfId="0" applyNumberFormat="1" applyFont="1" applyFill="1" applyAlignment="1">
      <alignment horizontal="right" vertical="center"/>
    </xf>
    <xf numFmtId="4" fontId="51" fillId="3" borderId="0" xfId="45" applyNumberFormat="1" applyFont="1" applyFill="1" applyAlignment="1">
      <alignment horizontal="right" vertical="center"/>
    </xf>
    <xf numFmtId="3" fontId="64" fillId="3" borderId="0" xfId="45" applyNumberFormat="1" applyFont="1" applyFill="1" applyAlignment="1">
      <alignment horizontal="right" vertical="center"/>
    </xf>
    <xf numFmtId="3" fontId="51" fillId="0" borderId="0" xfId="0" applyNumberFormat="1" applyFont="1" applyFill="1" applyBorder="1" applyAlignment="1">
      <alignment horizontal="right" vertical="center"/>
    </xf>
    <xf numFmtId="0" fontId="54" fillId="3" borderId="0" xfId="0" applyNumberFormat="1" applyFont="1" applyFill="1" applyBorder="1" applyAlignment="1">
      <alignment horizontal="center" vertical="center" wrapText="1"/>
    </xf>
    <xf numFmtId="3" fontId="51" fillId="3" borderId="1" xfId="242" applyNumberFormat="1" applyFont="1" applyFill="1" applyBorder="1" applyAlignment="1">
      <alignment horizontal="right" vertical="center"/>
    </xf>
    <xf numFmtId="3" fontId="51" fillId="0" borderId="1" xfId="242" applyNumberFormat="1" applyFont="1" applyFill="1" applyBorder="1" applyAlignment="1">
      <alignment horizontal="right" vertical="center"/>
    </xf>
    <xf numFmtId="3" fontId="51" fillId="2" borderId="1" xfId="242" applyNumberFormat="1" applyFont="1" applyFill="1" applyBorder="1" applyAlignment="1">
      <alignment horizontal="right" vertical="center"/>
    </xf>
    <xf numFmtId="49" fontId="63" fillId="3" borderId="1" xfId="2" applyNumberFormat="1" applyFont="1" applyFill="1" applyBorder="1" applyAlignment="1">
      <alignment horizontal="center" vertical="center"/>
    </xf>
    <xf numFmtId="49" fontId="63" fillId="3" borderId="1" xfId="2" applyNumberFormat="1" applyFont="1" applyFill="1" applyBorder="1" applyAlignment="1">
      <alignment horizontal="center" vertical="center" wrapText="1"/>
    </xf>
    <xf numFmtId="49" fontId="56" fillId="3" borderId="1" xfId="2" applyNumberFormat="1" applyFont="1" applyFill="1" applyBorder="1" applyAlignment="1">
      <alignment horizontal="center" vertical="center" wrapText="1"/>
    </xf>
    <xf numFmtId="0" fontId="63" fillId="3" borderId="1" xfId="2" applyFont="1" applyFill="1" applyBorder="1" applyAlignment="1">
      <alignment horizontal="center" vertical="center" wrapText="1"/>
    </xf>
    <xf numFmtId="3" fontId="51" fillId="3" borderId="1" xfId="2" applyNumberFormat="1" applyFont="1" applyFill="1" applyBorder="1" applyAlignment="1">
      <alignment horizontal="center" vertical="center"/>
    </xf>
    <xf numFmtId="3" fontId="55" fillId="3" borderId="1" xfId="0" applyNumberFormat="1" applyFont="1" applyFill="1" applyBorder="1" applyAlignment="1">
      <alignment horizontal="left" vertical="center" wrapText="1"/>
    </xf>
    <xf numFmtId="169" fontId="51" fillId="3" borderId="1" xfId="2" applyNumberFormat="1" applyFont="1" applyFill="1" applyBorder="1" applyAlignment="1">
      <alignment horizontal="center" vertical="center"/>
    </xf>
    <xf numFmtId="3" fontId="51" fillId="3" borderId="12" xfId="2" applyNumberFormat="1" applyFont="1" applyFill="1" applyBorder="1" applyAlignment="1">
      <alignment horizontal="center" vertical="center"/>
    </xf>
    <xf numFmtId="3" fontId="51" fillId="3" borderId="1" xfId="45" applyNumberFormat="1" applyFont="1" applyFill="1" applyBorder="1" applyAlignment="1">
      <alignment horizontal="center" vertical="center"/>
    </xf>
    <xf numFmtId="3" fontId="50" fillId="0" borderId="0" xfId="245" applyNumberFormat="1" applyFont="1" applyFill="1"/>
    <xf numFmtId="3" fontId="60" fillId="0" borderId="1" xfId="245" applyNumberFormat="1" applyFont="1" applyFill="1" applyBorder="1" applyAlignment="1">
      <alignment horizontal="center" vertical="center" wrapText="1"/>
    </xf>
    <xf numFmtId="3" fontId="59" fillId="26" borderId="1" xfId="246" applyNumberFormat="1" applyFont="1" applyFill="1" applyBorder="1" applyAlignment="1">
      <alignment horizontal="center" vertical="center" wrapText="1"/>
    </xf>
    <xf numFmtId="3" fontId="60" fillId="3" borderId="1" xfId="246" applyNumberFormat="1" applyFont="1" applyFill="1" applyBorder="1" applyAlignment="1">
      <alignment horizontal="center" vertical="center" wrapText="1"/>
    </xf>
    <xf numFmtId="0" fontId="51" fillId="3" borderId="1" xfId="45" applyFont="1" applyFill="1" applyBorder="1" applyAlignment="1">
      <alignment horizontal="center" vertical="center"/>
    </xf>
    <xf numFmtId="49" fontId="50" fillId="3" borderId="1" xfId="94" applyNumberFormat="1" applyFont="1" applyFill="1" applyBorder="1" applyAlignment="1">
      <alignment horizontal="center" vertical="center" wrapText="1"/>
    </xf>
    <xf numFmtId="0" fontId="55" fillId="3" borderId="1" xfId="94" applyFont="1" applyFill="1" applyBorder="1" applyAlignment="1">
      <alignment horizontal="left" vertical="center" wrapText="1"/>
    </xf>
    <xf numFmtId="0" fontId="50" fillId="3" borderId="1" xfId="94" applyFont="1" applyFill="1" applyBorder="1" applyAlignment="1">
      <alignment horizontal="center" vertical="center" wrapText="1"/>
    </xf>
    <xf numFmtId="49" fontId="50" fillId="3" borderId="1" xfId="94" applyNumberFormat="1" applyFont="1" applyFill="1" applyBorder="1" applyAlignment="1">
      <alignment horizontal="center" vertical="center"/>
    </xf>
    <xf numFmtId="0" fontId="50" fillId="3" borderId="1" xfId="94" applyFont="1" applyFill="1" applyBorder="1" applyAlignment="1">
      <alignment horizontal="left" vertical="center" wrapText="1"/>
    </xf>
    <xf numFmtId="49" fontId="51" fillId="3" borderId="1" xfId="94" applyNumberFormat="1" applyFont="1" applyFill="1" applyBorder="1" applyAlignment="1">
      <alignment horizontal="center" vertical="center" wrapText="1"/>
    </xf>
    <xf numFmtId="0" fontId="51" fillId="3" borderId="1" xfId="94" applyFont="1" applyFill="1" applyBorder="1" applyAlignment="1">
      <alignment horizontal="left" vertical="center" wrapText="1"/>
    </xf>
    <xf numFmtId="49" fontId="50" fillId="3" borderId="1" xfId="45" applyNumberFormat="1" applyFont="1" applyFill="1" applyBorder="1" applyAlignment="1">
      <alignment horizontal="center" vertical="center" wrapText="1"/>
    </xf>
    <xf numFmtId="0" fontId="55" fillId="3" borderId="1" xfId="45" applyFont="1" applyFill="1" applyBorder="1" applyAlignment="1">
      <alignment horizontal="left" vertical="center" wrapText="1"/>
    </xf>
    <xf numFmtId="49" fontId="51" fillId="3" borderId="1" xfId="94" applyNumberFormat="1" applyFont="1" applyFill="1" applyBorder="1" applyAlignment="1">
      <alignment horizontal="center" vertical="center"/>
    </xf>
    <xf numFmtId="0" fontId="51" fillId="3" borderId="1" xfId="233" applyFont="1" applyFill="1" applyBorder="1" applyAlignment="1">
      <alignment horizontal="left" vertical="center" wrapText="1"/>
    </xf>
    <xf numFmtId="0" fontId="51" fillId="3" borderId="1" xfId="195" applyFont="1" applyFill="1" applyBorder="1" applyAlignment="1">
      <alignment horizontal="left" vertical="center" wrapText="1"/>
    </xf>
    <xf numFmtId="49" fontId="50" fillId="3" borderId="1" xfId="45" applyNumberFormat="1" applyFont="1" applyFill="1" applyBorder="1" applyAlignment="1">
      <alignment horizontal="center" vertical="center"/>
    </xf>
    <xf numFmtId="0" fontId="50" fillId="3" borderId="1" xfId="45" applyFont="1" applyFill="1" applyBorder="1" applyAlignment="1">
      <alignment horizontal="left" vertical="center" wrapText="1"/>
    </xf>
    <xf numFmtId="49" fontId="50" fillId="3" borderId="1" xfId="94" applyNumberFormat="1" applyFont="1" applyFill="1" applyBorder="1" applyAlignment="1">
      <alignment horizontal="left" vertical="center" wrapText="1"/>
    </xf>
    <xf numFmtId="49" fontId="51" fillId="3" borderId="1" xfId="233" applyNumberFormat="1" applyFont="1" applyFill="1" applyBorder="1" applyAlignment="1">
      <alignment horizontal="center" vertical="center" wrapText="1"/>
    </xf>
    <xf numFmtId="3" fontId="51" fillId="3" borderId="1" xfId="94" applyNumberFormat="1" applyFont="1" applyFill="1" applyBorder="1" applyAlignment="1">
      <alignment horizontal="left" vertical="center" wrapText="1"/>
    </xf>
    <xf numFmtId="49" fontId="61" fillId="3" borderId="1" xfId="94" applyNumberFormat="1" applyFont="1" applyFill="1" applyBorder="1" applyAlignment="1">
      <alignment horizontal="center" vertical="center"/>
    </xf>
    <xf numFmtId="0" fontId="61" fillId="3" borderId="1" xfId="94" applyFont="1" applyFill="1" applyBorder="1" applyAlignment="1">
      <alignment horizontal="left" vertical="center" wrapText="1"/>
    </xf>
    <xf numFmtId="3" fontId="53" fillId="3" borderId="1" xfId="233" applyNumberFormat="1" applyFont="1" applyFill="1" applyBorder="1" applyAlignment="1">
      <alignment horizontal="center" vertical="center"/>
    </xf>
    <xf numFmtId="3" fontId="70" fillId="3" borderId="1" xfId="5" applyNumberFormat="1" applyFont="1" applyFill="1" applyBorder="1" applyAlignment="1">
      <alignment horizontal="left" vertical="center" wrapText="1"/>
    </xf>
    <xf numFmtId="169" fontId="53" fillId="3" borderId="1" xfId="233" applyNumberFormat="1" applyFont="1" applyFill="1" applyBorder="1" applyAlignment="1">
      <alignment horizontal="center" vertical="center"/>
    </xf>
    <xf numFmtId="3" fontId="53" fillId="3" borderId="1" xfId="5" applyNumberFormat="1" applyFont="1" applyFill="1" applyBorder="1" applyAlignment="1">
      <alignment horizontal="left" vertical="center" wrapText="1"/>
    </xf>
    <xf numFmtId="3" fontId="53" fillId="3" borderId="16" xfId="233" applyNumberFormat="1" applyFont="1" applyFill="1" applyBorder="1" applyAlignment="1">
      <alignment horizontal="center" vertical="center"/>
    </xf>
    <xf numFmtId="0" fontId="51" fillId="3" borderId="1" xfId="5" applyFont="1" applyFill="1" applyBorder="1" applyAlignment="1">
      <alignment horizontal="center" vertical="center"/>
    </xf>
    <xf numFmtId="0" fontId="51" fillId="3" borderId="1" xfId="5" applyFont="1" applyFill="1" applyBorder="1" applyAlignment="1">
      <alignment horizontal="left" vertical="center"/>
    </xf>
    <xf numFmtId="0" fontId="51" fillId="3" borderId="1" xfId="45" quotePrefix="1" applyFont="1" applyFill="1" applyBorder="1" applyAlignment="1">
      <alignment horizontal="center" vertical="center"/>
    </xf>
    <xf numFmtId="0" fontId="51" fillId="3" borderId="1" xfId="45" applyFont="1" applyFill="1" applyBorder="1" applyAlignment="1">
      <alignment horizontal="left" vertical="center"/>
    </xf>
    <xf numFmtId="3" fontId="51" fillId="3" borderId="1" xfId="0" applyNumberFormat="1" applyFont="1" applyFill="1" applyBorder="1" applyAlignment="1">
      <alignment horizontal="center" vertical="center"/>
    </xf>
    <xf numFmtId="4" fontId="52" fillId="26" borderId="18" xfId="0" applyNumberFormat="1" applyFont="1" applyFill="1" applyBorder="1" applyAlignment="1">
      <alignment horizontal="right" vertical="center"/>
    </xf>
    <xf numFmtId="4" fontId="51" fillId="3" borderId="18" xfId="0" applyNumberFormat="1" applyFont="1" applyFill="1" applyBorder="1" applyAlignment="1">
      <alignment horizontal="right" vertical="center"/>
    </xf>
    <xf numFmtId="0" fontId="72" fillId="2" borderId="0" xfId="0" applyFont="1" applyFill="1" applyAlignment="1">
      <alignment horizontal="right" vertical="center"/>
    </xf>
    <xf numFmtId="0" fontId="56" fillId="2" borderId="0" xfId="0" applyFont="1" applyFill="1" applyAlignment="1">
      <alignment horizontal="right" vertical="center"/>
    </xf>
    <xf numFmtId="4" fontId="52" fillId="2" borderId="0" xfId="0" applyNumberFormat="1" applyFont="1" applyFill="1" applyAlignment="1">
      <alignment horizontal="right" vertical="center"/>
    </xf>
    <xf numFmtId="3" fontId="51" fillId="3" borderId="1" xfId="45" applyNumberFormat="1" applyFont="1" applyFill="1" applyBorder="1" applyAlignment="1">
      <alignment horizontal="center" vertical="center"/>
    </xf>
    <xf numFmtId="4" fontId="51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right" vertical="center"/>
    </xf>
    <xf numFmtId="3" fontId="52" fillId="2" borderId="0" xfId="0" applyNumberFormat="1" applyFont="1" applyFill="1" applyAlignment="1">
      <alignment horizontal="right" vertical="center"/>
    </xf>
    <xf numFmtId="4" fontId="51" fillId="0" borderId="0" xfId="0" applyNumberFormat="1" applyFont="1" applyFill="1" applyAlignment="1">
      <alignment horizontal="right" vertical="center"/>
    </xf>
    <xf numFmtId="3" fontId="54" fillId="3" borderId="0" xfId="0" applyNumberFormat="1" applyFont="1" applyFill="1" applyBorder="1" applyAlignment="1">
      <alignment horizontal="center" vertical="center" wrapText="1"/>
    </xf>
    <xf numFmtId="3" fontId="52" fillId="26" borderId="1" xfId="0" applyNumberFormat="1" applyFont="1" applyFill="1" applyBorder="1" applyAlignment="1">
      <alignment horizontal="center" vertical="center"/>
    </xf>
    <xf numFmtId="0" fontId="51" fillId="0" borderId="0" xfId="0" applyFont="1"/>
    <xf numFmtId="0" fontId="51" fillId="3" borderId="0" xfId="0" applyFont="1" applyFill="1"/>
    <xf numFmtId="3" fontId="54" fillId="3" borderId="0" xfId="0" applyNumberFormat="1" applyFont="1" applyFill="1" applyBorder="1" applyAlignment="1">
      <alignment horizontal="center" vertical="center" wrapText="1"/>
    </xf>
    <xf numFmtId="3" fontId="52" fillId="3" borderId="18" xfId="0" applyNumberFormat="1" applyFont="1" applyFill="1" applyBorder="1" applyAlignment="1">
      <alignment horizontal="center" vertical="center" wrapText="1"/>
    </xf>
    <xf numFmtId="3" fontId="51" fillId="3" borderId="1" xfId="45" applyNumberFormat="1" applyFont="1" applyFill="1" applyBorder="1" applyAlignment="1">
      <alignment horizontal="center" vertical="center"/>
    </xf>
    <xf numFmtId="0" fontId="71" fillId="0" borderId="0" xfId="0" applyFont="1" applyFill="1" applyAlignment="1">
      <alignment horizontal="left" vertical="center"/>
    </xf>
    <xf numFmtId="3" fontId="51" fillId="3" borderId="1" xfId="81" applyNumberFormat="1" applyFont="1" applyFill="1" applyBorder="1" applyAlignment="1">
      <alignment horizontal="center" vertical="center" wrapText="1"/>
    </xf>
    <xf numFmtId="3" fontId="53" fillId="0" borderId="1" xfId="241" applyNumberFormat="1" applyFont="1" applyFill="1" applyBorder="1" applyAlignment="1">
      <alignment horizontal="center" vertical="center"/>
    </xf>
    <xf numFmtId="3" fontId="65" fillId="0" borderId="1" xfId="241" applyNumberFormat="1" applyFont="1" applyFill="1" applyBorder="1" applyAlignment="1">
      <alignment horizontal="center" vertical="center"/>
    </xf>
    <xf numFmtId="3" fontId="53" fillId="0" borderId="19" xfId="241" applyNumberFormat="1" applyFont="1" applyFill="1" applyBorder="1" applyAlignment="1">
      <alignment horizontal="center" vertical="center"/>
    </xf>
    <xf numFmtId="3" fontId="65" fillId="0" borderId="19" xfId="241" applyNumberFormat="1" applyFont="1" applyFill="1" applyBorder="1" applyAlignment="1">
      <alignment horizontal="center" vertical="center"/>
    </xf>
    <xf numFmtId="0" fontId="65" fillId="0" borderId="0" xfId="0" applyFont="1" applyFill="1" applyAlignment="1">
      <alignment horizontal="center" vertical="center"/>
    </xf>
    <xf numFmtId="3" fontId="65" fillId="0" borderId="18" xfId="241" applyNumberFormat="1" applyFont="1" applyFill="1" applyBorder="1" applyAlignment="1">
      <alignment horizontal="center" vertical="center"/>
    </xf>
    <xf numFmtId="3" fontId="53" fillId="0" borderId="18" xfId="241" applyNumberFormat="1" applyFont="1" applyFill="1" applyBorder="1" applyAlignment="1">
      <alignment horizontal="center" vertical="center"/>
    </xf>
    <xf numFmtId="3" fontId="53" fillId="0" borderId="0" xfId="0" applyNumberFormat="1" applyFont="1" applyFill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53" fillId="0" borderId="18" xfId="0" applyFont="1" applyFill="1" applyBorder="1" applyAlignment="1">
      <alignment horizontal="center" vertical="center"/>
    </xf>
    <xf numFmtId="49" fontId="53" fillId="0" borderId="18" xfId="2" applyNumberFormat="1" applyFont="1" applyFill="1" applyBorder="1" applyAlignment="1">
      <alignment horizontal="center" vertical="center" wrapText="1"/>
    </xf>
    <xf numFmtId="0" fontId="53" fillId="0" borderId="18" xfId="2" applyFont="1" applyFill="1" applyBorder="1" applyAlignment="1">
      <alignment horizontal="left" vertical="center" wrapText="1"/>
    </xf>
    <xf numFmtId="0" fontId="53" fillId="0" borderId="18" xfId="2" applyFont="1" applyFill="1" applyBorder="1" applyAlignment="1">
      <alignment horizontal="center" vertical="center" wrapText="1"/>
    </xf>
    <xf numFmtId="49" fontId="53" fillId="0" borderId="18" xfId="2" applyNumberFormat="1" applyFont="1" applyFill="1" applyBorder="1" applyAlignment="1">
      <alignment horizontal="center" vertical="center"/>
    </xf>
    <xf numFmtId="49" fontId="53" fillId="0" borderId="18" xfId="0" applyNumberFormat="1" applyFont="1" applyFill="1" applyBorder="1" applyAlignment="1">
      <alignment horizontal="center" vertical="center" wrapText="1"/>
    </xf>
    <xf numFmtId="0" fontId="53" fillId="0" borderId="18" xfId="0" applyFont="1" applyFill="1" applyBorder="1" applyAlignment="1">
      <alignment horizontal="left" vertical="center" wrapText="1"/>
    </xf>
    <xf numFmtId="0" fontId="65" fillId="0" borderId="18" xfId="2" applyFont="1" applyFill="1" applyBorder="1" applyAlignment="1">
      <alignment horizontal="left" vertical="center" wrapText="1"/>
    </xf>
    <xf numFmtId="0" fontId="53" fillId="0" borderId="18" xfId="195" applyFont="1" applyFill="1" applyBorder="1" applyAlignment="1">
      <alignment horizontal="left" vertical="center" wrapText="1"/>
    </xf>
    <xf numFmtId="49" fontId="53" fillId="0" borderId="18" xfId="0" applyNumberFormat="1" applyFont="1" applyFill="1" applyBorder="1" applyAlignment="1">
      <alignment horizontal="center" vertical="center"/>
    </xf>
    <xf numFmtId="49" fontId="53" fillId="0" borderId="18" xfId="2" applyNumberFormat="1" applyFont="1" applyFill="1" applyBorder="1" applyAlignment="1">
      <alignment horizontal="left" vertical="center" wrapText="1"/>
    </xf>
    <xf numFmtId="3" fontId="53" fillId="0" borderId="18" xfId="2" applyNumberFormat="1" applyFont="1" applyFill="1" applyBorder="1" applyAlignment="1">
      <alignment horizontal="left" vertical="center" wrapText="1"/>
    </xf>
    <xf numFmtId="3" fontId="53" fillId="0" borderId="18" xfId="2" applyNumberFormat="1" applyFont="1" applyFill="1" applyBorder="1" applyAlignment="1">
      <alignment horizontal="center" vertical="center"/>
    </xf>
    <xf numFmtId="3" fontId="53" fillId="0" borderId="18" xfId="0" applyNumberFormat="1" applyFont="1" applyFill="1" applyBorder="1" applyAlignment="1">
      <alignment horizontal="left" vertical="center" wrapText="1"/>
    </xf>
    <xf numFmtId="169" fontId="53" fillId="0" borderId="18" xfId="2" applyNumberFormat="1" applyFont="1" applyFill="1" applyBorder="1" applyAlignment="1">
      <alignment horizontal="center" vertical="center"/>
    </xf>
    <xf numFmtId="3" fontId="53" fillId="0" borderId="16" xfId="2" applyNumberFormat="1" applyFont="1" applyFill="1" applyBorder="1" applyAlignment="1">
      <alignment horizontal="center" vertical="center"/>
    </xf>
    <xf numFmtId="0" fontId="53" fillId="0" borderId="0" xfId="0" applyFont="1" applyFill="1"/>
    <xf numFmtId="0" fontId="53" fillId="0" borderId="18" xfId="0" applyFont="1" applyFill="1" applyBorder="1" applyAlignment="1">
      <alignment horizontal="left" vertical="center"/>
    </xf>
    <xf numFmtId="0" fontId="53" fillId="0" borderId="18" xfId="0" quotePrefix="1" applyFont="1" applyFill="1" applyBorder="1" applyAlignment="1">
      <alignment horizontal="center" vertical="center"/>
    </xf>
    <xf numFmtId="0" fontId="53" fillId="0" borderId="1" xfId="0" quotePrefix="1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left" vertical="center" wrapText="1"/>
    </xf>
    <xf numFmtId="0" fontId="53" fillId="0" borderId="0" xfId="0" applyFont="1" applyFill="1" applyAlignment="1">
      <alignment horizontal="left" vertical="center"/>
    </xf>
    <xf numFmtId="3" fontId="52" fillId="26" borderId="1" xfId="0" applyNumberFormat="1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3" fontId="50" fillId="3" borderId="1" xfId="0" applyNumberFormat="1" applyFont="1" applyFill="1" applyBorder="1" applyAlignment="1">
      <alignment horizontal="right" vertical="center"/>
    </xf>
    <xf numFmtId="0" fontId="51" fillId="0" borderId="18" xfId="241" applyFont="1" applyFill="1" applyBorder="1" applyAlignment="1">
      <alignment horizontal="center" vertical="center" wrapText="1"/>
    </xf>
    <xf numFmtId="0" fontId="53" fillId="0" borderId="29" xfId="5" applyFont="1" applyFill="1" applyBorder="1" applyAlignment="1">
      <alignment horizontal="center" vertical="center"/>
    </xf>
    <xf numFmtId="49" fontId="53" fillId="0" borderId="1" xfId="233" applyNumberFormat="1" applyFont="1" applyFill="1" applyBorder="1" applyAlignment="1">
      <alignment horizontal="center" vertical="center" wrapText="1"/>
    </xf>
    <xf numFmtId="3" fontId="58" fillId="0" borderId="29" xfId="250" applyNumberFormat="1" applyFont="1" applyFill="1" applyBorder="1" applyAlignment="1">
      <alignment horizontal="center" vertical="center"/>
    </xf>
    <xf numFmtId="3" fontId="58" fillId="0" borderId="1" xfId="250" applyNumberFormat="1" applyFont="1" applyFill="1" applyBorder="1" applyAlignment="1">
      <alignment horizontal="center" vertical="center"/>
    </xf>
    <xf numFmtId="3" fontId="58" fillId="0" borderId="30" xfId="250" applyNumberFormat="1" applyFont="1" applyFill="1" applyBorder="1" applyAlignment="1">
      <alignment horizontal="center" vertical="center"/>
    </xf>
    <xf numFmtId="0" fontId="53" fillId="0" borderId="1" xfId="233" applyFont="1" applyFill="1" applyBorder="1" applyAlignment="1">
      <alignment horizontal="center" vertical="center" wrapText="1"/>
    </xf>
    <xf numFmtId="49" fontId="53" fillId="0" borderId="1" xfId="233" applyNumberFormat="1" applyFont="1" applyFill="1" applyBorder="1" applyAlignment="1">
      <alignment horizontal="center" vertical="center"/>
    </xf>
    <xf numFmtId="49" fontId="53" fillId="0" borderId="1" xfId="5" applyNumberFormat="1" applyFont="1" applyFill="1" applyBorder="1" applyAlignment="1">
      <alignment horizontal="center" vertical="center" wrapText="1"/>
    </xf>
    <xf numFmtId="3" fontId="74" fillId="0" borderId="29" xfId="250" applyNumberFormat="1" applyFont="1" applyFill="1" applyBorder="1" applyAlignment="1">
      <alignment horizontal="center" vertical="center"/>
    </xf>
    <xf numFmtId="3" fontId="74" fillId="0" borderId="1" xfId="250" applyNumberFormat="1" applyFont="1" applyFill="1" applyBorder="1" applyAlignment="1">
      <alignment horizontal="center" vertical="center"/>
    </xf>
    <xf numFmtId="3" fontId="74" fillId="0" borderId="30" xfId="250" applyNumberFormat="1" applyFont="1" applyFill="1" applyBorder="1" applyAlignment="1">
      <alignment horizontal="center" vertical="center"/>
    </xf>
    <xf numFmtId="49" fontId="53" fillId="0" borderId="1" xfId="5" applyNumberFormat="1" applyFont="1" applyFill="1" applyBorder="1" applyAlignment="1">
      <alignment horizontal="center" vertical="center"/>
    </xf>
    <xf numFmtId="0" fontId="53" fillId="3" borderId="1" xfId="0" quotePrefix="1" applyFont="1" applyFill="1" applyBorder="1" applyAlignment="1">
      <alignment horizontal="center" vertical="center"/>
    </xf>
    <xf numFmtId="0" fontId="53" fillId="0" borderId="14" xfId="233" applyFont="1" applyFill="1" applyBorder="1" applyAlignment="1">
      <alignment horizontal="center" vertical="center" wrapText="1"/>
    </xf>
    <xf numFmtId="3" fontId="53" fillId="0" borderId="1" xfId="233" applyNumberFormat="1" applyFont="1" applyFill="1" applyBorder="1" applyAlignment="1">
      <alignment horizontal="center" vertical="center"/>
    </xf>
    <xf numFmtId="169" fontId="53" fillId="0" borderId="1" xfId="233" applyNumberFormat="1" applyFont="1" applyFill="1" applyBorder="1" applyAlignment="1">
      <alignment horizontal="center" vertical="center"/>
    </xf>
    <xf numFmtId="3" fontId="53" fillId="0" borderId="16" xfId="233" applyNumberFormat="1" applyFont="1" applyFill="1" applyBorder="1" applyAlignment="1">
      <alignment horizontal="center" vertical="center"/>
    </xf>
    <xf numFmtId="3" fontId="70" fillId="0" borderId="20" xfId="5" applyNumberFormat="1" applyFont="1" applyFill="1" applyBorder="1" applyAlignment="1">
      <alignment horizontal="left" vertical="center" wrapText="1"/>
    </xf>
    <xf numFmtId="0" fontId="53" fillId="0" borderId="1" xfId="5" applyFont="1" applyFill="1" applyBorder="1" applyAlignment="1">
      <alignment horizontal="center" vertical="center"/>
    </xf>
    <xf numFmtId="0" fontId="53" fillId="0" borderId="1" xfId="5" quotePrefix="1" applyFont="1" applyFill="1" applyBorder="1" applyAlignment="1">
      <alignment horizontal="center" vertical="center"/>
    </xf>
    <xf numFmtId="0" fontId="53" fillId="0" borderId="1" xfId="250" quotePrefix="1" applyFont="1" applyFill="1" applyBorder="1" applyAlignment="1">
      <alignment horizontal="center" vertical="center"/>
    </xf>
    <xf numFmtId="0" fontId="51" fillId="3" borderId="34" xfId="0" applyFont="1" applyFill="1" applyBorder="1" applyAlignment="1">
      <alignment horizontal="center" vertical="center"/>
    </xf>
    <xf numFmtId="0" fontId="51" fillId="3" borderId="35" xfId="0" quotePrefix="1" applyFont="1" applyFill="1" applyBorder="1" applyAlignment="1">
      <alignment horizontal="center" vertical="center"/>
    </xf>
    <xf numFmtId="0" fontId="51" fillId="3" borderId="36" xfId="0" applyFont="1" applyFill="1" applyBorder="1" applyAlignment="1">
      <alignment horizontal="left" vertical="center" wrapText="1"/>
    </xf>
    <xf numFmtId="3" fontId="58" fillId="0" borderId="34" xfId="250" applyNumberFormat="1" applyFont="1" applyFill="1" applyBorder="1" applyAlignment="1">
      <alignment horizontal="center" vertical="center"/>
    </xf>
    <xf numFmtId="3" fontId="58" fillId="0" borderId="35" xfId="250" applyNumberFormat="1" applyFont="1" applyFill="1" applyBorder="1" applyAlignment="1">
      <alignment horizontal="center" vertical="center"/>
    </xf>
    <xf numFmtId="3" fontId="58" fillId="0" borderId="37" xfId="250" applyNumberFormat="1" applyFont="1" applyFill="1" applyBorder="1" applyAlignment="1">
      <alignment horizontal="center" vertical="center"/>
    </xf>
    <xf numFmtId="0" fontId="53" fillId="0" borderId="24" xfId="233" applyFont="1" applyFill="1" applyBorder="1" applyAlignment="1">
      <alignment horizontal="left" vertical="center" wrapText="1"/>
    </xf>
    <xf numFmtId="3" fontId="53" fillId="0" borderId="29" xfId="250" applyNumberFormat="1" applyFont="1" applyFill="1" applyBorder="1" applyAlignment="1">
      <alignment horizontal="center" vertical="center"/>
    </xf>
    <xf numFmtId="3" fontId="53" fillId="0" borderId="1" xfId="250" applyNumberFormat="1" applyFont="1" applyFill="1" applyBorder="1" applyAlignment="1">
      <alignment horizontal="center" vertical="center"/>
    </xf>
    <xf numFmtId="3" fontId="53" fillId="0" borderId="30" xfId="250" applyNumberFormat="1" applyFont="1" applyFill="1" applyBorder="1" applyAlignment="1">
      <alignment horizontal="center" vertical="center"/>
    </xf>
    <xf numFmtId="3" fontId="50" fillId="3" borderId="16" xfId="0" applyNumberFormat="1" applyFont="1" applyFill="1" applyBorder="1" applyAlignment="1">
      <alignment horizontal="center" vertical="center" wrapText="1"/>
    </xf>
    <xf numFmtId="3" fontId="50" fillId="3" borderId="14" xfId="0" applyNumberFormat="1" applyFont="1" applyFill="1" applyBorder="1" applyAlignment="1">
      <alignment horizontal="center" vertical="center" wrapText="1"/>
    </xf>
    <xf numFmtId="3" fontId="50" fillId="3" borderId="13" xfId="0" applyNumberFormat="1" applyFont="1" applyFill="1" applyBorder="1" applyAlignment="1">
      <alignment horizontal="center" vertical="center" wrapText="1"/>
    </xf>
    <xf numFmtId="3" fontId="51" fillId="0" borderId="16" xfId="238" applyNumberFormat="1" applyFont="1" applyFill="1" applyBorder="1" applyAlignment="1">
      <alignment horizontal="center" vertical="center" wrapText="1"/>
    </xf>
    <xf numFmtId="3" fontId="51" fillId="0" borderId="19" xfId="238" applyNumberFormat="1" applyFont="1" applyFill="1" applyBorder="1" applyAlignment="1">
      <alignment horizontal="center" vertical="center" wrapText="1"/>
    </xf>
    <xf numFmtId="0" fontId="67" fillId="3" borderId="0" xfId="251" applyFont="1" applyFill="1"/>
    <xf numFmtId="0" fontId="63" fillId="3" borderId="0" xfId="251" applyFont="1" applyFill="1"/>
    <xf numFmtId="3" fontId="63" fillId="3" borderId="1" xfId="251" applyNumberFormat="1" applyFont="1" applyFill="1" applyBorder="1" applyAlignment="1">
      <alignment horizontal="center" vertical="center" wrapText="1"/>
    </xf>
    <xf numFmtId="3" fontId="69" fillId="3" borderId="1" xfId="251" applyNumberFormat="1" applyFont="1" applyFill="1" applyBorder="1" applyAlignment="1" applyProtection="1">
      <alignment horizontal="center" vertical="center" wrapText="1"/>
      <protection locked="0"/>
    </xf>
    <xf numFmtId="0" fontId="63" fillId="3" borderId="1" xfId="251" applyFont="1" applyFill="1" applyBorder="1" applyAlignment="1" applyProtection="1">
      <alignment horizontal="center" vertical="center"/>
      <protection locked="0"/>
    </xf>
    <xf numFmtId="0" fontId="63" fillId="3" borderId="1" xfId="251" applyFont="1" applyFill="1" applyBorder="1" applyAlignment="1" applyProtection="1">
      <alignment vertical="center" wrapText="1"/>
      <protection locked="0"/>
    </xf>
    <xf numFmtId="3" fontId="68" fillId="3" borderId="1" xfId="251" applyNumberFormat="1" applyFont="1" applyFill="1" applyBorder="1" applyAlignment="1" applyProtection="1">
      <alignment horizontal="center" vertical="center" wrapText="1"/>
      <protection locked="0"/>
    </xf>
    <xf numFmtId="3" fontId="56" fillId="3" borderId="1" xfId="251" applyNumberFormat="1" applyFont="1" applyFill="1" applyBorder="1" applyAlignment="1" applyProtection="1">
      <alignment horizontal="center" vertical="center" wrapText="1"/>
      <protection locked="0"/>
    </xf>
    <xf numFmtId="0" fontId="63" fillId="3" borderId="1" xfId="251" applyFont="1" applyFill="1" applyBorder="1" applyAlignment="1" applyProtection="1">
      <alignment vertical="center"/>
      <protection locked="0"/>
    </xf>
    <xf numFmtId="3" fontId="50" fillId="3" borderId="1" xfId="94" applyNumberFormat="1" applyFont="1" applyFill="1" applyBorder="1" applyAlignment="1">
      <alignment horizontal="left" vertical="center" wrapText="1"/>
    </xf>
    <xf numFmtId="0" fontId="68" fillId="3" borderId="1" xfId="251" applyFont="1" applyFill="1" applyBorder="1" applyAlignment="1" applyProtection="1">
      <alignment horizontal="center" vertical="center"/>
      <protection locked="0"/>
    </xf>
    <xf numFmtId="0" fontId="68" fillId="3" borderId="1" xfId="251" applyFont="1" applyFill="1" applyBorder="1" applyAlignment="1" applyProtection="1">
      <alignment vertical="center"/>
      <protection locked="0"/>
    </xf>
    <xf numFmtId="0" fontId="68" fillId="3" borderId="0" xfId="251" applyFont="1" applyFill="1"/>
    <xf numFmtId="0" fontId="63" fillId="0" borderId="1" xfId="251" applyFont="1" applyFill="1" applyBorder="1" applyAlignment="1" applyProtection="1">
      <alignment vertical="center" wrapText="1"/>
      <protection locked="0"/>
    </xf>
    <xf numFmtId="0" fontId="68" fillId="0" borderId="1" xfId="251" applyFont="1" applyFill="1" applyBorder="1" applyAlignment="1" applyProtection="1">
      <alignment vertical="center" wrapText="1"/>
      <protection locked="0"/>
    </xf>
    <xf numFmtId="3" fontId="63" fillId="3" borderId="0" xfId="251" applyNumberFormat="1" applyFont="1" applyFill="1"/>
    <xf numFmtId="0" fontId="50" fillId="0" borderId="0" xfId="0" applyFont="1" applyAlignment="1">
      <alignment horizontal="right" vertical="center"/>
    </xf>
    <xf numFmtId="3" fontId="56" fillId="3" borderId="14" xfId="0" applyNumberFormat="1" applyFont="1" applyFill="1" applyBorder="1" applyAlignment="1">
      <alignment horizontal="center" vertical="center" wrapText="1"/>
    </xf>
    <xf numFmtId="4" fontId="56" fillId="2" borderId="14" xfId="0" applyNumberFormat="1" applyFont="1" applyFill="1" applyBorder="1" applyAlignment="1">
      <alignment horizontal="center" vertical="center" wrapText="1"/>
    </xf>
    <xf numFmtId="3" fontId="56" fillId="3" borderId="25" xfId="0" applyNumberFormat="1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 wrapText="1"/>
    </xf>
    <xf numFmtId="3" fontId="52" fillId="26" borderId="1" xfId="0" applyNumberFormat="1" applyFont="1" applyFill="1" applyBorder="1" applyAlignment="1">
      <alignment horizontal="center" vertical="center"/>
    </xf>
    <xf numFmtId="3" fontId="51" fillId="3" borderId="14" xfId="45" applyNumberFormat="1" applyFont="1" applyFill="1" applyBorder="1" applyAlignment="1">
      <alignment horizontal="center" vertical="center" wrapText="1"/>
    </xf>
    <xf numFmtId="3" fontId="56" fillId="3" borderId="1" xfId="45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63" fillId="3" borderId="14" xfId="0" applyNumberFormat="1" applyFont="1" applyFill="1" applyBorder="1" applyAlignment="1">
      <alignment horizontal="center" vertical="center" wrapText="1"/>
    </xf>
    <xf numFmtId="3" fontId="50" fillId="3" borderId="14" xfId="0" applyNumberFormat="1" applyFont="1" applyFill="1" applyBorder="1" applyAlignment="1">
      <alignment horizontal="center" vertical="center" wrapText="1"/>
    </xf>
    <xf numFmtId="3" fontId="53" fillId="3" borderId="14" xfId="45" applyNumberFormat="1" applyFont="1" applyFill="1" applyBorder="1" applyAlignment="1">
      <alignment horizontal="center" vertical="center" wrapText="1"/>
    </xf>
    <xf numFmtId="4" fontId="50" fillId="3" borderId="14" xfId="0" applyNumberFormat="1" applyFont="1" applyFill="1" applyBorder="1" applyAlignment="1">
      <alignment horizontal="center" vertical="center" wrapText="1"/>
    </xf>
    <xf numFmtId="3" fontId="56" fillId="3" borderId="14" xfId="45" applyNumberFormat="1" applyFont="1" applyFill="1" applyBorder="1" applyAlignment="1">
      <alignment horizontal="center" vertical="center" wrapText="1"/>
    </xf>
    <xf numFmtId="3" fontId="60" fillId="0" borderId="1" xfId="245" applyNumberFormat="1" applyFont="1" applyFill="1" applyBorder="1" applyAlignment="1">
      <alignment horizontal="center" vertical="center" wrapText="1"/>
    </xf>
    <xf numFmtId="3" fontId="60" fillId="0" borderId="14" xfId="245" applyNumberFormat="1" applyFont="1" applyFill="1" applyBorder="1" applyAlignment="1">
      <alignment horizontal="center" vertical="center" wrapText="1"/>
    </xf>
    <xf numFmtId="3" fontId="60" fillId="0" borderId="1" xfId="246" applyNumberFormat="1" applyFont="1" applyFill="1" applyBorder="1" applyAlignment="1">
      <alignment horizontal="center" vertical="center" wrapText="1"/>
    </xf>
    <xf numFmtId="0" fontId="60" fillId="0" borderId="25" xfId="248" applyFont="1" applyFill="1" applyBorder="1" applyAlignment="1">
      <alignment horizontal="center" vertical="center" wrapText="1"/>
    </xf>
    <xf numFmtId="0" fontId="60" fillId="0" borderId="14" xfId="247" applyFont="1" applyFill="1" applyBorder="1" applyAlignment="1">
      <alignment horizontal="center" vertical="center" wrapText="1"/>
    </xf>
    <xf numFmtId="0" fontId="50" fillId="0" borderId="14" xfId="247" applyFont="1" applyFill="1" applyBorder="1" applyAlignment="1">
      <alignment horizontal="center" vertical="center" wrapText="1"/>
    </xf>
    <xf numFmtId="3" fontId="50" fillId="0" borderId="1" xfId="245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1" fillId="0" borderId="14" xfId="241" applyFont="1" applyFill="1" applyBorder="1" applyAlignment="1">
      <alignment horizontal="center" vertical="center" wrapText="1"/>
    </xf>
    <xf numFmtId="3" fontId="51" fillId="0" borderId="14" xfId="241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0" fontId="56" fillId="3" borderId="14" xfId="81" applyFont="1" applyFill="1" applyBorder="1" applyAlignment="1">
      <alignment horizontal="center" vertical="center" wrapText="1"/>
    </xf>
    <xf numFmtId="3" fontId="50" fillId="3" borderId="14" xfId="203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/>
    </xf>
    <xf numFmtId="3" fontId="51" fillId="3" borderId="1" xfId="0" applyNumberFormat="1" applyFont="1" applyFill="1" applyBorder="1" applyAlignment="1">
      <alignment horizontal="center" vertical="center" wrapText="1"/>
    </xf>
    <xf numFmtId="3" fontId="51" fillId="0" borderId="1" xfId="0" applyNumberFormat="1" applyFont="1" applyFill="1" applyBorder="1" applyAlignment="1">
      <alignment horizontal="center" vertical="center" wrapText="1"/>
    </xf>
    <xf numFmtId="3" fontId="60" fillId="0" borderId="44" xfId="245" applyNumberFormat="1" applyFont="1" applyFill="1" applyBorder="1" applyAlignment="1">
      <alignment horizontal="center" vertical="center" wrapText="1"/>
    </xf>
    <xf numFmtId="3" fontId="65" fillId="26" borderId="18" xfId="241" applyNumberFormat="1" applyFont="1" applyFill="1" applyBorder="1" applyAlignment="1">
      <alignment horizontal="center" vertical="center"/>
    </xf>
    <xf numFmtId="3" fontId="51" fillId="0" borderId="2" xfId="238" applyNumberFormat="1" applyFont="1" applyFill="1" applyBorder="1" applyAlignment="1">
      <alignment horizontal="center" vertical="center" wrapText="1"/>
    </xf>
    <xf numFmtId="3" fontId="51" fillId="0" borderId="12" xfId="238" applyNumberFormat="1" applyFont="1" applyFill="1" applyBorder="1" applyAlignment="1">
      <alignment horizontal="center" vertical="center" wrapText="1"/>
    </xf>
    <xf numFmtId="3" fontId="65" fillId="26" borderId="29" xfId="241" applyNumberFormat="1" applyFont="1" applyFill="1" applyBorder="1" applyAlignment="1">
      <alignment horizontal="center" vertical="center"/>
    </xf>
    <xf numFmtId="3" fontId="65" fillId="26" borderId="1" xfId="241" applyNumberFormat="1" applyFont="1" applyFill="1" applyBorder="1" applyAlignment="1">
      <alignment horizontal="center" vertical="center"/>
    </xf>
    <xf numFmtId="3" fontId="65" fillId="26" borderId="30" xfId="24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3" fillId="0" borderId="2" xfId="233" applyFont="1" applyFill="1" applyBorder="1" applyAlignment="1">
      <alignment horizontal="left" vertical="center" wrapText="1"/>
    </xf>
    <xf numFmtId="0" fontId="53" fillId="0" borderId="2" xfId="5" applyFont="1" applyFill="1" applyBorder="1" applyAlignment="1">
      <alignment horizontal="left" vertical="center" wrapText="1"/>
    </xf>
    <xf numFmtId="0" fontId="65" fillId="0" borderId="2" xfId="233" applyFont="1" applyFill="1" applyBorder="1" applyAlignment="1">
      <alignment horizontal="left" vertical="center" wrapText="1"/>
    </xf>
    <xf numFmtId="0" fontId="53" fillId="0" borderId="2" xfId="195" applyFont="1" applyFill="1" applyBorder="1" applyAlignment="1">
      <alignment horizontal="left" vertical="center" wrapText="1"/>
    </xf>
    <xf numFmtId="49" fontId="53" fillId="0" borderId="2" xfId="233" applyNumberFormat="1" applyFont="1" applyFill="1" applyBorder="1" applyAlignment="1">
      <alignment horizontal="left" vertical="center" wrapText="1"/>
    </xf>
    <xf numFmtId="0" fontId="53" fillId="3" borderId="2" xfId="0" applyFont="1" applyFill="1" applyBorder="1" applyAlignment="1">
      <alignment horizontal="left" vertical="center" wrapText="1"/>
    </xf>
    <xf numFmtId="3" fontId="53" fillId="0" borderId="2" xfId="233" applyNumberFormat="1" applyFont="1" applyFill="1" applyBorder="1" applyAlignment="1">
      <alignment horizontal="left" vertical="center" wrapText="1"/>
    </xf>
    <xf numFmtId="3" fontId="70" fillId="0" borderId="2" xfId="5" applyNumberFormat="1" applyFont="1" applyFill="1" applyBorder="1" applyAlignment="1">
      <alignment horizontal="left" vertical="center" wrapText="1"/>
    </xf>
    <xf numFmtId="3" fontId="53" fillId="0" borderId="2" xfId="5" applyNumberFormat="1" applyFont="1" applyFill="1" applyBorder="1" applyAlignment="1">
      <alignment horizontal="left" vertical="center" wrapText="1"/>
    </xf>
    <xf numFmtId="0" fontId="53" fillId="0" borderId="2" xfId="5" applyFont="1" applyFill="1" applyBorder="1" applyAlignment="1">
      <alignment horizontal="left" vertical="center"/>
    </xf>
    <xf numFmtId="0" fontId="53" fillId="0" borderId="2" xfId="250" applyFont="1" applyFill="1" applyBorder="1" applyAlignment="1">
      <alignment horizontal="left" vertical="center"/>
    </xf>
    <xf numFmtId="0" fontId="0" fillId="0" borderId="29" xfId="0" applyBorder="1" applyAlignment="1">
      <alignment horizontal="center" vertical="center" wrapText="1"/>
    </xf>
    <xf numFmtId="0" fontId="51" fillId="0" borderId="30" xfId="241" applyFont="1" applyFill="1" applyBorder="1" applyAlignment="1">
      <alignment horizontal="center" vertical="center" wrapText="1"/>
    </xf>
    <xf numFmtId="3" fontId="52" fillId="26" borderId="1" xfId="45" applyNumberFormat="1" applyFont="1" applyFill="1" applyBorder="1" applyAlignment="1">
      <alignment horizontal="right" vertical="center"/>
    </xf>
    <xf numFmtId="3" fontId="56" fillId="0" borderId="1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/>
    </xf>
    <xf numFmtId="4" fontId="51" fillId="3" borderId="1" xfId="0" applyNumberFormat="1" applyFont="1" applyFill="1" applyBorder="1" applyAlignment="1">
      <alignment vertical="center" wrapText="1"/>
    </xf>
    <xf numFmtId="3" fontId="51" fillId="3" borderId="1" xfId="0" applyNumberFormat="1" applyFont="1" applyFill="1" applyBorder="1" applyAlignment="1">
      <alignment horizontal="right" vertical="center" wrapText="1"/>
    </xf>
    <xf numFmtId="3" fontId="56" fillId="3" borderId="14" xfId="0" applyNumberFormat="1" applyFont="1" applyFill="1" applyBorder="1" applyAlignment="1">
      <alignment horizontal="right" vertical="center" wrapText="1"/>
    </xf>
    <xf numFmtId="3" fontId="51" fillId="3" borderId="14" xfId="0" applyNumberFormat="1" applyFont="1" applyFill="1" applyBorder="1" applyAlignment="1">
      <alignment horizontal="right" vertical="center" wrapText="1"/>
    </xf>
    <xf numFmtId="3" fontId="65" fillId="26" borderId="50" xfId="241" applyNumberFormat="1" applyFont="1" applyFill="1" applyBorder="1" applyAlignment="1">
      <alignment horizontal="center" vertical="center"/>
    </xf>
    <xf numFmtId="3" fontId="65" fillId="26" borderId="48" xfId="241" applyNumberFormat="1" applyFont="1" applyFill="1" applyBorder="1" applyAlignment="1">
      <alignment horizontal="center" vertical="center"/>
    </xf>
    <xf numFmtId="3" fontId="51" fillId="3" borderId="14" xfId="45" applyNumberFormat="1" applyFont="1" applyFill="1" applyBorder="1" applyAlignment="1">
      <alignment horizontal="right" vertical="center" wrapText="1"/>
    </xf>
    <xf numFmtId="3" fontId="56" fillId="3" borderId="1" xfId="45" applyNumberFormat="1" applyFont="1" applyFill="1" applyBorder="1" applyAlignment="1">
      <alignment horizontal="right" vertical="center" wrapText="1"/>
    </xf>
    <xf numFmtId="3" fontId="51" fillId="3" borderId="1" xfId="67" applyNumberFormat="1" applyFont="1" applyFill="1" applyBorder="1" applyAlignment="1">
      <alignment horizontal="right" vertical="center" wrapText="1"/>
    </xf>
    <xf numFmtId="3" fontId="51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56" fillId="2" borderId="16" xfId="0" applyNumberFormat="1" applyFont="1" applyFill="1" applyBorder="1" applyAlignment="1">
      <alignment horizontal="center" vertical="center" wrapText="1"/>
    </xf>
    <xf numFmtId="4" fontId="56" fillId="2" borderId="13" xfId="0" applyNumberFormat="1" applyFont="1" applyFill="1" applyBorder="1" applyAlignment="1">
      <alignment horizontal="center" vertical="center" wrapText="1"/>
    </xf>
    <xf numFmtId="4" fontId="56" fillId="2" borderId="14" xfId="0" applyNumberFormat="1" applyFont="1" applyFill="1" applyBorder="1" applyAlignment="1">
      <alignment horizontal="center" vertical="center" wrapText="1"/>
    </xf>
    <xf numFmtId="0" fontId="52" fillId="26" borderId="1" xfId="0" applyFont="1" applyFill="1" applyBorder="1" applyAlignment="1">
      <alignment horizontal="center" vertical="center"/>
    </xf>
    <xf numFmtId="0" fontId="51" fillId="3" borderId="12" xfId="0" applyFont="1" applyFill="1" applyBorder="1" applyAlignment="1">
      <alignment horizontal="center" vertical="center"/>
    </xf>
    <xf numFmtId="0" fontId="51" fillId="3" borderId="13" xfId="0" applyFont="1" applyFill="1" applyBorder="1" applyAlignment="1">
      <alignment horizontal="center" vertical="center"/>
    </xf>
    <xf numFmtId="0" fontId="51" fillId="3" borderId="14" xfId="0" applyFont="1" applyFill="1" applyBorder="1" applyAlignment="1">
      <alignment horizontal="center" vertical="center"/>
    </xf>
    <xf numFmtId="49" fontId="51" fillId="3" borderId="12" xfId="2" applyNumberFormat="1" applyFont="1" applyFill="1" applyBorder="1" applyAlignment="1">
      <alignment horizontal="center" vertical="center"/>
    </xf>
    <xf numFmtId="49" fontId="51" fillId="3" borderId="13" xfId="2" applyNumberFormat="1" applyFont="1" applyFill="1" applyBorder="1" applyAlignment="1">
      <alignment horizontal="center" vertical="center"/>
    </xf>
    <xf numFmtId="49" fontId="51" fillId="3" borderId="14" xfId="2" applyNumberFormat="1" applyFont="1" applyFill="1" applyBorder="1" applyAlignment="1">
      <alignment horizontal="center" vertical="center"/>
    </xf>
    <xf numFmtId="3" fontId="56" fillId="3" borderId="20" xfId="0" applyNumberFormat="1" applyFont="1" applyFill="1" applyBorder="1" applyAlignment="1">
      <alignment horizontal="center" vertical="center" wrapText="1"/>
    </xf>
    <xf numFmtId="3" fontId="56" fillId="3" borderId="21" xfId="0" applyNumberFormat="1" applyFont="1" applyFill="1" applyBorder="1" applyAlignment="1">
      <alignment horizontal="center" vertical="center" wrapText="1"/>
    </xf>
    <xf numFmtId="3" fontId="56" fillId="3" borderId="22" xfId="0" applyNumberFormat="1" applyFont="1" applyFill="1" applyBorder="1" applyAlignment="1">
      <alignment horizontal="center" vertical="center" wrapText="1"/>
    </xf>
    <xf numFmtId="3" fontId="56" fillId="3" borderId="23" xfId="0" applyNumberFormat="1" applyFont="1" applyFill="1" applyBorder="1" applyAlignment="1">
      <alignment horizontal="center" vertical="center" wrapText="1"/>
    </xf>
    <xf numFmtId="3" fontId="56" fillId="3" borderId="24" xfId="0" applyNumberFormat="1" applyFont="1" applyFill="1" applyBorder="1" applyAlignment="1">
      <alignment horizontal="center" vertical="center" wrapText="1"/>
    </xf>
    <xf numFmtId="3" fontId="56" fillId="3" borderId="25" xfId="0" applyNumberFormat="1" applyFont="1" applyFill="1" applyBorder="1" applyAlignment="1">
      <alignment horizontal="center" vertical="center" wrapText="1"/>
    </xf>
    <xf numFmtId="0" fontId="52" fillId="3" borderId="0" xfId="0" applyNumberFormat="1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0" fontId="56" fillId="3" borderId="1" xfId="0" applyFont="1" applyFill="1" applyBorder="1" applyAlignment="1">
      <alignment horizontal="center" vertical="center" wrapText="1"/>
    </xf>
    <xf numFmtId="3" fontId="56" fillId="3" borderId="18" xfId="0" applyNumberFormat="1" applyFont="1" applyFill="1" applyBorder="1" applyAlignment="1">
      <alignment horizontal="center" vertical="center" wrapText="1"/>
    </xf>
    <xf numFmtId="0" fontId="56" fillId="2" borderId="16" xfId="0" applyFont="1" applyFill="1" applyBorder="1" applyAlignment="1">
      <alignment horizontal="center" vertical="center" wrapText="1"/>
    </xf>
    <xf numFmtId="0" fontId="56" fillId="2" borderId="13" xfId="0" applyFont="1" applyFill="1" applyBorder="1" applyAlignment="1">
      <alignment horizontal="center" vertical="center" wrapText="1"/>
    </xf>
    <xf numFmtId="0" fontId="56" fillId="2" borderId="14" xfId="0" applyFont="1" applyFill="1" applyBorder="1" applyAlignment="1">
      <alignment horizontal="center" vertical="center" wrapText="1"/>
    </xf>
    <xf numFmtId="3" fontId="56" fillId="3" borderId="16" xfId="0" applyNumberFormat="1" applyFont="1" applyFill="1" applyBorder="1" applyAlignment="1">
      <alignment horizontal="center" vertical="center" wrapText="1"/>
    </xf>
    <xf numFmtId="3" fontId="56" fillId="3" borderId="13" xfId="0" applyNumberFormat="1" applyFont="1" applyFill="1" applyBorder="1" applyAlignment="1">
      <alignment horizontal="center" vertical="center" wrapText="1"/>
    </xf>
    <xf numFmtId="3" fontId="56" fillId="3" borderId="14" xfId="0" applyNumberFormat="1" applyFont="1" applyFill="1" applyBorder="1" applyAlignment="1">
      <alignment horizontal="center" vertical="center" wrapText="1"/>
    </xf>
    <xf numFmtId="3" fontId="53" fillId="3" borderId="1" xfId="0" applyNumberFormat="1" applyFont="1" applyFill="1" applyBorder="1" applyAlignment="1">
      <alignment horizontal="center" vertical="center" wrapText="1"/>
    </xf>
    <xf numFmtId="0" fontId="54" fillId="3" borderId="0" xfId="0" applyNumberFormat="1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 wrapText="1"/>
    </xf>
    <xf numFmtId="3" fontId="52" fillId="26" borderId="1" xfId="0" applyNumberFormat="1" applyFont="1" applyFill="1" applyBorder="1" applyAlignment="1">
      <alignment horizontal="center" vertical="center"/>
    </xf>
    <xf numFmtId="3" fontId="54" fillId="3" borderId="0" xfId="45" applyNumberFormat="1" applyFont="1" applyFill="1" applyBorder="1" applyAlignment="1">
      <alignment horizontal="center" vertical="center" wrapText="1"/>
    </xf>
    <xf numFmtId="3" fontId="51" fillId="3" borderId="1" xfId="45" applyNumberFormat="1" applyFont="1" applyFill="1" applyBorder="1" applyAlignment="1">
      <alignment horizontal="center" vertical="center" wrapText="1"/>
    </xf>
    <xf numFmtId="3" fontId="51" fillId="3" borderId="16" xfId="45" applyNumberFormat="1" applyFont="1" applyFill="1" applyBorder="1" applyAlignment="1">
      <alignment horizontal="center" vertical="center" wrapText="1"/>
    </xf>
    <xf numFmtId="3" fontId="51" fillId="3" borderId="14" xfId="45" applyNumberFormat="1" applyFont="1" applyFill="1" applyBorder="1" applyAlignment="1">
      <alignment horizontal="center" vertical="center" wrapText="1"/>
    </xf>
    <xf numFmtId="3" fontId="56" fillId="3" borderId="1" xfId="45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1" fillId="3" borderId="2" xfId="45" applyNumberFormat="1" applyFont="1" applyFill="1" applyBorder="1" applyAlignment="1">
      <alignment horizontal="center" vertical="center"/>
    </xf>
    <xf numFmtId="3" fontId="51" fillId="3" borderId="17" xfId="45" applyNumberFormat="1" applyFont="1" applyFill="1" applyBorder="1" applyAlignment="1">
      <alignment horizontal="center" vertical="center"/>
    </xf>
    <xf numFmtId="3" fontId="51" fillId="3" borderId="26" xfId="45" applyNumberFormat="1" applyFont="1" applyFill="1" applyBorder="1" applyAlignment="1">
      <alignment horizontal="center" vertical="center"/>
    </xf>
    <xf numFmtId="3" fontId="50" fillId="3" borderId="19" xfId="0" applyNumberFormat="1" applyFont="1" applyFill="1" applyBorder="1" applyAlignment="1">
      <alignment horizontal="center" vertical="center" wrapText="1"/>
    </xf>
    <xf numFmtId="3" fontId="50" fillId="3" borderId="17" xfId="0" applyNumberFormat="1" applyFont="1" applyFill="1" applyBorder="1" applyAlignment="1">
      <alignment horizontal="center" vertical="center" wrapText="1"/>
    </xf>
    <xf numFmtId="3" fontId="50" fillId="3" borderId="26" xfId="0" applyNumberFormat="1" applyFont="1" applyFill="1" applyBorder="1" applyAlignment="1">
      <alignment horizontal="center" vertical="center" wrapText="1"/>
    </xf>
    <xf numFmtId="4" fontId="50" fillId="3" borderId="1" xfId="0" applyNumberFormat="1" applyFont="1" applyFill="1" applyBorder="1" applyAlignment="1">
      <alignment horizontal="center" vertical="center" wrapText="1"/>
    </xf>
    <xf numFmtId="3" fontId="63" fillId="3" borderId="16" xfId="0" applyNumberFormat="1" applyFont="1" applyFill="1" applyBorder="1" applyAlignment="1">
      <alignment horizontal="center" vertical="center" wrapText="1"/>
    </xf>
    <xf numFmtId="3" fontId="63" fillId="3" borderId="14" xfId="0" applyNumberFormat="1" applyFont="1" applyFill="1" applyBorder="1" applyAlignment="1">
      <alignment horizontal="center" vertical="center" wrapText="1"/>
    </xf>
    <xf numFmtId="3" fontId="50" fillId="3" borderId="16" xfId="0" applyNumberFormat="1" applyFont="1" applyFill="1" applyBorder="1" applyAlignment="1">
      <alignment horizontal="center" vertical="center" wrapText="1"/>
    </xf>
    <xf numFmtId="3" fontId="50" fillId="3" borderId="14" xfId="0" applyNumberFormat="1" applyFont="1" applyFill="1" applyBorder="1" applyAlignment="1">
      <alignment horizontal="center" vertical="center" wrapText="1"/>
    </xf>
    <xf numFmtId="3" fontId="53" fillId="3" borderId="16" xfId="45" applyNumberFormat="1" applyFont="1" applyFill="1" applyBorder="1" applyAlignment="1">
      <alignment horizontal="center" vertical="center" wrapText="1"/>
    </xf>
    <xf numFmtId="3" fontId="53" fillId="3" borderId="14" xfId="45" applyNumberFormat="1" applyFont="1" applyFill="1" applyBorder="1" applyAlignment="1">
      <alignment horizontal="center" vertical="center" wrapText="1"/>
    </xf>
    <xf numFmtId="3" fontId="50" fillId="3" borderId="13" xfId="0" applyNumberFormat="1" applyFont="1" applyFill="1" applyBorder="1" applyAlignment="1">
      <alignment horizontal="center" vertical="center" wrapText="1"/>
    </xf>
    <xf numFmtId="3" fontId="53" fillId="3" borderId="13" xfId="45" applyNumberFormat="1" applyFont="1" applyFill="1" applyBorder="1" applyAlignment="1">
      <alignment horizontal="center" vertical="center" wrapText="1"/>
    </xf>
    <xf numFmtId="3" fontId="54" fillId="3" borderId="0" xfId="0" applyNumberFormat="1" applyFont="1" applyFill="1" applyBorder="1" applyAlignment="1">
      <alignment horizontal="center" vertical="center" wrapText="1"/>
    </xf>
    <xf numFmtId="4" fontId="50" fillId="3" borderId="16" xfId="0" applyNumberFormat="1" applyFont="1" applyFill="1" applyBorder="1" applyAlignment="1">
      <alignment horizontal="center" vertical="center" wrapText="1"/>
    </xf>
    <xf numFmtId="4" fontId="50" fillId="3" borderId="13" xfId="0" applyNumberFormat="1" applyFont="1" applyFill="1" applyBorder="1" applyAlignment="1">
      <alignment horizontal="center" vertical="center" wrapText="1"/>
    </xf>
    <xf numFmtId="4" fontId="50" fillId="3" borderId="14" xfId="0" applyNumberFormat="1" applyFont="1" applyFill="1" applyBorder="1" applyAlignment="1">
      <alignment horizontal="center" vertical="center" wrapText="1"/>
    </xf>
    <xf numFmtId="3" fontId="56" fillId="3" borderId="16" xfId="45" applyNumberFormat="1" applyFont="1" applyFill="1" applyBorder="1" applyAlignment="1">
      <alignment horizontal="center" vertical="center" wrapText="1"/>
    </xf>
    <xf numFmtId="3" fontId="56" fillId="3" borderId="13" xfId="45" applyNumberFormat="1" applyFont="1" applyFill="1" applyBorder="1" applyAlignment="1">
      <alignment horizontal="center" vertical="center" wrapText="1"/>
    </xf>
    <xf numFmtId="3" fontId="56" fillId="3" borderId="14" xfId="45" applyNumberFormat="1" applyFont="1" applyFill="1" applyBorder="1" applyAlignment="1">
      <alignment horizontal="center" vertical="center" wrapText="1"/>
    </xf>
    <xf numFmtId="0" fontId="57" fillId="3" borderId="0" xfId="45" applyNumberFormat="1" applyFont="1" applyFill="1" applyBorder="1" applyAlignment="1">
      <alignment horizontal="center" vertical="center" wrapText="1"/>
    </xf>
    <xf numFmtId="3" fontId="60" fillId="0" borderId="1" xfId="245" applyNumberFormat="1" applyFont="1" applyFill="1" applyBorder="1" applyAlignment="1">
      <alignment horizontal="center" vertical="center" wrapText="1"/>
    </xf>
    <xf numFmtId="3" fontId="53" fillId="0" borderId="16" xfId="245" applyNumberFormat="1" applyFont="1" applyFill="1" applyBorder="1" applyAlignment="1">
      <alignment horizontal="center" vertical="center" wrapText="1"/>
    </xf>
    <xf numFmtId="3" fontId="53" fillId="0" borderId="13" xfId="245" applyNumberFormat="1" applyFont="1" applyFill="1" applyBorder="1" applyAlignment="1">
      <alignment horizontal="center" vertical="center" wrapText="1"/>
    </xf>
    <xf numFmtId="3" fontId="53" fillId="0" borderId="14" xfId="245" applyNumberFormat="1" applyFont="1" applyFill="1" applyBorder="1" applyAlignment="1">
      <alignment horizontal="center" vertical="center" wrapText="1"/>
    </xf>
    <xf numFmtId="3" fontId="60" fillId="0" borderId="13" xfId="245" applyNumberFormat="1" applyFont="1" applyFill="1" applyBorder="1" applyAlignment="1">
      <alignment horizontal="center" vertical="center" wrapText="1"/>
    </xf>
    <xf numFmtId="3" fontId="60" fillId="0" borderId="14" xfId="245" applyNumberFormat="1" applyFont="1" applyFill="1" applyBorder="1" applyAlignment="1">
      <alignment horizontal="center" vertical="center" wrapText="1"/>
    </xf>
    <xf numFmtId="3" fontId="60" fillId="0" borderId="19" xfId="245" applyNumberFormat="1" applyFont="1" applyFill="1" applyBorder="1" applyAlignment="1">
      <alignment horizontal="center" vertical="center" wrapText="1"/>
    </xf>
    <xf numFmtId="3" fontId="60" fillId="0" borderId="17" xfId="245" applyNumberFormat="1" applyFont="1" applyFill="1" applyBorder="1" applyAlignment="1">
      <alignment horizontal="center" vertical="center" wrapText="1"/>
    </xf>
    <xf numFmtId="3" fontId="60" fillId="0" borderId="26" xfId="245" applyNumberFormat="1" applyFont="1" applyFill="1" applyBorder="1" applyAlignment="1">
      <alignment horizontal="center" vertical="center" wrapText="1"/>
    </xf>
    <xf numFmtId="3" fontId="60" fillId="0" borderId="20" xfId="245" applyNumberFormat="1" applyFont="1" applyFill="1" applyBorder="1" applyAlignment="1">
      <alignment horizontal="center" vertical="center" wrapText="1"/>
    </xf>
    <xf numFmtId="3" fontId="60" fillId="0" borderId="27" xfId="245" applyNumberFormat="1" applyFont="1" applyFill="1" applyBorder="1" applyAlignment="1">
      <alignment horizontal="center" vertical="center" wrapText="1"/>
    </xf>
    <xf numFmtId="3" fontId="60" fillId="0" borderId="21" xfId="245" applyNumberFormat="1" applyFont="1" applyFill="1" applyBorder="1" applyAlignment="1">
      <alignment horizontal="center" vertical="center" wrapText="1"/>
    </xf>
    <xf numFmtId="3" fontId="60" fillId="0" borderId="24" xfId="245" applyNumberFormat="1" applyFont="1" applyFill="1" applyBorder="1" applyAlignment="1">
      <alignment horizontal="center" vertical="center" wrapText="1"/>
    </xf>
    <xf numFmtId="3" fontId="60" fillId="0" borderId="28" xfId="245" applyNumberFormat="1" applyFont="1" applyFill="1" applyBorder="1" applyAlignment="1">
      <alignment horizontal="center" vertical="center" wrapText="1"/>
    </xf>
    <xf numFmtId="3" fontId="60" fillId="0" borderId="25" xfId="245" applyNumberFormat="1" applyFont="1" applyFill="1" applyBorder="1" applyAlignment="1">
      <alignment horizontal="center" vertical="center" wrapText="1"/>
    </xf>
    <xf numFmtId="3" fontId="60" fillId="0" borderId="1" xfId="246" applyNumberFormat="1" applyFont="1" applyFill="1" applyBorder="1" applyAlignment="1">
      <alignment horizontal="center" vertical="center" wrapText="1"/>
    </xf>
    <xf numFmtId="0" fontId="50" fillId="0" borderId="20" xfId="247" applyFont="1" applyFill="1" applyBorder="1" applyAlignment="1">
      <alignment horizontal="center" vertical="center" wrapText="1"/>
    </xf>
    <xf numFmtId="0" fontId="50" fillId="0" borderId="27" xfId="247" applyFont="1" applyFill="1" applyBorder="1" applyAlignment="1">
      <alignment horizontal="center" vertical="center" wrapText="1"/>
    </xf>
    <xf numFmtId="0" fontId="50" fillId="0" borderId="21" xfId="247" applyFont="1" applyFill="1" applyBorder="1" applyAlignment="1">
      <alignment horizontal="center" vertical="center" wrapText="1"/>
    </xf>
    <xf numFmtId="0" fontId="50" fillId="0" borderId="24" xfId="247" applyFont="1" applyFill="1" applyBorder="1" applyAlignment="1">
      <alignment horizontal="center" vertical="center" wrapText="1"/>
    </xf>
    <xf numFmtId="0" fontId="50" fillId="0" borderId="28" xfId="247" applyFont="1" applyFill="1" applyBorder="1" applyAlignment="1">
      <alignment horizontal="center" vertical="center" wrapText="1"/>
    </xf>
    <xf numFmtId="0" fontId="50" fillId="0" borderId="25" xfId="247" applyFont="1" applyFill="1" applyBorder="1" applyAlignment="1">
      <alignment horizontal="center" vertical="center" wrapText="1"/>
    </xf>
    <xf numFmtId="3" fontId="60" fillId="0" borderId="16" xfId="245" applyNumberFormat="1" applyFont="1" applyFill="1" applyBorder="1" applyAlignment="1">
      <alignment horizontal="center" vertical="center" wrapText="1"/>
    </xf>
    <xf numFmtId="0" fontId="60" fillId="0" borderId="21" xfId="248" applyFont="1" applyFill="1" applyBorder="1" applyAlignment="1">
      <alignment horizontal="center" vertical="center" wrapText="1"/>
    </xf>
    <xf numFmtId="0" fontId="60" fillId="0" borderId="25" xfId="248" applyFont="1" applyFill="1" applyBorder="1" applyAlignment="1">
      <alignment horizontal="center" vertical="center" wrapText="1"/>
    </xf>
    <xf numFmtId="0" fontId="60" fillId="0" borderId="16" xfId="247" applyFont="1" applyFill="1" applyBorder="1" applyAlignment="1">
      <alignment horizontal="center" vertical="center" wrapText="1"/>
    </xf>
    <xf numFmtId="0" fontId="60" fillId="0" borderId="14" xfId="247" applyFont="1" applyFill="1" applyBorder="1" applyAlignment="1">
      <alignment horizontal="center" vertical="center" wrapText="1"/>
    </xf>
    <xf numFmtId="0" fontId="50" fillId="0" borderId="16" xfId="247" applyFont="1" applyFill="1" applyBorder="1" applyAlignment="1">
      <alignment horizontal="center" vertical="center" wrapText="1"/>
    </xf>
    <xf numFmtId="0" fontId="50" fillId="0" borderId="14" xfId="247" applyFont="1" applyFill="1" applyBorder="1" applyAlignment="1">
      <alignment horizontal="center" vertical="center" wrapText="1"/>
    </xf>
    <xf numFmtId="4" fontId="52" fillId="26" borderId="19" xfId="45" applyNumberFormat="1" applyFont="1" applyFill="1" applyBorder="1" applyAlignment="1">
      <alignment horizontal="center" vertical="center" wrapText="1"/>
    </xf>
    <xf numFmtId="4" fontId="52" fillId="26" borderId="17" xfId="45" applyNumberFormat="1" applyFont="1" applyFill="1" applyBorder="1" applyAlignment="1">
      <alignment horizontal="center" vertical="center" wrapText="1"/>
    </xf>
    <xf numFmtId="4" fontId="52" fillId="26" borderId="26" xfId="45" applyNumberFormat="1" applyFont="1" applyFill="1" applyBorder="1" applyAlignment="1">
      <alignment horizontal="center" vertical="center" wrapText="1"/>
    </xf>
    <xf numFmtId="0" fontId="51" fillId="3" borderId="16" xfId="45" applyFont="1" applyFill="1" applyBorder="1" applyAlignment="1">
      <alignment horizontal="center" vertical="center"/>
    </xf>
    <xf numFmtId="0" fontId="51" fillId="3" borderId="13" xfId="45" applyFont="1" applyFill="1" applyBorder="1" applyAlignment="1">
      <alignment horizontal="center" vertical="center"/>
    </xf>
    <xf numFmtId="0" fontId="51" fillId="3" borderId="14" xfId="45" applyFont="1" applyFill="1" applyBorder="1" applyAlignment="1">
      <alignment horizontal="center" vertical="center"/>
    </xf>
    <xf numFmtId="49" fontId="50" fillId="3" borderId="16" xfId="94" applyNumberFormat="1" applyFont="1" applyFill="1" applyBorder="1" applyAlignment="1">
      <alignment horizontal="center" vertical="center"/>
    </xf>
    <xf numFmtId="49" fontId="50" fillId="3" borderId="13" xfId="94" applyNumberFormat="1" applyFont="1" applyFill="1" applyBorder="1" applyAlignment="1">
      <alignment horizontal="center" vertical="center"/>
    </xf>
    <xf numFmtId="49" fontId="50" fillId="3" borderId="14" xfId="94" applyNumberFormat="1" applyFont="1" applyFill="1" applyBorder="1" applyAlignment="1">
      <alignment horizontal="center" vertical="center"/>
    </xf>
    <xf numFmtId="3" fontId="50" fillId="0" borderId="1" xfId="245" applyNumberFormat="1" applyFont="1" applyFill="1" applyBorder="1" applyAlignment="1">
      <alignment horizontal="center" vertical="center" wrapText="1"/>
    </xf>
    <xf numFmtId="3" fontId="51" fillId="0" borderId="19" xfId="238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3" fontId="51" fillId="0" borderId="16" xfId="238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/>
    </xf>
    <xf numFmtId="0" fontId="53" fillId="0" borderId="13" xfId="0" applyFont="1" applyFill="1" applyBorder="1" applyAlignment="1">
      <alignment horizontal="center" vertical="center"/>
    </xf>
    <xf numFmtId="0" fontId="53" fillId="0" borderId="14" xfId="0" applyFont="1" applyFill="1" applyBorder="1" applyAlignment="1">
      <alignment horizontal="center" vertical="center"/>
    </xf>
    <xf numFmtId="49" fontId="53" fillId="0" borderId="16" xfId="2" applyNumberFormat="1" applyFont="1" applyFill="1" applyBorder="1" applyAlignment="1">
      <alignment horizontal="center" vertical="center"/>
    </xf>
    <xf numFmtId="49" fontId="53" fillId="0" borderId="13" xfId="2" applyNumberFormat="1" applyFont="1" applyFill="1" applyBorder="1" applyAlignment="1">
      <alignment horizontal="center" vertical="center"/>
    </xf>
    <xf numFmtId="49" fontId="53" fillId="0" borderId="14" xfId="2" applyNumberFormat="1" applyFont="1" applyFill="1" applyBorder="1" applyAlignment="1">
      <alignment horizontal="center" vertical="center"/>
    </xf>
    <xf numFmtId="0" fontId="51" fillId="0" borderId="19" xfId="24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4" fillId="0" borderId="0" xfId="241" applyFont="1" applyFill="1" applyBorder="1" applyAlignment="1">
      <alignment horizontal="center" vertical="center" wrapText="1"/>
    </xf>
    <xf numFmtId="4" fontId="65" fillId="26" borderId="19" xfId="45" applyNumberFormat="1" applyFont="1" applyFill="1" applyBorder="1" applyAlignment="1">
      <alignment horizontal="center" vertical="center" wrapText="1"/>
    </xf>
    <xf numFmtId="4" fontId="65" fillId="26" borderId="17" xfId="45" applyNumberFormat="1" applyFont="1" applyFill="1" applyBorder="1" applyAlignment="1">
      <alignment horizontal="center" vertical="center" wrapText="1"/>
    </xf>
    <xf numFmtId="4" fontId="65" fillId="26" borderId="26" xfId="45" applyNumberFormat="1" applyFont="1" applyFill="1" applyBorder="1" applyAlignment="1">
      <alignment horizontal="center" vertical="center" wrapText="1"/>
    </xf>
    <xf numFmtId="0" fontId="51" fillId="0" borderId="17" xfId="241" applyFont="1" applyFill="1" applyBorder="1" applyAlignment="1">
      <alignment horizontal="center" vertical="center" wrapText="1"/>
    </xf>
    <xf numFmtId="0" fontId="51" fillId="0" borderId="26" xfId="241" applyFont="1" applyFill="1" applyBorder="1" applyAlignment="1">
      <alignment horizontal="center" vertical="center" wrapText="1"/>
    </xf>
    <xf numFmtId="0" fontId="51" fillId="0" borderId="16" xfId="241" applyFont="1" applyFill="1" applyBorder="1" applyAlignment="1">
      <alignment horizontal="center" vertical="center" wrapText="1"/>
    </xf>
    <xf numFmtId="0" fontId="51" fillId="0" borderId="13" xfId="241" applyFont="1" applyFill="1" applyBorder="1" applyAlignment="1">
      <alignment horizontal="center" vertical="center" wrapText="1"/>
    </xf>
    <xf numFmtId="0" fontId="51" fillId="0" borderId="14" xfId="241" applyFont="1" applyFill="1" applyBorder="1" applyAlignment="1">
      <alignment horizontal="center" vertical="center" wrapText="1"/>
    </xf>
    <xf numFmtId="0" fontId="51" fillId="0" borderId="19" xfId="0" applyFont="1" applyFill="1" applyBorder="1" applyAlignment="1">
      <alignment horizontal="center" vertical="center" wrapText="1"/>
    </xf>
    <xf numFmtId="0" fontId="51" fillId="0" borderId="17" xfId="0" applyFont="1" applyFill="1" applyBorder="1" applyAlignment="1">
      <alignment horizontal="center" vertical="center" wrapText="1"/>
    </xf>
    <xf numFmtId="0" fontId="51" fillId="0" borderId="26" xfId="0" applyFont="1" applyFill="1" applyBorder="1" applyAlignment="1">
      <alignment horizontal="center" vertical="center" wrapText="1"/>
    </xf>
    <xf numFmtId="3" fontId="51" fillId="0" borderId="16" xfId="241" applyNumberFormat="1" applyFont="1" applyFill="1" applyBorder="1" applyAlignment="1">
      <alignment horizontal="center" vertical="center" wrapText="1"/>
    </xf>
    <xf numFmtId="3" fontId="51" fillId="0" borderId="13" xfId="241" applyNumberFormat="1" applyFont="1" applyFill="1" applyBorder="1" applyAlignment="1">
      <alignment horizontal="center" vertical="center" wrapText="1"/>
    </xf>
    <xf numFmtId="3" fontId="51" fillId="0" borderId="14" xfId="241" applyNumberFormat="1" applyFont="1" applyFill="1" applyBorder="1" applyAlignment="1">
      <alignment horizontal="center" vertical="center" wrapText="1"/>
    </xf>
    <xf numFmtId="0" fontId="53" fillId="0" borderId="31" xfId="5" applyFont="1" applyFill="1" applyBorder="1" applyAlignment="1">
      <alignment horizontal="center" vertical="center"/>
    </xf>
    <xf numFmtId="0" fontId="53" fillId="0" borderId="32" xfId="5" applyFont="1" applyFill="1" applyBorder="1" applyAlignment="1">
      <alignment horizontal="center" vertical="center"/>
    </xf>
    <xf numFmtId="0" fontId="53" fillId="0" borderId="33" xfId="5" applyFont="1" applyFill="1" applyBorder="1" applyAlignment="1">
      <alignment horizontal="center" vertical="center"/>
    </xf>
    <xf numFmtId="49" fontId="53" fillId="0" borderId="16" xfId="233" applyNumberFormat="1" applyFont="1" applyFill="1" applyBorder="1" applyAlignment="1">
      <alignment horizontal="center" vertical="center"/>
    </xf>
    <xf numFmtId="49" fontId="53" fillId="0" borderId="13" xfId="233" applyNumberFormat="1" applyFont="1" applyFill="1" applyBorder="1" applyAlignment="1">
      <alignment horizontal="center" vertical="center"/>
    </xf>
    <xf numFmtId="49" fontId="53" fillId="0" borderId="14" xfId="233" applyNumberFormat="1" applyFont="1" applyFill="1" applyBorder="1" applyAlignment="1">
      <alignment horizontal="center" vertical="center"/>
    </xf>
    <xf numFmtId="0" fontId="51" fillId="0" borderId="49" xfId="241" applyFont="1" applyFill="1" applyBorder="1" applyAlignment="1">
      <alignment horizontal="center" vertical="center" wrapText="1"/>
    </xf>
    <xf numFmtId="0" fontId="51" fillId="0" borderId="41" xfId="241" applyFont="1" applyFill="1" applyBorder="1" applyAlignment="1">
      <alignment horizontal="center" vertical="center" wrapText="1"/>
    </xf>
    <xf numFmtId="0" fontId="51" fillId="0" borderId="2" xfId="241" applyFont="1" applyFill="1" applyBorder="1" applyAlignment="1">
      <alignment horizontal="center" vertical="center" wrapText="1"/>
    </xf>
    <xf numFmtId="0" fontId="51" fillId="0" borderId="48" xfId="241" applyFont="1" applyFill="1" applyBorder="1" applyAlignment="1">
      <alignment horizontal="center" vertical="center" wrapText="1"/>
    </xf>
    <xf numFmtId="4" fontId="65" fillId="26" borderId="46" xfId="45" applyNumberFormat="1" applyFont="1" applyFill="1" applyBorder="1" applyAlignment="1">
      <alignment horizontal="center" vertical="center" wrapText="1"/>
    </xf>
    <xf numFmtId="0" fontId="51" fillId="0" borderId="42" xfId="241" applyFont="1" applyFill="1" applyBorder="1" applyAlignment="1">
      <alignment horizontal="center" vertical="center" wrapText="1"/>
    </xf>
    <xf numFmtId="0" fontId="51" fillId="0" borderId="32" xfId="241" applyFont="1" applyFill="1" applyBorder="1" applyAlignment="1">
      <alignment horizontal="center" vertical="center" wrapText="1"/>
    </xf>
    <xf numFmtId="0" fontId="51" fillId="0" borderId="43" xfId="241" applyFont="1" applyFill="1" applyBorder="1" applyAlignment="1">
      <alignment horizontal="center" vertical="center" wrapText="1"/>
    </xf>
    <xf numFmtId="0" fontId="51" fillId="0" borderId="45" xfId="241" applyFont="1" applyFill="1" applyBorder="1" applyAlignment="1">
      <alignment horizontal="center" vertical="center" wrapText="1"/>
    </xf>
    <xf numFmtId="0" fontId="51" fillId="0" borderId="22" xfId="241" applyFont="1" applyFill="1" applyBorder="1" applyAlignment="1">
      <alignment horizontal="center" vertical="center" wrapText="1"/>
    </xf>
    <xf numFmtId="0" fontId="51" fillId="0" borderId="47" xfId="241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3" fontId="51" fillId="0" borderId="12" xfId="241" applyNumberFormat="1" applyFont="1" applyFill="1" applyBorder="1" applyAlignment="1">
      <alignment horizontal="center" vertical="center" wrapText="1"/>
    </xf>
    <xf numFmtId="3" fontId="51" fillId="0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1" fillId="0" borderId="38" xfId="0" applyFont="1" applyFill="1" applyBorder="1" applyAlignment="1">
      <alignment horizontal="center" vertical="center" wrapText="1"/>
    </xf>
    <xf numFmtId="0" fontId="51" fillId="0" borderId="39" xfId="0" applyFont="1" applyFill="1" applyBorder="1" applyAlignment="1">
      <alignment horizontal="center" vertical="center" wrapText="1"/>
    </xf>
    <xf numFmtId="0" fontId="51" fillId="0" borderId="40" xfId="0" applyFont="1" applyFill="1" applyBorder="1" applyAlignment="1">
      <alignment horizontal="center" vertical="center" wrapText="1"/>
    </xf>
    <xf numFmtId="3" fontId="51" fillId="3" borderId="16" xfId="0" applyNumberFormat="1" applyFont="1" applyFill="1" applyBorder="1" applyAlignment="1">
      <alignment horizontal="center" vertical="center" wrapText="1"/>
    </xf>
    <xf numFmtId="3" fontId="51" fillId="3" borderId="13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3" fontId="50" fillId="3" borderId="16" xfId="203" applyNumberFormat="1" applyFont="1" applyFill="1" applyBorder="1" applyAlignment="1">
      <alignment horizontal="center" vertical="center" wrapText="1"/>
    </xf>
    <xf numFmtId="3" fontId="50" fillId="3" borderId="13" xfId="203" applyNumberFormat="1" applyFont="1" applyFill="1" applyBorder="1" applyAlignment="1">
      <alignment horizontal="center" vertical="center" wrapText="1"/>
    </xf>
    <xf numFmtId="3" fontId="50" fillId="3" borderId="14" xfId="203" applyNumberFormat="1" applyFont="1" applyFill="1" applyBorder="1" applyAlignment="1">
      <alignment horizontal="center" vertical="center" wrapText="1"/>
    </xf>
    <xf numFmtId="0" fontId="56" fillId="3" borderId="16" xfId="81" applyFont="1" applyFill="1" applyBorder="1" applyAlignment="1">
      <alignment horizontal="center" vertical="center" wrapText="1"/>
    </xf>
    <xf numFmtId="0" fontId="56" fillId="3" borderId="13" xfId="81" applyFont="1" applyFill="1" applyBorder="1" applyAlignment="1">
      <alignment horizontal="center" vertical="center" wrapText="1"/>
    </xf>
    <xf numFmtId="0" fontId="56" fillId="3" borderId="14" xfId="81" applyFont="1" applyFill="1" applyBorder="1" applyAlignment="1">
      <alignment horizontal="center" vertical="center" wrapText="1"/>
    </xf>
    <xf numFmtId="3" fontId="51" fillId="3" borderId="18" xfId="0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center" vertical="center" wrapText="1"/>
    </xf>
    <xf numFmtId="3" fontId="51" fillId="3" borderId="19" xfId="81" applyNumberFormat="1" applyFont="1" applyFill="1" applyBorder="1" applyAlignment="1">
      <alignment horizontal="center" vertical="center" wrapText="1"/>
    </xf>
    <xf numFmtId="3" fontId="51" fillId="3" borderId="26" xfId="81" applyNumberFormat="1" applyFont="1" applyFill="1" applyBorder="1" applyAlignment="1">
      <alignment horizontal="center" vertical="center" wrapText="1"/>
    </xf>
    <xf numFmtId="3" fontId="56" fillId="3" borderId="2" xfId="0" applyNumberFormat="1" applyFont="1" applyFill="1" applyBorder="1" applyAlignment="1">
      <alignment horizontal="center" vertical="center" wrapText="1"/>
    </xf>
    <xf numFmtId="3" fontId="56" fillId="3" borderId="17" xfId="0" applyNumberFormat="1" applyFont="1" applyFill="1" applyBorder="1" applyAlignment="1">
      <alignment horizontal="center" vertical="center" wrapText="1"/>
    </xf>
    <xf numFmtId="3" fontId="56" fillId="3" borderId="15" xfId="0" applyNumberFormat="1" applyFont="1" applyFill="1" applyBorder="1" applyAlignment="1">
      <alignment horizontal="center" vertical="center" wrapText="1"/>
    </xf>
    <xf numFmtId="3" fontId="51" fillId="0" borderId="19" xfId="0" applyNumberFormat="1" applyFont="1" applyFill="1" applyBorder="1" applyAlignment="1">
      <alignment horizontal="center" vertical="center" wrapText="1"/>
    </xf>
    <xf numFmtId="3" fontId="51" fillId="0" borderId="17" xfId="0" applyNumberFormat="1" applyFont="1" applyFill="1" applyBorder="1" applyAlignment="1">
      <alignment horizontal="center" vertical="center" wrapText="1"/>
    </xf>
    <xf numFmtId="3" fontId="51" fillId="0" borderId="26" xfId="0" applyNumberFormat="1" applyFont="1" applyFill="1" applyBorder="1" applyAlignment="1">
      <alignment horizontal="center" vertical="center" wrapText="1"/>
    </xf>
    <xf numFmtId="3" fontId="51" fillId="0" borderId="14" xfId="0" applyNumberFormat="1" applyFont="1" applyFill="1" applyBorder="1" applyAlignment="1">
      <alignment horizontal="center" vertical="center" wrapText="1"/>
    </xf>
    <xf numFmtId="3" fontId="51" fillId="0" borderId="18" xfId="0" applyNumberFormat="1" applyFont="1" applyFill="1" applyBorder="1" applyAlignment="1">
      <alignment horizontal="center" vertical="center" wrapText="1"/>
    </xf>
    <xf numFmtId="3" fontId="51" fillId="0" borderId="16" xfId="0" applyNumberFormat="1" applyFont="1" applyFill="1" applyBorder="1" applyAlignment="1">
      <alignment horizontal="center" vertical="center"/>
    </xf>
    <xf numFmtId="3" fontId="51" fillId="0" borderId="13" xfId="0" applyNumberFormat="1" applyFont="1" applyFill="1" applyBorder="1" applyAlignment="1">
      <alignment horizontal="center" vertical="center"/>
    </xf>
    <xf numFmtId="3" fontId="51" fillId="0" borderId="14" xfId="0" applyNumberFormat="1" applyFont="1" applyFill="1" applyBorder="1" applyAlignment="1">
      <alignment horizontal="center" vertical="center"/>
    </xf>
    <xf numFmtId="3" fontId="56" fillId="0" borderId="14" xfId="0" applyNumberFormat="1" applyFont="1" applyFill="1" applyBorder="1" applyAlignment="1">
      <alignment horizontal="center" vertical="center" wrapText="1"/>
    </xf>
    <xf numFmtId="3" fontId="56" fillId="0" borderId="18" xfId="0" applyNumberFormat="1" applyFont="1" applyFill="1" applyBorder="1" applyAlignment="1">
      <alignment horizontal="center" vertical="center" wrapText="1"/>
    </xf>
    <xf numFmtId="0" fontId="51" fillId="2" borderId="28" xfId="0" applyFont="1" applyFill="1" applyBorder="1" applyAlignment="1">
      <alignment horizontal="right" vertical="center"/>
    </xf>
    <xf numFmtId="3" fontId="51" fillId="0" borderId="1" xfId="0" applyNumberFormat="1" applyFont="1" applyFill="1" applyBorder="1" applyAlignment="1">
      <alignment horizontal="center" vertical="center" wrapText="1"/>
    </xf>
    <xf numFmtId="0" fontId="66" fillId="3" borderId="0" xfId="251" applyFont="1" applyFill="1" applyAlignment="1">
      <alignment horizontal="center" vertical="center"/>
    </xf>
    <xf numFmtId="0" fontId="63" fillId="3" borderId="19" xfId="251" applyFont="1" applyFill="1" applyBorder="1" applyAlignment="1" applyProtection="1">
      <alignment horizontal="center" vertical="center" wrapText="1"/>
      <protection locked="0"/>
    </xf>
    <xf numFmtId="0" fontId="63" fillId="3" borderId="16" xfId="251" applyFont="1" applyFill="1" applyBorder="1" applyAlignment="1" applyProtection="1">
      <alignment horizontal="center" vertical="center" wrapText="1"/>
      <protection locked="0"/>
    </xf>
    <xf numFmtId="0" fontId="63" fillId="3" borderId="13" xfId="251" applyFont="1" applyFill="1" applyBorder="1" applyAlignment="1">
      <alignment horizontal="center" vertical="center" wrapText="1"/>
    </xf>
    <xf numFmtId="0" fontId="63" fillId="3" borderId="14" xfId="251" applyFont="1" applyFill="1" applyBorder="1" applyAlignment="1">
      <alignment horizontal="center" vertical="center" wrapText="1"/>
    </xf>
    <xf numFmtId="0" fontId="63" fillId="3" borderId="16" xfId="251" applyFont="1" applyFill="1" applyBorder="1" applyAlignment="1" applyProtection="1">
      <alignment horizontal="center" vertical="center"/>
      <protection locked="0"/>
    </xf>
    <xf numFmtId="0" fontId="63" fillId="3" borderId="13" xfId="251" applyFont="1" applyFill="1" applyBorder="1" applyAlignment="1" applyProtection="1">
      <alignment horizontal="center" vertical="center"/>
      <protection locked="0"/>
    </xf>
    <xf numFmtId="0" fontId="63" fillId="3" borderId="14" xfId="251" applyFont="1" applyFill="1" applyBorder="1" applyAlignment="1" applyProtection="1">
      <alignment horizontal="center" vertical="center"/>
      <protection locked="0"/>
    </xf>
    <xf numFmtId="3" fontId="68" fillId="3" borderId="16" xfId="251" applyNumberFormat="1" applyFont="1" applyFill="1" applyBorder="1" applyAlignment="1">
      <alignment horizontal="center" vertical="center" wrapText="1"/>
    </xf>
    <xf numFmtId="3" fontId="68" fillId="3" borderId="13" xfId="251" applyNumberFormat="1" applyFont="1" applyFill="1" applyBorder="1" applyAlignment="1">
      <alignment horizontal="center" vertical="center" wrapText="1"/>
    </xf>
    <xf numFmtId="3" fontId="68" fillId="3" borderId="14" xfId="251" applyNumberFormat="1" applyFont="1" applyFill="1" applyBorder="1" applyAlignment="1">
      <alignment horizontal="center" vertical="center" wrapText="1"/>
    </xf>
    <xf numFmtId="3" fontId="68" fillId="3" borderId="19" xfId="251" applyNumberFormat="1" applyFont="1" applyFill="1" applyBorder="1" applyAlignment="1" applyProtection="1">
      <alignment horizontal="center" vertical="center"/>
      <protection locked="0"/>
    </xf>
    <xf numFmtId="3" fontId="68" fillId="3" borderId="17" xfId="251" applyNumberFormat="1" applyFont="1" applyFill="1" applyBorder="1" applyAlignment="1" applyProtection="1">
      <alignment horizontal="center" vertical="center"/>
      <protection locked="0"/>
    </xf>
    <xf numFmtId="3" fontId="68" fillId="3" borderId="26" xfId="251" applyNumberFormat="1" applyFont="1" applyFill="1" applyBorder="1" applyAlignment="1" applyProtection="1">
      <alignment horizontal="center" vertical="center"/>
      <protection locked="0"/>
    </xf>
    <xf numFmtId="0" fontId="68" fillId="3" borderId="19" xfId="251" applyFont="1" applyFill="1" applyBorder="1" applyAlignment="1">
      <alignment horizontal="center" vertical="center"/>
    </xf>
    <xf numFmtId="0" fontId="68" fillId="3" borderId="17" xfId="251" applyFont="1" applyFill="1" applyBorder="1" applyAlignment="1">
      <alignment horizontal="center" vertical="center"/>
    </xf>
    <xf numFmtId="0" fontId="68" fillId="3" borderId="26" xfId="251" applyFont="1" applyFill="1" applyBorder="1" applyAlignment="1">
      <alignment horizontal="center" vertical="center"/>
    </xf>
    <xf numFmtId="3" fontId="63" fillId="3" borderId="20" xfId="251" applyNumberFormat="1" applyFont="1" applyFill="1" applyBorder="1" applyAlignment="1" applyProtection="1">
      <alignment horizontal="center" vertical="center" wrapText="1"/>
      <protection locked="0"/>
    </xf>
    <xf numFmtId="3" fontId="63" fillId="3" borderId="21" xfId="251" applyNumberFormat="1" applyFont="1" applyFill="1" applyBorder="1" applyAlignment="1" applyProtection="1">
      <alignment horizontal="center" vertical="center" wrapText="1"/>
      <protection locked="0"/>
    </xf>
    <xf numFmtId="3" fontId="63" fillId="3" borderId="24" xfId="251" applyNumberFormat="1" applyFont="1" applyFill="1" applyBorder="1" applyAlignment="1" applyProtection="1">
      <alignment horizontal="center" vertical="center" wrapText="1"/>
      <protection locked="0"/>
    </xf>
    <xf numFmtId="3" fontId="63" fillId="3" borderId="25" xfId="251" applyNumberFormat="1" applyFont="1" applyFill="1" applyBorder="1" applyAlignment="1" applyProtection="1">
      <alignment horizontal="center" vertical="center" wrapText="1"/>
      <protection locked="0"/>
    </xf>
    <xf numFmtId="3" fontId="63" fillId="3" borderId="1" xfId="251" applyNumberFormat="1" applyFont="1" applyFill="1" applyBorder="1" applyAlignment="1" applyProtection="1">
      <alignment horizontal="center" vertical="center"/>
      <protection locked="0"/>
    </xf>
    <xf numFmtId="3" fontId="63" fillId="3" borderId="1" xfId="251" applyNumberFormat="1" applyFont="1" applyFill="1" applyBorder="1" applyAlignment="1">
      <alignment horizontal="center" vertical="center" wrapText="1"/>
    </xf>
    <xf numFmtId="0" fontId="63" fillId="3" borderId="20" xfId="251" applyFont="1" applyFill="1" applyBorder="1" applyAlignment="1">
      <alignment horizontal="center" vertical="center" wrapText="1"/>
    </xf>
    <xf numFmtId="0" fontId="63" fillId="3" borderId="27" xfId="251" applyFont="1" applyFill="1" applyBorder="1" applyAlignment="1">
      <alignment horizontal="center" vertical="center" wrapText="1"/>
    </xf>
    <xf numFmtId="0" fontId="63" fillId="3" borderId="21" xfId="251" applyFont="1" applyFill="1" applyBorder="1" applyAlignment="1">
      <alignment horizontal="center" vertical="center" wrapText="1"/>
    </xf>
    <xf numFmtId="0" fontId="63" fillId="3" borderId="24" xfId="251" applyFont="1" applyFill="1" applyBorder="1" applyAlignment="1">
      <alignment horizontal="center" vertical="center" wrapText="1"/>
    </xf>
    <xf numFmtId="0" fontId="63" fillId="3" borderId="28" xfId="251" applyFont="1" applyFill="1" applyBorder="1" applyAlignment="1">
      <alignment horizontal="center" vertical="center" wrapText="1"/>
    </xf>
    <xf numFmtId="0" fontId="63" fillId="3" borderId="25" xfId="251" applyFont="1" applyFill="1" applyBorder="1" applyAlignment="1">
      <alignment horizontal="center" vertical="center" wrapText="1"/>
    </xf>
    <xf numFmtId="3" fontId="69" fillId="3" borderId="16" xfId="251" applyNumberFormat="1" applyFont="1" applyFill="1" applyBorder="1" applyAlignment="1" applyProtection="1">
      <alignment horizontal="center" vertical="center" wrapText="1"/>
      <protection locked="0"/>
    </xf>
    <xf numFmtId="3" fontId="69" fillId="3" borderId="14" xfId="251" applyNumberFormat="1" applyFont="1" applyFill="1" applyBorder="1" applyAlignment="1" applyProtection="1">
      <alignment horizontal="center" vertical="center" wrapText="1"/>
      <protection locked="0"/>
    </xf>
    <xf numFmtId="3" fontId="69" fillId="3" borderId="16" xfId="251" applyNumberFormat="1" applyFont="1" applyFill="1" applyBorder="1" applyAlignment="1">
      <alignment horizontal="center" vertical="center" wrapText="1"/>
    </xf>
    <xf numFmtId="3" fontId="69" fillId="3" borderId="14" xfId="251" applyNumberFormat="1" applyFont="1" applyFill="1" applyBorder="1" applyAlignment="1">
      <alignment horizontal="center" vertical="center" wrapText="1"/>
    </xf>
    <xf numFmtId="3" fontId="69" fillId="3" borderId="1" xfId="251" applyNumberFormat="1" applyFont="1" applyFill="1" applyBorder="1" applyAlignment="1" applyProtection="1">
      <alignment horizontal="center" vertical="center" wrapText="1"/>
      <protection locked="0"/>
    </xf>
  </cellXfs>
  <cellStyles count="252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5 2" xfId="242" xr:uid="{00000000-0005-0000-0000-000086000000}"/>
    <cellStyle name="Обычный 15 2 4 4" xfId="239" xr:uid="{00000000-0005-0000-0000-000087000000}"/>
    <cellStyle name="Обычный 16" xfId="190" xr:uid="{00000000-0005-0000-0000-000088000000}"/>
    <cellStyle name="Обычный 17" xfId="191" xr:uid="{00000000-0005-0000-0000-000089000000}"/>
    <cellStyle name="Обычный 18" xfId="192" xr:uid="{00000000-0005-0000-0000-00008A000000}"/>
    <cellStyle name="Обычный 19" xfId="243" xr:uid="{00000000-0005-0000-0000-00008B000000}"/>
    <cellStyle name="Обычный 2" xfId="2" xr:uid="{00000000-0005-0000-0000-00008C000000}"/>
    <cellStyle name="Обычный 2 10" xfId="45" xr:uid="{00000000-0005-0000-0000-00008D000000}"/>
    <cellStyle name="Обычный 2 11" xfId="46" xr:uid="{00000000-0005-0000-0000-00008E000000}"/>
    <cellStyle name="Обычный 2 12" xfId="47" xr:uid="{00000000-0005-0000-0000-00008F000000}"/>
    <cellStyle name="Обычный 2 13" xfId="48" xr:uid="{00000000-0005-0000-0000-000090000000}"/>
    <cellStyle name="Обычный 2 136" xfId="235" xr:uid="{00000000-0005-0000-0000-000091000000}"/>
    <cellStyle name="Обычный 2 136 11 7 4 3" xfId="247" xr:uid="{00000000-0005-0000-0000-000092000000}"/>
    <cellStyle name="Обычный 2 136 11 7 4 3 2" xfId="250" xr:uid="{00000000-0005-0000-0000-000093000000}"/>
    <cellStyle name="Обычный 2 136 11 7 6 2 2" xfId="241" xr:uid="{00000000-0005-0000-0000-000094000000}"/>
    <cellStyle name="Обычный 2 136 15 3" xfId="244" xr:uid="{00000000-0005-0000-0000-000095000000}"/>
    <cellStyle name="Обычный 2 136 15 3 2" xfId="245" xr:uid="{00000000-0005-0000-0000-000096000000}"/>
    <cellStyle name="Обычный 2 136 23 7" xfId="248" xr:uid="{00000000-0005-0000-0000-000097000000}"/>
    <cellStyle name="Обычный 2 137" xfId="233" xr:uid="{00000000-0005-0000-0000-000098000000}"/>
    <cellStyle name="Обычный 2 139" xfId="236" xr:uid="{00000000-0005-0000-0000-000099000000}"/>
    <cellStyle name="Обычный 2 14" xfId="49" xr:uid="{00000000-0005-0000-0000-00009A000000}"/>
    <cellStyle name="Обычный 2 15" xfId="50" xr:uid="{00000000-0005-0000-0000-00009B000000}"/>
    <cellStyle name="Обычный 2 16" xfId="51" xr:uid="{00000000-0005-0000-0000-00009C000000}"/>
    <cellStyle name="Обычный 2 17" xfId="52" xr:uid="{00000000-0005-0000-0000-00009D000000}"/>
    <cellStyle name="Обычный 2 18" xfId="53" xr:uid="{00000000-0005-0000-0000-00009E000000}"/>
    <cellStyle name="Обычный 2 19" xfId="54" xr:uid="{00000000-0005-0000-0000-00009F000000}"/>
    <cellStyle name="Обычный 2 2" xfId="55" xr:uid="{00000000-0005-0000-0000-0000A0000000}"/>
    <cellStyle name="Обычный 2 2 2" xfId="94" xr:uid="{00000000-0005-0000-0000-0000A1000000}"/>
    <cellStyle name="Обычный 2 2 2 2" xfId="95" xr:uid="{00000000-0005-0000-0000-0000A2000000}"/>
    <cellStyle name="Обычный 2 2 2 2 2" xfId="229" xr:uid="{00000000-0005-0000-0000-0000A3000000}"/>
    <cellStyle name="Обычный 2 2 2 3" xfId="193" xr:uid="{00000000-0005-0000-0000-0000A4000000}"/>
    <cellStyle name="Обычный 2 2 2 4" xfId="240" xr:uid="{00000000-0005-0000-0000-0000A5000000}"/>
    <cellStyle name="Обычный 2 20" xfId="56" xr:uid="{00000000-0005-0000-0000-0000A6000000}"/>
    <cellStyle name="Обычный 2 21" xfId="57" xr:uid="{00000000-0005-0000-0000-0000A7000000}"/>
    <cellStyle name="Обычный 2 22" xfId="93" xr:uid="{00000000-0005-0000-0000-0000A8000000}"/>
    <cellStyle name="Обычный 2 3" xfId="58" xr:uid="{00000000-0005-0000-0000-0000A9000000}"/>
    <cellStyle name="Обычный 2 3 2" xfId="195" xr:uid="{00000000-0005-0000-0000-0000AA000000}"/>
    <cellStyle name="Обычный 2 3 3" xfId="194" xr:uid="{00000000-0005-0000-0000-0000AB000000}"/>
    <cellStyle name="Обычный 2 4" xfId="59" xr:uid="{00000000-0005-0000-0000-0000AC000000}"/>
    <cellStyle name="Обычный 2 5" xfId="60" xr:uid="{00000000-0005-0000-0000-0000AD000000}"/>
    <cellStyle name="Обычный 2 5 2" xfId="196" xr:uid="{00000000-0005-0000-0000-0000AE000000}"/>
    <cellStyle name="Обычный 2 6" xfId="61" xr:uid="{00000000-0005-0000-0000-0000AF000000}"/>
    <cellStyle name="Обычный 2 6 3" xfId="232" xr:uid="{00000000-0005-0000-0000-0000B0000000}"/>
    <cellStyle name="Обычный 2 7" xfId="62" xr:uid="{00000000-0005-0000-0000-0000B1000000}"/>
    <cellStyle name="Обычный 2 8" xfId="63" xr:uid="{00000000-0005-0000-0000-0000B2000000}"/>
    <cellStyle name="Обычный 2 9" xfId="64" xr:uid="{00000000-0005-0000-0000-0000B3000000}"/>
    <cellStyle name="Обычный 2_npa12EB" xfId="197" xr:uid="{00000000-0005-0000-0000-0000B4000000}"/>
    <cellStyle name="Обычный 20" xfId="198" xr:uid="{00000000-0005-0000-0000-0000B5000000}"/>
    <cellStyle name="Обычный 20 2" xfId="199" xr:uid="{00000000-0005-0000-0000-0000B6000000}"/>
    <cellStyle name="Обычный 21" xfId="249" xr:uid="{00000000-0005-0000-0000-0000B7000000}"/>
    <cellStyle name="Обычный 22" xfId="230" xr:uid="{00000000-0005-0000-0000-0000B8000000}"/>
    <cellStyle name="Обычный 23" xfId="251" xr:uid="{00000000-0005-0000-0000-0000B9000000}"/>
    <cellStyle name="Обычный 3" xfId="65" xr:uid="{00000000-0005-0000-0000-0000BA000000}"/>
    <cellStyle name="Обычный 3 2" xfId="200" xr:uid="{00000000-0005-0000-0000-0000BB000000}"/>
    <cellStyle name="Обычный 3 3" xfId="231" xr:uid="{00000000-0005-0000-0000-0000BC000000}"/>
    <cellStyle name="Обычный 4" xfId="66" xr:uid="{00000000-0005-0000-0000-0000BD000000}"/>
    <cellStyle name="Обычный 4 10" xfId="67" xr:uid="{00000000-0005-0000-0000-0000BE000000}"/>
    <cellStyle name="Обычный 4 11" xfId="68" xr:uid="{00000000-0005-0000-0000-0000BF000000}"/>
    <cellStyle name="Обычный 4 12" xfId="69" xr:uid="{00000000-0005-0000-0000-0000C0000000}"/>
    <cellStyle name="Обычный 4 13" xfId="70" xr:uid="{00000000-0005-0000-0000-0000C1000000}"/>
    <cellStyle name="Обычный 4 14" xfId="71" xr:uid="{00000000-0005-0000-0000-0000C2000000}"/>
    <cellStyle name="Обычный 4 15" xfId="72" xr:uid="{00000000-0005-0000-0000-0000C3000000}"/>
    <cellStyle name="Обычный 4 16" xfId="96" xr:uid="{00000000-0005-0000-0000-0000C4000000}"/>
    <cellStyle name="Обычный 4 16 2" xfId="201" xr:uid="{00000000-0005-0000-0000-0000C5000000}"/>
    <cellStyle name="Обычный 4 17" xfId="202" xr:uid="{00000000-0005-0000-0000-0000C6000000}"/>
    <cellStyle name="Обычный 4 2" xfId="73" xr:uid="{00000000-0005-0000-0000-0000C7000000}"/>
    <cellStyle name="Обычный 4 3" xfId="74" xr:uid="{00000000-0005-0000-0000-0000C8000000}"/>
    <cellStyle name="Обычный 4 4" xfId="75" xr:uid="{00000000-0005-0000-0000-0000C9000000}"/>
    <cellStyle name="Обычный 4 5" xfId="76" xr:uid="{00000000-0005-0000-0000-0000CA000000}"/>
    <cellStyle name="Обычный 4 6" xfId="77" xr:uid="{00000000-0005-0000-0000-0000CB000000}"/>
    <cellStyle name="Обычный 4 7" xfId="78" xr:uid="{00000000-0005-0000-0000-0000CC000000}"/>
    <cellStyle name="Обычный 4 8" xfId="79" xr:uid="{00000000-0005-0000-0000-0000CD000000}"/>
    <cellStyle name="Обычный 4 9" xfId="80" xr:uid="{00000000-0005-0000-0000-0000CE000000}"/>
    <cellStyle name="Обычный 5" xfId="81" xr:uid="{00000000-0005-0000-0000-0000CF000000}"/>
    <cellStyle name="Обычный 5 2" xfId="204" xr:uid="{00000000-0005-0000-0000-0000D0000000}"/>
    <cellStyle name="Обычный 5 3" xfId="203" xr:uid="{00000000-0005-0000-0000-0000D1000000}"/>
    <cellStyle name="Обычный 6" xfId="205" xr:uid="{00000000-0005-0000-0000-0000D2000000}"/>
    <cellStyle name="Обычный 6 4" xfId="91" xr:uid="{00000000-0005-0000-0000-0000D3000000}"/>
    <cellStyle name="Обычный 69" xfId="92" xr:uid="{00000000-0005-0000-0000-0000D4000000}"/>
    <cellStyle name="Обычный 69 2" xfId="97" xr:uid="{00000000-0005-0000-0000-0000D5000000}"/>
    <cellStyle name="Обычный 7" xfId="206" xr:uid="{00000000-0005-0000-0000-0000D6000000}"/>
    <cellStyle name="Обычный 7 2" xfId="207" xr:uid="{00000000-0005-0000-0000-0000D7000000}"/>
    <cellStyle name="Обычный 70" xfId="98" xr:uid="{00000000-0005-0000-0000-0000D8000000}"/>
    <cellStyle name="Обычный 8" xfId="208" xr:uid="{00000000-0005-0000-0000-0000D9000000}"/>
    <cellStyle name="Обычный 83" xfId="234" xr:uid="{00000000-0005-0000-0000-0000DA000000}"/>
    <cellStyle name="Обычный 83 2" xfId="237" xr:uid="{00000000-0005-0000-0000-0000DB000000}"/>
    <cellStyle name="Обычный 83 2 2" xfId="246" xr:uid="{00000000-0005-0000-0000-0000DC000000}"/>
    <cellStyle name="Обычный 83 3" xfId="238" xr:uid="{00000000-0005-0000-0000-0000DD000000}"/>
    <cellStyle name="Обычный 9" xfId="209" xr:uid="{00000000-0005-0000-0000-0000DE000000}"/>
    <cellStyle name="Обычный 91" xfId="82" xr:uid="{00000000-0005-0000-0000-0000DF000000}"/>
    <cellStyle name="Обычный 92" xfId="83" xr:uid="{00000000-0005-0000-0000-0000E0000000}"/>
    <cellStyle name="Обычный 93" xfId="84" xr:uid="{00000000-0005-0000-0000-0000E1000000}"/>
    <cellStyle name="Обычный 94" xfId="85" xr:uid="{00000000-0005-0000-0000-0000E2000000}"/>
    <cellStyle name="Обычный 95" xfId="86" xr:uid="{00000000-0005-0000-0000-0000E3000000}"/>
    <cellStyle name="Обычный 96" xfId="87" xr:uid="{00000000-0005-0000-0000-0000E4000000}"/>
    <cellStyle name="Обычный 97" xfId="88" xr:uid="{00000000-0005-0000-0000-0000E5000000}"/>
    <cellStyle name="Обычный 98" xfId="89" xr:uid="{00000000-0005-0000-0000-0000E6000000}"/>
    <cellStyle name="Обычный 99" xfId="90" xr:uid="{00000000-0005-0000-0000-0000E7000000}"/>
    <cellStyle name="Плохой 2" xfId="210" xr:uid="{00000000-0005-0000-0000-0000E8000000}"/>
    <cellStyle name="Пояснение 2" xfId="211" xr:uid="{00000000-0005-0000-0000-0000E9000000}"/>
    <cellStyle name="Примечание 2" xfId="212" xr:uid="{00000000-0005-0000-0000-0000EA000000}"/>
    <cellStyle name="Процентный 2" xfId="213" xr:uid="{00000000-0005-0000-0000-0000EB000000}"/>
    <cellStyle name="Процентный 2 2" xfId="214" xr:uid="{00000000-0005-0000-0000-0000EC000000}"/>
    <cellStyle name="Процентный 3" xfId="215" xr:uid="{00000000-0005-0000-0000-0000ED000000}"/>
    <cellStyle name="Процентный 4" xfId="216" xr:uid="{00000000-0005-0000-0000-0000EE000000}"/>
    <cellStyle name="Процентный 5" xfId="217" xr:uid="{00000000-0005-0000-0000-0000EF000000}"/>
    <cellStyle name="Процентный 6" xfId="228" xr:uid="{00000000-0005-0000-0000-0000F0000000}"/>
    <cellStyle name="Связанная ячейка 2" xfId="218" xr:uid="{00000000-0005-0000-0000-0000F1000000}"/>
    <cellStyle name="Стиль 1" xfId="3" xr:uid="{00000000-0005-0000-0000-0000F2000000}"/>
    <cellStyle name="Текст предупреждения 2" xfId="219" xr:uid="{00000000-0005-0000-0000-0000F3000000}"/>
    <cellStyle name="Финансовый 2" xfId="220" xr:uid="{00000000-0005-0000-0000-0000F4000000}"/>
    <cellStyle name="Финансовый 2 2" xfId="221" xr:uid="{00000000-0005-0000-0000-0000F5000000}"/>
    <cellStyle name="Финансовый 3" xfId="222" xr:uid="{00000000-0005-0000-0000-0000F6000000}"/>
    <cellStyle name="Финансовый 4" xfId="223" xr:uid="{00000000-0005-0000-0000-0000F7000000}"/>
    <cellStyle name="Финансовый 5" xfId="224" xr:uid="{00000000-0005-0000-0000-0000F8000000}"/>
    <cellStyle name="Финансовый 6" xfId="225" xr:uid="{00000000-0005-0000-0000-0000F9000000}"/>
    <cellStyle name="Финансовый 7" xfId="226" xr:uid="{00000000-0005-0000-0000-0000FA000000}"/>
    <cellStyle name="Хороший 2" xfId="227" xr:uid="{00000000-0005-0000-0000-0000FB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Price_1\Desktop\2024%20&#1075;&#1086;&#1076;\&#1057;&#1052;&#1055;%202024\&#1072;&#1085;&#1072;&#1083;&#1080;&#1079;%20&#1057;&#1052;&#1055;%20%209%20&#1084;&#1077;&#1089;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cit_1\Desktop\2026&#1075;\&#1043;&#1077;&#1084;&#1086;&#1076;&#1080;&#1072;&#1083;&#1080;&#1079;\&#1056;&#1072;&#1089;&#1095;&#1077;&#1090;%20&#1087;&#1086;%20&#1087;&#1088;&#1086;&#1090;&#1086;&#1082;&#1086;&#1083;&#1072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СМП "/>
      <sheetName val="2024 год"/>
      <sheetName val=" СМП 6 инс."/>
      <sheetName val=" СМП 7 инс."/>
      <sheetName val=" СМП 8 мес."/>
      <sheetName val=" СМП 9 мес."/>
      <sheetName val="СМП 2024 (объемы Пр. 9-24)"/>
      <sheetName val="СМП 2024 (объемы Пр. 9-24) (2)"/>
      <sheetName val=" СМП  (12-24)"/>
      <sheetName val=" СМП  (12-24)для сайта "/>
      <sheetName val="СМП 2024 (12-24)объем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>
            <v>4493150830</v>
          </cell>
          <cell r="E11">
            <v>4292510483</v>
          </cell>
          <cell r="F11">
            <v>38251980</v>
          </cell>
          <cell r="G11">
            <v>162388367</v>
          </cell>
        </row>
      </sheetData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протокола"/>
      <sheetName val="Стоимость"/>
      <sheetName val="Объемы "/>
      <sheetName val="Финансы "/>
    </sheetNames>
    <sheetDataSet>
      <sheetData sheetId="0"/>
      <sheetData sheetId="1">
        <row r="8">
          <cell r="D8">
            <v>7667</v>
          </cell>
          <cell r="E8">
            <v>7260</v>
          </cell>
          <cell r="F8">
            <v>6323</v>
          </cell>
          <cell r="G8">
            <v>7667</v>
          </cell>
          <cell r="H8">
            <v>44576</v>
          </cell>
          <cell r="I8">
            <v>330838</v>
          </cell>
          <cell r="J8">
            <v>7667</v>
          </cell>
          <cell r="K8">
            <v>7667</v>
          </cell>
          <cell r="L8">
            <v>6323</v>
          </cell>
          <cell r="M8">
            <v>7260</v>
          </cell>
          <cell r="N8">
            <v>7667</v>
          </cell>
          <cell r="O8">
            <v>7804</v>
          </cell>
          <cell r="P8">
            <v>7192</v>
          </cell>
          <cell r="Q8">
            <v>6323</v>
          </cell>
        </row>
        <row r="9">
          <cell r="D9">
            <v>7667</v>
          </cell>
          <cell r="E9">
            <v>7260</v>
          </cell>
          <cell r="F9">
            <v>6323</v>
          </cell>
          <cell r="G9">
            <v>7667</v>
          </cell>
          <cell r="H9">
            <v>44576</v>
          </cell>
          <cell r="I9">
            <v>330838</v>
          </cell>
          <cell r="J9">
            <v>7667</v>
          </cell>
          <cell r="K9">
            <v>7667</v>
          </cell>
          <cell r="L9">
            <v>6323</v>
          </cell>
          <cell r="M9">
            <v>7260</v>
          </cell>
          <cell r="N9">
            <v>7667</v>
          </cell>
          <cell r="O9">
            <v>7804</v>
          </cell>
          <cell r="P9">
            <v>7192</v>
          </cell>
          <cell r="Q9">
            <v>6323</v>
          </cell>
        </row>
        <row r="10">
          <cell r="D10">
            <v>7667</v>
          </cell>
          <cell r="E10">
            <v>7260</v>
          </cell>
          <cell r="F10">
            <v>6323</v>
          </cell>
          <cell r="G10">
            <v>7667</v>
          </cell>
          <cell r="H10">
            <v>44576</v>
          </cell>
          <cell r="I10">
            <v>330838</v>
          </cell>
          <cell r="J10">
            <v>7667</v>
          </cell>
          <cell r="K10">
            <v>7667</v>
          </cell>
          <cell r="L10">
            <v>6323</v>
          </cell>
          <cell r="M10">
            <v>7260</v>
          </cell>
          <cell r="N10">
            <v>7667</v>
          </cell>
          <cell r="O10">
            <v>7804</v>
          </cell>
          <cell r="P10">
            <v>7192</v>
          </cell>
          <cell r="Q10">
            <v>6323</v>
          </cell>
        </row>
        <row r="11">
          <cell r="D11">
            <v>7667</v>
          </cell>
          <cell r="E11">
            <v>7260</v>
          </cell>
          <cell r="F11">
            <v>6323</v>
          </cell>
          <cell r="G11">
            <v>7667</v>
          </cell>
          <cell r="H11">
            <v>44576</v>
          </cell>
          <cell r="I11">
            <v>330838</v>
          </cell>
          <cell r="J11">
            <v>7667</v>
          </cell>
          <cell r="K11">
            <v>7667</v>
          </cell>
          <cell r="L11">
            <v>6323</v>
          </cell>
          <cell r="M11">
            <v>7260</v>
          </cell>
          <cell r="N11">
            <v>7667</v>
          </cell>
          <cell r="O11">
            <v>7804</v>
          </cell>
          <cell r="P11">
            <v>7192</v>
          </cell>
          <cell r="Q11">
            <v>6323</v>
          </cell>
        </row>
        <row r="12">
          <cell r="D12">
            <v>7667</v>
          </cell>
          <cell r="E12">
            <v>7260</v>
          </cell>
          <cell r="F12">
            <v>6323</v>
          </cell>
          <cell r="G12">
            <v>7667</v>
          </cell>
          <cell r="H12">
            <v>44576</v>
          </cell>
          <cell r="I12">
            <v>330838</v>
          </cell>
          <cell r="J12">
            <v>7667</v>
          </cell>
          <cell r="K12">
            <v>7667</v>
          </cell>
          <cell r="L12">
            <v>6323</v>
          </cell>
          <cell r="M12">
            <v>7260</v>
          </cell>
          <cell r="N12">
            <v>7667</v>
          </cell>
          <cell r="O12">
            <v>7804</v>
          </cell>
          <cell r="P12">
            <v>7192</v>
          </cell>
          <cell r="Q12">
            <v>6323</v>
          </cell>
        </row>
        <row r="13">
          <cell r="D13">
            <v>7667</v>
          </cell>
          <cell r="E13">
            <v>7260</v>
          </cell>
          <cell r="F13">
            <v>6323</v>
          </cell>
          <cell r="G13">
            <v>7667</v>
          </cell>
          <cell r="H13">
            <v>44576</v>
          </cell>
          <cell r="I13">
            <v>330838</v>
          </cell>
          <cell r="J13">
            <v>7667</v>
          </cell>
          <cell r="K13">
            <v>7667</v>
          </cell>
          <cell r="L13">
            <v>6323</v>
          </cell>
          <cell r="M13">
            <v>7260</v>
          </cell>
          <cell r="N13">
            <v>7667</v>
          </cell>
          <cell r="O13">
            <v>7804</v>
          </cell>
          <cell r="P13">
            <v>7192</v>
          </cell>
          <cell r="Q13">
            <v>6323</v>
          </cell>
        </row>
        <row r="14">
          <cell r="D14">
            <v>7667</v>
          </cell>
          <cell r="E14">
            <v>7260</v>
          </cell>
          <cell r="F14">
            <v>6323</v>
          </cell>
          <cell r="G14">
            <v>7667</v>
          </cell>
          <cell r="H14">
            <v>44576</v>
          </cell>
          <cell r="I14">
            <v>330838</v>
          </cell>
          <cell r="J14">
            <v>7667</v>
          </cell>
          <cell r="K14">
            <v>7667</v>
          </cell>
          <cell r="L14">
            <v>6323</v>
          </cell>
          <cell r="M14">
            <v>7260</v>
          </cell>
          <cell r="N14">
            <v>7667</v>
          </cell>
          <cell r="O14">
            <v>7804</v>
          </cell>
          <cell r="P14">
            <v>7192</v>
          </cell>
          <cell r="Q14">
            <v>6323</v>
          </cell>
        </row>
        <row r="15">
          <cell r="D15">
            <v>7667</v>
          </cell>
          <cell r="E15">
            <v>7260</v>
          </cell>
          <cell r="F15">
            <v>6323</v>
          </cell>
          <cell r="G15">
            <v>7667</v>
          </cell>
          <cell r="H15">
            <v>44576</v>
          </cell>
          <cell r="I15">
            <v>330838</v>
          </cell>
          <cell r="J15">
            <v>7667</v>
          </cell>
          <cell r="K15">
            <v>7667</v>
          </cell>
          <cell r="L15">
            <v>6323</v>
          </cell>
          <cell r="M15">
            <v>7260</v>
          </cell>
          <cell r="N15">
            <v>7667</v>
          </cell>
          <cell r="O15">
            <v>7804</v>
          </cell>
          <cell r="P15">
            <v>7192</v>
          </cell>
          <cell r="Q15">
            <v>6323</v>
          </cell>
        </row>
        <row r="16">
          <cell r="D16">
            <v>7667</v>
          </cell>
          <cell r="E16">
            <v>7260</v>
          </cell>
          <cell r="F16">
            <v>6323</v>
          </cell>
          <cell r="G16">
            <v>7667</v>
          </cell>
          <cell r="H16">
            <v>44576</v>
          </cell>
          <cell r="I16">
            <v>330838</v>
          </cell>
          <cell r="J16">
            <v>7667</v>
          </cell>
          <cell r="K16">
            <v>7667</v>
          </cell>
          <cell r="L16">
            <v>6323</v>
          </cell>
          <cell r="M16">
            <v>7260</v>
          </cell>
          <cell r="N16">
            <v>7667</v>
          </cell>
          <cell r="O16">
            <v>7804</v>
          </cell>
          <cell r="P16">
            <v>7192</v>
          </cell>
          <cell r="Q16">
            <v>6323</v>
          </cell>
        </row>
        <row r="17">
          <cell r="D17">
            <v>7667</v>
          </cell>
          <cell r="E17">
            <v>7260</v>
          </cell>
          <cell r="F17">
            <v>6323</v>
          </cell>
          <cell r="G17">
            <v>7667</v>
          </cell>
          <cell r="H17">
            <v>44576</v>
          </cell>
          <cell r="I17">
            <v>330838</v>
          </cell>
          <cell r="J17">
            <v>7667</v>
          </cell>
          <cell r="K17">
            <v>7667</v>
          </cell>
          <cell r="L17">
            <v>6323</v>
          </cell>
          <cell r="M17">
            <v>7260</v>
          </cell>
          <cell r="N17">
            <v>7667</v>
          </cell>
          <cell r="O17">
            <v>7804</v>
          </cell>
          <cell r="P17">
            <v>7192</v>
          </cell>
          <cell r="Q17">
            <v>6323</v>
          </cell>
        </row>
        <row r="18">
          <cell r="D18">
            <v>7667</v>
          </cell>
          <cell r="E18">
            <v>7260</v>
          </cell>
          <cell r="F18">
            <v>6323</v>
          </cell>
          <cell r="G18">
            <v>7667</v>
          </cell>
          <cell r="H18">
            <v>44576</v>
          </cell>
          <cell r="I18">
            <v>330838</v>
          </cell>
          <cell r="J18">
            <v>7667</v>
          </cell>
          <cell r="K18">
            <v>7667</v>
          </cell>
          <cell r="L18">
            <v>6323</v>
          </cell>
          <cell r="M18">
            <v>7260</v>
          </cell>
          <cell r="N18">
            <v>7667</v>
          </cell>
          <cell r="O18">
            <v>7804</v>
          </cell>
          <cell r="P18">
            <v>7192</v>
          </cell>
          <cell r="Q18">
            <v>6323</v>
          </cell>
        </row>
        <row r="19">
          <cell r="D19">
            <v>7667</v>
          </cell>
          <cell r="E19">
            <v>7260</v>
          </cell>
          <cell r="F19">
            <v>6323</v>
          </cell>
          <cell r="G19">
            <v>7667</v>
          </cell>
          <cell r="H19">
            <v>44576</v>
          </cell>
          <cell r="I19">
            <v>330838</v>
          </cell>
          <cell r="J19">
            <v>7667</v>
          </cell>
          <cell r="K19">
            <v>7667</v>
          </cell>
          <cell r="L19">
            <v>6323</v>
          </cell>
          <cell r="M19">
            <v>7260</v>
          </cell>
          <cell r="N19">
            <v>7667</v>
          </cell>
          <cell r="O19">
            <v>7804</v>
          </cell>
          <cell r="P19">
            <v>7192</v>
          </cell>
          <cell r="Q19">
            <v>6323</v>
          </cell>
        </row>
      </sheetData>
      <sheetData sheetId="2">
        <row r="8">
          <cell r="H8">
            <v>300</v>
          </cell>
          <cell r="I8">
            <v>100</v>
          </cell>
          <cell r="J8">
            <v>12</v>
          </cell>
          <cell r="K8">
            <v>700</v>
          </cell>
          <cell r="L8">
            <v>900</v>
          </cell>
          <cell r="M8">
            <v>50</v>
          </cell>
          <cell r="R8">
            <v>720</v>
          </cell>
        </row>
        <row r="9">
          <cell r="G9">
            <v>40</v>
          </cell>
          <cell r="H9">
            <v>10</v>
          </cell>
          <cell r="O9">
            <v>648</v>
          </cell>
          <cell r="P9">
            <v>288</v>
          </cell>
          <cell r="R9">
            <v>1644</v>
          </cell>
        </row>
        <row r="10">
          <cell r="I10">
            <v>6</v>
          </cell>
        </row>
        <row r="11">
          <cell r="I11">
            <v>90</v>
          </cell>
        </row>
        <row r="12">
          <cell r="I12">
            <v>30</v>
          </cell>
        </row>
        <row r="13">
          <cell r="I13">
            <v>30</v>
          </cell>
        </row>
        <row r="14">
          <cell r="I14">
            <v>100</v>
          </cell>
          <cell r="J14">
            <v>5</v>
          </cell>
        </row>
        <row r="15">
          <cell r="I15">
            <v>30</v>
          </cell>
        </row>
        <row r="16">
          <cell r="H16">
            <v>150</v>
          </cell>
        </row>
        <row r="17">
          <cell r="E17">
            <v>820</v>
          </cell>
          <cell r="O17">
            <v>111960</v>
          </cell>
          <cell r="P17">
            <v>26916</v>
          </cell>
          <cell r="Q17">
            <v>7280</v>
          </cell>
          <cell r="R17">
            <v>1000</v>
          </cell>
        </row>
        <row r="18">
          <cell r="E18">
            <v>50</v>
          </cell>
          <cell r="O18">
            <v>25609</v>
          </cell>
          <cell r="P18">
            <v>7645</v>
          </cell>
        </row>
        <row r="19">
          <cell r="E19">
            <v>120</v>
          </cell>
          <cell r="F19">
            <v>120</v>
          </cell>
          <cell r="N19">
            <v>7379</v>
          </cell>
          <cell r="O19">
            <v>25300</v>
          </cell>
          <cell r="P19">
            <v>6325</v>
          </cell>
        </row>
        <row r="21">
          <cell r="O21">
            <v>21840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6"/>
  <sheetViews>
    <sheetView tabSelected="1" zoomScaleNormal="100" workbookViewId="0">
      <pane xSplit="3" ySplit="15" topLeftCell="D141" activePane="bottomRight" state="frozen"/>
      <selection pane="topRight" activeCell="D1" sqref="D1"/>
      <selection pane="bottomLeft" activeCell="A14" sqref="A14"/>
      <selection pane="bottomRight" activeCell="E157" sqref="E157"/>
    </sheetView>
  </sheetViews>
  <sheetFormatPr defaultColWidth="9.140625" defaultRowHeight="12" x14ac:dyDescent="0.2"/>
  <cols>
    <col min="1" max="1" width="5.28515625" style="5" customWidth="1"/>
    <col min="2" max="2" width="9" style="5" customWidth="1"/>
    <col min="3" max="3" width="41.85546875" style="6" customWidth="1"/>
    <col min="4" max="4" width="14.140625" style="4" customWidth="1"/>
    <col min="5" max="5" width="11.140625" style="7" customWidth="1"/>
    <col min="6" max="6" width="13.85546875" style="7" customWidth="1"/>
    <col min="7" max="7" width="13.5703125" style="7" hidden="1" customWidth="1"/>
    <col min="8" max="8" width="11.85546875" style="7" customWidth="1"/>
    <col min="9" max="9" width="11.140625" style="7" customWidth="1"/>
    <col min="10" max="10" width="11.140625" style="4" customWidth="1"/>
    <col min="11" max="11" width="12.7109375" style="7" customWidth="1"/>
    <col min="12" max="12" width="16.85546875" style="30" customWidth="1"/>
    <col min="13" max="13" width="17.5703125" style="7" customWidth="1"/>
    <col min="14" max="16384" width="9.140625" style="7"/>
  </cols>
  <sheetData>
    <row r="1" spans="1:13" x14ac:dyDescent="0.2">
      <c r="K1" s="123"/>
      <c r="L1" s="7"/>
      <c r="M1" s="124" t="s">
        <v>411</v>
      </c>
    </row>
    <row r="2" spans="1:13" x14ac:dyDescent="0.2">
      <c r="A2" s="134"/>
      <c r="K2" s="123"/>
      <c r="L2" s="7"/>
      <c r="M2" s="124" t="s">
        <v>409</v>
      </c>
    </row>
    <row r="3" spans="1:13" x14ac:dyDescent="0.2">
      <c r="K3" s="123"/>
      <c r="L3" s="7"/>
      <c r="M3" s="124" t="s">
        <v>410</v>
      </c>
    </row>
    <row r="4" spans="1:13" x14ac:dyDescent="0.2">
      <c r="K4" s="123"/>
      <c r="L4" s="7"/>
      <c r="M4" s="223" t="s">
        <v>465</v>
      </c>
    </row>
    <row r="6" spans="1:13" x14ac:dyDescent="0.2">
      <c r="A6" s="304" t="s">
        <v>426</v>
      </c>
      <c r="B6" s="304"/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</row>
    <row r="7" spans="1:13" x14ac:dyDescent="0.2">
      <c r="C7" s="8"/>
      <c r="M7" s="7" t="s">
        <v>277</v>
      </c>
    </row>
    <row r="8" spans="1:13" s="119" customFormat="1" ht="20.25" customHeight="1" x14ac:dyDescent="0.2">
      <c r="A8" s="305" t="s">
        <v>44</v>
      </c>
      <c r="B8" s="305" t="s">
        <v>332</v>
      </c>
      <c r="C8" s="306" t="s">
        <v>45</v>
      </c>
      <c r="D8" s="307" t="s">
        <v>263</v>
      </c>
      <c r="E8" s="307"/>
      <c r="F8" s="307"/>
      <c r="G8" s="307"/>
      <c r="H8" s="307"/>
      <c r="I8" s="307"/>
      <c r="J8" s="307"/>
      <c r="K8" s="307"/>
      <c r="L8" s="288" t="s">
        <v>302</v>
      </c>
      <c r="M8" s="308" t="s">
        <v>466</v>
      </c>
    </row>
    <row r="9" spans="1:13" s="120" customFormat="1" ht="15" customHeight="1" x14ac:dyDescent="0.2">
      <c r="A9" s="305"/>
      <c r="B9" s="305"/>
      <c r="C9" s="306"/>
      <c r="D9" s="307" t="s">
        <v>264</v>
      </c>
      <c r="E9" s="307" t="s">
        <v>265</v>
      </c>
      <c r="F9" s="298" t="s">
        <v>266</v>
      </c>
      <c r="G9" s="299"/>
      <c r="H9" s="307" t="s">
        <v>271</v>
      </c>
      <c r="I9" s="307" t="s">
        <v>272</v>
      </c>
      <c r="J9" s="311" t="s">
        <v>287</v>
      </c>
      <c r="K9" s="307" t="s">
        <v>300</v>
      </c>
      <c r="L9" s="289"/>
      <c r="M9" s="309"/>
    </row>
    <row r="10" spans="1:13" s="120" customFormat="1" ht="14.25" customHeight="1" x14ac:dyDescent="0.2">
      <c r="A10" s="305"/>
      <c r="B10" s="305"/>
      <c r="C10" s="306"/>
      <c r="D10" s="307"/>
      <c r="E10" s="307"/>
      <c r="F10" s="300"/>
      <c r="G10" s="301"/>
      <c r="H10" s="307"/>
      <c r="I10" s="307"/>
      <c r="J10" s="312"/>
      <c r="K10" s="307"/>
      <c r="L10" s="289"/>
      <c r="M10" s="309"/>
    </row>
    <row r="11" spans="1:13" s="120" customFormat="1" ht="44.25" customHeight="1" x14ac:dyDescent="0.2">
      <c r="A11" s="305"/>
      <c r="B11" s="305"/>
      <c r="C11" s="306"/>
      <c r="D11" s="307"/>
      <c r="E11" s="307"/>
      <c r="F11" s="302"/>
      <c r="G11" s="303"/>
      <c r="H11" s="307"/>
      <c r="I11" s="307"/>
      <c r="J11" s="313"/>
      <c r="K11" s="307"/>
      <c r="L11" s="290"/>
      <c r="M11" s="310"/>
    </row>
    <row r="12" spans="1:13" s="120" customFormat="1" ht="12.75" customHeight="1" x14ac:dyDescent="0.2">
      <c r="A12" s="291" t="s">
        <v>469</v>
      </c>
      <c r="B12" s="291"/>
      <c r="C12" s="291"/>
      <c r="D12" s="28">
        <f>D13+D14+D15</f>
        <v>41831993938</v>
      </c>
      <c r="E12" s="28">
        <f t="shared" ref="E12:M12" si="0">E13+E14+E15</f>
        <v>9617941546.6699982</v>
      </c>
      <c r="F12" s="28">
        <f t="shared" si="0"/>
        <v>34903531452</v>
      </c>
      <c r="G12" s="28">
        <f t="shared" si="0"/>
        <v>0</v>
      </c>
      <c r="H12" s="28">
        <f t="shared" si="0"/>
        <v>5663149924</v>
      </c>
      <c r="I12" s="28">
        <f t="shared" si="0"/>
        <v>1917309089</v>
      </c>
      <c r="J12" s="28">
        <f t="shared" si="0"/>
        <v>2191291566</v>
      </c>
      <c r="K12" s="28">
        <f t="shared" si="0"/>
        <v>96125217515.669998</v>
      </c>
      <c r="L12" s="28">
        <f t="shared" si="0"/>
        <v>5952201440.5699987</v>
      </c>
      <c r="M12" s="28">
        <f t="shared" si="0"/>
        <v>102077418956.23997</v>
      </c>
    </row>
    <row r="13" spans="1:13" s="120" customFormat="1" ht="12.75" customHeight="1" x14ac:dyDescent="0.2">
      <c r="A13" s="228"/>
      <c r="B13" s="228"/>
      <c r="C13" s="278" t="s">
        <v>467</v>
      </c>
      <c r="D13" s="62">
        <f>'Свод 2026 БП'!D9</f>
        <v>5335319552</v>
      </c>
      <c r="E13" s="62">
        <f>'Свод 2026 БП'!E9</f>
        <v>644369088.61999893</v>
      </c>
      <c r="F13" s="62">
        <f>'Свод 2026 БП'!F9</f>
        <v>1130969504</v>
      </c>
      <c r="G13" s="226"/>
      <c r="H13" s="62">
        <f>'Свод 2026 БП'!Q9</f>
        <v>127298330</v>
      </c>
      <c r="I13" s="62">
        <f>'Свод 2026 БП'!R9</f>
        <v>167447280</v>
      </c>
      <c r="J13" s="62">
        <f>'Свод 2026 БП'!S9</f>
        <v>19841041</v>
      </c>
      <c r="K13" s="62">
        <f>D13+E13+F13+H13+I13+J13</f>
        <v>7425244795.6199989</v>
      </c>
      <c r="L13" s="225">
        <v>14899.86</v>
      </c>
      <c r="M13" s="118">
        <f t="shared" ref="M13:M14" si="1">K13+L13</f>
        <v>7425259695.4799986</v>
      </c>
    </row>
    <row r="14" spans="1:13" s="120" customFormat="1" ht="12.75" customHeight="1" x14ac:dyDescent="0.2">
      <c r="A14" s="228"/>
      <c r="B14" s="228"/>
      <c r="C14" s="278" t="s">
        <v>468</v>
      </c>
      <c r="D14" s="62">
        <f>'Свод 2026 БП'!D10</f>
        <v>0</v>
      </c>
      <c r="E14" s="62">
        <f>'Свод 2026 БП'!E10</f>
        <v>0</v>
      </c>
      <c r="F14" s="62">
        <f>'Свод 2026 БП'!F10</f>
        <v>138135199</v>
      </c>
      <c r="G14" s="226"/>
      <c r="H14" s="62">
        <f>'Свод 2026 БП'!Q10</f>
        <v>0</v>
      </c>
      <c r="I14" s="62">
        <f>'Свод 2026 БП'!R10</f>
        <v>0</v>
      </c>
      <c r="J14" s="62">
        <f>'Свод 2026 БП'!S10</f>
        <v>0</v>
      </c>
      <c r="K14" s="62">
        <f>D14+E14+F14+H14+I14+J14</f>
        <v>138135199</v>
      </c>
      <c r="L14" s="225"/>
      <c r="M14" s="118">
        <f t="shared" si="1"/>
        <v>138135199</v>
      </c>
    </row>
    <row r="15" spans="1:13" s="2" customFormat="1" x14ac:dyDescent="0.2">
      <c r="A15" s="291" t="s">
        <v>224</v>
      </c>
      <c r="B15" s="291"/>
      <c r="C15" s="291"/>
      <c r="D15" s="28">
        <f t="shared" ref="D15:M15" si="2">SUM(D16:D153)-D96</f>
        <v>36496674386</v>
      </c>
      <c r="E15" s="28">
        <f t="shared" si="2"/>
        <v>8973572458.0499992</v>
      </c>
      <c r="F15" s="28">
        <f t="shared" si="2"/>
        <v>33634426749</v>
      </c>
      <c r="G15" s="28">
        <f t="shared" si="2"/>
        <v>0</v>
      </c>
      <c r="H15" s="28">
        <f t="shared" si="2"/>
        <v>5535851594</v>
      </c>
      <c r="I15" s="28">
        <f t="shared" si="2"/>
        <v>1749861809</v>
      </c>
      <c r="J15" s="28">
        <f t="shared" si="2"/>
        <v>2171450525</v>
      </c>
      <c r="K15" s="28">
        <f t="shared" si="2"/>
        <v>88561837521.050003</v>
      </c>
      <c r="L15" s="117">
        <f t="shared" si="2"/>
        <v>5952186540.7099991</v>
      </c>
      <c r="M15" s="28">
        <f t="shared" si="2"/>
        <v>94514024061.759979</v>
      </c>
    </row>
    <row r="16" spans="1:13" s="1" customFormat="1" ht="12" customHeight="1" x14ac:dyDescent="0.2">
      <c r="A16" s="18">
        <v>1</v>
      </c>
      <c r="B16" s="10" t="s">
        <v>56</v>
      </c>
      <c r="C16" s="9" t="s">
        <v>42</v>
      </c>
      <c r="D16" s="27">
        <f>'Свод 2026 БП'!D12</f>
        <v>64652492</v>
      </c>
      <c r="E16" s="27">
        <f>'Свод 2026 БП'!E12</f>
        <v>11469657</v>
      </c>
      <c r="F16" s="27">
        <f>'Свод 2026 БП'!F12</f>
        <v>171157812</v>
      </c>
      <c r="G16" s="27"/>
      <c r="H16" s="27">
        <f>'Свод 2026 БП'!Q12</f>
        <v>0</v>
      </c>
      <c r="I16" s="27">
        <f>'Свод 2026 БП'!R12</f>
        <v>0</v>
      </c>
      <c r="J16" s="27">
        <f>'Свод 2026 БП'!S12</f>
        <v>0</v>
      </c>
      <c r="K16" s="27">
        <f t="shared" ref="K16:K43" si="3">D16+E16+F16+H16+I16+J16</f>
        <v>247279961</v>
      </c>
      <c r="L16" s="118">
        <v>15097104.380000001</v>
      </c>
      <c r="M16" s="118">
        <f t="shared" ref="M16:M75" si="4">K16+L16</f>
        <v>262377065.38</v>
      </c>
    </row>
    <row r="17" spans="1:13" s="1" customFormat="1" x14ac:dyDescent="0.2">
      <c r="A17" s="18">
        <v>2</v>
      </c>
      <c r="B17" s="11" t="s">
        <v>57</v>
      </c>
      <c r="C17" s="9" t="s">
        <v>210</v>
      </c>
      <c r="D17" s="27">
        <f>'Свод 2026 БП'!D13</f>
        <v>53312739</v>
      </c>
      <c r="E17" s="27">
        <f>'Свод 2026 БП'!E13</f>
        <v>12604621</v>
      </c>
      <c r="F17" s="27">
        <f>'Свод 2026 БП'!F13</f>
        <v>173348194</v>
      </c>
      <c r="G17" s="27"/>
      <c r="H17" s="27">
        <f>'Свод 2026 БП'!Q13</f>
        <v>0</v>
      </c>
      <c r="I17" s="27">
        <f>'Свод 2026 БП'!R13</f>
        <v>0</v>
      </c>
      <c r="J17" s="27">
        <f>'Свод 2026 БП'!S13</f>
        <v>0</v>
      </c>
      <c r="K17" s="27">
        <f t="shared" si="3"/>
        <v>239265554</v>
      </c>
      <c r="L17" s="118">
        <v>19146116.729999997</v>
      </c>
      <c r="M17" s="118">
        <f t="shared" si="4"/>
        <v>258411670.72999999</v>
      </c>
    </row>
    <row r="18" spans="1:13" s="1" customFormat="1" x14ac:dyDescent="0.2">
      <c r="A18" s="18">
        <v>3</v>
      </c>
      <c r="B18" s="19" t="s">
        <v>58</v>
      </c>
      <c r="C18" s="9" t="s">
        <v>5</v>
      </c>
      <c r="D18" s="27">
        <f>'Свод 2026 БП'!D14</f>
        <v>309182758</v>
      </c>
      <c r="E18" s="27">
        <f>'Свод 2026 БП'!E14</f>
        <v>38791691</v>
      </c>
      <c r="F18" s="27">
        <f>'Свод 2026 БП'!F14</f>
        <v>454037779</v>
      </c>
      <c r="G18" s="27"/>
      <c r="H18" s="27">
        <f>'Свод 2026 БП'!Q14</f>
        <v>200243008</v>
      </c>
      <c r="I18" s="27">
        <f>'Свод 2026 БП'!R14</f>
        <v>0</v>
      </c>
      <c r="J18" s="27">
        <f>'Свод 2026 БП'!S14</f>
        <v>14059298</v>
      </c>
      <c r="K18" s="27">
        <f t="shared" si="3"/>
        <v>1016314534</v>
      </c>
      <c r="L18" s="118">
        <v>51761107.859999999</v>
      </c>
      <c r="M18" s="118">
        <f t="shared" si="4"/>
        <v>1068075641.86</v>
      </c>
    </row>
    <row r="19" spans="1:13" s="1" customFormat="1" ht="14.25" customHeight="1" x14ac:dyDescent="0.2">
      <c r="A19" s="18">
        <v>4</v>
      </c>
      <c r="B19" s="10" t="s">
        <v>59</v>
      </c>
      <c r="C19" s="9" t="s">
        <v>211</v>
      </c>
      <c r="D19" s="27">
        <f>'Свод 2026 БП'!D15</f>
        <v>55710449</v>
      </c>
      <c r="E19" s="27">
        <f>'Свод 2026 БП'!E15</f>
        <v>12295872</v>
      </c>
      <c r="F19" s="27">
        <f>'Свод 2026 БП'!F15</f>
        <v>190957472</v>
      </c>
      <c r="G19" s="27"/>
      <c r="H19" s="27">
        <f>'Свод 2026 БП'!Q15</f>
        <v>0</v>
      </c>
      <c r="I19" s="27">
        <f>'Свод 2026 БП'!R15</f>
        <v>0</v>
      </c>
      <c r="J19" s="27">
        <f>'Свод 2026 БП'!S15</f>
        <v>0</v>
      </c>
      <c r="K19" s="27">
        <f t="shared" si="3"/>
        <v>258963793</v>
      </c>
      <c r="L19" s="118">
        <v>15716370.57</v>
      </c>
      <c r="M19" s="118">
        <f t="shared" si="4"/>
        <v>274680163.56999999</v>
      </c>
    </row>
    <row r="20" spans="1:13" s="1" customFormat="1" x14ac:dyDescent="0.2">
      <c r="A20" s="18">
        <v>5</v>
      </c>
      <c r="B20" s="10" t="s">
        <v>60</v>
      </c>
      <c r="C20" s="9" t="s">
        <v>8</v>
      </c>
      <c r="D20" s="27">
        <f>'Свод 2026 БП'!D16</f>
        <v>66501906</v>
      </c>
      <c r="E20" s="27">
        <f>'Свод 2026 БП'!E16</f>
        <v>14130751</v>
      </c>
      <c r="F20" s="27">
        <f>'Свод 2026 БП'!F16</f>
        <v>192013172</v>
      </c>
      <c r="G20" s="27"/>
      <c r="H20" s="27">
        <f>'Свод 2026 БП'!Q16</f>
        <v>0</v>
      </c>
      <c r="I20" s="27">
        <f>'Свод 2026 БП'!R16</f>
        <v>0</v>
      </c>
      <c r="J20" s="27">
        <f>'Свод 2026 БП'!S16</f>
        <v>0</v>
      </c>
      <c r="K20" s="27">
        <f t="shared" si="3"/>
        <v>272645829</v>
      </c>
      <c r="L20" s="118">
        <v>15722300.17</v>
      </c>
      <c r="M20" s="118">
        <f t="shared" si="4"/>
        <v>288368129.17000002</v>
      </c>
    </row>
    <row r="21" spans="1:13" s="1" customFormat="1" x14ac:dyDescent="0.2">
      <c r="A21" s="18">
        <v>6</v>
      </c>
      <c r="B21" s="19" t="s">
        <v>61</v>
      </c>
      <c r="C21" s="9" t="s">
        <v>62</v>
      </c>
      <c r="D21" s="27">
        <f>'Свод 2026 БП'!D17</f>
        <v>892416878</v>
      </c>
      <c r="E21" s="27">
        <f>'Свод 2026 БП'!E17</f>
        <v>103900579</v>
      </c>
      <c r="F21" s="27">
        <f>'Свод 2026 БП'!F17</f>
        <v>1121156394</v>
      </c>
      <c r="G21" s="27"/>
      <c r="H21" s="27">
        <f>'Свод 2026 БП'!Q17</f>
        <v>432328698</v>
      </c>
      <c r="I21" s="27">
        <f>'Свод 2026 БП'!R17</f>
        <v>1337280</v>
      </c>
      <c r="J21" s="27">
        <f>'Свод 2026 БП'!S17</f>
        <v>33869054</v>
      </c>
      <c r="K21" s="27">
        <f t="shared" si="3"/>
        <v>2585008883</v>
      </c>
      <c r="L21" s="118">
        <v>88907438.520000011</v>
      </c>
      <c r="M21" s="118">
        <f t="shared" si="4"/>
        <v>2673916321.52</v>
      </c>
    </row>
    <row r="22" spans="1:13" s="1" customFormat="1" x14ac:dyDescent="0.2">
      <c r="A22" s="18">
        <v>7</v>
      </c>
      <c r="B22" s="10" t="s">
        <v>63</v>
      </c>
      <c r="C22" s="9" t="s">
        <v>212</v>
      </c>
      <c r="D22" s="27">
        <f>'Свод 2026 БП'!D18</f>
        <v>272759325</v>
      </c>
      <c r="E22" s="27">
        <f>'Свод 2026 БП'!E18</f>
        <v>33817788</v>
      </c>
      <c r="F22" s="27">
        <f>'Свод 2026 БП'!F18</f>
        <v>446325598</v>
      </c>
      <c r="G22" s="27"/>
      <c r="H22" s="27">
        <f>'Свод 2026 БП'!Q18</f>
        <v>0</v>
      </c>
      <c r="I22" s="27">
        <f>'Свод 2026 БП'!R18</f>
        <v>0</v>
      </c>
      <c r="J22" s="27">
        <f>'Свод 2026 БП'!S18</f>
        <v>24603777</v>
      </c>
      <c r="K22" s="27">
        <f t="shared" si="3"/>
        <v>777506488</v>
      </c>
      <c r="L22" s="118">
        <v>24282995.469999999</v>
      </c>
      <c r="M22" s="118">
        <f t="shared" si="4"/>
        <v>801789483.47000003</v>
      </c>
    </row>
    <row r="23" spans="1:13" s="1" customFormat="1" x14ac:dyDescent="0.2">
      <c r="A23" s="18">
        <v>8</v>
      </c>
      <c r="B23" s="19" t="s">
        <v>64</v>
      </c>
      <c r="C23" s="9" t="s">
        <v>17</v>
      </c>
      <c r="D23" s="27">
        <f>'Свод 2026 БП'!D19</f>
        <v>50505764</v>
      </c>
      <c r="E23" s="27">
        <f>'Свод 2026 БП'!E19</f>
        <v>15222984</v>
      </c>
      <c r="F23" s="27">
        <f>'Свод 2026 БП'!F19</f>
        <v>188636429</v>
      </c>
      <c r="G23" s="27"/>
      <c r="H23" s="27">
        <f>'Свод 2026 БП'!Q19</f>
        <v>0</v>
      </c>
      <c r="I23" s="27">
        <f>'Свод 2026 БП'!R19</f>
        <v>0</v>
      </c>
      <c r="J23" s="27">
        <f>'Свод 2026 БП'!S19</f>
        <v>0</v>
      </c>
      <c r="K23" s="27">
        <f t="shared" si="3"/>
        <v>254365177</v>
      </c>
      <c r="L23" s="118">
        <v>15815009.93</v>
      </c>
      <c r="M23" s="118">
        <f t="shared" si="4"/>
        <v>270180186.93000001</v>
      </c>
    </row>
    <row r="24" spans="1:13" s="1" customFormat="1" x14ac:dyDescent="0.2">
      <c r="A24" s="18">
        <v>9</v>
      </c>
      <c r="B24" s="19" t="s">
        <v>65</v>
      </c>
      <c r="C24" s="9" t="s">
        <v>6</v>
      </c>
      <c r="D24" s="27">
        <f>'Свод 2026 БП'!D20</f>
        <v>78493603</v>
      </c>
      <c r="E24" s="27">
        <f>'Свод 2026 БП'!E20</f>
        <v>13093321</v>
      </c>
      <c r="F24" s="27">
        <f>'Свод 2026 БП'!F20</f>
        <v>204197605</v>
      </c>
      <c r="G24" s="27"/>
      <c r="H24" s="27">
        <f>'Свод 2026 БП'!Q20</f>
        <v>0</v>
      </c>
      <c r="I24" s="27">
        <f>'Свод 2026 БП'!R20</f>
        <v>0</v>
      </c>
      <c r="J24" s="27">
        <f>'Свод 2026 БП'!S20</f>
        <v>0</v>
      </c>
      <c r="K24" s="27">
        <f t="shared" si="3"/>
        <v>295784529</v>
      </c>
      <c r="L24" s="118">
        <v>18771775.23</v>
      </c>
      <c r="M24" s="118">
        <f t="shared" si="4"/>
        <v>314556304.23000002</v>
      </c>
    </row>
    <row r="25" spans="1:13" s="1" customFormat="1" x14ac:dyDescent="0.2">
      <c r="A25" s="18">
        <v>10</v>
      </c>
      <c r="B25" s="19" t="s">
        <v>66</v>
      </c>
      <c r="C25" s="9" t="s">
        <v>18</v>
      </c>
      <c r="D25" s="27">
        <f>'Свод 2026 БП'!D21</f>
        <v>61859010</v>
      </c>
      <c r="E25" s="27">
        <f>'Свод 2026 БП'!E21</f>
        <v>17695489</v>
      </c>
      <c r="F25" s="27">
        <f>'Свод 2026 БП'!F21</f>
        <v>233470541</v>
      </c>
      <c r="G25" s="27"/>
      <c r="H25" s="27">
        <f>'Свод 2026 БП'!Q21</f>
        <v>0</v>
      </c>
      <c r="I25" s="27">
        <f>'Свод 2026 БП'!R21</f>
        <v>0</v>
      </c>
      <c r="J25" s="27">
        <f>'Свод 2026 БП'!S21</f>
        <v>0</v>
      </c>
      <c r="K25" s="27">
        <f t="shared" si="3"/>
        <v>313025040</v>
      </c>
      <c r="L25" s="118">
        <v>30089067.130000003</v>
      </c>
      <c r="M25" s="118">
        <f t="shared" si="4"/>
        <v>343114107.13</v>
      </c>
    </row>
    <row r="26" spans="1:13" s="1" customFormat="1" x14ac:dyDescent="0.2">
      <c r="A26" s="18">
        <v>11</v>
      </c>
      <c r="B26" s="19" t="s">
        <v>67</v>
      </c>
      <c r="C26" s="9" t="s">
        <v>7</v>
      </c>
      <c r="D26" s="27">
        <f>'Свод 2026 БП'!D22</f>
        <v>65397805</v>
      </c>
      <c r="E26" s="27">
        <f>'Свод 2026 БП'!E22</f>
        <v>12538718</v>
      </c>
      <c r="F26" s="27">
        <f>'Свод 2026 БП'!F22</f>
        <v>184711312</v>
      </c>
      <c r="G26" s="27"/>
      <c r="H26" s="27">
        <f>'Свод 2026 БП'!Q22</f>
        <v>0</v>
      </c>
      <c r="I26" s="27">
        <f>'Свод 2026 БП'!R22</f>
        <v>0</v>
      </c>
      <c r="J26" s="27">
        <f>'Свод 2026 БП'!S22</f>
        <v>0</v>
      </c>
      <c r="K26" s="27">
        <f t="shared" si="3"/>
        <v>262647835</v>
      </c>
      <c r="L26" s="118">
        <v>16027883.289999999</v>
      </c>
      <c r="M26" s="118">
        <f t="shared" si="4"/>
        <v>278675718.29000002</v>
      </c>
    </row>
    <row r="27" spans="1:13" s="1" customFormat="1" x14ac:dyDescent="0.2">
      <c r="A27" s="18">
        <v>12</v>
      </c>
      <c r="B27" s="19" t="s">
        <v>68</v>
      </c>
      <c r="C27" s="9" t="s">
        <v>19</v>
      </c>
      <c r="D27" s="27">
        <f>'Свод 2026 БП'!D23</f>
        <v>149833931</v>
      </c>
      <c r="E27" s="27">
        <f>'Свод 2026 БП'!E23</f>
        <v>27575901</v>
      </c>
      <c r="F27" s="27">
        <f>'Свод 2026 БП'!F23</f>
        <v>351094866</v>
      </c>
      <c r="G27" s="27"/>
      <c r="H27" s="27">
        <f>'Свод 2026 БП'!Q23</f>
        <v>0</v>
      </c>
      <c r="I27" s="27">
        <f>'Свод 2026 БП'!R23</f>
        <v>0</v>
      </c>
      <c r="J27" s="27">
        <f>'Свод 2026 БП'!S23</f>
        <v>0</v>
      </c>
      <c r="K27" s="27">
        <f t="shared" si="3"/>
        <v>528504698</v>
      </c>
      <c r="L27" s="118">
        <v>21929357.060000002</v>
      </c>
      <c r="M27" s="118">
        <f t="shared" si="4"/>
        <v>550434055.05999994</v>
      </c>
    </row>
    <row r="28" spans="1:13" s="1" customFormat="1" x14ac:dyDescent="0.2">
      <c r="A28" s="18">
        <v>13</v>
      </c>
      <c r="B28" s="19" t="s">
        <v>230</v>
      </c>
      <c r="C28" s="9" t="s">
        <v>231</v>
      </c>
      <c r="D28" s="27">
        <f>'Свод 2026 БП'!D24</f>
        <v>0</v>
      </c>
      <c r="E28" s="27">
        <f>'Свод 2026 БП'!E24</f>
        <v>0</v>
      </c>
      <c r="F28" s="27">
        <f>'Свод 2026 БП'!F24</f>
        <v>8372434</v>
      </c>
      <c r="G28" s="27"/>
      <c r="H28" s="27">
        <f>'Свод 2026 БП'!Q24</f>
        <v>0</v>
      </c>
      <c r="I28" s="27">
        <f>'Свод 2026 БП'!R24</f>
        <v>0</v>
      </c>
      <c r="J28" s="27">
        <f>'Свод 2026 БП'!S24</f>
        <v>0</v>
      </c>
      <c r="K28" s="27">
        <f t="shared" si="3"/>
        <v>8372434</v>
      </c>
      <c r="L28" s="118"/>
      <c r="M28" s="118">
        <f t="shared" si="4"/>
        <v>8372434</v>
      </c>
    </row>
    <row r="29" spans="1:13" s="1" customFormat="1" x14ac:dyDescent="0.2">
      <c r="A29" s="18">
        <v>14</v>
      </c>
      <c r="B29" s="19" t="s">
        <v>69</v>
      </c>
      <c r="C29" s="9" t="s">
        <v>22</v>
      </c>
      <c r="D29" s="27">
        <f>'Свод 2026 БП'!D25</f>
        <v>71464836</v>
      </c>
      <c r="E29" s="27">
        <f>'Свод 2026 БП'!E25</f>
        <v>16922420</v>
      </c>
      <c r="F29" s="27">
        <f>'Свод 2026 БП'!F25</f>
        <v>225482392</v>
      </c>
      <c r="G29" s="27"/>
      <c r="H29" s="27">
        <f>'Свод 2026 БП'!Q25</f>
        <v>0</v>
      </c>
      <c r="I29" s="27">
        <f>'Свод 2026 БП'!R25</f>
        <v>0</v>
      </c>
      <c r="J29" s="27">
        <f>'Свод 2026 БП'!S25</f>
        <v>0</v>
      </c>
      <c r="K29" s="27">
        <f t="shared" si="3"/>
        <v>313869648</v>
      </c>
      <c r="L29" s="118">
        <v>17563475.390000001</v>
      </c>
      <c r="M29" s="118">
        <f t="shared" si="4"/>
        <v>331433123.38999999</v>
      </c>
    </row>
    <row r="30" spans="1:13" s="1" customFormat="1" x14ac:dyDescent="0.2">
      <c r="A30" s="18">
        <v>15</v>
      </c>
      <c r="B30" s="19" t="s">
        <v>70</v>
      </c>
      <c r="C30" s="9" t="s">
        <v>10</v>
      </c>
      <c r="D30" s="27">
        <f>'Свод 2026 БП'!D26</f>
        <v>102590729</v>
      </c>
      <c r="E30" s="27">
        <f>'Свод 2026 БП'!E26</f>
        <v>24928943</v>
      </c>
      <c r="F30" s="27">
        <f>'Свод 2026 БП'!F26</f>
        <v>353884864</v>
      </c>
      <c r="G30" s="27"/>
      <c r="H30" s="27">
        <f>'Свод 2026 БП'!Q26</f>
        <v>0</v>
      </c>
      <c r="I30" s="27">
        <f>'Свод 2026 БП'!R26</f>
        <v>0</v>
      </c>
      <c r="J30" s="27">
        <f>'Свод 2026 БП'!S26</f>
        <v>0</v>
      </c>
      <c r="K30" s="27">
        <f t="shared" si="3"/>
        <v>481404536</v>
      </c>
      <c r="L30" s="118">
        <v>26888036.84</v>
      </c>
      <c r="M30" s="118">
        <f t="shared" si="4"/>
        <v>508292572.83999997</v>
      </c>
    </row>
    <row r="31" spans="1:13" s="1" customFormat="1" x14ac:dyDescent="0.2">
      <c r="A31" s="18">
        <v>16</v>
      </c>
      <c r="B31" s="19" t="s">
        <v>71</v>
      </c>
      <c r="C31" s="9" t="s">
        <v>342</v>
      </c>
      <c r="D31" s="27">
        <f>'Свод 2026 БП'!D27</f>
        <v>149586364</v>
      </c>
      <c r="E31" s="27">
        <f>'Свод 2026 БП'!E27</f>
        <v>33134326</v>
      </c>
      <c r="F31" s="27">
        <f>'Свод 2026 БП'!F27</f>
        <v>407440727</v>
      </c>
      <c r="G31" s="27"/>
      <c r="H31" s="27">
        <f>'Свод 2026 БП'!Q27</f>
        <v>0</v>
      </c>
      <c r="I31" s="27">
        <f>'Свод 2026 БП'!R27</f>
        <v>0</v>
      </c>
      <c r="J31" s="27">
        <f>'Свод 2026 БП'!S27</f>
        <v>0</v>
      </c>
      <c r="K31" s="27">
        <f t="shared" si="3"/>
        <v>590161417</v>
      </c>
      <c r="L31" s="118">
        <v>37188943.799999997</v>
      </c>
      <c r="M31" s="118">
        <f t="shared" si="4"/>
        <v>627350360.79999995</v>
      </c>
    </row>
    <row r="32" spans="1:13" s="1" customFormat="1" x14ac:dyDescent="0.2">
      <c r="A32" s="18">
        <v>17</v>
      </c>
      <c r="B32" s="19" t="s">
        <v>72</v>
      </c>
      <c r="C32" s="9" t="s">
        <v>9</v>
      </c>
      <c r="D32" s="27">
        <f>'Свод 2026 БП'!D28</f>
        <v>862454257</v>
      </c>
      <c r="E32" s="27">
        <f>'Свод 2026 БП'!E28</f>
        <v>117665305</v>
      </c>
      <c r="F32" s="27">
        <f>'Свод 2026 БП'!F28</f>
        <v>724244146</v>
      </c>
      <c r="G32" s="27"/>
      <c r="H32" s="27">
        <f>'Свод 2026 БП'!Q28</f>
        <v>290212044</v>
      </c>
      <c r="I32" s="27">
        <f>'Свод 2026 БП'!R28</f>
        <v>0</v>
      </c>
      <c r="J32" s="27">
        <f>'Свод 2026 БП'!S28</f>
        <v>46318589</v>
      </c>
      <c r="K32" s="27">
        <f t="shared" si="3"/>
        <v>2040894341</v>
      </c>
      <c r="L32" s="118">
        <v>59787979.25</v>
      </c>
      <c r="M32" s="118">
        <f t="shared" si="4"/>
        <v>2100682320.25</v>
      </c>
    </row>
    <row r="33" spans="1:13" s="1" customFormat="1" x14ac:dyDescent="0.2">
      <c r="A33" s="18">
        <v>18</v>
      </c>
      <c r="B33" s="10" t="s">
        <v>73</v>
      </c>
      <c r="C33" s="9" t="s">
        <v>11</v>
      </c>
      <c r="D33" s="27">
        <f>'Свод 2026 БП'!D29</f>
        <v>38163662</v>
      </c>
      <c r="E33" s="27">
        <f>'Свод 2026 БП'!E29</f>
        <v>10610209</v>
      </c>
      <c r="F33" s="27">
        <f>'Свод 2026 БП'!F29</f>
        <v>143323368</v>
      </c>
      <c r="G33" s="27"/>
      <c r="H33" s="27">
        <f>'Свод 2026 БП'!Q29</f>
        <v>0</v>
      </c>
      <c r="I33" s="27">
        <f>'Свод 2026 БП'!R29</f>
        <v>0</v>
      </c>
      <c r="J33" s="27">
        <f>'Свод 2026 БП'!S29</f>
        <v>0</v>
      </c>
      <c r="K33" s="27">
        <f t="shared" si="3"/>
        <v>192097239</v>
      </c>
      <c r="L33" s="118">
        <v>10141069.109999999</v>
      </c>
      <c r="M33" s="118">
        <f t="shared" si="4"/>
        <v>202238308.11000001</v>
      </c>
    </row>
    <row r="34" spans="1:13" s="1" customFormat="1" x14ac:dyDescent="0.2">
      <c r="A34" s="18">
        <v>19</v>
      </c>
      <c r="B34" s="10" t="s">
        <v>74</v>
      </c>
      <c r="C34" s="9" t="s">
        <v>213</v>
      </c>
      <c r="D34" s="27">
        <f>'Свод 2026 БП'!D30</f>
        <v>39011000</v>
      </c>
      <c r="E34" s="27">
        <f>'Свод 2026 БП'!E30</f>
        <v>8180176</v>
      </c>
      <c r="F34" s="27">
        <f>'Свод 2026 БП'!F30</f>
        <v>118463039</v>
      </c>
      <c r="G34" s="27"/>
      <c r="H34" s="27">
        <f>'Свод 2026 БП'!Q30</f>
        <v>0</v>
      </c>
      <c r="I34" s="27">
        <f>'Свод 2026 БП'!R30</f>
        <v>0</v>
      </c>
      <c r="J34" s="27">
        <f>'Свод 2026 БП'!S30</f>
        <v>0</v>
      </c>
      <c r="K34" s="27">
        <f t="shared" si="3"/>
        <v>165654215</v>
      </c>
      <c r="L34" s="118">
        <v>15994444.129999999</v>
      </c>
      <c r="M34" s="118">
        <f t="shared" si="4"/>
        <v>181648659.13</v>
      </c>
    </row>
    <row r="35" spans="1:13" s="1" customFormat="1" x14ac:dyDescent="0.2">
      <c r="A35" s="18">
        <v>20</v>
      </c>
      <c r="B35" s="10" t="s">
        <v>75</v>
      </c>
      <c r="C35" s="9" t="s">
        <v>343</v>
      </c>
      <c r="D35" s="27">
        <f>'Свод 2026 БП'!D31</f>
        <v>259319563</v>
      </c>
      <c r="E35" s="27">
        <f>'Свод 2026 БП'!E31</f>
        <v>45652210</v>
      </c>
      <c r="F35" s="27">
        <f>'Свод 2026 БП'!F31</f>
        <v>528575339</v>
      </c>
      <c r="G35" s="27"/>
      <c r="H35" s="27">
        <f>'Свод 2026 БП'!Q31</f>
        <v>0</v>
      </c>
      <c r="I35" s="27">
        <f>'Свод 2026 БП'!R31</f>
        <v>0</v>
      </c>
      <c r="J35" s="27">
        <f>'Свод 2026 БП'!S31</f>
        <v>20883351</v>
      </c>
      <c r="K35" s="27">
        <f t="shared" si="3"/>
        <v>854430463</v>
      </c>
      <c r="L35" s="118">
        <v>51883293.189999998</v>
      </c>
      <c r="M35" s="118">
        <f t="shared" si="4"/>
        <v>906313756.19000006</v>
      </c>
    </row>
    <row r="36" spans="1:13" s="1" customFormat="1" x14ac:dyDescent="0.2">
      <c r="A36" s="18">
        <v>21</v>
      </c>
      <c r="B36" s="10" t="s">
        <v>76</v>
      </c>
      <c r="C36" s="9" t="s">
        <v>38</v>
      </c>
      <c r="D36" s="27">
        <f>'Свод 2026 БП'!D32</f>
        <v>504741191</v>
      </c>
      <c r="E36" s="27">
        <f>'Свод 2026 БП'!E32</f>
        <v>62166021</v>
      </c>
      <c r="F36" s="27">
        <f>'Свод 2026 БП'!F32</f>
        <v>415093490</v>
      </c>
      <c r="G36" s="27"/>
      <c r="H36" s="27">
        <f>'Свод 2026 БП'!Q32</f>
        <v>197628756</v>
      </c>
      <c r="I36" s="27">
        <f>'Свод 2026 БП'!R32</f>
        <v>0</v>
      </c>
      <c r="J36" s="27">
        <f>'Свод 2026 БП'!S32</f>
        <v>10401987</v>
      </c>
      <c r="K36" s="27">
        <f t="shared" si="3"/>
        <v>1190031445</v>
      </c>
      <c r="L36" s="118">
        <v>44223750.759999998</v>
      </c>
      <c r="M36" s="118">
        <f t="shared" si="4"/>
        <v>1234255195.76</v>
      </c>
    </row>
    <row r="37" spans="1:13" s="1" customFormat="1" x14ac:dyDescent="0.2">
      <c r="A37" s="18">
        <v>22</v>
      </c>
      <c r="B37" s="19" t="s">
        <v>77</v>
      </c>
      <c r="C37" s="9" t="s">
        <v>78</v>
      </c>
      <c r="D37" s="27">
        <f>'Свод 2026 БП'!D33</f>
        <v>0</v>
      </c>
      <c r="E37" s="27">
        <f>'Свод 2026 БП'!E33</f>
        <v>18205338</v>
      </c>
      <c r="F37" s="27">
        <f>'Свод 2026 БП'!F33</f>
        <v>166644833</v>
      </c>
      <c r="G37" s="27"/>
      <c r="H37" s="27">
        <f>'Свод 2026 БП'!Q33</f>
        <v>32178529</v>
      </c>
      <c r="I37" s="27">
        <f>'Свод 2026 БП'!R33</f>
        <v>0</v>
      </c>
      <c r="J37" s="27">
        <f>'Свод 2026 БП'!S33</f>
        <v>1639047</v>
      </c>
      <c r="K37" s="27">
        <f t="shared" si="3"/>
        <v>218667747</v>
      </c>
      <c r="L37" s="118"/>
      <c r="M37" s="118">
        <f t="shared" si="4"/>
        <v>218667747</v>
      </c>
    </row>
    <row r="38" spans="1:13" s="1" customFormat="1" ht="12" customHeight="1" x14ac:dyDescent="0.2">
      <c r="A38" s="18">
        <v>23</v>
      </c>
      <c r="B38" s="19" t="s">
        <v>79</v>
      </c>
      <c r="C38" s="9" t="s">
        <v>80</v>
      </c>
      <c r="D38" s="27">
        <f>'Свод 2026 БП'!D34</f>
        <v>0</v>
      </c>
      <c r="E38" s="27">
        <f>'Свод 2026 БП'!E34</f>
        <v>0</v>
      </c>
      <c r="F38" s="27">
        <f>'Свод 2026 БП'!F34</f>
        <v>4732889</v>
      </c>
      <c r="G38" s="27"/>
      <c r="H38" s="27">
        <f>'Свод 2026 БП'!Q34</f>
        <v>0</v>
      </c>
      <c r="I38" s="27">
        <f>'Свод 2026 БП'!R34</f>
        <v>0</v>
      </c>
      <c r="J38" s="27">
        <f>'Свод 2026 БП'!S34</f>
        <v>0</v>
      </c>
      <c r="K38" s="27">
        <f t="shared" si="3"/>
        <v>4732889</v>
      </c>
      <c r="L38" s="118"/>
      <c r="M38" s="118">
        <f t="shared" si="4"/>
        <v>4732889</v>
      </c>
    </row>
    <row r="39" spans="1:13" s="1" customFormat="1" x14ac:dyDescent="0.2">
      <c r="A39" s="18">
        <v>24</v>
      </c>
      <c r="B39" s="19" t="s">
        <v>81</v>
      </c>
      <c r="C39" s="9" t="s">
        <v>82</v>
      </c>
      <c r="D39" s="118">
        <f>'Свод 2026 БП'!D35</f>
        <v>0</v>
      </c>
      <c r="E39" s="118">
        <f>'Свод 2026 БП'!E35</f>
        <v>0</v>
      </c>
      <c r="F39" s="118">
        <f>'Свод 2026 БП'!F35</f>
        <v>0</v>
      </c>
      <c r="G39" s="118"/>
      <c r="H39" s="118">
        <f>'Свод 2026 БП'!Q35</f>
        <v>0</v>
      </c>
      <c r="I39" s="118">
        <f>'Свод 2026 БП'!R35</f>
        <v>0</v>
      </c>
      <c r="J39" s="118">
        <f>'Свод 2026 БП'!S35</f>
        <v>23894435</v>
      </c>
      <c r="K39" s="118">
        <f t="shared" si="3"/>
        <v>23894435</v>
      </c>
      <c r="L39" s="118"/>
      <c r="M39" s="118">
        <f t="shared" si="4"/>
        <v>23894435</v>
      </c>
    </row>
    <row r="40" spans="1:13" s="1" customFormat="1" x14ac:dyDescent="0.2">
      <c r="A40" s="18">
        <v>25</v>
      </c>
      <c r="B40" s="10" t="s">
        <v>83</v>
      </c>
      <c r="C40" s="9" t="s">
        <v>84</v>
      </c>
      <c r="D40" s="27">
        <f>'Свод 2026 БП'!D36</f>
        <v>2140445615</v>
      </c>
      <c r="E40" s="27">
        <f>'Свод 2026 БП'!E36</f>
        <v>173192471</v>
      </c>
      <c r="F40" s="27">
        <f>'Свод 2026 БП'!F36</f>
        <v>1848702127</v>
      </c>
      <c r="G40" s="27"/>
      <c r="H40" s="27">
        <f>'Свод 2026 БП'!Q36</f>
        <v>0</v>
      </c>
      <c r="I40" s="27">
        <f>'Свод 2026 БП'!R36</f>
        <v>1150050</v>
      </c>
      <c r="J40" s="27">
        <f>'Свод 2026 БП'!S36</f>
        <v>43301560</v>
      </c>
      <c r="K40" s="27">
        <f t="shared" si="3"/>
        <v>4206791823</v>
      </c>
      <c r="L40" s="118">
        <v>70508803.010000005</v>
      </c>
      <c r="M40" s="118">
        <f t="shared" si="4"/>
        <v>4277300626.0100002</v>
      </c>
    </row>
    <row r="41" spans="1:13" s="1" customFormat="1" ht="15.75" customHeight="1" x14ac:dyDescent="0.2">
      <c r="A41" s="18">
        <v>26</v>
      </c>
      <c r="B41" s="19" t="s">
        <v>85</v>
      </c>
      <c r="C41" s="9" t="s">
        <v>86</v>
      </c>
      <c r="D41" s="27">
        <f>'Свод 2026 БП'!D37</f>
        <v>112148621</v>
      </c>
      <c r="E41" s="27">
        <f>'Свод 2026 БП'!E37</f>
        <v>42363946</v>
      </c>
      <c r="F41" s="27">
        <f>'Свод 2026 БП'!F37</f>
        <v>252983628</v>
      </c>
      <c r="G41" s="27"/>
      <c r="H41" s="27">
        <f>'Свод 2026 БП'!Q37</f>
        <v>0</v>
      </c>
      <c r="I41" s="27">
        <f>'Свод 2026 БП'!R37</f>
        <v>0</v>
      </c>
      <c r="J41" s="27">
        <f>'Свод 2026 БП'!S37</f>
        <v>43420041</v>
      </c>
      <c r="K41" s="27">
        <f t="shared" si="3"/>
        <v>450916236</v>
      </c>
      <c r="L41" s="118">
        <v>3056674.12</v>
      </c>
      <c r="M41" s="118">
        <f t="shared" si="4"/>
        <v>453972910.12</v>
      </c>
    </row>
    <row r="42" spans="1:13" s="1" customFormat="1" x14ac:dyDescent="0.2">
      <c r="A42" s="18">
        <v>27</v>
      </c>
      <c r="B42" s="11" t="s">
        <v>87</v>
      </c>
      <c r="C42" s="9" t="s">
        <v>88</v>
      </c>
      <c r="D42" s="27">
        <f>'Свод 2026 БП'!D38</f>
        <v>0</v>
      </c>
      <c r="E42" s="27">
        <f>'Свод 2026 БП'!E38</f>
        <v>0</v>
      </c>
      <c r="F42" s="27">
        <f>'Свод 2026 БП'!F38</f>
        <v>210254292</v>
      </c>
      <c r="G42" s="27"/>
      <c r="H42" s="27">
        <f>'Свод 2026 БП'!Q38</f>
        <v>0</v>
      </c>
      <c r="I42" s="27">
        <f>'Свод 2026 БП'!R38</f>
        <v>0</v>
      </c>
      <c r="J42" s="27">
        <f>'Свод 2026 БП'!S38</f>
        <v>0</v>
      </c>
      <c r="K42" s="27">
        <f t="shared" si="3"/>
        <v>210254292</v>
      </c>
      <c r="L42" s="118"/>
      <c r="M42" s="118">
        <f t="shared" si="4"/>
        <v>210254292</v>
      </c>
    </row>
    <row r="43" spans="1:13" s="1" customFormat="1" x14ac:dyDescent="0.2">
      <c r="A43" s="18">
        <v>28</v>
      </c>
      <c r="B43" s="11" t="s">
        <v>89</v>
      </c>
      <c r="C43" s="9" t="s">
        <v>39</v>
      </c>
      <c r="D43" s="27">
        <f>'Свод 2026 БП'!D39</f>
        <v>604617982</v>
      </c>
      <c r="E43" s="27">
        <f>'Свод 2026 БП'!E39</f>
        <v>57548015</v>
      </c>
      <c r="F43" s="27">
        <f>'Свод 2026 БП'!F39</f>
        <v>607685275</v>
      </c>
      <c r="G43" s="27"/>
      <c r="H43" s="27">
        <f>'Свод 2026 БП'!Q39</f>
        <v>290579336</v>
      </c>
      <c r="I43" s="27">
        <f>'Свод 2026 БП'!R39</f>
        <v>0</v>
      </c>
      <c r="J43" s="27">
        <f>'Свод 2026 БП'!S39</f>
        <v>21326360</v>
      </c>
      <c r="K43" s="27">
        <f t="shared" si="3"/>
        <v>1581756968</v>
      </c>
      <c r="L43" s="118">
        <v>58120188.579999998</v>
      </c>
      <c r="M43" s="118">
        <f t="shared" si="4"/>
        <v>1639877156.5799999</v>
      </c>
    </row>
    <row r="44" spans="1:13" s="1" customFormat="1" x14ac:dyDescent="0.2">
      <c r="A44" s="18">
        <v>29</v>
      </c>
      <c r="B44" s="10" t="s">
        <v>90</v>
      </c>
      <c r="C44" s="9" t="s">
        <v>37</v>
      </c>
      <c r="D44" s="27">
        <f>'Свод 2026 БП'!D40</f>
        <v>759177765</v>
      </c>
      <c r="E44" s="27">
        <f>'Свод 2026 БП'!E40</f>
        <v>95129928</v>
      </c>
      <c r="F44" s="27">
        <f>'Свод 2026 БП'!F40</f>
        <v>802909986</v>
      </c>
      <c r="G44" s="27"/>
      <c r="H44" s="27">
        <f>'Свод 2026 БП'!Q40</f>
        <v>0</v>
      </c>
      <c r="I44" s="27">
        <f>'Свод 2026 БП'!R40</f>
        <v>0</v>
      </c>
      <c r="J44" s="27">
        <f>'Свод 2026 БП'!S40</f>
        <v>8070200</v>
      </c>
      <c r="K44" s="27">
        <f t="shared" ref="K44:K77" si="5">D44+E44+F44+H44+I44+J44</f>
        <v>1665287879</v>
      </c>
      <c r="L44" s="118">
        <v>48911255.229999997</v>
      </c>
      <c r="M44" s="118">
        <f t="shared" si="4"/>
        <v>1714199134.23</v>
      </c>
    </row>
    <row r="45" spans="1:13" s="1" customFormat="1" x14ac:dyDescent="0.2">
      <c r="A45" s="18">
        <v>30</v>
      </c>
      <c r="B45" s="11" t="s">
        <v>91</v>
      </c>
      <c r="C45" s="9" t="s">
        <v>16</v>
      </c>
      <c r="D45" s="27">
        <f>'Свод 2026 БП'!D41</f>
        <v>67263909</v>
      </c>
      <c r="E45" s="27">
        <f>'Свод 2026 БП'!E41</f>
        <v>14951604</v>
      </c>
      <c r="F45" s="27">
        <f>'Свод 2026 БП'!F41</f>
        <v>213531958</v>
      </c>
      <c r="G45" s="27"/>
      <c r="H45" s="27">
        <f>'Свод 2026 БП'!Q41</f>
        <v>0</v>
      </c>
      <c r="I45" s="27">
        <f>'Свод 2026 БП'!R41</f>
        <v>0</v>
      </c>
      <c r="J45" s="27">
        <f>'Свод 2026 БП'!S41</f>
        <v>0</v>
      </c>
      <c r="K45" s="27">
        <f t="shared" si="5"/>
        <v>295747471</v>
      </c>
      <c r="L45" s="118">
        <v>20969703.899999999</v>
      </c>
      <c r="M45" s="118">
        <f t="shared" si="4"/>
        <v>316717174.89999998</v>
      </c>
    </row>
    <row r="46" spans="1:13" s="1" customFormat="1" x14ac:dyDescent="0.2">
      <c r="A46" s="18">
        <v>31</v>
      </c>
      <c r="B46" s="19" t="s">
        <v>92</v>
      </c>
      <c r="C46" s="9" t="s">
        <v>21</v>
      </c>
      <c r="D46" s="27">
        <f>'Свод 2026 БП'!D42</f>
        <v>385855835</v>
      </c>
      <c r="E46" s="27">
        <f>'Свод 2026 БП'!E42</f>
        <v>57891190</v>
      </c>
      <c r="F46" s="27">
        <f>'Свод 2026 БП'!F42</f>
        <v>586264024</v>
      </c>
      <c r="G46" s="27"/>
      <c r="H46" s="27">
        <f>'Свод 2026 БП'!Q42</f>
        <v>0</v>
      </c>
      <c r="I46" s="27">
        <f>'Свод 2026 БП'!R42</f>
        <v>0</v>
      </c>
      <c r="J46" s="27">
        <f>'Свод 2026 БП'!S42</f>
        <v>20164337</v>
      </c>
      <c r="K46" s="27">
        <f t="shared" si="5"/>
        <v>1050175386</v>
      </c>
      <c r="L46" s="118">
        <v>41382751.409999996</v>
      </c>
      <c r="M46" s="118">
        <f t="shared" si="4"/>
        <v>1091558137.4100001</v>
      </c>
    </row>
    <row r="47" spans="1:13" s="1" customFormat="1" x14ac:dyDescent="0.2">
      <c r="A47" s="18">
        <v>32</v>
      </c>
      <c r="B47" s="11" t="s">
        <v>93</v>
      </c>
      <c r="C47" s="9" t="s">
        <v>24</v>
      </c>
      <c r="D47" s="27">
        <f>'Свод 2026 БП'!D43</f>
        <v>82245253</v>
      </c>
      <c r="E47" s="27">
        <f>'Свод 2026 БП'!E43</f>
        <v>19216141</v>
      </c>
      <c r="F47" s="27">
        <f>'Свод 2026 БП'!F43</f>
        <v>257444008</v>
      </c>
      <c r="G47" s="27"/>
      <c r="H47" s="27">
        <f>'Свод 2026 БП'!Q43</f>
        <v>0</v>
      </c>
      <c r="I47" s="27">
        <f>'Свод 2026 БП'!R43</f>
        <v>0</v>
      </c>
      <c r="J47" s="27">
        <f>'Свод 2026 БП'!S43</f>
        <v>0</v>
      </c>
      <c r="K47" s="27">
        <f t="shared" si="5"/>
        <v>358905402</v>
      </c>
      <c r="L47" s="118">
        <v>21878629.600000001</v>
      </c>
      <c r="M47" s="118">
        <f t="shared" si="4"/>
        <v>380784031.60000002</v>
      </c>
    </row>
    <row r="48" spans="1:13" s="1" customFormat="1" x14ac:dyDescent="0.2">
      <c r="A48" s="18">
        <v>33</v>
      </c>
      <c r="B48" s="10" t="s">
        <v>94</v>
      </c>
      <c r="C48" s="9" t="s">
        <v>214</v>
      </c>
      <c r="D48" s="27">
        <f>'Свод 2026 БП'!D44</f>
        <v>269479091</v>
      </c>
      <c r="E48" s="27">
        <f>'Свод 2026 БП'!E44</f>
        <v>54081947</v>
      </c>
      <c r="F48" s="27">
        <f>'Свод 2026 БП'!F44</f>
        <v>592704463</v>
      </c>
      <c r="G48" s="27"/>
      <c r="H48" s="27">
        <f>'Свод 2026 БП'!Q44</f>
        <v>0</v>
      </c>
      <c r="I48" s="27">
        <f>'Свод 2026 БП'!R44</f>
        <v>0</v>
      </c>
      <c r="J48" s="27">
        <f>'Свод 2026 БП'!S44</f>
        <v>4854415</v>
      </c>
      <c r="K48" s="27">
        <f t="shared" si="5"/>
        <v>921119916</v>
      </c>
      <c r="L48" s="118">
        <v>64425910.160000004</v>
      </c>
      <c r="M48" s="118">
        <f t="shared" si="4"/>
        <v>985545826.15999997</v>
      </c>
    </row>
    <row r="49" spans="1:13" s="1" customFormat="1" x14ac:dyDescent="0.2">
      <c r="A49" s="18">
        <v>34</v>
      </c>
      <c r="B49" s="12" t="s">
        <v>95</v>
      </c>
      <c r="C49" s="13" t="s">
        <v>215</v>
      </c>
      <c r="D49" s="27">
        <f>'Свод 2026 БП'!D45</f>
        <v>75173009</v>
      </c>
      <c r="E49" s="27">
        <f>'Свод 2026 БП'!E45</f>
        <v>17242683</v>
      </c>
      <c r="F49" s="27">
        <f>'Свод 2026 БП'!F45</f>
        <v>246421747</v>
      </c>
      <c r="G49" s="27"/>
      <c r="H49" s="27">
        <f>'Свод 2026 БП'!Q45</f>
        <v>0</v>
      </c>
      <c r="I49" s="27">
        <f>'Свод 2026 БП'!R45</f>
        <v>0</v>
      </c>
      <c r="J49" s="27">
        <f>'Свод 2026 БП'!S45</f>
        <v>0</v>
      </c>
      <c r="K49" s="27">
        <f t="shared" si="5"/>
        <v>338837439</v>
      </c>
      <c r="L49" s="118">
        <v>20427494.809999999</v>
      </c>
      <c r="M49" s="118">
        <f t="shared" si="4"/>
        <v>359264933.81</v>
      </c>
    </row>
    <row r="50" spans="1:13" s="1" customFormat="1" x14ac:dyDescent="0.2">
      <c r="A50" s="18">
        <v>35</v>
      </c>
      <c r="B50" s="10" t="s">
        <v>96</v>
      </c>
      <c r="C50" s="9" t="s">
        <v>216</v>
      </c>
      <c r="D50" s="27">
        <f>'Свод 2026 БП'!D46</f>
        <v>48257867</v>
      </c>
      <c r="E50" s="27">
        <f>'Свод 2026 БП'!E46</f>
        <v>10343072</v>
      </c>
      <c r="F50" s="27">
        <f>'Свод 2026 БП'!F46</f>
        <v>166774076</v>
      </c>
      <c r="G50" s="27"/>
      <c r="H50" s="27">
        <f>'Свод 2026 БП'!Q46</f>
        <v>0</v>
      </c>
      <c r="I50" s="27">
        <f>'Свод 2026 БП'!R46</f>
        <v>0</v>
      </c>
      <c r="J50" s="27">
        <f>'Свод 2026 БП'!S46</f>
        <v>0</v>
      </c>
      <c r="K50" s="27">
        <f t="shared" si="5"/>
        <v>225375015</v>
      </c>
      <c r="L50" s="118">
        <v>15223958.25</v>
      </c>
      <c r="M50" s="118">
        <f t="shared" si="4"/>
        <v>240598973.25</v>
      </c>
    </row>
    <row r="51" spans="1:13" s="1" customFormat="1" x14ac:dyDescent="0.2">
      <c r="A51" s="18">
        <v>36</v>
      </c>
      <c r="B51" s="10" t="s">
        <v>97</v>
      </c>
      <c r="C51" s="9" t="s">
        <v>23</v>
      </c>
      <c r="D51" s="27">
        <f>'Свод 2026 БП'!D47</f>
        <v>69471508</v>
      </c>
      <c r="E51" s="27">
        <f>'Свод 2026 БП'!E47</f>
        <v>19001446</v>
      </c>
      <c r="F51" s="27">
        <f>'Свод 2026 БП'!F47</f>
        <v>267604726</v>
      </c>
      <c r="G51" s="27"/>
      <c r="H51" s="27">
        <f>'Свод 2026 БП'!Q47</f>
        <v>0</v>
      </c>
      <c r="I51" s="27">
        <f>'Свод 2026 БП'!R47</f>
        <v>0</v>
      </c>
      <c r="J51" s="27">
        <f>'Свод 2026 БП'!S47</f>
        <v>1870929</v>
      </c>
      <c r="K51" s="27">
        <f t="shared" si="5"/>
        <v>357948609</v>
      </c>
      <c r="L51" s="118">
        <v>18460670.440000001</v>
      </c>
      <c r="M51" s="118">
        <f t="shared" si="4"/>
        <v>376409279.44</v>
      </c>
    </row>
    <row r="52" spans="1:13" s="1" customFormat="1" x14ac:dyDescent="0.2">
      <c r="A52" s="18">
        <v>37</v>
      </c>
      <c r="B52" s="19" t="s">
        <v>98</v>
      </c>
      <c r="C52" s="9" t="s">
        <v>20</v>
      </c>
      <c r="D52" s="27">
        <f>'Свод 2026 БП'!D48</f>
        <v>37304237</v>
      </c>
      <c r="E52" s="27">
        <f>'Свод 2026 БП'!E48</f>
        <v>8314212</v>
      </c>
      <c r="F52" s="27">
        <f>'Свод 2026 БП'!F48</f>
        <v>132976514</v>
      </c>
      <c r="G52" s="27"/>
      <c r="H52" s="27">
        <f>'Свод 2026 БП'!Q48</f>
        <v>0</v>
      </c>
      <c r="I52" s="27">
        <f>'Свод 2026 БП'!R48</f>
        <v>0</v>
      </c>
      <c r="J52" s="27">
        <f>'Свод 2026 БП'!S48</f>
        <v>0</v>
      </c>
      <c r="K52" s="27">
        <f t="shared" si="5"/>
        <v>178594963</v>
      </c>
      <c r="L52" s="118">
        <v>15439252.050000001</v>
      </c>
      <c r="M52" s="118">
        <f t="shared" si="4"/>
        <v>194034215.05000001</v>
      </c>
    </row>
    <row r="53" spans="1:13" s="1" customFormat="1" x14ac:dyDescent="0.2">
      <c r="A53" s="18">
        <v>38</v>
      </c>
      <c r="B53" s="11" t="s">
        <v>99</v>
      </c>
      <c r="C53" s="9" t="s">
        <v>100</v>
      </c>
      <c r="D53" s="27">
        <f>'Свод 2026 БП'!D49</f>
        <v>64182596.999999993</v>
      </c>
      <c r="E53" s="27">
        <f>'Свод 2026 БП'!E49</f>
        <v>38271772</v>
      </c>
      <c r="F53" s="27">
        <f>'Свод 2026 БП'!F49</f>
        <v>93703530</v>
      </c>
      <c r="G53" s="27"/>
      <c r="H53" s="27">
        <f>'Свод 2026 БП'!Q49</f>
        <v>0</v>
      </c>
      <c r="I53" s="27">
        <f>'Свод 2026 БП'!R49</f>
        <v>0</v>
      </c>
      <c r="J53" s="27">
        <f>'Свод 2026 БП'!S49</f>
        <v>0</v>
      </c>
      <c r="K53" s="27">
        <f t="shared" si="5"/>
        <v>196157899</v>
      </c>
      <c r="L53" s="118"/>
      <c r="M53" s="118">
        <f t="shared" si="4"/>
        <v>196157899</v>
      </c>
    </row>
    <row r="54" spans="1:13" s="1" customFormat="1" x14ac:dyDescent="0.2">
      <c r="A54" s="18">
        <v>39</v>
      </c>
      <c r="B54" s="19" t="s">
        <v>101</v>
      </c>
      <c r="C54" s="9" t="s">
        <v>102</v>
      </c>
      <c r="D54" s="27">
        <f>'Свод 2026 БП'!D50</f>
        <v>584308252</v>
      </c>
      <c r="E54" s="27">
        <f>'Свод 2026 БП'!E50</f>
        <v>80339513</v>
      </c>
      <c r="F54" s="27">
        <f>'Свод 2026 БП'!F50</f>
        <v>800846716</v>
      </c>
      <c r="G54" s="27"/>
      <c r="H54" s="27">
        <f>'Свод 2026 БП'!Q50</f>
        <v>523861372</v>
      </c>
      <c r="I54" s="27">
        <f>'Свод 2026 БП'!R50</f>
        <v>0</v>
      </c>
      <c r="J54" s="27">
        <f>'Свод 2026 БП'!S50</f>
        <v>36957724</v>
      </c>
      <c r="K54" s="27">
        <f t="shared" si="5"/>
        <v>2026313577</v>
      </c>
      <c r="L54" s="118">
        <v>47264960.219999999</v>
      </c>
      <c r="M54" s="118">
        <f t="shared" si="4"/>
        <v>2073578537.22</v>
      </c>
    </row>
    <row r="55" spans="1:13" s="1" customFormat="1" x14ac:dyDescent="0.2">
      <c r="A55" s="18">
        <v>40</v>
      </c>
      <c r="B55" s="10" t="s">
        <v>103</v>
      </c>
      <c r="C55" s="9" t="s">
        <v>221</v>
      </c>
      <c r="D55" s="27">
        <f>'Свод 2026 БП'!D51</f>
        <v>73510604</v>
      </c>
      <c r="E55" s="27">
        <f>'Свод 2026 БП'!E51</f>
        <v>15805083</v>
      </c>
      <c r="F55" s="27">
        <f>'Свод 2026 БП'!F51</f>
        <v>223909687</v>
      </c>
      <c r="G55" s="27"/>
      <c r="H55" s="27">
        <f>'Свод 2026 БП'!Q51</f>
        <v>0</v>
      </c>
      <c r="I55" s="27">
        <f>'Свод 2026 БП'!R51</f>
        <v>0</v>
      </c>
      <c r="J55" s="27">
        <f>'Свод 2026 БП'!S51</f>
        <v>1811635</v>
      </c>
      <c r="K55" s="27">
        <f t="shared" si="5"/>
        <v>315037009</v>
      </c>
      <c r="L55" s="118">
        <v>21742493.060000002</v>
      </c>
      <c r="M55" s="118">
        <f t="shared" si="4"/>
        <v>336779502.06</v>
      </c>
    </row>
    <row r="56" spans="1:13" s="1" customFormat="1" ht="10.5" customHeight="1" x14ac:dyDescent="0.2">
      <c r="A56" s="18">
        <v>41</v>
      </c>
      <c r="B56" s="10" t="s">
        <v>104</v>
      </c>
      <c r="C56" s="9" t="s">
        <v>2</v>
      </c>
      <c r="D56" s="27">
        <f>'Свод 2026 БП'!D52</f>
        <v>350007391</v>
      </c>
      <c r="E56" s="27">
        <f>'Свод 2026 БП'!E52</f>
        <v>55282864</v>
      </c>
      <c r="F56" s="27">
        <f>'Свод 2026 БП'!F52</f>
        <v>575501762</v>
      </c>
      <c r="G56" s="27"/>
      <c r="H56" s="27">
        <f>'Свод 2026 БП'!Q52</f>
        <v>0</v>
      </c>
      <c r="I56" s="27">
        <f>'Свод 2026 БП'!R52</f>
        <v>0</v>
      </c>
      <c r="J56" s="27">
        <f>'Свод 2026 БП'!S52</f>
        <v>0</v>
      </c>
      <c r="K56" s="27">
        <f t="shared" si="5"/>
        <v>980792017</v>
      </c>
      <c r="L56" s="118">
        <v>64555422.479999997</v>
      </c>
      <c r="M56" s="118">
        <f t="shared" si="4"/>
        <v>1045347439.48</v>
      </c>
    </row>
    <row r="57" spans="1:13" s="1" customFormat="1" x14ac:dyDescent="0.2">
      <c r="A57" s="18">
        <v>42</v>
      </c>
      <c r="B57" s="19" t="s">
        <v>105</v>
      </c>
      <c r="C57" s="9" t="s">
        <v>3</v>
      </c>
      <c r="D57" s="27">
        <f>'Свод 2026 БП'!D53</f>
        <v>54436483</v>
      </c>
      <c r="E57" s="27">
        <f>'Свод 2026 БП'!E53</f>
        <v>11319506</v>
      </c>
      <c r="F57" s="27">
        <f>'Свод 2026 БП'!F53</f>
        <v>170512849</v>
      </c>
      <c r="G57" s="27"/>
      <c r="H57" s="27">
        <f>'Свод 2026 БП'!Q53</f>
        <v>0</v>
      </c>
      <c r="I57" s="27">
        <f>'Свод 2026 БП'!R53</f>
        <v>0</v>
      </c>
      <c r="J57" s="27">
        <f>'Свод 2026 БП'!S53</f>
        <v>0</v>
      </c>
      <c r="K57" s="27">
        <f t="shared" si="5"/>
        <v>236268838</v>
      </c>
      <c r="L57" s="118">
        <v>16204106.759999998</v>
      </c>
      <c r="M57" s="118">
        <f t="shared" si="4"/>
        <v>252472944.75999999</v>
      </c>
    </row>
    <row r="58" spans="1:13" s="1" customFormat="1" x14ac:dyDescent="0.2">
      <c r="A58" s="18">
        <v>43</v>
      </c>
      <c r="B58" s="11" t="s">
        <v>151</v>
      </c>
      <c r="C58" s="9" t="s">
        <v>32</v>
      </c>
      <c r="D58" s="27">
        <f>'Свод 2026 БП'!D54</f>
        <v>100889720</v>
      </c>
      <c r="E58" s="27">
        <f>'Свод 2026 БП'!E54</f>
        <v>15556442</v>
      </c>
      <c r="F58" s="27">
        <f>'Свод 2026 БП'!F54</f>
        <v>231290548</v>
      </c>
      <c r="G58" s="27"/>
      <c r="H58" s="27">
        <f>'Свод 2026 БП'!Q54</f>
        <v>0</v>
      </c>
      <c r="I58" s="27">
        <f>'Свод 2026 БП'!R54</f>
        <v>0</v>
      </c>
      <c r="J58" s="27">
        <f>'Свод 2026 БП'!S54</f>
        <v>1929052</v>
      </c>
      <c r="K58" s="27">
        <f>D58+E58+F58+H58+I58+J58</f>
        <v>349665762</v>
      </c>
      <c r="L58" s="118">
        <v>22220761.280000001</v>
      </c>
      <c r="M58" s="118">
        <f>K58+L58</f>
        <v>371886523.27999997</v>
      </c>
    </row>
    <row r="59" spans="1:13" s="1" customFormat="1" x14ac:dyDescent="0.2">
      <c r="A59" s="18">
        <v>44</v>
      </c>
      <c r="B59" s="19" t="s">
        <v>106</v>
      </c>
      <c r="C59" s="9" t="s">
        <v>217</v>
      </c>
      <c r="D59" s="27">
        <f>'Свод 2026 БП'!D55</f>
        <v>86682980</v>
      </c>
      <c r="E59" s="27">
        <f>'Свод 2026 БП'!E55</f>
        <v>18900949</v>
      </c>
      <c r="F59" s="27">
        <f>'Свод 2026 БП'!F55</f>
        <v>272772486</v>
      </c>
      <c r="G59" s="27"/>
      <c r="H59" s="27">
        <f>'Свод 2026 БП'!Q55</f>
        <v>0</v>
      </c>
      <c r="I59" s="27">
        <f>'Свод 2026 БП'!R55</f>
        <v>0</v>
      </c>
      <c r="J59" s="27">
        <f>'Свод 2026 БП'!S55</f>
        <v>3180996</v>
      </c>
      <c r="K59" s="27">
        <f t="shared" si="5"/>
        <v>381537411</v>
      </c>
      <c r="L59" s="118">
        <v>35159475.310000002</v>
      </c>
      <c r="M59" s="118">
        <f t="shared" si="4"/>
        <v>416696886.31</v>
      </c>
    </row>
    <row r="60" spans="1:13" s="1" customFormat="1" x14ac:dyDescent="0.2">
      <c r="A60" s="18">
        <v>45</v>
      </c>
      <c r="B60" s="11" t="s">
        <v>107</v>
      </c>
      <c r="C60" s="9" t="s">
        <v>0</v>
      </c>
      <c r="D60" s="27">
        <f>'Свод 2026 БП'!D56</f>
        <v>120781387</v>
      </c>
      <c r="E60" s="27">
        <f>'Свод 2026 БП'!E56</f>
        <v>21678933</v>
      </c>
      <c r="F60" s="27">
        <f>'Свод 2026 БП'!F56</f>
        <v>301652401</v>
      </c>
      <c r="G60" s="27"/>
      <c r="H60" s="27">
        <f>'Свод 2026 БП'!Q56</f>
        <v>0</v>
      </c>
      <c r="I60" s="27">
        <f>'Свод 2026 БП'!R56</f>
        <v>0</v>
      </c>
      <c r="J60" s="27">
        <f>'Свод 2026 БП'!S56</f>
        <v>0</v>
      </c>
      <c r="K60" s="27">
        <f t="shared" si="5"/>
        <v>444112721</v>
      </c>
      <c r="L60" s="118">
        <v>32951059.460000001</v>
      </c>
      <c r="M60" s="118">
        <f t="shared" si="4"/>
        <v>477063780.45999998</v>
      </c>
    </row>
    <row r="61" spans="1:13" s="1" customFormat="1" ht="10.5" customHeight="1" x14ac:dyDescent="0.2">
      <c r="A61" s="18">
        <v>46</v>
      </c>
      <c r="B61" s="19" t="s">
        <v>108</v>
      </c>
      <c r="C61" s="9" t="s">
        <v>4</v>
      </c>
      <c r="D61" s="27">
        <f>'Свод 2026 БП'!D57</f>
        <v>38860690</v>
      </c>
      <c r="E61" s="27">
        <f>'Свод 2026 БП'!E57</f>
        <v>7376816</v>
      </c>
      <c r="F61" s="27">
        <f>'Свод 2026 БП'!F57</f>
        <v>118189777</v>
      </c>
      <c r="G61" s="27"/>
      <c r="H61" s="27">
        <f>'Свод 2026 БП'!Q57</f>
        <v>0</v>
      </c>
      <c r="I61" s="27">
        <f>'Свод 2026 БП'!R57</f>
        <v>0</v>
      </c>
      <c r="J61" s="27">
        <f>'Свод 2026 БП'!S57</f>
        <v>0</v>
      </c>
      <c r="K61" s="27">
        <f t="shared" si="5"/>
        <v>164427283</v>
      </c>
      <c r="L61" s="118">
        <v>14223330.24</v>
      </c>
      <c r="M61" s="118">
        <f t="shared" si="4"/>
        <v>178650613.24000001</v>
      </c>
    </row>
    <row r="62" spans="1:13" s="1" customFormat="1" x14ac:dyDescent="0.2">
      <c r="A62" s="18">
        <v>47</v>
      </c>
      <c r="B62" s="11" t="s">
        <v>109</v>
      </c>
      <c r="C62" s="9" t="s">
        <v>1</v>
      </c>
      <c r="D62" s="27">
        <f>'Свод 2026 БП'!D58</f>
        <v>74488381</v>
      </c>
      <c r="E62" s="27">
        <f>'Свод 2026 БП'!E58</f>
        <v>14336497</v>
      </c>
      <c r="F62" s="27">
        <f>'Свод 2026 БП'!F58</f>
        <v>207929189</v>
      </c>
      <c r="G62" s="27"/>
      <c r="H62" s="27">
        <f>'Свод 2026 БП'!Q58</f>
        <v>0</v>
      </c>
      <c r="I62" s="27">
        <f>'Свод 2026 БП'!R58</f>
        <v>0</v>
      </c>
      <c r="J62" s="27">
        <f>'Свод 2026 БП'!S58</f>
        <v>0</v>
      </c>
      <c r="K62" s="27">
        <f t="shared" si="5"/>
        <v>296754067</v>
      </c>
      <c r="L62" s="118">
        <v>17521170.890000001</v>
      </c>
      <c r="M62" s="118">
        <f t="shared" si="4"/>
        <v>314275237.88999999</v>
      </c>
    </row>
    <row r="63" spans="1:13" s="1" customFormat="1" x14ac:dyDescent="0.2">
      <c r="A63" s="18">
        <v>48</v>
      </c>
      <c r="B63" s="19" t="s">
        <v>110</v>
      </c>
      <c r="C63" s="9" t="s">
        <v>218</v>
      </c>
      <c r="D63" s="27">
        <f>'Свод 2026 БП'!D59</f>
        <v>102222682</v>
      </c>
      <c r="E63" s="27">
        <f>'Свод 2026 БП'!E59</f>
        <v>22226014</v>
      </c>
      <c r="F63" s="27">
        <f>'Свод 2026 БП'!F59</f>
        <v>297856947</v>
      </c>
      <c r="G63" s="27"/>
      <c r="H63" s="27">
        <f>'Свод 2026 БП'!Q59</f>
        <v>0</v>
      </c>
      <c r="I63" s="27">
        <f>'Свод 2026 БП'!R59</f>
        <v>0</v>
      </c>
      <c r="J63" s="27">
        <f>'Свод 2026 БП'!S59</f>
        <v>0</v>
      </c>
      <c r="K63" s="27">
        <f t="shared" si="5"/>
        <v>422305643</v>
      </c>
      <c r="L63" s="118">
        <v>20823307.07</v>
      </c>
      <c r="M63" s="118">
        <f t="shared" si="4"/>
        <v>443128950.06999999</v>
      </c>
    </row>
    <row r="64" spans="1:13" s="1" customFormat="1" x14ac:dyDescent="0.2">
      <c r="A64" s="18">
        <v>49</v>
      </c>
      <c r="B64" s="19" t="s">
        <v>111</v>
      </c>
      <c r="C64" s="9" t="s">
        <v>25</v>
      </c>
      <c r="D64" s="27">
        <f>'Свод 2026 БП'!D60</f>
        <v>710727838</v>
      </c>
      <c r="E64" s="27">
        <f>'Свод 2026 БП'!E60</f>
        <v>98189205</v>
      </c>
      <c r="F64" s="27">
        <f>'Свод 2026 БП'!F60</f>
        <v>984087076</v>
      </c>
      <c r="G64" s="27"/>
      <c r="H64" s="27">
        <f>'Свод 2026 БП'!Q60</f>
        <v>0</v>
      </c>
      <c r="I64" s="27">
        <f>'Свод 2026 БП'!R60</f>
        <v>0</v>
      </c>
      <c r="J64" s="27">
        <f>'Свод 2026 БП'!S60</f>
        <v>0</v>
      </c>
      <c r="K64" s="27">
        <f t="shared" si="5"/>
        <v>1793004119</v>
      </c>
      <c r="L64" s="118">
        <v>78309289.310000002</v>
      </c>
      <c r="M64" s="118">
        <f t="shared" si="4"/>
        <v>1871313408.3099999</v>
      </c>
    </row>
    <row r="65" spans="1:13" s="1" customFormat="1" x14ac:dyDescent="0.2">
      <c r="A65" s="18">
        <v>50</v>
      </c>
      <c r="B65" s="19" t="s">
        <v>159</v>
      </c>
      <c r="C65" s="9" t="s">
        <v>53</v>
      </c>
      <c r="D65" s="27">
        <f>'Свод 2026 БП'!D61</f>
        <v>77634360</v>
      </c>
      <c r="E65" s="27">
        <f>'Свод 2026 БП'!E61</f>
        <v>16700858</v>
      </c>
      <c r="F65" s="27">
        <f>'Свод 2026 БП'!F61</f>
        <v>224243422</v>
      </c>
      <c r="G65" s="27"/>
      <c r="H65" s="27">
        <f>'Свод 2026 БП'!Q61</f>
        <v>0</v>
      </c>
      <c r="I65" s="27">
        <f>'Свод 2026 БП'!R61</f>
        <v>0</v>
      </c>
      <c r="J65" s="27">
        <f>'Свод 2026 БП'!S61</f>
        <v>0</v>
      </c>
      <c r="K65" s="27">
        <f>D65+E65+F65+H65+I65+J65</f>
        <v>318578640</v>
      </c>
      <c r="L65" s="118">
        <v>22572012.719999999</v>
      </c>
      <c r="M65" s="118">
        <f>K65+L65</f>
        <v>341150652.72000003</v>
      </c>
    </row>
    <row r="66" spans="1:13" s="1" customFormat="1" x14ac:dyDescent="0.2">
      <c r="A66" s="18">
        <v>51</v>
      </c>
      <c r="B66" s="19" t="s">
        <v>112</v>
      </c>
      <c r="C66" s="9" t="s">
        <v>219</v>
      </c>
      <c r="D66" s="27">
        <f>'Свод 2026 БП'!D62</f>
        <v>59760626</v>
      </c>
      <c r="E66" s="27">
        <f>'Свод 2026 БП'!E62</f>
        <v>13395802</v>
      </c>
      <c r="F66" s="27">
        <f>'Свод 2026 БП'!F62</f>
        <v>183082902</v>
      </c>
      <c r="G66" s="27"/>
      <c r="H66" s="27">
        <f>'Свод 2026 БП'!Q62</f>
        <v>0</v>
      </c>
      <c r="I66" s="27">
        <f>'Свод 2026 БП'!R62</f>
        <v>0</v>
      </c>
      <c r="J66" s="27">
        <f>'Свод 2026 БП'!S62</f>
        <v>0</v>
      </c>
      <c r="K66" s="27">
        <f t="shared" si="5"/>
        <v>256239330</v>
      </c>
      <c r="L66" s="118">
        <v>15929363.050000001</v>
      </c>
      <c r="M66" s="118">
        <f t="shared" si="4"/>
        <v>272168693.05000001</v>
      </c>
    </row>
    <row r="67" spans="1:13" s="1" customFormat="1" x14ac:dyDescent="0.2">
      <c r="A67" s="18">
        <v>52</v>
      </c>
      <c r="B67" s="11" t="s">
        <v>161</v>
      </c>
      <c r="C67" s="9" t="s">
        <v>220</v>
      </c>
      <c r="D67" s="27">
        <f>'Свод 2026 БП'!D63</f>
        <v>63585669</v>
      </c>
      <c r="E67" s="27">
        <f>'Свод 2026 БП'!E63</f>
        <v>12752516</v>
      </c>
      <c r="F67" s="27">
        <f>'Свод 2026 БП'!F63</f>
        <v>189081231</v>
      </c>
      <c r="G67" s="27"/>
      <c r="H67" s="27">
        <f>'Свод 2026 БП'!Q63</f>
        <v>0</v>
      </c>
      <c r="I67" s="27">
        <f>'Свод 2026 БП'!R63</f>
        <v>0</v>
      </c>
      <c r="J67" s="27">
        <f>'Свод 2026 БП'!S63</f>
        <v>4969874</v>
      </c>
      <c r="K67" s="27">
        <f>D67+E67+F67+H67+I67+J67</f>
        <v>270389290</v>
      </c>
      <c r="L67" s="118">
        <v>19366735.990000002</v>
      </c>
      <c r="M67" s="118">
        <f>K67+L67</f>
        <v>289756025.99000001</v>
      </c>
    </row>
    <row r="68" spans="1:13" s="1" customFormat="1" x14ac:dyDescent="0.2">
      <c r="A68" s="18">
        <v>53</v>
      </c>
      <c r="B68" s="19" t="s">
        <v>223</v>
      </c>
      <c r="C68" s="9" t="s">
        <v>222</v>
      </c>
      <c r="D68" s="27">
        <f>'Свод 2026 БП'!D64</f>
        <v>399752118</v>
      </c>
      <c r="E68" s="27">
        <f>'Свод 2026 БП'!E64</f>
        <v>0</v>
      </c>
      <c r="F68" s="27">
        <f>'Свод 2026 БП'!F64</f>
        <v>433480</v>
      </c>
      <c r="G68" s="27"/>
      <c r="H68" s="27">
        <f>'Свод 2026 БП'!Q64</f>
        <v>0</v>
      </c>
      <c r="I68" s="27">
        <f>'Свод 2026 БП'!R64</f>
        <v>0</v>
      </c>
      <c r="J68" s="27">
        <f>'Свод 2026 БП'!S64</f>
        <v>0</v>
      </c>
      <c r="K68" s="27">
        <f t="shared" si="5"/>
        <v>400185598</v>
      </c>
      <c r="L68" s="118"/>
      <c r="M68" s="118">
        <f t="shared" si="4"/>
        <v>400185598</v>
      </c>
    </row>
    <row r="69" spans="1:13" s="1" customFormat="1" x14ac:dyDescent="0.2">
      <c r="A69" s="18">
        <v>54</v>
      </c>
      <c r="B69" s="19" t="s">
        <v>232</v>
      </c>
      <c r="C69" s="9" t="s">
        <v>233</v>
      </c>
      <c r="D69" s="27">
        <f>'Свод 2026 БП'!D65</f>
        <v>0</v>
      </c>
      <c r="E69" s="27">
        <f>'Свод 2026 БП'!E65</f>
        <v>0</v>
      </c>
      <c r="F69" s="27">
        <f>'Свод 2026 БП'!F65</f>
        <v>0</v>
      </c>
      <c r="G69" s="27"/>
      <c r="H69" s="27">
        <f>'Свод 2026 БП'!Q65</f>
        <v>0</v>
      </c>
      <c r="I69" s="27">
        <f>'Свод 2026 БП'!R65</f>
        <v>0</v>
      </c>
      <c r="J69" s="27">
        <f>'Свод 2026 БП'!S65</f>
        <v>9505477</v>
      </c>
      <c r="K69" s="27">
        <f t="shared" si="5"/>
        <v>9505477</v>
      </c>
      <c r="L69" s="118"/>
      <c r="M69" s="118">
        <f t="shared" si="4"/>
        <v>9505477</v>
      </c>
    </row>
    <row r="70" spans="1:13" s="1" customFormat="1" x14ac:dyDescent="0.2">
      <c r="A70" s="18">
        <v>55</v>
      </c>
      <c r="B70" s="19" t="s">
        <v>113</v>
      </c>
      <c r="C70" s="9" t="s">
        <v>52</v>
      </c>
      <c r="D70" s="27">
        <f>'Свод 2026 БП'!D66</f>
        <v>0</v>
      </c>
      <c r="E70" s="27">
        <f>'Свод 2026 БП'!E66</f>
        <v>27244575</v>
      </c>
      <c r="F70" s="27">
        <f>'Свод 2026 БП'!F66</f>
        <v>220039952</v>
      </c>
      <c r="G70" s="27"/>
      <c r="H70" s="27">
        <f>'Свод 2026 БП'!Q66</f>
        <v>0</v>
      </c>
      <c r="I70" s="27">
        <f>'Свод 2026 БП'!R66</f>
        <v>0</v>
      </c>
      <c r="J70" s="27">
        <f>'Свод 2026 БП'!S66</f>
        <v>9575656</v>
      </c>
      <c r="K70" s="27">
        <f t="shared" si="5"/>
        <v>256860183</v>
      </c>
      <c r="L70" s="118"/>
      <c r="M70" s="118">
        <f t="shared" si="4"/>
        <v>256860183</v>
      </c>
    </row>
    <row r="71" spans="1:13" s="1" customFormat="1" x14ac:dyDescent="0.2">
      <c r="A71" s="18">
        <v>56</v>
      </c>
      <c r="B71" s="11" t="s">
        <v>114</v>
      </c>
      <c r="C71" s="9" t="s">
        <v>234</v>
      </c>
      <c r="D71" s="27">
        <f>'Свод 2026 БП'!D67</f>
        <v>0</v>
      </c>
      <c r="E71" s="27">
        <f>'Свод 2026 БП'!E67</f>
        <v>20932016</v>
      </c>
      <c r="F71" s="27">
        <f>'Свод 2026 БП'!F67</f>
        <v>170389682</v>
      </c>
      <c r="G71" s="27"/>
      <c r="H71" s="27">
        <f>'Свод 2026 БП'!Q67</f>
        <v>0</v>
      </c>
      <c r="I71" s="27">
        <f>'Свод 2026 БП'!R67</f>
        <v>0</v>
      </c>
      <c r="J71" s="27">
        <f>'Свод 2026 БП'!S67</f>
        <v>9255451</v>
      </c>
      <c r="K71" s="27">
        <f t="shared" si="5"/>
        <v>200577149</v>
      </c>
      <c r="L71" s="118"/>
      <c r="M71" s="118">
        <f t="shared" si="4"/>
        <v>200577149</v>
      </c>
    </row>
    <row r="72" spans="1:13" s="1" customFormat="1" x14ac:dyDescent="0.2">
      <c r="A72" s="18">
        <v>57</v>
      </c>
      <c r="B72" s="10" t="s">
        <v>115</v>
      </c>
      <c r="C72" s="9" t="s">
        <v>116</v>
      </c>
      <c r="D72" s="27">
        <f>'Свод 2026 БП'!D68</f>
        <v>0</v>
      </c>
      <c r="E72" s="27">
        <f>'Свод 2026 БП'!E68</f>
        <v>27267852</v>
      </c>
      <c r="F72" s="27">
        <f>'Свод 2026 БП'!F68</f>
        <v>318118340</v>
      </c>
      <c r="G72" s="27"/>
      <c r="H72" s="27">
        <f>'Свод 2026 БП'!Q68</f>
        <v>0</v>
      </c>
      <c r="I72" s="27">
        <f>'Свод 2026 БП'!R68</f>
        <v>0</v>
      </c>
      <c r="J72" s="27">
        <f>'Свод 2026 БП'!S68</f>
        <v>0</v>
      </c>
      <c r="K72" s="27">
        <f t="shared" si="5"/>
        <v>345386192</v>
      </c>
      <c r="L72" s="118"/>
      <c r="M72" s="118">
        <f t="shared" si="4"/>
        <v>345386192</v>
      </c>
    </row>
    <row r="73" spans="1:13" s="1" customFormat="1" ht="12.75" customHeight="1" x14ac:dyDescent="0.2">
      <c r="A73" s="18">
        <v>58</v>
      </c>
      <c r="B73" s="11" t="s">
        <v>117</v>
      </c>
      <c r="C73" s="9" t="s">
        <v>235</v>
      </c>
      <c r="D73" s="27">
        <f>'Свод 2026 БП'!D69</f>
        <v>0</v>
      </c>
      <c r="E73" s="27">
        <f>'Свод 2026 БП'!E69</f>
        <v>40919568</v>
      </c>
      <c r="F73" s="27">
        <f>'Свод 2026 БП'!F69</f>
        <v>370601862</v>
      </c>
      <c r="G73" s="27"/>
      <c r="H73" s="27">
        <f>'Свод 2026 БП'!Q69</f>
        <v>0</v>
      </c>
      <c r="I73" s="27">
        <f>'Свод 2026 БП'!R69</f>
        <v>0</v>
      </c>
      <c r="J73" s="27">
        <f>'Свод 2026 БП'!S69</f>
        <v>10404298</v>
      </c>
      <c r="K73" s="27">
        <f t="shared" si="5"/>
        <v>421925728</v>
      </c>
      <c r="L73" s="118">
        <v>1672670.27</v>
      </c>
      <c r="M73" s="118">
        <f t="shared" si="4"/>
        <v>423598398.26999998</v>
      </c>
    </row>
    <row r="74" spans="1:13" s="1" customFormat="1" ht="12.75" customHeight="1" x14ac:dyDescent="0.2">
      <c r="A74" s="18">
        <v>59</v>
      </c>
      <c r="B74" s="19" t="s">
        <v>118</v>
      </c>
      <c r="C74" s="9" t="s">
        <v>325</v>
      </c>
      <c r="D74" s="27">
        <f>'Свод 2026 БП'!D70</f>
        <v>0</v>
      </c>
      <c r="E74" s="27">
        <f>'Свод 2026 БП'!E70</f>
        <v>24700861</v>
      </c>
      <c r="F74" s="27">
        <f>'Свод 2026 БП'!F70</f>
        <v>231560332</v>
      </c>
      <c r="G74" s="27"/>
      <c r="H74" s="27">
        <f>'Свод 2026 БП'!Q70</f>
        <v>0</v>
      </c>
      <c r="I74" s="27">
        <f>'Свод 2026 БП'!R70</f>
        <v>0</v>
      </c>
      <c r="J74" s="27">
        <f>'Свод 2026 БП'!S70</f>
        <v>15113177</v>
      </c>
      <c r="K74" s="27">
        <f t="shared" si="5"/>
        <v>271374370</v>
      </c>
      <c r="L74" s="118"/>
      <c r="M74" s="118">
        <f t="shared" si="4"/>
        <v>271374370</v>
      </c>
    </row>
    <row r="75" spans="1:13" s="1" customFormat="1" ht="24" x14ac:dyDescent="0.2">
      <c r="A75" s="18">
        <v>60</v>
      </c>
      <c r="B75" s="10" t="s">
        <v>119</v>
      </c>
      <c r="C75" s="9" t="s">
        <v>236</v>
      </c>
      <c r="D75" s="27">
        <f>'Свод 2026 БП'!D71</f>
        <v>0</v>
      </c>
      <c r="E75" s="27">
        <f>'Свод 2026 БП'!E71</f>
        <v>0</v>
      </c>
      <c r="F75" s="27">
        <f>'Свод 2026 БП'!F71</f>
        <v>134901412</v>
      </c>
      <c r="G75" s="27"/>
      <c r="H75" s="27">
        <f>'Свод 2026 БП'!Q71</f>
        <v>0</v>
      </c>
      <c r="I75" s="27">
        <f>'Свод 2026 БП'!R71</f>
        <v>0</v>
      </c>
      <c r="J75" s="27">
        <f>'Свод 2026 БП'!S71</f>
        <v>0</v>
      </c>
      <c r="K75" s="27">
        <f t="shared" si="5"/>
        <v>134901412</v>
      </c>
      <c r="L75" s="118"/>
      <c r="M75" s="118">
        <f t="shared" si="4"/>
        <v>134901412</v>
      </c>
    </row>
    <row r="76" spans="1:13" s="1" customFormat="1" ht="24" x14ac:dyDescent="0.2">
      <c r="A76" s="18">
        <v>61</v>
      </c>
      <c r="B76" s="10" t="s">
        <v>120</v>
      </c>
      <c r="C76" s="9" t="s">
        <v>237</v>
      </c>
      <c r="D76" s="27">
        <f>'Свод 2026 БП'!D72</f>
        <v>0</v>
      </c>
      <c r="E76" s="27">
        <f>'Свод 2026 БП'!E72</f>
        <v>0</v>
      </c>
      <c r="F76" s="27">
        <f>'Свод 2026 БП'!F72</f>
        <v>140139587</v>
      </c>
      <c r="G76" s="27"/>
      <c r="H76" s="27">
        <f>'Свод 2026 БП'!Q72</f>
        <v>0</v>
      </c>
      <c r="I76" s="27">
        <f>'Свод 2026 БП'!R72</f>
        <v>0</v>
      </c>
      <c r="J76" s="27">
        <f>'Свод 2026 БП'!S72</f>
        <v>0</v>
      </c>
      <c r="K76" s="27">
        <f t="shared" si="5"/>
        <v>140139587</v>
      </c>
      <c r="L76" s="118"/>
      <c r="M76" s="118">
        <f t="shared" ref="M76:M133" si="6">K76+L76</f>
        <v>140139587</v>
      </c>
    </row>
    <row r="77" spans="1:13" s="1" customFormat="1" x14ac:dyDescent="0.2">
      <c r="A77" s="18">
        <v>62</v>
      </c>
      <c r="B77" s="11" t="s">
        <v>121</v>
      </c>
      <c r="C77" s="9" t="s">
        <v>238</v>
      </c>
      <c r="D77" s="27">
        <f>'Свод 2026 БП'!D73</f>
        <v>0</v>
      </c>
      <c r="E77" s="27">
        <f>'Свод 2026 БП'!E73</f>
        <v>52633662</v>
      </c>
      <c r="F77" s="27">
        <f>'Свод 2026 БП'!F73</f>
        <v>517910099</v>
      </c>
      <c r="G77" s="27"/>
      <c r="H77" s="27">
        <f>'Свод 2026 БП'!Q73</f>
        <v>0</v>
      </c>
      <c r="I77" s="27">
        <f>'Свод 2026 БП'!R73</f>
        <v>0</v>
      </c>
      <c r="J77" s="27">
        <f>'Свод 2026 БП'!S73</f>
        <v>4351897</v>
      </c>
      <c r="K77" s="27">
        <f t="shared" si="5"/>
        <v>574895658</v>
      </c>
      <c r="L77" s="118">
        <v>4457243.88</v>
      </c>
      <c r="M77" s="118">
        <f t="shared" si="6"/>
        <v>579352901.88</v>
      </c>
    </row>
    <row r="78" spans="1:13" s="1" customFormat="1" x14ac:dyDescent="0.2">
      <c r="A78" s="18">
        <v>63</v>
      </c>
      <c r="B78" s="11" t="s">
        <v>122</v>
      </c>
      <c r="C78" s="9" t="s">
        <v>51</v>
      </c>
      <c r="D78" s="27">
        <f>'Свод 2026 БП'!D74</f>
        <v>0</v>
      </c>
      <c r="E78" s="27">
        <f>'Свод 2026 БП'!E74</f>
        <v>28471511</v>
      </c>
      <c r="F78" s="27">
        <f>'Свод 2026 БП'!F74</f>
        <v>321798454</v>
      </c>
      <c r="G78" s="27"/>
      <c r="H78" s="27">
        <f>'Свод 2026 БП'!Q74</f>
        <v>0</v>
      </c>
      <c r="I78" s="27">
        <f>'Свод 2026 БП'!R74</f>
        <v>0</v>
      </c>
      <c r="J78" s="27">
        <f>'Свод 2026 БП'!S74</f>
        <v>14949088</v>
      </c>
      <c r="K78" s="27">
        <f t="shared" ref="K78:K108" si="7">D78+E78+F78+H78+I78+J78</f>
        <v>365219053</v>
      </c>
      <c r="L78" s="118">
        <v>3942880.9</v>
      </c>
      <c r="M78" s="118">
        <f t="shared" si="6"/>
        <v>369161933.89999998</v>
      </c>
    </row>
    <row r="79" spans="1:13" s="1" customFormat="1" x14ac:dyDescent="0.2">
      <c r="A79" s="18">
        <v>64</v>
      </c>
      <c r="B79" s="11" t="s">
        <v>123</v>
      </c>
      <c r="C79" s="9" t="s">
        <v>239</v>
      </c>
      <c r="D79" s="27">
        <f>'Свод 2026 БП'!D75</f>
        <v>0</v>
      </c>
      <c r="E79" s="27">
        <f>'Свод 2026 БП'!E75</f>
        <v>73524692</v>
      </c>
      <c r="F79" s="27">
        <f>'Свод 2026 БП'!F75</f>
        <v>687588062</v>
      </c>
      <c r="G79" s="27"/>
      <c r="H79" s="27">
        <f>'Свод 2026 БП'!Q75</f>
        <v>0</v>
      </c>
      <c r="I79" s="27">
        <f>'Свод 2026 БП'!R75</f>
        <v>0</v>
      </c>
      <c r="J79" s="27">
        <f>'Свод 2026 БП'!S75</f>
        <v>8215129</v>
      </c>
      <c r="K79" s="27">
        <f t="shared" si="7"/>
        <v>769327883</v>
      </c>
      <c r="L79" s="118">
        <v>2938623.6</v>
      </c>
      <c r="M79" s="118">
        <f t="shared" si="6"/>
        <v>772266506.60000002</v>
      </c>
    </row>
    <row r="80" spans="1:13" s="1" customFormat="1" x14ac:dyDescent="0.2">
      <c r="A80" s="18">
        <v>65</v>
      </c>
      <c r="B80" s="11" t="s">
        <v>124</v>
      </c>
      <c r="C80" s="9" t="s">
        <v>240</v>
      </c>
      <c r="D80" s="27">
        <f>'Свод 2026 БП'!D76</f>
        <v>0</v>
      </c>
      <c r="E80" s="27">
        <f>'Свод 2026 БП'!E76</f>
        <v>0</v>
      </c>
      <c r="F80" s="27">
        <f>'Свод 2026 БП'!F76</f>
        <v>60957211</v>
      </c>
      <c r="G80" s="27"/>
      <c r="H80" s="27">
        <f>'Свод 2026 БП'!Q76</f>
        <v>0</v>
      </c>
      <c r="I80" s="27">
        <f>'Свод 2026 БП'!R76</f>
        <v>0</v>
      </c>
      <c r="J80" s="27">
        <f>'Свод 2026 БП'!S76</f>
        <v>0</v>
      </c>
      <c r="K80" s="27">
        <f t="shared" si="7"/>
        <v>60957211</v>
      </c>
      <c r="L80" s="118"/>
      <c r="M80" s="118">
        <f t="shared" si="6"/>
        <v>60957211</v>
      </c>
    </row>
    <row r="81" spans="1:13" s="1" customFormat="1" x14ac:dyDescent="0.2">
      <c r="A81" s="18">
        <v>66</v>
      </c>
      <c r="B81" s="10" t="s">
        <v>125</v>
      </c>
      <c r="C81" s="9" t="s">
        <v>241</v>
      </c>
      <c r="D81" s="27">
        <f>'Свод 2026 БП'!D77</f>
        <v>0</v>
      </c>
      <c r="E81" s="27">
        <f>'Свод 2026 БП'!E77</f>
        <v>0</v>
      </c>
      <c r="F81" s="27">
        <f>'Свод 2026 БП'!F77</f>
        <v>78531002</v>
      </c>
      <c r="G81" s="27"/>
      <c r="H81" s="27">
        <f>'Свод 2026 БП'!Q77</f>
        <v>0</v>
      </c>
      <c r="I81" s="27">
        <f>'Свод 2026 БП'!R77</f>
        <v>0</v>
      </c>
      <c r="J81" s="27">
        <f>'Свод 2026 БП'!S77</f>
        <v>0</v>
      </c>
      <c r="K81" s="27">
        <f t="shared" si="7"/>
        <v>78531002</v>
      </c>
      <c r="L81" s="118"/>
      <c r="M81" s="118">
        <f t="shared" si="6"/>
        <v>78531002</v>
      </c>
    </row>
    <row r="82" spans="1:13" s="1" customFormat="1" x14ac:dyDescent="0.2">
      <c r="A82" s="18">
        <v>67</v>
      </c>
      <c r="B82" s="11" t="s">
        <v>126</v>
      </c>
      <c r="C82" s="9" t="s">
        <v>242</v>
      </c>
      <c r="D82" s="27">
        <f>'Свод 2026 БП'!D78</f>
        <v>0</v>
      </c>
      <c r="E82" s="27">
        <f>'Свод 2026 БП'!E78</f>
        <v>0</v>
      </c>
      <c r="F82" s="27">
        <f>'Свод 2026 БП'!F78</f>
        <v>69282263</v>
      </c>
      <c r="G82" s="27"/>
      <c r="H82" s="27">
        <f>'Свод 2026 БП'!Q78</f>
        <v>0</v>
      </c>
      <c r="I82" s="27">
        <f>'Свод 2026 БП'!R78</f>
        <v>0</v>
      </c>
      <c r="J82" s="27">
        <f>'Свод 2026 БП'!S78</f>
        <v>0</v>
      </c>
      <c r="K82" s="27">
        <f t="shared" si="7"/>
        <v>69282263</v>
      </c>
      <c r="L82" s="118"/>
      <c r="M82" s="118">
        <f t="shared" si="6"/>
        <v>69282263</v>
      </c>
    </row>
    <row r="83" spans="1:13" s="1" customFormat="1" x14ac:dyDescent="0.2">
      <c r="A83" s="18">
        <v>68</v>
      </c>
      <c r="B83" s="11" t="s">
        <v>127</v>
      </c>
      <c r="C83" s="9" t="s">
        <v>243</v>
      </c>
      <c r="D83" s="27">
        <f>'Свод 2026 БП'!D79</f>
        <v>0</v>
      </c>
      <c r="E83" s="27">
        <f>'Свод 2026 БП'!E79</f>
        <v>0</v>
      </c>
      <c r="F83" s="27">
        <f>'Свод 2026 БП'!F79</f>
        <v>78636817</v>
      </c>
      <c r="G83" s="27"/>
      <c r="H83" s="27">
        <f>'Свод 2026 БП'!Q79</f>
        <v>0</v>
      </c>
      <c r="I83" s="27">
        <f>'Свод 2026 БП'!R79</f>
        <v>0</v>
      </c>
      <c r="J83" s="27">
        <f>'Свод 2026 БП'!S79</f>
        <v>0</v>
      </c>
      <c r="K83" s="27">
        <f t="shared" si="7"/>
        <v>78636817</v>
      </c>
      <c r="L83" s="118"/>
      <c r="M83" s="118">
        <f t="shared" si="6"/>
        <v>78636817</v>
      </c>
    </row>
    <row r="84" spans="1:13" s="1" customFormat="1" x14ac:dyDescent="0.2">
      <c r="A84" s="18">
        <v>69</v>
      </c>
      <c r="B84" s="10" t="s">
        <v>128</v>
      </c>
      <c r="C84" s="9" t="s">
        <v>244</v>
      </c>
      <c r="D84" s="27">
        <f>'Свод 2026 БП'!D80</f>
        <v>0</v>
      </c>
      <c r="E84" s="27">
        <f>'Свод 2026 БП'!E80</f>
        <v>0</v>
      </c>
      <c r="F84" s="27">
        <f>'Свод 2026 БП'!F80</f>
        <v>100591282</v>
      </c>
      <c r="G84" s="27"/>
      <c r="H84" s="27">
        <f>'Свод 2026 БП'!Q80</f>
        <v>0</v>
      </c>
      <c r="I84" s="27">
        <f>'Свод 2026 БП'!R80</f>
        <v>0</v>
      </c>
      <c r="J84" s="27">
        <f>'Свод 2026 БП'!S80</f>
        <v>0</v>
      </c>
      <c r="K84" s="27">
        <f t="shared" si="7"/>
        <v>100591282</v>
      </c>
      <c r="L84" s="118"/>
      <c r="M84" s="118">
        <f t="shared" si="6"/>
        <v>100591282</v>
      </c>
    </row>
    <row r="85" spans="1:13" s="1" customFormat="1" x14ac:dyDescent="0.2">
      <c r="A85" s="18">
        <v>70</v>
      </c>
      <c r="B85" s="10" t="s">
        <v>129</v>
      </c>
      <c r="C85" s="9" t="s">
        <v>245</v>
      </c>
      <c r="D85" s="27">
        <f>'Свод 2026 БП'!D81</f>
        <v>0</v>
      </c>
      <c r="E85" s="27">
        <f>'Свод 2026 БП'!E81</f>
        <v>0</v>
      </c>
      <c r="F85" s="27">
        <f>'Свод 2026 БП'!F81</f>
        <v>67584670</v>
      </c>
      <c r="G85" s="27"/>
      <c r="H85" s="27">
        <f>'Свод 2026 БП'!Q81</f>
        <v>0</v>
      </c>
      <c r="I85" s="27">
        <f>'Свод 2026 БП'!R81</f>
        <v>0</v>
      </c>
      <c r="J85" s="27">
        <f>'Свод 2026 БП'!S81</f>
        <v>0</v>
      </c>
      <c r="K85" s="27">
        <f t="shared" si="7"/>
        <v>67584670</v>
      </c>
      <c r="L85" s="118"/>
      <c r="M85" s="118">
        <f t="shared" si="6"/>
        <v>67584670</v>
      </c>
    </row>
    <row r="86" spans="1:13" s="1" customFormat="1" x14ac:dyDescent="0.2">
      <c r="A86" s="18">
        <v>71</v>
      </c>
      <c r="B86" s="10" t="s">
        <v>130</v>
      </c>
      <c r="C86" s="9" t="s">
        <v>246</v>
      </c>
      <c r="D86" s="27">
        <f>'Свод 2026 БП'!D82</f>
        <v>0</v>
      </c>
      <c r="E86" s="27">
        <f>'Свод 2026 БП'!E82</f>
        <v>0</v>
      </c>
      <c r="F86" s="27">
        <f>'Свод 2026 БП'!F82</f>
        <v>61999670</v>
      </c>
      <c r="G86" s="27"/>
      <c r="H86" s="27">
        <f>'Свод 2026 БП'!Q82</f>
        <v>0</v>
      </c>
      <c r="I86" s="27">
        <f>'Свод 2026 БП'!R82</f>
        <v>0</v>
      </c>
      <c r="J86" s="27">
        <f>'Свод 2026 БП'!S82</f>
        <v>0</v>
      </c>
      <c r="K86" s="27">
        <f t="shared" si="7"/>
        <v>61999670</v>
      </c>
      <c r="L86" s="118"/>
      <c r="M86" s="118">
        <f t="shared" si="6"/>
        <v>61999670</v>
      </c>
    </row>
    <row r="87" spans="1:13" s="1" customFormat="1" x14ac:dyDescent="0.2">
      <c r="A87" s="18">
        <v>72</v>
      </c>
      <c r="B87" s="19" t="s">
        <v>131</v>
      </c>
      <c r="C87" s="9" t="s">
        <v>132</v>
      </c>
      <c r="D87" s="27">
        <f>'Свод 2026 БП'!D83</f>
        <v>401113557</v>
      </c>
      <c r="E87" s="27">
        <f>'Свод 2026 БП'!E83</f>
        <v>61343200</v>
      </c>
      <c r="F87" s="27">
        <f>'Свод 2026 БП'!F83</f>
        <v>631982899</v>
      </c>
      <c r="G87" s="27"/>
      <c r="H87" s="27">
        <f>'Свод 2026 БП'!Q83</f>
        <v>0</v>
      </c>
      <c r="I87" s="27">
        <f>'Свод 2026 БП'!R83</f>
        <v>0</v>
      </c>
      <c r="J87" s="27">
        <f>'Свод 2026 БП'!S83</f>
        <v>8820773</v>
      </c>
      <c r="K87" s="27">
        <f t="shared" si="7"/>
        <v>1103260429</v>
      </c>
      <c r="L87" s="118">
        <v>16604585.699999999</v>
      </c>
      <c r="M87" s="118">
        <f t="shared" si="6"/>
        <v>1119865014.7</v>
      </c>
    </row>
    <row r="88" spans="1:13" s="1" customFormat="1" x14ac:dyDescent="0.2">
      <c r="A88" s="18">
        <v>73</v>
      </c>
      <c r="B88" s="10" t="s">
        <v>133</v>
      </c>
      <c r="C88" s="9" t="s">
        <v>247</v>
      </c>
      <c r="D88" s="27">
        <f>'Свод 2026 БП'!D84</f>
        <v>131678135</v>
      </c>
      <c r="E88" s="27">
        <f>'Свод 2026 БП'!E84</f>
        <v>102279007</v>
      </c>
      <c r="F88" s="27">
        <f>'Свод 2026 БП'!F84</f>
        <v>1023961347</v>
      </c>
      <c r="G88" s="27"/>
      <c r="H88" s="27">
        <f>'Свод 2026 БП'!Q84</f>
        <v>0</v>
      </c>
      <c r="I88" s="27">
        <f>'Свод 2026 БП'!R84</f>
        <v>0</v>
      </c>
      <c r="J88" s="27">
        <f>'Свод 2026 БП'!S84</f>
        <v>80879459</v>
      </c>
      <c r="K88" s="27">
        <f t="shared" si="7"/>
        <v>1338797948</v>
      </c>
      <c r="L88" s="118">
        <v>37210063.57</v>
      </c>
      <c r="M88" s="118">
        <f t="shared" si="6"/>
        <v>1376008011.5699999</v>
      </c>
    </row>
    <row r="89" spans="1:13" s="1" customFormat="1" x14ac:dyDescent="0.2">
      <c r="A89" s="18">
        <v>74</v>
      </c>
      <c r="B89" s="19" t="s">
        <v>134</v>
      </c>
      <c r="C89" s="9" t="s">
        <v>35</v>
      </c>
      <c r="D89" s="27">
        <f>'Свод 2026 БП'!D85</f>
        <v>1194124230</v>
      </c>
      <c r="E89" s="27">
        <f>'Свод 2026 БП'!E85</f>
        <v>166316959</v>
      </c>
      <c r="F89" s="27">
        <f>'Свод 2026 БП'!F85</f>
        <v>681382474</v>
      </c>
      <c r="G89" s="27"/>
      <c r="H89" s="27">
        <f>'Свод 2026 БП'!Q85</f>
        <v>0</v>
      </c>
      <c r="I89" s="27">
        <f>'Свод 2026 БП'!R85</f>
        <v>0</v>
      </c>
      <c r="J89" s="27">
        <f>'Свод 2026 БП'!S85</f>
        <v>66385309</v>
      </c>
      <c r="K89" s="27">
        <f t="shared" si="7"/>
        <v>2108208972</v>
      </c>
      <c r="L89" s="118">
        <v>13755903.77</v>
      </c>
      <c r="M89" s="118">
        <f t="shared" si="6"/>
        <v>2121964875.77</v>
      </c>
    </row>
    <row r="90" spans="1:13" s="1" customFormat="1" x14ac:dyDescent="0.2">
      <c r="A90" s="18">
        <v>75</v>
      </c>
      <c r="B90" s="10" t="s">
        <v>135</v>
      </c>
      <c r="C90" s="9" t="s">
        <v>414</v>
      </c>
      <c r="D90" s="27">
        <f>'Свод 2026 БП'!D86</f>
        <v>38953335</v>
      </c>
      <c r="E90" s="27">
        <f>'Свод 2026 БП'!E86</f>
        <v>35463439</v>
      </c>
      <c r="F90" s="27">
        <f>'Свод 2026 БП'!F86</f>
        <v>404887032</v>
      </c>
      <c r="G90" s="27"/>
      <c r="H90" s="27">
        <f>'Свод 2026 БП'!Q86</f>
        <v>0</v>
      </c>
      <c r="I90" s="27">
        <f>'Свод 2026 БП'!R86</f>
        <v>0</v>
      </c>
      <c r="J90" s="27">
        <f>'Свод 2026 БП'!S86</f>
        <v>4922064</v>
      </c>
      <c r="K90" s="27">
        <f t="shared" si="7"/>
        <v>484225870</v>
      </c>
      <c r="L90" s="118">
        <v>10614518.35</v>
      </c>
      <c r="M90" s="118">
        <f t="shared" si="6"/>
        <v>494840388.35000002</v>
      </c>
    </row>
    <row r="91" spans="1:13" s="1" customFormat="1" ht="13.5" customHeight="1" x14ac:dyDescent="0.2">
      <c r="A91" s="18">
        <v>76</v>
      </c>
      <c r="B91" s="10" t="s">
        <v>136</v>
      </c>
      <c r="C91" s="9" t="s">
        <v>36</v>
      </c>
      <c r="D91" s="27">
        <f>'Свод 2026 БП'!D87</f>
        <v>816214559</v>
      </c>
      <c r="E91" s="27">
        <f>'Свод 2026 БП'!E87</f>
        <v>131623141</v>
      </c>
      <c r="F91" s="27">
        <f>'Свод 2026 БП'!F87</f>
        <v>1090130177</v>
      </c>
      <c r="G91" s="27"/>
      <c r="H91" s="27">
        <f>'Свод 2026 БП'!Q87</f>
        <v>0</v>
      </c>
      <c r="I91" s="27">
        <f>'Свод 2026 БП'!R87</f>
        <v>0</v>
      </c>
      <c r="J91" s="27">
        <f>'Свод 2026 БП'!S87</f>
        <v>67409406</v>
      </c>
      <c r="K91" s="27">
        <f t="shared" si="7"/>
        <v>2105377283</v>
      </c>
      <c r="L91" s="118">
        <v>20867311.420000002</v>
      </c>
      <c r="M91" s="118">
        <f t="shared" si="6"/>
        <v>2126244594.4200001</v>
      </c>
    </row>
    <row r="92" spans="1:13" s="1" customFormat="1" ht="14.25" customHeight="1" x14ac:dyDescent="0.2">
      <c r="A92" s="18">
        <v>77</v>
      </c>
      <c r="B92" s="10" t="s">
        <v>137</v>
      </c>
      <c r="C92" s="9" t="s">
        <v>50</v>
      </c>
      <c r="D92" s="27">
        <f>'Свод 2026 БП'!D88</f>
        <v>621143873</v>
      </c>
      <c r="E92" s="27">
        <f>'Свод 2026 БП'!E88</f>
        <v>67850916</v>
      </c>
      <c r="F92" s="27">
        <f>'Свод 2026 БП'!F88</f>
        <v>228002528</v>
      </c>
      <c r="G92" s="27"/>
      <c r="H92" s="27">
        <f>'Свод 2026 БП'!Q88</f>
        <v>0</v>
      </c>
      <c r="I92" s="27">
        <f>'Свод 2026 БП'!R88</f>
        <v>0</v>
      </c>
      <c r="J92" s="27">
        <f>'Свод 2026 БП'!S88</f>
        <v>212014183</v>
      </c>
      <c r="K92" s="27">
        <f t="shared" si="7"/>
        <v>1129011500</v>
      </c>
      <c r="L92" s="118">
        <v>14118822.550000001</v>
      </c>
      <c r="M92" s="118">
        <f t="shared" si="6"/>
        <v>1143130322.55</v>
      </c>
    </row>
    <row r="93" spans="1:13" s="1" customFormat="1" x14ac:dyDescent="0.2">
      <c r="A93" s="18">
        <v>78</v>
      </c>
      <c r="B93" s="10" t="s">
        <v>138</v>
      </c>
      <c r="C93" s="9" t="s">
        <v>228</v>
      </c>
      <c r="D93" s="27">
        <f>'Свод 2026 БП'!D89</f>
        <v>1359764193</v>
      </c>
      <c r="E93" s="27">
        <f>'Свод 2026 БП'!E89</f>
        <v>75120828</v>
      </c>
      <c r="F93" s="27">
        <f>'Свод 2026 БП'!F89</f>
        <v>791404286</v>
      </c>
      <c r="G93" s="27"/>
      <c r="H93" s="27">
        <f>'Свод 2026 БП'!Q89</f>
        <v>0</v>
      </c>
      <c r="I93" s="27">
        <f>'Свод 2026 БП'!R89</f>
        <v>6111790</v>
      </c>
      <c r="J93" s="27">
        <f>'Свод 2026 БП'!S89</f>
        <v>122970232</v>
      </c>
      <c r="K93" s="27">
        <f t="shared" si="7"/>
        <v>2355371329</v>
      </c>
      <c r="L93" s="118">
        <v>19163411.550000001</v>
      </c>
      <c r="M93" s="118">
        <f t="shared" si="6"/>
        <v>2374534740.5500002</v>
      </c>
    </row>
    <row r="94" spans="1:13" s="1" customFormat="1" x14ac:dyDescent="0.2">
      <c r="A94" s="18">
        <v>79</v>
      </c>
      <c r="B94" s="10" t="s">
        <v>139</v>
      </c>
      <c r="C94" s="9" t="s">
        <v>308</v>
      </c>
      <c r="D94" s="27">
        <f>'Свод 2026 БП'!D90</f>
        <v>475934504</v>
      </c>
      <c r="E94" s="27">
        <f>'Свод 2026 БП'!E90</f>
        <v>10994226</v>
      </c>
      <c r="F94" s="27">
        <f>'Свод 2026 БП'!F90</f>
        <v>76575425</v>
      </c>
      <c r="G94" s="27"/>
      <c r="H94" s="27">
        <f>'Свод 2026 БП'!Q90</f>
        <v>0</v>
      </c>
      <c r="I94" s="27">
        <f>'Свод 2026 БП'!R90</f>
        <v>0</v>
      </c>
      <c r="J94" s="27">
        <f>'Свод 2026 БП'!S90</f>
        <v>0</v>
      </c>
      <c r="K94" s="27">
        <f t="shared" si="7"/>
        <v>563504155</v>
      </c>
      <c r="L94" s="118"/>
      <c r="M94" s="118">
        <f t="shared" si="6"/>
        <v>563504155</v>
      </c>
    </row>
    <row r="95" spans="1:13" s="1" customFormat="1" x14ac:dyDescent="0.2">
      <c r="A95" s="18">
        <v>80</v>
      </c>
      <c r="B95" s="11" t="s">
        <v>140</v>
      </c>
      <c r="C95" s="9" t="s">
        <v>258</v>
      </c>
      <c r="D95" s="27">
        <f>'Свод 2026 БП'!D91</f>
        <v>0</v>
      </c>
      <c r="E95" s="27">
        <f>'Свод 2026 БП'!E91</f>
        <v>0</v>
      </c>
      <c r="F95" s="27">
        <f>'Свод 2026 БП'!F91</f>
        <v>0</v>
      </c>
      <c r="G95" s="27"/>
      <c r="H95" s="27">
        <f>'Свод 2026 БП'!Q91</f>
        <v>3433822207</v>
      </c>
      <c r="I95" s="27">
        <f>'Свод 2026 БП'!R91</f>
        <v>0</v>
      </c>
      <c r="J95" s="27">
        <f>'Свод 2026 БП'!S91</f>
        <v>0</v>
      </c>
      <c r="K95" s="27">
        <f t="shared" si="7"/>
        <v>3433822207</v>
      </c>
      <c r="L95" s="118"/>
      <c r="M95" s="118">
        <f t="shared" si="6"/>
        <v>3433822207</v>
      </c>
    </row>
    <row r="96" spans="1:13" s="1" customFormat="1" ht="26.25" customHeight="1" x14ac:dyDescent="0.2">
      <c r="A96" s="292">
        <v>81</v>
      </c>
      <c r="B96" s="295" t="s">
        <v>141</v>
      </c>
      <c r="C96" s="14" t="s">
        <v>248</v>
      </c>
      <c r="D96" s="27">
        <f>'Свод 2026 БП'!D92</f>
        <v>45058072</v>
      </c>
      <c r="E96" s="27">
        <f>'Свод 2026 БП'!E92</f>
        <v>141925256</v>
      </c>
      <c r="F96" s="27">
        <f>'Свод 2026 БП'!F92</f>
        <v>82355739</v>
      </c>
      <c r="G96" s="27"/>
      <c r="H96" s="27">
        <f>'Свод 2026 БП'!Q92</f>
        <v>0</v>
      </c>
      <c r="I96" s="27">
        <f>'Свод 2026 БП'!R92</f>
        <v>0</v>
      </c>
      <c r="J96" s="27">
        <f>'Свод 2026 БП'!S92</f>
        <v>0</v>
      </c>
      <c r="K96" s="27">
        <f t="shared" si="7"/>
        <v>269339067</v>
      </c>
      <c r="L96" s="118"/>
      <c r="M96" s="118">
        <f t="shared" si="6"/>
        <v>269339067</v>
      </c>
    </row>
    <row r="97" spans="1:13" s="1" customFormat="1" ht="33" customHeight="1" x14ac:dyDescent="0.2">
      <c r="A97" s="293"/>
      <c r="B97" s="296"/>
      <c r="C97" s="9" t="s">
        <v>306</v>
      </c>
      <c r="D97" s="27">
        <f>'Свод 2026 БП'!D93</f>
        <v>0</v>
      </c>
      <c r="E97" s="27">
        <f>'Свод 2026 БП'!E93</f>
        <v>0</v>
      </c>
      <c r="F97" s="27">
        <f>'Свод 2026 БП'!F93</f>
        <v>38830691</v>
      </c>
      <c r="G97" s="27"/>
      <c r="H97" s="27">
        <f>'Свод 2026 БП'!Q93</f>
        <v>0</v>
      </c>
      <c r="I97" s="27">
        <f>'Свод 2026 БП'!R93</f>
        <v>0</v>
      </c>
      <c r="J97" s="27">
        <f>'Свод 2026 БП'!S93</f>
        <v>0</v>
      </c>
      <c r="K97" s="27">
        <f t="shared" si="7"/>
        <v>38830691</v>
      </c>
      <c r="L97" s="118"/>
      <c r="M97" s="118">
        <f t="shared" si="6"/>
        <v>38830691</v>
      </c>
    </row>
    <row r="98" spans="1:13" s="1" customFormat="1" ht="24.75" customHeight="1" x14ac:dyDescent="0.2">
      <c r="A98" s="293"/>
      <c r="B98" s="296"/>
      <c r="C98" s="9" t="s">
        <v>249</v>
      </c>
      <c r="D98" s="27">
        <f>'Свод 2026 БП'!D94</f>
        <v>0</v>
      </c>
      <c r="E98" s="27">
        <f>'Свод 2026 БП'!E94</f>
        <v>0</v>
      </c>
      <c r="F98" s="27">
        <f>'Свод 2026 БП'!F94</f>
        <v>13595210</v>
      </c>
      <c r="G98" s="27"/>
      <c r="H98" s="27">
        <f>'Свод 2026 БП'!Q94</f>
        <v>0</v>
      </c>
      <c r="I98" s="27">
        <f>'Свод 2026 БП'!R94</f>
        <v>0</v>
      </c>
      <c r="J98" s="27">
        <f>'Свод 2026 БП'!S94</f>
        <v>0</v>
      </c>
      <c r="K98" s="27">
        <f t="shared" si="7"/>
        <v>13595210</v>
      </c>
      <c r="L98" s="118"/>
      <c r="M98" s="118">
        <f t="shared" si="6"/>
        <v>13595210</v>
      </c>
    </row>
    <row r="99" spans="1:13" s="1" customFormat="1" ht="36" customHeight="1" x14ac:dyDescent="0.2">
      <c r="A99" s="294"/>
      <c r="B99" s="297"/>
      <c r="C99" s="20" t="s">
        <v>307</v>
      </c>
      <c r="D99" s="27">
        <f>'Свод 2026 БП'!D95</f>
        <v>45058072</v>
      </c>
      <c r="E99" s="27">
        <f>'Свод 2026 БП'!E95</f>
        <v>141925256</v>
      </c>
      <c r="F99" s="27">
        <f>'Свод 2026 БП'!F95</f>
        <v>29929838</v>
      </c>
      <c r="G99" s="27"/>
      <c r="H99" s="27">
        <f>'Свод 2026 БП'!Q95</f>
        <v>0</v>
      </c>
      <c r="I99" s="27">
        <f>'Свод 2026 БП'!R95</f>
        <v>0</v>
      </c>
      <c r="J99" s="27">
        <f>'Свод 2026 БП'!S95</f>
        <v>0</v>
      </c>
      <c r="K99" s="27">
        <f t="shared" si="7"/>
        <v>216913166</v>
      </c>
      <c r="L99" s="118"/>
      <c r="M99" s="118">
        <f t="shared" si="6"/>
        <v>216913166</v>
      </c>
    </row>
    <row r="100" spans="1:13" s="1" customFormat="1" ht="24" x14ac:dyDescent="0.2">
      <c r="A100" s="18">
        <v>82</v>
      </c>
      <c r="B100" s="11" t="s">
        <v>142</v>
      </c>
      <c r="C100" s="9" t="s">
        <v>49</v>
      </c>
      <c r="D100" s="27">
        <f>'Свод 2026 БП'!D96</f>
        <v>0</v>
      </c>
      <c r="E100" s="27">
        <f>'Свод 2026 БП'!E96</f>
        <v>0</v>
      </c>
      <c r="F100" s="27">
        <f>'Свод 2026 БП'!F96</f>
        <v>4920497</v>
      </c>
      <c r="G100" s="27"/>
      <c r="H100" s="27">
        <f>'Свод 2026 БП'!Q96</f>
        <v>0</v>
      </c>
      <c r="I100" s="27">
        <f>'Свод 2026 БП'!R96</f>
        <v>0</v>
      </c>
      <c r="J100" s="27">
        <f>'Свод 2026 БП'!S96</f>
        <v>0</v>
      </c>
      <c r="K100" s="27">
        <f t="shared" si="7"/>
        <v>4920497</v>
      </c>
      <c r="L100" s="118"/>
      <c r="M100" s="118">
        <f t="shared" si="6"/>
        <v>4920497</v>
      </c>
    </row>
    <row r="101" spans="1:13" s="1" customFormat="1" x14ac:dyDescent="0.2">
      <c r="A101" s="18">
        <v>83</v>
      </c>
      <c r="B101" s="11" t="s">
        <v>143</v>
      </c>
      <c r="C101" s="9" t="s">
        <v>144</v>
      </c>
      <c r="D101" s="27">
        <f>'Свод 2026 БП'!D97</f>
        <v>0</v>
      </c>
      <c r="E101" s="27">
        <f>'Свод 2026 БП'!E97</f>
        <v>3094883</v>
      </c>
      <c r="F101" s="27">
        <f>'Свод 2026 БП'!F97</f>
        <v>33583354</v>
      </c>
      <c r="G101" s="27"/>
      <c r="H101" s="27">
        <f>'Свод 2026 БП'!Q97</f>
        <v>0</v>
      </c>
      <c r="I101" s="27">
        <f>'Свод 2026 БП'!R97</f>
        <v>0</v>
      </c>
      <c r="J101" s="27">
        <f>'Свод 2026 БП'!S97</f>
        <v>0</v>
      </c>
      <c r="K101" s="27">
        <f t="shared" si="7"/>
        <v>36678237</v>
      </c>
      <c r="L101" s="118"/>
      <c r="M101" s="118">
        <f t="shared" si="6"/>
        <v>36678237</v>
      </c>
    </row>
    <row r="102" spans="1:13" s="1" customFormat="1" x14ac:dyDescent="0.2">
      <c r="A102" s="18">
        <v>84</v>
      </c>
      <c r="B102" s="19" t="s">
        <v>145</v>
      </c>
      <c r="C102" s="9" t="s">
        <v>146</v>
      </c>
      <c r="D102" s="27">
        <f>'Свод 2026 БП'!D98</f>
        <v>277797233</v>
      </c>
      <c r="E102" s="27">
        <f>'Свод 2026 БП'!E98</f>
        <v>19663441</v>
      </c>
      <c r="F102" s="27">
        <f>'Свод 2026 БП'!F98</f>
        <v>219752261</v>
      </c>
      <c r="G102" s="27"/>
      <c r="H102" s="27">
        <f>'Свод 2026 БП'!Q98</f>
        <v>0</v>
      </c>
      <c r="I102" s="27">
        <f>'Свод 2026 БП'!R98</f>
        <v>0</v>
      </c>
      <c r="J102" s="27">
        <f>'Свод 2026 БП'!S98</f>
        <v>69643419</v>
      </c>
      <c r="K102" s="27">
        <f t="shared" si="7"/>
        <v>586856354</v>
      </c>
      <c r="L102" s="118"/>
      <c r="M102" s="118">
        <f t="shared" si="6"/>
        <v>586856354</v>
      </c>
    </row>
    <row r="103" spans="1:13" s="1" customFormat="1" x14ac:dyDescent="0.2">
      <c r="A103" s="18">
        <v>85</v>
      </c>
      <c r="B103" s="11" t="s">
        <v>147</v>
      </c>
      <c r="C103" s="9" t="s">
        <v>27</v>
      </c>
      <c r="D103" s="27">
        <f>'Свод 2026 БП'!D99</f>
        <v>43962994</v>
      </c>
      <c r="E103" s="27">
        <f>'Свод 2026 БП'!E99</f>
        <v>10418957</v>
      </c>
      <c r="F103" s="27">
        <f>'Свод 2026 БП'!F99</f>
        <v>155914895</v>
      </c>
      <c r="G103" s="27"/>
      <c r="H103" s="27">
        <f>'Свод 2026 БП'!Q99</f>
        <v>0</v>
      </c>
      <c r="I103" s="27">
        <f>'Свод 2026 БП'!R99</f>
        <v>0</v>
      </c>
      <c r="J103" s="27">
        <f>'Свод 2026 БП'!S99</f>
        <v>0</v>
      </c>
      <c r="K103" s="27">
        <f t="shared" si="7"/>
        <v>210296846</v>
      </c>
      <c r="L103" s="118">
        <v>28431505.16</v>
      </c>
      <c r="M103" s="118">
        <f t="shared" si="6"/>
        <v>238728351.16</v>
      </c>
    </row>
    <row r="104" spans="1:13" s="1" customFormat="1" x14ac:dyDescent="0.2">
      <c r="A104" s="18">
        <v>86</v>
      </c>
      <c r="B104" s="19" t="s">
        <v>148</v>
      </c>
      <c r="C104" s="9" t="s">
        <v>12</v>
      </c>
      <c r="D104" s="27">
        <f>'Свод 2026 БП'!D100</f>
        <v>48894947</v>
      </c>
      <c r="E104" s="27">
        <f>'Свод 2026 БП'!E100</f>
        <v>10401985</v>
      </c>
      <c r="F104" s="27">
        <f>'Свод 2026 БП'!F100</f>
        <v>145806188</v>
      </c>
      <c r="G104" s="27"/>
      <c r="H104" s="27">
        <f>'Свод 2026 БП'!Q100</f>
        <v>0</v>
      </c>
      <c r="I104" s="27">
        <f>'Свод 2026 БП'!R100</f>
        <v>0</v>
      </c>
      <c r="J104" s="27">
        <f>'Свод 2026 БП'!S100</f>
        <v>1559191</v>
      </c>
      <c r="K104" s="27">
        <f t="shared" si="7"/>
        <v>206662311</v>
      </c>
      <c r="L104" s="118">
        <v>16429949.329999998</v>
      </c>
      <c r="M104" s="118">
        <f t="shared" si="6"/>
        <v>223092260.32999998</v>
      </c>
    </row>
    <row r="105" spans="1:13" s="1" customFormat="1" x14ac:dyDescent="0.2">
      <c r="A105" s="18">
        <v>87</v>
      </c>
      <c r="B105" s="19" t="s">
        <v>149</v>
      </c>
      <c r="C105" s="9" t="s">
        <v>26</v>
      </c>
      <c r="D105" s="27">
        <f>'Свод 2026 БП'!D101</f>
        <v>130384477</v>
      </c>
      <c r="E105" s="27">
        <f>'Свод 2026 БП'!E101</f>
        <v>29302037</v>
      </c>
      <c r="F105" s="27">
        <f>'Свод 2026 БП'!F101</f>
        <v>352517401</v>
      </c>
      <c r="G105" s="27"/>
      <c r="H105" s="27">
        <f>'Свод 2026 БП'!Q101</f>
        <v>0</v>
      </c>
      <c r="I105" s="27">
        <f>'Свод 2026 БП'!R101</f>
        <v>0</v>
      </c>
      <c r="J105" s="27">
        <f>'Свод 2026 БП'!S101</f>
        <v>0</v>
      </c>
      <c r="K105" s="27">
        <f t="shared" si="7"/>
        <v>512203915</v>
      </c>
      <c r="L105" s="118">
        <v>24284419.379999999</v>
      </c>
      <c r="M105" s="118">
        <f t="shared" si="6"/>
        <v>536488334.38</v>
      </c>
    </row>
    <row r="106" spans="1:13" s="1" customFormat="1" x14ac:dyDescent="0.2">
      <c r="A106" s="18">
        <v>88</v>
      </c>
      <c r="B106" s="11" t="s">
        <v>150</v>
      </c>
      <c r="C106" s="9" t="s">
        <v>43</v>
      </c>
      <c r="D106" s="27">
        <f>'Свод 2026 БП'!D102</f>
        <v>61654969</v>
      </c>
      <c r="E106" s="27">
        <f>'Свод 2026 БП'!E102</f>
        <v>12528959</v>
      </c>
      <c r="F106" s="27">
        <f>'Свод 2026 БП'!F102</f>
        <v>175876014</v>
      </c>
      <c r="G106" s="27"/>
      <c r="H106" s="27">
        <f>'Свод 2026 БП'!Q102</f>
        <v>0</v>
      </c>
      <c r="I106" s="27">
        <f>'Свод 2026 БП'!R102</f>
        <v>0</v>
      </c>
      <c r="J106" s="27">
        <f>'Свод 2026 БП'!S102</f>
        <v>0</v>
      </c>
      <c r="K106" s="27">
        <f t="shared" si="7"/>
        <v>250059942</v>
      </c>
      <c r="L106" s="118">
        <v>11736058.219999999</v>
      </c>
      <c r="M106" s="118">
        <f t="shared" si="6"/>
        <v>261796000.22</v>
      </c>
    </row>
    <row r="107" spans="1:13" s="1" customFormat="1" x14ac:dyDescent="0.2">
      <c r="A107" s="18">
        <v>89</v>
      </c>
      <c r="B107" s="10" t="s">
        <v>152</v>
      </c>
      <c r="C107" s="9" t="s">
        <v>28</v>
      </c>
      <c r="D107" s="27">
        <f>'Свод 2026 БП'!D103</f>
        <v>85904758</v>
      </c>
      <c r="E107" s="27">
        <f>'Свод 2026 БП'!E103</f>
        <v>36783350</v>
      </c>
      <c r="F107" s="27">
        <f>'Свод 2026 БП'!F103</f>
        <v>459340329</v>
      </c>
      <c r="G107" s="27"/>
      <c r="H107" s="27">
        <f>'Свод 2026 БП'!Q103</f>
        <v>0</v>
      </c>
      <c r="I107" s="27">
        <f>'Свод 2026 БП'!R103</f>
        <v>0</v>
      </c>
      <c r="J107" s="27">
        <f>'Свод 2026 БП'!S103</f>
        <v>0</v>
      </c>
      <c r="K107" s="27">
        <f t="shared" si="7"/>
        <v>582028437</v>
      </c>
      <c r="L107" s="118">
        <v>25117865.77</v>
      </c>
      <c r="M107" s="118">
        <f t="shared" si="6"/>
        <v>607146302.76999998</v>
      </c>
    </row>
    <row r="108" spans="1:13" s="1" customFormat="1" x14ac:dyDescent="0.2">
      <c r="A108" s="18">
        <v>90</v>
      </c>
      <c r="B108" s="10" t="s">
        <v>153</v>
      </c>
      <c r="C108" s="9" t="s">
        <v>29</v>
      </c>
      <c r="D108" s="27">
        <f>'Свод 2026 БП'!D104</f>
        <v>126451297</v>
      </c>
      <c r="E108" s="27">
        <f>'Свод 2026 БП'!E104</f>
        <v>28936380</v>
      </c>
      <c r="F108" s="27">
        <f>'Свод 2026 БП'!F104</f>
        <v>375323424</v>
      </c>
      <c r="G108" s="27"/>
      <c r="H108" s="27">
        <f>'Свод 2026 БП'!Q104</f>
        <v>0</v>
      </c>
      <c r="I108" s="27">
        <f>'Свод 2026 БП'!R104</f>
        <v>0</v>
      </c>
      <c r="J108" s="27">
        <f>'Свод 2026 БП'!S104</f>
        <v>0</v>
      </c>
      <c r="K108" s="27">
        <f t="shared" si="7"/>
        <v>530711101</v>
      </c>
      <c r="L108" s="118">
        <v>23248123.859999999</v>
      </c>
      <c r="M108" s="118">
        <f t="shared" si="6"/>
        <v>553959224.86000001</v>
      </c>
    </row>
    <row r="109" spans="1:13" s="1" customFormat="1" x14ac:dyDescent="0.2">
      <c r="A109" s="18">
        <v>91</v>
      </c>
      <c r="B109" s="19" t="s">
        <v>154</v>
      </c>
      <c r="C109" s="9" t="s">
        <v>14</v>
      </c>
      <c r="D109" s="27">
        <f>'Свод 2026 БП'!D105</f>
        <v>46993987</v>
      </c>
      <c r="E109" s="27">
        <f>'Свод 2026 БП'!E105</f>
        <v>9462621</v>
      </c>
      <c r="F109" s="27">
        <f>'Свод 2026 БП'!F105</f>
        <v>133374936</v>
      </c>
      <c r="G109" s="27"/>
      <c r="H109" s="27">
        <f>'Свод 2026 БП'!Q105</f>
        <v>0</v>
      </c>
      <c r="I109" s="27">
        <f>'Свод 2026 БП'!R105</f>
        <v>0</v>
      </c>
      <c r="J109" s="27">
        <f>'Свод 2026 БП'!S105</f>
        <v>0</v>
      </c>
      <c r="K109" s="27">
        <f t="shared" ref="K109:K135" si="8">D109+E109+F109+H109+I109+J109</f>
        <v>189831544</v>
      </c>
      <c r="L109" s="118">
        <v>31265338.079999998</v>
      </c>
      <c r="M109" s="118">
        <f t="shared" si="6"/>
        <v>221096882.07999998</v>
      </c>
    </row>
    <row r="110" spans="1:13" s="1" customFormat="1" x14ac:dyDescent="0.2">
      <c r="A110" s="18">
        <v>92</v>
      </c>
      <c r="B110" s="10" t="s">
        <v>155</v>
      </c>
      <c r="C110" s="9" t="s">
        <v>30</v>
      </c>
      <c r="D110" s="27">
        <f>'Свод 2026 БП'!D106</f>
        <v>62476998</v>
      </c>
      <c r="E110" s="27">
        <f>'Свод 2026 БП'!E106</f>
        <v>15463430</v>
      </c>
      <c r="F110" s="27">
        <f>'Свод 2026 БП'!F106</f>
        <v>219262558</v>
      </c>
      <c r="G110" s="27"/>
      <c r="H110" s="27">
        <f>'Свод 2026 БП'!Q106</f>
        <v>0</v>
      </c>
      <c r="I110" s="27">
        <f>'Свод 2026 БП'!R106</f>
        <v>0</v>
      </c>
      <c r="J110" s="27">
        <f>'Свод 2026 БП'!S106</f>
        <v>0</v>
      </c>
      <c r="K110" s="27">
        <f t="shared" si="8"/>
        <v>297202986</v>
      </c>
      <c r="L110" s="118">
        <v>16715620.369999997</v>
      </c>
      <c r="M110" s="118">
        <f t="shared" si="6"/>
        <v>313918606.37</v>
      </c>
    </row>
    <row r="111" spans="1:13" s="1" customFormat="1" ht="12" customHeight="1" x14ac:dyDescent="0.2">
      <c r="A111" s="18">
        <v>93</v>
      </c>
      <c r="B111" s="10" t="s">
        <v>156</v>
      </c>
      <c r="C111" s="9" t="s">
        <v>15</v>
      </c>
      <c r="D111" s="27">
        <f>'Свод 2026 БП'!D107</f>
        <v>104228736</v>
      </c>
      <c r="E111" s="27">
        <f>'Свод 2026 БП'!E107</f>
        <v>14357318</v>
      </c>
      <c r="F111" s="27">
        <f>'Свод 2026 БП'!F107</f>
        <v>205513536</v>
      </c>
      <c r="G111" s="27"/>
      <c r="H111" s="27">
        <f>'Свод 2026 БП'!Q107</f>
        <v>0</v>
      </c>
      <c r="I111" s="27">
        <f>'Свод 2026 БП'!R107</f>
        <v>0</v>
      </c>
      <c r="J111" s="27">
        <f>'Свод 2026 БП'!S107</f>
        <v>0</v>
      </c>
      <c r="K111" s="27">
        <f t="shared" si="8"/>
        <v>324099590</v>
      </c>
      <c r="L111" s="118">
        <v>15942736</v>
      </c>
      <c r="M111" s="118">
        <f t="shared" si="6"/>
        <v>340042326</v>
      </c>
    </row>
    <row r="112" spans="1:13" s="1" customFormat="1" x14ac:dyDescent="0.2">
      <c r="A112" s="18">
        <v>94</v>
      </c>
      <c r="B112" s="11" t="s">
        <v>157</v>
      </c>
      <c r="C112" s="9" t="s">
        <v>13</v>
      </c>
      <c r="D112" s="27">
        <f>'Свод 2026 БП'!D108</f>
        <v>291578864</v>
      </c>
      <c r="E112" s="27">
        <f>'Свод 2026 БП'!E108</f>
        <v>21271524</v>
      </c>
      <c r="F112" s="27">
        <f>'Свод 2026 БП'!F108</f>
        <v>227672483</v>
      </c>
      <c r="G112" s="27"/>
      <c r="H112" s="27">
        <f>'Свод 2026 БП'!Q108</f>
        <v>134997644</v>
      </c>
      <c r="I112" s="27">
        <f>'Свод 2026 БП'!R108</f>
        <v>0</v>
      </c>
      <c r="J112" s="27">
        <f>'Свод 2026 БП'!S108</f>
        <v>33853951</v>
      </c>
      <c r="K112" s="27">
        <f t="shared" si="8"/>
        <v>709374466</v>
      </c>
      <c r="L112" s="118">
        <v>33236584.359999999</v>
      </c>
      <c r="M112" s="118">
        <f t="shared" si="6"/>
        <v>742611050.36000001</v>
      </c>
    </row>
    <row r="113" spans="1:13" s="1" customFormat="1" x14ac:dyDescent="0.2">
      <c r="A113" s="18">
        <v>95</v>
      </c>
      <c r="B113" s="19" t="s">
        <v>158</v>
      </c>
      <c r="C113" s="9" t="s">
        <v>31</v>
      </c>
      <c r="D113" s="27">
        <f>'Свод 2026 БП'!D109</f>
        <v>47319599</v>
      </c>
      <c r="E113" s="27">
        <f>'Свод 2026 БП'!E109</f>
        <v>11382112</v>
      </c>
      <c r="F113" s="27">
        <f>'Свод 2026 БП'!F109</f>
        <v>145485795</v>
      </c>
      <c r="G113" s="27"/>
      <c r="H113" s="27">
        <f>'Свод 2026 БП'!Q109</f>
        <v>0</v>
      </c>
      <c r="I113" s="27">
        <f>'Свод 2026 БП'!R109</f>
        <v>0</v>
      </c>
      <c r="J113" s="27">
        <f>'Свод 2026 БП'!S109</f>
        <v>0</v>
      </c>
      <c r="K113" s="27">
        <f t="shared" si="8"/>
        <v>204187506</v>
      </c>
      <c r="L113" s="118">
        <v>17350967.189999998</v>
      </c>
      <c r="M113" s="118">
        <f t="shared" si="6"/>
        <v>221538473.19</v>
      </c>
    </row>
    <row r="114" spans="1:13" s="1" customFormat="1" x14ac:dyDescent="0.2">
      <c r="A114" s="18">
        <v>96</v>
      </c>
      <c r="B114" s="10" t="s">
        <v>160</v>
      </c>
      <c r="C114" s="9" t="s">
        <v>33</v>
      </c>
      <c r="D114" s="27">
        <f>'Свод 2026 БП'!D110</f>
        <v>113072453</v>
      </c>
      <c r="E114" s="27">
        <f>'Свод 2026 БП'!E110</f>
        <v>29756317</v>
      </c>
      <c r="F114" s="27">
        <f>'Свод 2026 БП'!F110</f>
        <v>374469122</v>
      </c>
      <c r="G114" s="27"/>
      <c r="H114" s="27">
        <f>'Свод 2026 БП'!Q110</f>
        <v>0</v>
      </c>
      <c r="I114" s="27">
        <f>'Свод 2026 БП'!R110</f>
        <v>0</v>
      </c>
      <c r="J114" s="27">
        <f>'Свод 2026 БП'!S110</f>
        <v>0</v>
      </c>
      <c r="K114" s="27">
        <f t="shared" si="8"/>
        <v>517297892</v>
      </c>
      <c r="L114" s="118">
        <v>36159081.629999995</v>
      </c>
      <c r="M114" s="118">
        <f t="shared" si="6"/>
        <v>553456973.63</v>
      </c>
    </row>
    <row r="115" spans="1:13" s="1" customFormat="1" ht="13.5" customHeight="1" x14ac:dyDescent="0.2">
      <c r="A115" s="18">
        <v>97</v>
      </c>
      <c r="B115" s="10" t="s">
        <v>162</v>
      </c>
      <c r="C115" s="9" t="s">
        <v>163</v>
      </c>
      <c r="D115" s="27">
        <f>'Свод 2026 БП'!D111</f>
        <v>0</v>
      </c>
      <c r="E115" s="27">
        <f>'Свод 2026 БП'!E111</f>
        <v>3258333</v>
      </c>
      <c r="F115" s="27">
        <f>'Свод 2026 БП'!F111</f>
        <v>2200776</v>
      </c>
      <c r="G115" s="27"/>
      <c r="H115" s="27">
        <f>'Свод 2026 БП'!Q111</f>
        <v>0</v>
      </c>
      <c r="I115" s="27">
        <f>'Свод 2026 БП'!R111</f>
        <v>256389133</v>
      </c>
      <c r="J115" s="27">
        <f>'Свод 2026 БП'!S111</f>
        <v>0</v>
      </c>
      <c r="K115" s="27">
        <f t="shared" si="8"/>
        <v>261848242</v>
      </c>
      <c r="L115" s="118"/>
      <c r="M115" s="118">
        <f t="shared" si="6"/>
        <v>261848242</v>
      </c>
    </row>
    <row r="116" spans="1:13" s="1" customFormat="1" x14ac:dyDescent="0.2">
      <c r="A116" s="18">
        <v>98</v>
      </c>
      <c r="B116" s="10" t="s">
        <v>164</v>
      </c>
      <c r="C116" s="9" t="s">
        <v>165</v>
      </c>
      <c r="D116" s="27">
        <f>'Свод 2026 БП'!D112</f>
        <v>0</v>
      </c>
      <c r="E116" s="27">
        <f>'Свод 2026 БП'!E112</f>
        <v>117634571</v>
      </c>
      <c r="F116" s="27">
        <f>'Свод 2026 БП'!F112</f>
        <v>0</v>
      </c>
      <c r="G116" s="27"/>
      <c r="H116" s="27">
        <f>'Свод 2026 БП'!Q112</f>
        <v>0</v>
      </c>
      <c r="I116" s="27">
        <f>'Свод 2026 БП'!R112</f>
        <v>0</v>
      </c>
      <c r="J116" s="27">
        <f>'Свод 2026 БП'!S112</f>
        <v>0</v>
      </c>
      <c r="K116" s="27">
        <f t="shared" si="8"/>
        <v>117634571</v>
      </c>
      <c r="L116" s="118"/>
      <c r="M116" s="118">
        <f t="shared" si="6"/>
        <v>117634571</v>
      </c>
    </row>
    <row r="117" spans="1:13" s="1" customFormat="1" x14ac:dyDescent="0.2">
      <c r="A117" s="18">
        <v>99</v>
      </c>
      <c r="B117" s="19" t="s">
        <v>166</v>
      </c>
      <c r="C117" s="9" t="s">
        <v>167</v>
      </c>
      <c r="D117" s="27">
        <f>'Свод 2026 БП'!D113</f>
        <v>0</v>
      </c>
      <c r="E117" s="27">
        <f>'Свод 2026 БП'!E113</f>
        <v>0</v>
      </c>
      <c r="F117" s="27">
        <f>'Свод 2026 БП'!F113</f>
        <v>0</v>
      </c>
      <c r="G117" s="27"/>
      <c r="H117" s="27">
        <f>'Свод 2026 БП'!Q113</f>
        <v>0</v>
      </c>
      <c r="I117" s="27">
        <f>'Свод 2026 БП'!R113</f>
        <v>0</v>
      </c>
      <c r="J117" s="27">
        <f>'Свод 2026 БП'!S113</f>
        <v>0</v>
      </c>
      <c r="K117" s="27">
        <f t="shared" si="8"/>
        <v>0</v>
      </c>
      <c r="L117" s="118"/>
      <c r="M117" s="118">
        <f t="shared" si="6"/>
        <v>0</v>
      </c>
    </row>
    <row r="118" spans="1:13" s="1" customFormat="1" ht="12.75" customHeight="1" x14ac:dyDescent="0.2">
      <c r="A118" s="18">
        <v>100</v>
      </c>
      <c r="B118" s="19" t="s">
        <v>168</v>
      </c>
      <c r="C118" s="9" t="s">
        <v>169</v>
      </c>
      <c r="D118" s="27">
        <f>'Свод 2026 БП'!D114</f>
        <v>0</v>
      </c>
      <c r="E118" s="27">
        <f>'Свод 2026 БП'!E114</f>
        <v>165890</v>
      </c>
      <c r="F118" s="27">
        <f>'Свод 2026 БП'!F114</f>
        <v>0</v>
      </c>
      <c r="G118" s="27"/>
      <c r="H118" s="27">
        <f>'Свод 2026 БП'!Q114</f>
        <v>0</v>
      </c>
      <c r="I118" s="27">
        <f>'Свод 2026 БП'!R114</f>
        <v>0</v>
      </c>
      <c r="J118" s="27">
        <f>'Свод 2026 БП'!S114</f>
        <v>0</v>
      </c>
      <c r="K118" s="27">
        <f t="shared" si="8"/>
        <v>165890</v>
      </c>
      <c r="L118" s="118"/>
      <c r="M118" s="118">
        <f t="shared" si="6"/>
        <v>165890</v>
      </c>
    </row>
    <row r="119" spans="1:13" s="1" customFormat="1" x14ac:dyDescent="0.2">
      <c r="A119" s="18">
        <v>101</v>
      </c>
      <c r="B119" s="19" t="s">
        <v>170</v>
      </c>
      <c r="C119" s="9" t="s">
        <v>171</v>
      </c>
      <c r="D119" s="27">
        <f>'Свод 2026 БП'!D115</f>
        <v>0</v>
      </c>
      <c r="E119" s="27">
        <f>'Свод 2026 БП'!E115</f>
        <v>353293</v>
      </c>
      <c r="F119" s="27">
        <f>'Свод 2026 БП'!F115</f>
        <v>0</v>
      </c>
      <c r="G119" s="27"/>
      <c r="H119" s="27">
        <f>'Свод 2026 БП'!Q115</f>
        <v>0</v>
      </c>
      <c r="I119" s="27">
        <f>'Свод 2026 БП'!R115</f>
        <v>0</v>
      </c>
      <c r="J119" s="27">
        <f>'Свод 2026 БП'!S115</f>
        <v>0</v>
      </c>
      <c r="K119" s="27">
        <f t="shared" si="8"/>
        <v>353293</v>
      </c>
      <c r="L119" s="118"/>
      <c r="M119" s="118">
        <f t="shared" si="6"/>
        <v>353293</v>
      </c>
    </row>
    <row r="120" spans="1:13" s="1" customFormat="1" x14ac:dyDescent="0.2">
      <c r="A120" s="18">
        <v>102</v>
      </c>
      <c r="B120" s="19" t="s">
        <v>172</v>
      </c>
      <c r="C120" s="9" t="s">
        <v>173</v>
      </c>
      <c r="D120" s="27">
        <f>'Свод 2026 БП'!D116</f>
        <v>0</v>
      </c>
      <c r="E120" s="27">
        <f>'Свод 2026 БП'!E116</f>
        <v>0</v>
      </c>
      <c r="F120" s="27">
        <f>'Свод 2026 БП'!F116</f>
        <v>5426068</v>
      </c>
      <c r="G120" s="27"/>
      <c r="H120" s="27">
        <f>'Свод 2026 БП'!Q116</f>
        <v>0</v>
      </c>
      <c r="I120" s="27">
        <f>'Свод 2026 БП'!R116</f>
        <v>0</v>
      </c>
      <c r="J120" s="27">
        <f>'Свод 2026 БП'!S116</f>
        <v>0</v>
      </c>
      <c r="K120" s="27">
        <f t="shared" si="8"/>
        <v>5426068</v>
      </c>
      <c r="L120" s="118"/>
      <c r="M120" s="118">
        <f t="shared" si="6"/>
        <v>5426068</v>
      </c>
    </row>
    <row r="121" spans="1:13" s="1" customFormat="1" x14ac:dyDescent="0.2">
      <c r="A121" s="18">
        <v>103</v>
      </c>
      <c r="B121" s="19" t="s">
        <v>174</v>
      </c>
      <c r="C121" s="9" t="s">
        <v>175</v>
      </c>
      <c r="D121" s="27">
        <f>'Свод 2026 БП'!D117</f>
        <v>0</v>
      </c>
      <c r="E121" s="27">
        <f>'Свод 2026 БП'!E117</f>
        <v>39099990</v>
      </c>
      <c r="F121" s="27">
        <f>'Свод 2026 БП'!F117</f>
        <v>9450996</v>
      </c>
      <c r="G121" s="27"/>
      <c r="H121" s="27">
        <f>'Свод 2026 БП'!Q117</f>
        <v>0</v>
      </c>
      <c r="I121" s="27">
        <f>'Свод 2026 БП'!R117</f>
        <v>1133417484</v>
      </c>
      <c r="J121" s="27">
        <f>'Свод 2026 БП'!S117</f>
        <v>0</v>
      </c>
      <c r="K121" s="27">
        <f t="shared" si="8"/>
        <v>1181968470</v>
      </c>
      <c r="L121" s="118"/>
      <c r="M121" s="118">
        <f t="shared" si="6"/>
        <v>1181968470</v>
      </c>
    </row>
    <row r="122" spans="1:13" s="1" customFormat="1" x14ac:dyDescent="0.2">
      <c r="A122" s="18">
        <v>104</v>
      </c>
      <c r="B122" s="15" t="s">
        <v>176</v>
      </c>
      <c r="C122" s="13" t="s">
        <v>177</v>
      </c>
      <c r="D122" s="27">
        <f>'Свод 2026 БП'!D118</f>
        <v>0</v>
      </c>
      <c r="E122" s="27">
        <f>'Свод 2026 БП'!E118</f>
        <v>0</v>
      </c>
      <c r="F122" s="27">
        <f>'Свод 2026 БП'!F118</f>
        <v>93072943</v>
      </c>
      <c r="G122" s="27"/>
      <c r="H122" s="27">
        <f>'Свод 2026 БП'!Q118</f>
        <v>0</v>
      </c>
      <c r="I122" s="27">
        <f>'Свод 2026 БП'!R118</f>
        <v>0</v>
      </c>
      <c r="J122" s="27">
        <f>'Свод 2026 БП'!S118</f>
        <v>0</v>
      </c>
      <c r="K122" s="27">
        <f t="shared" si="8"/>
        <v>93072943</v>
      </c>
      <c r="L122" s="118"/>
      <c r="M122" s="118">
        <f t="shared" si="6"/>
        <v>93072943</v>
      </c>
    </row>
    <row r="123" spans="1:13" s="1" customFormat="1" x14ac:dyDescent="0.2">
      <c r="A123" s="18">
        <v>105</v>
      </c>
      <c r="B123" s="11" t="s">
        <v>178</v>
      </c>
      <c r="C123" s="9" t="s">
        <v>179</v>
      </c>
      <c r="D123" s="27">
        <f>'Свод 2026 БП'!D119</f>
        <v>215922838</v>
      </c>
      <c r="E123" s="27">
        <f>'Свод 2026 БП'!E119</f>
        <v>47105235</v>
      </c>
      <c r="F123" s="27">
        <f>'Свод 2026 БП'!F119</f>
        <v>11688158</v>
      </c>
      <c r="G123" s="27"/>
      <c r="H123" s="27">
        <f>'Свод 2026 БП'!Q119</f>
        <v>0</v>
      </c>
      <c r="I123" s="27">
        <f>'Свод 2026 БП'!R119</f>
        <v>0</v>
      </c>
      <c r="J123" s="27">
        <f>'Свод 2026 БП'!S119</f>
        <v>0</v>
      </c>
      <c r="K123" s="27">
        <f t="shared" si="8"/>
        <v>274716231</v>
      </c>
      <c r="L123" s="118"/>
      <c r="M123" s="118">
        <f t="shared" si="6"/>
        <v>274716231</v>
      </c>
    </row>
    <row r="124" spans="1:13" s="1" customFormat="1" ht="11.25" customHeight="1" x14ac:dyDescent="0.2">
      <c r="A124" s="18">
        <v>106</v>
      </c>
      <c r="B124" s="19" t="s">
        <v>180</v>
      </c>
      <c r="C124" s="9" t="s">
        <v>181</v>
      </c>
      <c r="D124" s="27">
        <f>'Свод 2026 БП'!D120</f>
        <v>0</v>
      </c>
      <c r="E124" s="27">
        <f>'Свод 2026 БП'!E120</f>
        <v>0</v>
      </c>
      <c r="F124" s="27">
        <f>'Свод 2026 БП'!F120</f>
        <v>34705</v>
      </c>
      <c r="G124" s="27"/>
      <c r="H124" s="27">
        <f>'Свод 2026 БП'!Q120</f>
        <v>0</v>
      </c>
      <c r="I124" s="27">
        <f>'Свод 2026 БП'!R120</f>
        <v>0</v>
      </c>
      <c r="J124" s="27">
        <f>'Свод 2026 БП'!S120</f>
        <v>0</v>
      </c>
      <c r="K124" s="27">
        <f t="shared" si="8"/>
        <v>34705</v>
      </c>
      <c r="L124" s="118"/>
      <c r="M124" s="118">
        <f t="shared" si="6"/>
        <v>34705</v>
      </c>
    </row>
    <row r="125" spans="1:13" s="1" customFormat="1" x14ac:dyDescent="0.2">
      <c r="A125" s="18">
        <v>107</v>
      </c>
      <c r="B125" s="10" t="s">
        <v>182</v>
      </c>
      <c r="C125" s="16" t="s">
        <v>183</v>
      </c>
      <c r="D125" s="27">
        <f>'Свод 2026 БП'!D121</f>
        <v>0</v>
      </c>
      <c r="E125" s="27">
        <f>'Свод 2026 БП'!E121</f>
        <v>19605761</v>
      </c>
      <c r="F125" s="27">
        <f>'Свод 2026 БП'!F121</f>
        <v>0</v>
      </c>
      <c r="G125" s="27"/>
      <c r="H125" s="27">
        <f>'Свод 2026 БП'!Q121</f>
        <v>0</v>
      </c>
      <c r="I125" s="27">
        <f>'Свод 2026 БП'!R121</f>
        <v>0</v>
      </c>
      <c r="J125" s="27">
        <f>'Свод 2026 БП'!S121</f>
        <v>0</v>
      </c>
      <c r="K125" s="27">
        <f t="shared" si="8"/>
        <v>19605761</v>
      </c>
      <c r="L125" s="118"/>
      <c r="M125" s="118">
        <f t="shared" si="6"/>
        <v>19605761</v>
      </c>
    </row>
    <row r="126" spans="1:13" s="1" customFormat="1" x14ac:dyDescent="0.2">
      <c r="A126" s="18">
        <v>108</v>
      </c>
      <c r="B126" s="19" t="s">
        <v>184</v>
      </c>
      <c r="C126" s="9" t="s">
        <v>261</v>
      </c>
      <c r="D126" s="27">
        <f>'Свод 2026 БП'!D122</f>
        <v>19259826</v>
      </c>
      <c r="E126" s="27">
        <f>'Свод 2026 БП'!E122</f>
        <v>211484</v>
      </c>
      <c r="F126" s="27">
        <f>'Свод 2026 БП'!F122</f>
        <v>6512098</v>
      </c>
      <c r="G126" s="27"/>
      <c r="H126" s="27">
        <f>'Свод 2026 БП'!Q122</f>
        <v>0</v>
      </c>
      <c r="I126" s="27">
        <f>'Свод 2026 БП'!R122</f>
        <v>0</v>
      </c>
      <c r="J126" s="27">
        <f>'Свод 2026 БП'!S122</f>
        <v>0</v>
      </c>
      <c r="K126" s="27">
        <f t="shared" si="8"/>
        <v>25983408</v>
      </c>
      <c r="L126" s="118"/>
      <c r="M126" s="118">
        <f t="shared" si="6"/>
        <v>25983408</v>
      </c>
    </row>
    <row r="127" spans="1:13" s="1" customFormat="1" ht="14.25" customHeight="1" x14ac:dyDescent="0.2">
      <c r="A127" s="18">
        <v>109</v>
      </c>
      <c r="B127" s="11" t="s">
        <v>185</v>
      </c>
      <c r="C127" s="9" t="s">
        <v>250</v>
      </c>
      <c r="D127" s="27">
        <f>'Свод 2026 БП'!D123</f>
        <v>0</v>
      </c>
      <c r="E127" s="27">
        <f>'Свод 2026 БП'!E123</f>
        <v>147547</v>
      </c>
      <c r="F127" s="27">
        <f>'Свод 2026 БП'!F123</f>
        <v>7612867</v>
      </c>
      <c r="G127" s="27"/>
      <c r="H127" s="27">
        <f>'Свод 2026 БП'!Q123</f>
        <v>0</v>
      </c>
      <c r="I127" s="27">
        <f>'Свод 2026 БП'!R123</f>
        <v>0</v>
      </c>
      <c r="J127" s="27">
        <f>'Свод 2026 БП'!S123</f>
        <v>0</v>
      </c>
      <c r="K127" s="27">
        <f t="shared" si="8"/>
        <v>7760414</v>
      </c>
      <c r="L127" s="118"/>
      <c r="M127" s="118">
        <f t="shared" si="6"/>
        <v>7760414</v>
      </c>
    </row>
    <row r="128" spans="1:13" s="1" customFormat="1" x14ac:dyDescent="0.2">
      <c r="A128" s="18">
        <v>110</v>
      </c>
      <c r="B128" s="10" t="s">
        <v>329</v>
      </c>
      <c r="C128" s="9" t="s">
        <v>317</v>
      </c>
      <c r="D128" s="27">
        <f>'Свод 2026 БП'!D124</f>
        <v>0</v>
      </c>
      <c r="E128" s="27">
        <f>'Свод 2026 БП'!E124</f>
        <v>0</v>
      </c>
      <c r="F128" s="27">
        <f>'Свод 2026 БП'!F124</f>
        <v>0</v>
      </c>
      <c r="G128" s="27"/>
      <c r="H128" s="27">
        <f>'Свод 2026 БП'!Q124</f>
        <v>0</v>
      </c>
      <c r="I128" s="27">
        <f>'Свод 2026 БП'!R124</f>
        <v>0</v>
      </c>
      <c r="J128" s="27">
        <f>'Свод 2026 БП'!S124</f>
        <v>0</v>
      </c>
      <c r="K128" s="27">
        <f t="shared" si="8"/>
        <v>0</v>
      </c>
      <c r="L128" s="118">
        <v>53797900.799999997</v>
      </c>
      <c r="M128" s="118">
        <f t="shared" si="6"/>
        <v>53797900.799999997</v>
      </c>
    </row>
    <row r="129" spans="1:13" s="1" customFormat="1" x14ac:dyDescent="0.2">
      <c r="A129" s="18">
        <v>111</v>
      </c>
      <c r="B129" s="49" t="s">
        <v>421</v>
      </c>
      <c r="C129" s="13" t="s">
        <v>422</v>
      </c>
      <c r="D129" s="27">
        <f>'Свод 2026 БП'!D125</f>
        <v>0</v>
      </c>
      <c r="E129" s="27">
        <f>'Свод 2026 БП'!E125</f>
        <v>0</v>
      </c>
      <c r="F129" s="27">
        <f>'Свод 2026 БП'!F125</f>
        <v>0</v>
      </c>
      <c r="G129" s="27"/>
      <c r="H129" s="27">
        <f>'Свод 2026 БП'!Q125</f>
        <v>0</v>
      </c>
      <c r="I129" s="27">
        <f>'Свод 2026 БП'!R125</f>
        <v>0</v>
      </c>
      <c r="J129" s="27">
        <f>'Свод 2026 БП'!S125</f>
        <v>0</v>
      </c>
      <c r="K129" s="27">
        <f t="shared" si="8"/>
        <v>0</v>
      </c>
      <c r="L129" s="118">
        <v>31781078.399999999</v>
      </c>
      <c r="M129" s="118">
        <f t="shared" si="6"/>
        <v>31781078.399999999</v>
      </c>
    </row>
    <row r="130" spans="1:13" s="1" customFormat="1" ht="13.5" customHeight="1" x14ac:dyDescent="0.2">
      <c r="A130" s="18">
        <v>112</v>
      </c>
      <c r="B130" s="11" t="s">
        <v>186</v>
      </c>
      <c r="C130" s="9" t="s">
        <v>320</v>
      </c>
      <c r="D130" s="27">
        <f>'Свод 2026 БП'!D126</f>
        <v>0</v>
      </c>
      <c r="E130" s="27">
        <f>'Свод 2026 БП'!E126</f>
        <v>57771641</v>
      </c>
      <c r="F130" s="27">
        <f>'Свод 2026 БП'!F126</f>
        <v>0</v>
      </c>
      <c r="G130" s="27"/>
      <c r="H130" s="27">
        <f>'Свод 2026 БП'!Q126</f>
        <v>0</v>
      </c>
      <c r="I130" s="27">
        <f>'Свод 2026 БП'!R126</f>
        <v>0</v>
      </c>
      <c r="J130" s="27">
        <f>'Свод 2026 БП'!S126</f>
        <v>0</v>
      </c>
      <c r="K130" s="27">
        <f t="shared" si="8"/>
        <v>57771641</v>
      </c>
      <c r="L130" s="118"/>
      <c r="M130" s="118">
        <f t="shared" si="6"/>
        <v>57771641</v>
      </c>
    </row>
    <row r="131" spans="1:13" s="1" customFormat="1" x14ac:dyDescent="0.2">
      <c r="A131" s="18">
        <v>113</v>
      </c>
      <c r="B131" s="19" t="s">
        <v>187</v>
      </c>
      <c r="C131" s="9" t="s">
        <v>188</v>
      </c>
      <c r="D131" s="27">
        <f>'Свод 2026 БП'!D127</f>
        <v>0</v>
      </c>
      <c r="E131" s="27">
        <f>'Свод 2026 БП'!E127</f>
        <v>0</v>
      </c>
      <c r="F131" s="27">
        <f>'Свод 2026 БП'!F127</f>
        <v>2612136</v>
      </c>
      <c r="G131" s="27"/>
      <c r="H131" s="27">
        <f>'Свод 2026 БП'!Q127</f>
        <v>0</v>
      </c>
      <c r="I131" s="27">
        <f>'Свод 2026 БП'!R127</f>
        <v>298698180</v>
      </c>
      <c r="J131" s="27">
        <f>'Свод 2026 БП'!S127</f>
        <v>0</v>
      </c>
      <c r="K131" s="27">
        <f t="shared" si="8"/>
        <v>301310316</v>
      </c>
      <c r="L131" s="118"/>
      <c r="M131" s="118">
        <f t="shared" si="6"/>
        <v>301310316</v>
      </c>
    </row>
    <row r="132" spans="1:13" s="1" customFormat="1" ht="13.5" customHeight="1" x14ac:dyDescent="0.2">
      <c r="A132" s="18">
        <v>114</v>
      </c>
      <c r="B132" s="19" t="s">
        <v>189</v>
      </c>
      <c r="C132" s="32" t="s">
        <v>305</v>
      </c>
      <c r="D132" s="27">
        <f>'Свод 2026 БП'!D128</f>
        <v>0</v>
      </c>
      <c r="E132" s="27">
        <f>'Свод 2026 БП'!E128</f>
        <v>212468</v>
      </c>
      <c r="F132" s="27">
        <f>'Свод 2026 БП'!F128</f>
        <v>0</v>
      </c>
      <c r="G132" s="27"/>
      <c r="H132" s="27">
        <f>'Свод 2026 БП'!Q128</f>
        <v>0</v>
      </c>
      <c r="I132" s="27">
        <f>'Свод 2026 БП'!R128</f>
        <v>0</v>
      </c>
      <c r="J132" s="27">
        <f>'Свод 2026 БП'!S128</f>
        <v>0</v>
      </c>
      <c r="K132" s="27">
        <f t="shared" si="8"/>
        <v>212468</v>
      </c>
      <c r="L132" s="118"/>
      <c r="M132" s="118">
        <f t="shared" si="6"/>
        <v>212468</v>
      </c>
    </row>
    <row r="133" spans="1:13" s="1" customFormat="1" x14ac:dyDescent="0.2">
      <c r="A133" s="18">
        <v>115</v>
      </c>
      <c r="B133" s="19" t="s">
        <v>190</v>
      </c>
      <c r="C133" s="9" t="s">
        <v>225</v>
      </c>
      <c r="D133" s="27">
        <f>'Свод 2026 БП'!D129</f>
        <v>3358987528</v>
      </c>
      <c r="E133" s="27">
        <f>'Свод 2026 БП'!E129</f>
        <v>137921249</v>
      </c>
      <c r="F133" s="27">
        <f>'Свод 2026 БП'!F129</f>
        <v>385471153</v>
      </c>
      <c r="G133" s="27"/>
      <c r="H133" s="27">
        <f>'Свод 2026 БП'!Q129</f>
        <v>0</v>
      </c>
      <c r="I133" s="27">
        <f>'Свод 2026 БП'!R129</f>
        <v>27863666</v>
      </c>
      <c r="J133" s="27">
        <f>'Свод 2026 БП'!S129</f>
        <v>99757691</v>
      </c>
      <c r="K133" s="27">
        <f t="shared" si="8"/>
        <v>4010001287</v>
      </c>
      <c r="L133" s="118"/>
      <c r="M133" s="118">
        <f t="shared" si="6"/>
        <v>4010001287</v>
      </c>
    </row>
    <row r="134" spans="1:13" s="1" customFormat="1" ht="10.5" customHeight="1" x14ac:dyDescent="0.2">
      <c r="A134" s="18">
        <v>116</v>
      </c>
      <c r="B134" s="19" t="s">
        <v>191</v>
      </c>
      <c r="C134" s="9" t="s">
        <v>192</v>
      </c>
      <c r="D134" s="27">
        <f>'Свод 2026 БП'!D130</f>
        <v>3548824337</v>
      </c>
      <c r="E134" s="27">
        <f>'Свод 2026 БП'!E130</f>
        <v>4359816075</v>
      </c>
      <c r="F134" s="27">
        <f>'Свод 2026 БП'!F130</f>
        <v>900895001</v>
      </c>
      <c r="G134" s="27"/>
      <c r="H134" s="27">
        <f>'Свод 2026 БП'!Q130</f>
        <v>0</v>
      </c>
      <c r="I134" s="27">
        <f>'Свод 2026 БП'!R130</f>
        <v>267456</v>
      </c>
      <c r="J134" s="27">
        <f>'Свод 2026 БП'!S130</f>
        <v>20633046</v>
      </c>
      <c r="K134" s="27">
        <f t="shared" si="8"/>
        <v>8830435915</v>
      </c>
      <c r="L134" s="118">
        <v>44399681.219999999</v>
      </c>
      <c r="M134" s="118">
        <f t="shared" ref="M134:M151" si="9">K134+L134</f>
        <v>8874835596.2199993</v>
      </c>
    </row>
    <row r="135" spans="1:13" s="1" customFormat="1" x14ac:dyDescent="0.2">
      <c r="A135" s="18">
        <v>117</v>
      </c>
      <c r="B135" s="19" t="s">
        <v>193</v>
      </c>
      <c r="C135" s="9" t="s">
        <v>40</v>
      </c>
      <c r="D135" s="27">
        <f>'Свод 2026 БП'!D131</f>
        <v>2414755264</v>
      </c>
      <c r="E135" s="27">
        <f>'Свод 2026 БП'!E131</f>
        <v>13230059</v>
      </c>
      <c r="F135" s="27">
        <f>'Свод 2026 БП'!F131</f>
        <v>114842592</v>
      </c>
      <c r="G135" s="27"/>
      <c r="H135" s="27">
        <f>'Свод 2026 БП'!Q131</f>
        <v>0</v>
      </c>
      <c r="I135" s="27">
        <f>'Свод 2026 БП'!R131</f>
        <v>4011840</v>
      </c>
      <c r="J135" s="27">
        <f>'Свод 2026 БП'!S131</f>
        <v>46561615</v>
      </c>
      <c r="K135" s="27">
        <f t="shared" si="8"/>
        <v>2593401370</v>
      </c>
      <c r="L135" s="118"/>
      <c r="M135" s="118">
        <f t="shared" si="9"/>
        <v>2593401370</v>
      </c>
    </row>
    <row r="136" spans="1:13" s="1" customFormat="1" x14ac:dyDescent="0.2">
      <c r="A136" s="18">
        <v>118</v>
      </c>
      <c r="B136" s="10" t="s">
        <v>194</v>
      </c>
      <c r="C136" s="9" t="s">
        <v>46</v>
      </c>
      <c r="D136" s="27">
        <f>'Свод 2026 БП'!D132</f>
        <v>1724546879</v>
      </c>
      <c r="E136" s="27">
        <f>'Свод 2026 БП'!E132</f>
        <v>122494702</v>
      </c>
      <c r="F136" s="27">
        <f>'Свод 2026 БП'!F132</f>
        <v>142636645</v>
      </c>
      <c r="G136" s="27"/>
      <c r="H136" s="27">
        <f>'Свод 2026 БП'!Q132</f>
        <v>0</v>
      </c>
      <c r="I136" s="27">
        <f>'Свод 2026 БП'!R132</f>
        <v>17940370</v>
      </c>
      <c r="J136" s="27">
        <f>'Свод 2026 БП'!S132</f>
        <v>136298269</v>
      </c>
      <c r="K136" s="27">
        <f t="shared" ref="K136:K150" si="10">D136+E136+F136+H136+I136+J136</f>
        <v>2143916865</v>
      </c>
      <c r="L136" s="118"/>
      <c r="M136" s="118">
        <f t="shared" si="9"/>
        <v>2143916865</v>
      </c>
    </row>
    <row r="137" spans="1:13" s="1" customFormat="1" x14ac:dyDescent="0.2">
      <c r="A137" s="18">
        <v>119</v>
      </c>
      <c r="B137" s="10" t="s">
        <v>195</v>
      </c>
      <c r="C137" s="9" t="s">
        <v>227</v>
      </c>
      <c r="D137" s="27">
        <f>'Свод 2026 БП'!D133</f>
        <v>385174089</v>
      </c>
      <c r="E137" s="27">
        <f>'Свод 2026 БП'!E133</f>
        <v>52644518</v>
      </c>
      <c r="F137" s="27">
        <f>'Свод 2026 БП'!F133</f>
        <v>93391308</v>
      </c>
      <c r="G137" s="27"/>
      <c r="H137" s="27">
        <f>'Свод 2026 БП'!Q133</f>
        <v>0</v>
      </c>
      <c r="I137" s="27">
        <f>'Свод 2026 БП'!R133</f>
        <v>0</v>
      </c>
      <c r="J137" s="27">
        <f>'Свод 2026 БП'!S133</f>
        <v>0</v>
      </c>
      <c r="K137" s="27">
        <f t="shared" si="10"/>
        <v>531209915</v>
      </c>
      <c r="L137" s="118">
        <v>97894682.980000004</v>
      </c>
      <c r="M137" s="118">
        <f t="shared" si="9"/>
        <v>629104597.98000002</v>
      </c>
    </row>
    <row r="138" spans="1:13" s="1" customFormat="1" x14ac:dyDescent="0.2">
      <c r="A138" s="18">
        <v>120</v>
      </c>
      <c r="B138" s="10" t="s">
        <v>196</v>
      </c>
      <c r="C138" s="9" t="s">
        <v>48</v>
      </c>
      <c r="D138" s="27">
        <f>'Свод 2026 БП'!D134</f>
        <v>1465100548</v>
      </c>
      <c r="E138" s="27">
        <f>'Свод 2026 БП'!E134</f>
        <v>71541964</v>
      </c>
      <c r="F138" s="27">
        <f>'Свод 2026 БП'!F134</f>
        <v>98595406</v>
      </c>
      <c r="G138" s="27"/>
      <c r="H138" s="27">
        <f>'Свод 2026 БП'!Q134</f>
        <v>0</v>
      </c>
      <c r="I138" s="27">
        <f>'Свод 2026 БП'!R134</f>
        <v>0</v>
      </c>
      <c r="J138" s="27">
        <f>'Свод 2026 БП'!S134</f>
        <v>0</v>
      </c>
      <c r="K138" s="27">
        <f t="shared" si="10"/>
        <v>1635237918</v>
      </c>
      <c r="L138" s="118"/>
      <c r="M138" s="118">
        <f t="shared" si="9"/>
        <v>1635237918</v>
      </c>
    </row>
    <row r="139" spans="1:13" s="1" customFormat="1" x14ac:dyDescent="0.2">
      <c r="A139" s="18">
        <v>121</v>
      </c>
      <c r="B139" s="19" t="s">
        <v>197</v>
      </c>
      <c r="C139" s="9" t="s">
        <v>47</v>
      </c>
      <c r="D139" s="27">
        <f>'Свод 2026 БП'!D135</f>
        <v>0</v>
      </c>
      <c r="E139" s="27">
        <f>'Свод 2026 БП'!E135</f>
        <v>158250047</v>
      </c>
      <c r="F139" s="27">
        <f>'Свод 2026 БП'!F135</f>
        <v>163536997</v>
      </c>
      <c r="G139" s="27"/>
      <c r="H139" s="27">
        <f>'Свод 2026 БП'!Q135</f>
        <v>0</v>
      </c>
      <c r="I139" s="27">
        <f>'Свод 2026 БП'!R135</f>
        <v>0</v>
      </c>
      <c r="J139" s="27">
        <f>'Свод 2026 БП'!S135</f>
        <v>0</v>
      </c>
      <c r="K139" s="27">
        <f t="shared" si="10"/>
        <v>321787044</v>
      </c>
      <c r="L139" s="118"/>
      <c r="M139" s="118">
        <f t="shared" si="9"/>
        <v>321787044</v>
      </c>
    </row>
    <row r="140" spans="1:13" s="1" customFormat="1" x14ac:dyDescent="0.2">
      <c r="A140" s="18">
        <v>122</v>
      </c>
      <c r="B140" s="19" t="s">
        <v>198</v>
      </c>
      <c r="C140" s="9" t="s">
        <v>199</v>
      </c>
      <c r="D140" s="27">
        <f>'Свод 2026 БП'!D136</f>
        <v>0</v>
      </c>
      <c r="E140" s="27">
        <f>'Свод 2026 БП'!E136</f>
        <v>0</v>
      </c>
      <c r="F140" s="27">
        <f>'Свод 2026 БП'!F136</f>
        <v>0</v>
      </c>
      <c r="G140" s="27"/>
      <c r="H140" s="27">
        <f>'Свод 2026 БП'!Q136</f>
        <v>0</v>
      </c>
      <c r="I140" s="27">
        <f>'Свод 2026 БП'!R136</f>
        <v>0</v>
      </c>
      <c r="J140" s="27">
        <f>'Свод 2026 БП'!S136</f>
        <v>192049396</v>
      </c>
      <c r="K140" s="27">
        <f t="shared" si="10"/>
        <v>192049396</v>
      </c>
      <c r="L140" s="118"/>
      <c r="M140" s="118">
        <f t="shared" si="9"/>
        <v>192049396</v>
      </c>
    </row>
    <row r="141" spans="1:13" s="1" customFormat="1" x14ac:dyDescent="0.2">
      <c r="A141" s="18">
        <v>123</v>
      </c>
      <c r="B141" s="19" t="s">
        <v>200</v>
      </c>
      <c r="C141" s="9" t="s">
        <v>41</v>
      </c>
      <c r="D141" s="27">
        <f>'Свод 2026 БП'!D137</f>
        <v>415142149</v>
      </c>
      <c r="E141" s="27">
        <f>'Свод 2026 БП'!E137</f>
        <v>11259813</v>
      </c>
      <c r="F141" s="27">
        <f>'Свод 2026 БП'!F137</f>
        <v>49945923</v>
      </c>
      <c r="G141" s="27"/>
      <c r="H141" s="27">
        <f>'Свод 2026 БП'!Q137</f>
        <v>0</v>
      </c>
      <c r="I141" s="27">
        <f>'Свод 2026 БП'!R137</f>
        <v>0</v>
      </c>
      <c r="J141" s="27">
        <f>'Свод 2026 БП'!S137</f>
        <v>317457957</v>
      </c>
      <c r="K141" s="27">
        <f t="shared" si="10"/>
        <v>793805842</v>
      </c>
      <c r="L141" s="118">
        <v>72048449.349999994</v>
      </c>
      <c r="M141" s="118">
        <f t="shared" si="9"/>
        <v>865854291.35000002</v>
      </c>
    </row>
    <row r="142" spans="1:13" s="1" customFormat="1" x14ac:dyDescent="0.2">
      <c r="A142" s="18">
        <v>124</v>
      </c>
      <c r="B142" s="10" t="s">
        <v>201</v>
      </c>
      <c r="C142" s="9" t="s">
        <v>226</v>
      </c>
      <c r="D142" s="27">
        <f>'Свод 2026 БП'!D138</f>
        <v>1744147263</v>
      </c>
      <c r="E142" s="27">
        <f>'Свод 2026 БП'!E138</f>
        <v>34245522</v>
      </c>
      <c r="F142" s="27">
        <f>'Свод 2026 БП'!F138</f>
        <v>513351872</v>
      </c>
      <c r="G142" s="27"/>
      <c r="H142" s="27">
        <f>'Свод 2026 БП'!Q138</f>
        <v>0</v>
      </c>
      <c r="I142" s="27">
        <f>'Свод 2026 БП'!R138</f>
        <v>1337280</v>
      </c>
      <c r="J142" s="27">
        <f>'Свод 2026 БП'!S138</f>
        <v>106356154</v>
      </c>
      <c r="K142" s="27">
        <f t="shared" si="10"/>
        <v>2399438091</v>
      </c>
      <c r="L142" s="118">
        <v>1599370.5</v>
      </c>
      <c r="M142" s="118">
        <f t="shared" si="9"/>
        <v>2401037461.5</v>
      </c>
    </row>
    <row r="143" spans="1:13" s="1" customFormat="1" x14ac:dyDescent="0.2">
      <c r="A143" s="18">
        <v>125</v>
      </c>
      <c r="B143" s="11" t="s">
        <v>202</v>
      </c>
      <c r="C143" s="9" t="s">
        <v>203</v>
      </c>
      <c r="D143" s="27">
        <f>'Свод 2026 БП'!D139</f>
        <v>1733556684</v>
      </c>
      <c r="E143" s="27">
        <f>'Свод 2026 БП'!E139</f>
        <v>136395406</v>
      </c>
      <c r="F143" s="27">
        <f>'Свод 2026 БП'!F139</f>
        <v>719987907</v>
      </c>
      <c r="G143" s="27"/>
      <c r="H143" s="27">
        <f>'Свод 2026 БП'!Q139</f>
        <v>0</v>
      </c>
      <c r="I143" s="27">
        <f>'Свод 2026 БП'!R139</f>
        <v>1337280</v>
      </c>
      <c r="J143" s="27">
        <f>'Свод 2026 БП'!S139</f>
        <v>96150202</v>
      </c>
      <c r="K143" s="27">
        <f t="shared" si="10"/>
        <v>2687427479</v>
      </c>
      <c r="L143" s="118">
        <v>18295727.699999999</v>
      </c>
      <c r="M143" s="118">
        <f t="shared" si="9"/>
        <v>2705723206.6999998</v>
      </c>
    </row>
    <row r="144" spans="1:13" s="1" customFormat="1" x14ac:dyDescent="0.2">
      <c r="A144" s="18">
        <v>126</v>
      </c>
      <c r="B144" s="19" t="s">
        <v>204</v>
      </c>
      <c r="C144" s="9" t="s">
        <v>205</v>
      </c>
      <c r="D144" s="27">
        <f>'Свод 2026 БП'!D140</f>
        <v>1185320479</v>
      </c>
      <c r="E144" s="27">
        <f>'Свод 2026 БП'!E140</f>
        <v>339282238</v>
      </c>
      <c r="F144" s="27">
        <f>'Свод 2026 БП'!F140</f>
        <v>8051032</v>
      </c>
      <c r="G144" s="27"/>
      <c r="H144" s="27">
        <f>'Свод 2026 БП'!Q140</f>
        <v>0</v>
      </c>
      <c r="I144" s="27">
        <f>'Свод 2026 БП'!R140</f>
        <v>0</v>
      </c>
      <c r="J144" s="27">
        <f>'Свод 2026 БП'!S140</f>
        <v>0</v>
      </c>
      <c r="K144" s="27">
        <f t="shared" si="10"/>
        <v>1532653749</v>
      </c>
      <c r="L144" s="118">
        <v>30207276</v>
      </c>
      <c r="M144" s="118">
        <f t="shared" si="9"/>
        <v>1562861025</v>
      </c>
    </row>
    <row r="145" spans="1:13" s="1" customFormat="1" x14ac:dyDescent="0.2">
      <c r="A145" s="18">
        <v>127</v>
      </c>
      <c r="B145" s="10" t="s">
        <v>206</v>
      </c>
      <c r="C145" s="9" t="s">
        <v>207</v>
      </c>
      <c r="D145" s="27">
        <f>'Свод 2026 БП'!D141</f>
        <v>0</v>
      </c>
      <c r="E145" s="27">
        <f>'Свод 2026 БП'!E141</f>
        <v>0</v>
      </c>
      <c r="F145" s="27">
        <f>'Свод 2026 БП'!F141</f>
        <v>76957504</v>
      </c>
      <c r="G145" s="27"/>
      <c r="H145" s="27">
        <f>'Свод 2026 БП'!Q141</f>
        <v>0</v>
      </c>
      <c r="I145" s="27">
        <f>'Свод 2026 БП'!R141</f>
        <v>0</v>
      </c>
      <c r="J145" s="27">
        <f>'Свод 2026 БП'!S141</f>
        <v>0</v>
      </c>
      <c r="K145" s="27">
        <f t="shared" si="10"/>
        <v>76957504</v>
      </c>
      <c r="L145" s="118"/>
      <c r="M145" s="118">
        <f t="shared" si="9"/>
        <v>76957504</v>
      </c>
    </row>
    <row r="146" spans="1:13" s="1" customFormat="1" x14ac:dyDescent="0.2">
      <c r="A146" s="18">
        <v>128</v>
      </c>
      <c r="B146" s="19" t="s">
        <v>208</v>
      </c>
      <c r="C146" s="9" t="s">
        <v>209</v>
      </c>
      <c r="D146" s="27">
        <f>'Свод 2026 БП'!D142</f>
        <v>0</v>
      </c>
      <c r="E146" s="27">
        <f>'Свод 2026 БП'!E142</f>
        <v>242336392.05000001</v>
      </c>
      <c r="F146" s="27">
        <f>'Свод 2026 БП'!F142</f>
        <v>289311743</v>
      </c>
      <c r="G146" s="27"/>
      <c r="H146" s="27">
        <f>'Свод 2026 БП'!Q142</f>
        <v>0</v>
      </c>
      <c r="I146" s="27">
        <f>'Свод 2026 БП'!R142</f>
        <v>0</v>
      </c>
      <c r="J146" s="27">
        <f>'Свод 2026 БП'!S142</f>
        <v>0</v>
      </c>
      <c r="K146" s="27">
        <f t="shared" si="10"/>
        <v>531648135.05000001</v>
      </c>
      <c r="L146" s="118">
        <v>75380562.540000007</v>
      </c>
      <c r="M146" s="118">
        <f t="shared" si="9"/>
        <v>607028697.59000003</v>
      </c>
    </row>
    <row r="147" spans="1:13" s="1" customFormat="1" x14ac:dyDescent="0.2">
      <c r="A147" s="18">
        <v>129</v>
      </c>
      <c r="B147" s="78" t="s">
        <v>251</v>
      </c>
      <c r="C147" s="79" t="s">
        <v>252</v>
      </c>
      <c r="D147" s="27">
        <f>'Свод 2026 БП'!D143</f>
        <v>0</v>
      </c>
      <c r="E147" s="27">
        <f>'Свод 2026 БП'!E143</f>
        <v>0</v>
      </c>
      <c r="F147" s="27">
        <f>'Свод 2026 БП'!F143</f>
        <v>0</v>
      </c>
      <c r="G147" s="27"/>
      <c r="H147" s="27">
        <f>'Свод 2026 БП'!Q143</f>
        <v>0</v>
      </c>
      <c r="I147" s="27">
        <f>'Свод 2026 БП'!R143</f>
        <v>0</v>
      </c>
      <c r="J147" s="27">
        <f>'Свод 2026 БП'!S143</f>
        <v>0</v>
      </c>
      <c r="K147" s="27">
        <f t="shared" si="10"/>
        <v>0</v>
      </c>
      <c r="L147" s="118">
        <v>672654639.87</v>
      </c>
      <c r="M147" s="118">
        <f t="shared" si="9"/>
        <v>672654639.87</v>
      </c>
    </row>
    <row r="148" spans="1:13" s="1" customFormat="1" x14ac:dyDescent="0.2">
      <c r="A148" s="18">
        <v>130</v>
      </c>
      <c r="B148" s="80" t="s">
        <v>253</v>
      </c>
      <c r="C148" s="36" t="s">
        <v>254</v>
      </c>
      <c r="D148" s="27">
        <f>'Свод 2026 БП'!D144</f>
        <v>0</v>
      </c>
      <c r="E148" s="27">
        <f>'Свод 2026 БП'!E144</f>
        <v>0</v>
      </c>
      <c r="F148" s="27">
        <f>'Свод 2026 БП'!F144</f>
        <v>0</v>
      </c>
      <c r="G148" s="27"/>
      <c r="H148" s="27">
        <f>'Свод 2026 БП'!Q144</f>
        <v>0</v>
      </c>
      <c r="I148" s="27">
        <f>'Свод 2026 БП'!R144</f>
        <v>0</v>
      </c>
      <c r="J148" s="27">
        <f>'Свод 2026 БП'!S144</f>
        <v>0</v>
      </c>
      <c r="K148" s="27">
        <f t="shared" si="10"/>
        <v>0</v>
      </c>
      <c r="L148" s="118">
        <v>417654670.39999998</v>
      </c>
      <c r="M148" s="118">
        <f t="shared" si="9"/>
        <v>417654670.39999998</v>
      </c>
    </row>
    <row r="149" spans="1:13" s="1" customFormat="1" x14ac:dyDescent="0.2">
      <c r="A149" s="18">
        <v>131</v>
      </c>
      <c r="B149" s="81" t="s">
        <v>255</v>
      </c>
      <c r="C149" s="129" t="s">
        <v>419</v>
      </c>
      <c r="D149" s="27">
        <f>'Свод 2026 БП'!D145</f>
        <v>0</v>
      </c>
      <c r="E149" s="27">
        <f>'Свод 2026 БП'!E145</f>
        <v>0</v>
      </c>
      <c r="F149" s="27">
        <f>'Свод 2026 БП'!F145</f>
        <v>0</v>
      </c>
      <c r="G149" s="27"/>
      <c r="H149" s="27">
        <f>'Свод 2026 БП'!Q145</f>
        <v>0</v>
      </c>
      <c r="I149" s="27">
        <f>'Свод 2026 БП'!R145</f>
        <v>0</v>
      </c>
      <c r="J149" s="27">
        <f>'Свод 2026 БП'!S145</f>
        <v>0</v>
      </c>
      <c r="K149" s="27">
        <f t="shared" si="10"/>
        <v>0</v>
      </c>
      <c r="L149" s="118">
        <v>2516833381.8299999</v>
      </c>
      <c r="M149" s="118">
        <f t="shared" si="9"/>
        <v>2516833381.8299999</v>
      </c>
    </row>
    <row r="150" spans="1:13" s="1" customFormat="1" x14ac:dyDescent="0.2">
      <c r="A150" s="18">
        <v>132</v>
      </c>
      <c r="B150" s="18" t="s">
        <v>259</v>
      </c>
      <c r="C150" s="26" t="s">
        <v>260</v>
      </c>
      <c r="D150" s="27">
        <f>'Свод 2026 БП'!D146</f>
        <v>0</v>
      </c>
      <c r="E150" s="27">
        <f>'Свод 2026 БП'!E146</f>
        <v>0</v>
      </c>
      <c r="F150" s="27">
        <f>'Свод 2026 БП'!F146</f>
        <v>0</v>
      </c>
      <c r="G150" s="27"/>
      <c r="H150" s="27">
        <f>'Свод 2026 БП'!Q146</f>
        <v>0</v>
      </c>
      <c r="I150" s="27">
        <f>'Свод 2026 БП'!R146</f>
        <v>0</v>
      </c>
      <c r="J150" s="27">
        <f>'Свод 2026 БП'!S146</f>
        <v>38831374</v>
      </c>
      <c r="K150" s="27">
        <f t="shared" si="10"/>
        <v>38831374</v>
      </c>
      <c r="L150" s="118"/>
      <c r="M150" s="118">
        <f t="shared" si="9"/>
        <v>38831374</v>
      </c>
    </row>
    <row r="151" spans="1:13" s="1" customFormat="1" x14ac:dyDescent="0.2">
      <c r="A151" s="18">
        <v>133</v>
      </c>
      <c r="B151" s="49" t="s">
        <v>310</v>
      </c>
      <c r="C151" s="26" t="s">
        <v>309</v>
      </c>
      <c r="D151" s="27">
        <f>'Свод 2026 БП'!D147</f>
        <v>0</v>
      </c>
      <c r="E151" s="27">
        <f>'Свод 2026 БП'!E147</f>
        <v>0</v>
      </c>
      <c r="F151" s="27">
        <f>'Свод 2026 БП'!F147</f>
        <v>0</v>
      </c>
      <c r="G151" s="33"/>
      <c r="H151" s="27">
        <f>'Свод 2026 БП'!Q147</f>
        <v>0</v>
      </c>
      <c r="I151" s="27">
        <f>'Свод 2026 БП'!R147</f>
        <v>0</v>
      </c>
      <c r="J151" s="27">
        <f>'Свод 2026 БП'!S147</f>
        <v>0</v>
      </c>
      <c r="K151" s="33">
        <f t="shared" ref="K151" si="11">D151+E151+F151+H151+I151+J151</f>
        <v>0</v>
      </c>
      <c r="L151" s="48">
        <v>69788536</v>
      </c>
      <c r="M151" s="48">
        <f t="shared" si="9"/>
        <v>69788536</v>
      </c>
    </row>
    <row r="152" spans="1:13" x14ac:dyDescent="0.2">
      <c r="A152" s="18">
        <v>134</v>
      </c>
      <c r="B152" s="49" t="s">
        <v>319</v>
      </c>
      <c r="C152" s="26" t="s">
        <v>316</v>
      </c>
      <c r="D152" s="27">
        <f>'Свод 2026 БП'!D148</f>
        <v>0</v>
      </c>
      <c r="E152" s="27">
        <f>'Свод 2026 БП'!E148</f>
        <v>4858857</v>
      </c>
      <c r="F152" s="27">
        <f>'Свод 2026 БП'!F148</f>
        <v>0</v>
      </c>
      <c r="G152" s="33"/>
      <c r="H152" s="27">
        <f>'Свод 2026 БП'!Q148</f>
        <v>0</v>
      </c>
      <c r="I152" s="27">
        <f>'Свод 2026 БП'!R148</f>
        <v>0</v>
      </c>
      <c r="J152" s="27">
        <f>'Свод 2026 БП'!S148</f>
        <v>0</v>
      </c>
      <c r="K152" s="33">
        <f t="shared" ref="K152" si="12">D152+E152+F152+H152+I152+J152</f>
        <v>4858857</v>
      </c>
      <c r="L152" s="48"/>
      <c r="M152" s="48">
        <f t="shared" ref="M152" si="13">K152+L152</f>
        <v>4858857</v>
      </c>
    </row>
    <row r="153" spans="1:13" ht="15.75" customHeight="1" x14ac:dyDescent="0.2">
      <c r="A153" s="18">
        <v>135</v>
      </c>
      <c r="B153" s="49" t="s">
        <v>412</v>
      </c>
      <c r="C153" s="13" t="s">
        <v>413</v>
      </c>
      <c r="D153" s="27">
        <f>'Свод 2026 БП'!D149</f>
        <v>0</v>
      </c>
      <c r="E153" s="27">
        <f>'Свод 2026 БП'!E149</f>
        <v>282635</v>
      </c>
      <c r="F153" s="27">
        <f>'Свод 2026 БП'!F149</f>
        <v>0</v>
      </c>
      <c r="G153" s="33"/>
      <c r="H153" s="27">
        <f>'Свод 2026 БП'!Q149</f>
        <v>0</v>
      </c>
      <c r="I153" s="27">
        <f>'Свод 2026 БП'!R149</f>
        <v>0</v>
      </c>
      <c r="J153" s="27">
        <f>'Свод 2026 БП'!S149</f>
        <v>0</v>
      </c>
      <c r="K153" s="33">
        <f t="shared" ref="K153" si="14">D153+E153+F153+H153+I153+J153</f>
        <v>282635</v>
      </c>
      <c r="L153" s="48"/>
      <c r="M153" s="48">
        <f t="shared" ref="M153" si="15">K153+L153</f>
        <v>282635</v>
      </c>
    </row>
    <row r="156" spans="1:13" x14ac:dyDescent="0.2">
      <c r="E156" s="4"/>
      <c r="F156" s="4"/>
      <c r="G156" s="4"/>
      <c r="H156" s="4"/>
      <c r="I156" s="4"/>
      <c r="K156" s="4"/>
      <c r="L156" s="4"/>
      <c r="M156" s="4"/>
    </row>
  </sheetData>
  <mergeCells count="18">
    <mergeCell ref="A6:M6"/>
    <mergeCell ref="A8:A11"/>
    <mergeCell ref="B8:B11"/>
    <mergeCell ref="C8:C11"/>
    <mergeCell ref="D8:K8"/>
    <mergeCell ref="D9:D11"/>
    <mergeCell ref="E9:E11"/>
    <mergeCell ref="H9:H11"/>
    <mergeCell ref="I9:I11"/>
    <mergeCell ref="M8:M11"/>
    <mergeCell ref="J9:J11"/>
    <mergeCell ref="K9:K11"/>
    <mergeCell ref="L8:L11"/>
    <mergeCell ref="A12:C12"/>
    <mergeCell ref="A96:A99"/>
    <mergeCell ref="B96:B99"/>
    <mergeCell ref="F9:G11"/>
    <mergeCell ref="A15:C15"/>
  </mergeCells>
  <pageMargins left="0" right="0" top="0" bottom="0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BE149"/>
  <sheetViews>
    <sheetView topLeftCell="A2" zoomScale="98" zoomScaleNormal="98" workbookViewId="0">
      <pane xSplit="3" ySplit="10" topLeftCell="D12" activePane="bottomRight" state="frozen"/>
      <selection activeCell="A2" sqref="A2"/>
      <selection pane="topRight" activeCell="D2" sqref="D2"/>
      <selection pane="bottomLeft" activeCell="A14" sqref="A14"/>
      <selection pane="bottomRight" activeCell="A8" sqref="A8:C10"/>
    </sheetView>
  </sheetViews>
  <sheetFormatPr defaultColWidth="9.140625" defaultRowHeight="12" x14ac:dyDescent="0.2"/>
  <cols>
    <col min="1" max="1" width="4.7109375" style="5" customWidth="1"/>
    <col min="2" max="2" width="10.7109375" style="5" customWidth="1"/>
    <col min="3" max="3" width="47.7109375" style="6" customWidth="1"/>
    <col min="4" max="4" width="16.140625" style="7" customWidth="1"/>
    <col min="5" max="5" width="10.140625" style="7" bestFit="1" customWidth="1"/>
    <col min="6" max="6" width="11.140625" style="7" bestFit="1" customWidth="1"/>
    <col min="7" max="16384" width="9.140625" style="7"/>
  </cols>
  <sheetData>
    <row r="2" spans="1:4" ht="48" customHeight="1" x14ac:dyDescent="0.2">
      <c r="B2" s="342" t="s">
        <v>438</v>
      </c>
      <c r="C2" s="342"/>
      <c r="D2" s="342"/>
    </row>
    <row r="3" spans="1:4" x14ac:dyDescent="0.2">
      <c r="C3" s="8"/>
      <c r="D3" s="7" t="s">
        <v>277</v>
      </c>
    </row>
    <row r="4" spans="1:4" s="2" customFormat="1" x14ac:dyDescent="0.2">
      <c r="A4" s="318" t="s">
        <v>44</v>
      </c>
      <c r="B4" s="318" t="s">
        <v>55</v>
      </c>
      <c r="C4" s="319" t="s">
        <v>45</v>
      </c>
      <c r="D4" s="440" t="s">
        <v>286</v>
      </c>
    </row>
    <row r="5" spans="1:4" x14ac:dyDescent="0.2">
      <c r="A5" s="318"/>
      <c r="B5" s="318"/>
      <c r="C5" s="319"/>
      <c r="D5" s="441"/>
    </row>
    <row r="6" spans="1:4" x14ac:dyDescent="0.2">
      <c r="A6" s="318"/>
      <c r="B6" s="318"/>
      <c r="C6" s="319"/>
      <c r="D6" s="441"/>
    </row>
    <row r="7" spans="1:4" x14ac:dyDescent="0.2">
      <c r="A7" s="318"/>
      <c r="B7" s="318"/>
      <c r="C7" s="319"/>
      <c r="D7" s="442"/>
    </row>
    <row r="8" spans="1:4" x14ac:dyDescent="0.2">
      <c r="A8" s="291" t="s">
        <v>469</v>
      </c>
      <c r="B8" s="291"/>
      <c r="C8" s="291"/>
      <c r="D8" s="28">
        <f>D9+D10+D11</f>
        <v>2115518023</v>
      </c>
    </row>
    <row r="9" spans="1:4" x14ac:dyDescent="0.2">
      <c r="A9" s="228"/>
      <c r="B9" s="228"/>
      <c r="C9" s="278" t="s">
        <v>467</v>
      </c>
      <c r="D9" s="281">
        <v>62860607</v>
      </c>
    </row>
    <row r="10" spans="1:4" x14ac:dyDescent="0.2">
      <c r="A10" s="228"/>
      <c r="B10" s="228"/>
      <c r="C10" s="278" t="s">
        <v>468</v>
      </c>
      <c r="D10" s="248"/>
    </row>
    <row r="11" spans="1:4" s="2" customFormat="1" x14ac:dyDescent="0.2">
      <c r="A11" s="291" t="s">
        <v>224</v>
      </c>
      <c r="B11" s="291"/>
      <c r="C11" s="291"/>
      <c r="D11" s="28">
        <f>SUM(D12:D147)-D92</f>
        <v>2052657416</v>
      </c>
    </row>
    <row r="12" spans="1:4" s="1" customFormat="1" x14ac:dyDescent="0.2">
      <c r="A12" s="18">
        <v>1</v>
      </c>
      <c r="B12" s="10" t="s">
        <v>56</v>
      </c>
      <c r="C12" s="9" t="s">
        <v>42</v>
      </c>
      <c r="D12" s="27">
        <v>9747480</v>
      </c>
    </row>
    <row r="13" spans="1:4" s="1" customFormat="1" x14ac:dyDescent="0.2">
      <c r="A13" s="18">
        <v>2</v>
      </c>
      <c r="B13" s="11" t="s">
        <v>57</v>
      </c>
      <c r="C13" s="9" t="s">
        <v>210</v>
      </c>
      <c r="D13" s="27">
        <v>9844331</v>
      </c>
    </row>
    <row r="14" spans="1:4" s="17" customFormat="1" x14ac:dyDescent="0.2">
      <c r="A14" s="18">
        <v>3</v>
      </c>
      <c r="B14" s="19" t="s">
        <v>58</v>
      </c>
      <c r="C14" s="9" t="s">
        <v>5</v>
      </c>
      <c r="D14" s="27">
        <v>26443870</v>
      </c>
    </row>
    <row r="15" spans="1:4" s="1" customFormat="1" x14ac:dyDescent="0.2">
      <c r="A15" s="18">
        <v>4</v>
      </c>
      <c r="B15" s="10" t="s">
        <v>59</v>
      </c>
      <c r="C15" s="9" t="s">
        <v>211</v>
      </c>
      <c r="D15" s="27">
        <v>10197723</v>
      </c>
    </row>
    <row r="16" spans="1:4" s="1" customFormat="1" x14ac:dyDescent="0.2">
      <c r="A16" s="18">
        <v>5</v>
      </c>
      <c r="B16" s="10" t="s">
        <v>60</v>
      </c>
      <c r="C16" s="9" t="s">
        <v>8</v>
      </c>
      <c r="D16" s="27">
        <v>11741049</v>
      </c>
    </row>
    <row r="17" spans="1:4" s="17" customFormat="1" x14ac:dyDescent="0.2">
      <c r="A17" s="18">
        <v>6</v>
      </c>
      <c r="B17" s="19" t="s">
        <v>61</v>
      </c>
      <c r="C17" s="9" t="s">
        <v>62</v>
      </c>
      <c r="D17" s="27">
        <v>81204208</v>
      </c>
    </row>
    <row r="18" spans="1:4" s="1" customFormat="1" x14ac:dyDescent="0.2">
      <c r="A18" s="18">
        <v>7</v>
      </c>
      <c r="B18" s="10" t="s">
        <v>63</v>
      </c>
      <c r="C18" s="9" t="s">
        <v>212</v>
      </c>
      <c r="D18" s="27">
        <v>29751419</v>
      </c>
    </row>
    <row r="19" spans="1:4" s="1" customFormat="1" x14ac:dyDescent="0.2">
      <c r="A19" s="18">
        <v>8</v>
      </c>
      <c r="B19" s="19" t="s">
        <v>64</v>
      </c>
      <c r="C19" s="9" t="s">
        <v>17</v>
      </c>
      <c r="D19" s="27">
        <v>11482696</v>
      </c>
    </row>
    <row r="20" spans="1:4" s="1" customFormat="1" x14ac:dyDescent="0.2">
      <c r="A20" s="18">
        <v>9</v>
      </c>
      <c r="B20" s="19" t="s">
        <v>65</v>
      </c>
      <c r="C20" s="9" t="s">
        <v>6</v>
      </c>
      <c r="D20" s="27">
        <v>10562058</v>
      </c>
    </row>
    <row r="21" spans="1:4" s="1" customFormat="1" x14ac:dyDescent="0.2">
      <c r="A21" s="18">
        <v>10</v>
      </c>
      <c r="B21" s="19" t="s">
        <v>66</v>
      </c>
      <c r="C21" s="9" t="s">
        <v>18</v>
      </c>
      <c r="D21" s="27">
        <v>14969148</v>
      </c>
    </row>
    <row r="22" spans="1:4" s="1" customFormat="1" x14ac:dyDescent="0.2">
      <c r="A22" s="18">
        <v>11</v>
      </c>
      <c r="B22" s="19" t="s">
        <v>67</v>
      </c>
      <c r="C22" s="9" t="s">
        <v>7</v>
      </c>
      <c r="D22" s="27">
        <v>10809907</v>
      </c>
    </row>
    <row r="23" spans="1:4" s="1" customFormat="1" x14ac:dyDescent="0.2">
      <c r="A23" s="18">
        <v>12</v>
      </c>
      <c r="B23" s="19" t="s">
        <v>68</v>
      </c>
      <c r="C23" s="9" t="s">
        <v>19</v>
      </c>
      <c r="D23" s="27">
        <v>22844612</v>
      </c>
    </row>
    <row r="24" spans="1:4" s="1" customFormat="1" x14ac:dyDescent="0.2">
      <c r="A24" s="18">
        <v>13</v>
      </c>
      <c r="B24" s="19" t="s">
        <v>230</v>
      </c>
      <c r="C24" s="9" t="s">
        <v>231</v>
      </c>
      <c r="D24" s="27">
        <v>0</v>
      </c>
    </row>
    <row r="25" spans="1:4" s="1" customFormat="1" x14ac:dyDescent="0.2">
      <c r="A25" s="18">
        <v>14</v>
      </c>
      <c r="B25" s="19" t="s">
        <v>69</v>
      </c>
      <c r="C25" s="9" t="s">
        <v>22</v>
      </c>
      <c r="D25" s="27">
        <v>12907339</v>
      </c>
    </row>
    <row r="26" spans="1:4" s="1" customFormat="1" x14ac:dyDescent="0.2">
      <c r="A26" s="18">
        <v>15</v>
      </c>
      <c r="B26" s="19" t="s">
        <v>70</v>
      </c>
      <c r="C26" s="9" t="s">
        <v>10</v>
      </c>
      <c r="D26" s="27">
        <v>21899734</v>
      </c>
    </row>
    <row r="27" spans="1:4" s="1" customFormat="1" x14ac:dyDescent="0.2">
      <c r="A27" s="18">
        <v>16</v>
      </c>
      <c r="B27" s="19" t="s">
        <v>71</v>
      </c>
      <c r="C27" s="9" t="s">
        <v>342</v>
      </c>
      <c r="D27" s="27">
        <v>25634040</v>
      </c>
    </row>
    <row r="28" spans="1:4" s="17" customFormat="1" x14ac:dyDescent="0.2">
      <c r="A28" s="18">
        <v>17</v>
      </c>
      <c r="B28" s="19" t="s">
        <v>72</v>
      </c>
      <c r="C28" s="9" t="s">
        <v>9</v>
      </c>
      <c r="D28" s="27">
        <v>37935985</v>
      </c>
    </row>
    <row r="29" spans="1:4" s="1" customFormat="1" x14ac:dyDescent="0.2">
      <c r="A29" s="18">
        <v>18</v>
      </c>
      <c r="B29" s="10" t="s">
        <v>73</v>
      </c>
      <c r="C29" s="9" t="s">
        <v>11</v>
      </c>
      <c r="D29" s="27">
        <v>8698390</v>
      </c>
    </row>
    <row r="30" spans="1:4" s="1" customFormat="1" x14ac:dyDescent="0.2">
      <c r="A30" s="18">
        <v>19</v>
      </c>
      <c r="B30" s="10" t="s">
        <v>74</v>
      </c>
      <c r="C30" s="9" t="s">
        <v>213</v>
      </c>
      <c r="D30" s="27">
        <v>7161530</v>
      </c>
    </row>
    <row r="31" spans="1:4" x14ac:dyDescent="0.2">
      <c r="A31" s="18">
        <v>20</v>
      </c>
      <c r="B31" s="10" t="s">
        <v>75</v>
      </c>
      <c r="C31" s="9" t="s">
        <v>343</v>
      </c>
      <c r="D31" s="27">
        <v>25369949</v>
      </c>
    </row>
    <row r="32" spans="1:4" s="17" customFormat="1" x14ac:dyDescent="0.2">
      <c r="A32" s="18">
        <v>21</v>
      </c>
      <c r="B32" s="10" t="s">
        <v>76</v>
      </c>
      <c r="C32" s="9" t="s">
        <v>38</v>
      </c>
      <c r="D32" s="27">
        <v>32414210</v>
      </c>
    </row>
    <row r="33" spans="1:4" s="17" customFormat="1" x14ac:dyDescent="0.2">
      <c r="A33" s="18">
        <v>22</v>
      </c>
      <c r="B33" s="19" t="s">
        <v>77</v>
      </c>
      <c r="C33" s="9" t="s">
        <v>78</v>
      </c>
      <c r="D33" s="27">
        <v>12741016</v>
      </c>
    </row>
    <row r="34" spans="1:4" s="1" customFormat="1" x14ac:dyDescent="0.2">
      <c r="A34" s="18">
        <v>23</v>
      </c>
      <c r="B34" s="19" t="s">
        <v>79</v>
      </c>
      <c r="C34" s="9" t="s">
        <v>80</v>
      </c>
      <c r="D34" s="27">
        <v>0</v>
      </c>
    </row>
    <row r="35" spans="1:4" s="1" customFormat="1" x14ac:dyDescent="0.2">
      <c r="A35" s="18">
        <v>24</v>
      </c>
      <c r="B35" s="19" t="s">
        <v>81</v>
      </c>
      <c r="C35" s="9" t="s">
        <v>82</v>
      </c>
      <c r="D35" s="27">
        <v>0</v>
      </c>
    </row>
    <row r="36" spans="1:4" s="1" customFormat="1" x14ac:dyDescent="0.2">
      <c r="A36" s="18">
        <v>25</v>
      </c>
      <c r="B36" s="10" t="s">
        <v>83</v>
      </c>
      <c r="C36" s="9" t="s">
        <v>84</v>
      </c>
      <c r="D36" s="27">
        <v>105249742</v>
      </c>
    </row>
    <row r="37" spans="1:4" s="1" customFormat="1" x14ac:dyDescent="0.2">
      <c r="A37" s="18">
        <v>26</v>
      </c>
      <c r="B37" s="19" t="s">
        <v>85</v>
      </c>
      <c r="C37" s="9" t="s">
        <v>86</v>
      </c>
      <c r="D37" s="27">
        <v>25784475</v>
      </c>
    </row>
    <row r="38" spans="1:4" s="1" customFormat="1" x14ac:dyDescent="0.2">
      <c r="A38" s="18">
        <v>27</v>
      </c>
      <c r="B38" s="11" t="s">
        <v>87</v>
      </c>
      <c r="C38" s="9" t="s">
        <v>88</v>
      </c>
      <c r="D38" s="27">
        <v>10968100</v>
      </c>
    </row>
    <row r="39" spans="1:4" s="17" customFormat="1" x14ac:dyDescent="0.2">
      <c r="A39" s="18">
        <v>28</v>
      </c>
      <c r="B39" s="11" t="s">
        <v>89</v>
      </c>
      <c r="C39" s="9" t="s">
        <v>39</v>
      </c>
      <c r="D39" s="27">
        <v>43695270</v>
      </c>
    </row>
    <row r="40" spans="1:4" x14ac:dyDescent="0.2">
      <c r="A40" s="18">
        <v>29</v>
      </c>
      <c r="B40" s="10" t="s">
        <v>90</v>
      </c>
      <c r="C40" s="9" t="s">
        <v>37</v>
      </c>
      <c r="D40" s="27">
        <v>48073577</v>
      </c>
    </row>
    <row r="41" spans="1:4" s="1" customFormat="1" x14ac:dyDescent="0.2">
      <c r="A41" s="18">
        <v>30</v>
      </c>
      <c r="B41" s="11" t="s">
        <v>91</v>
      </c>
      <c r="C41" s="9" t="s">
        <v>16</v>
      </c>
      <c r="D41" s="27">
        <v>12761651</v>
      </c>
    </row>
    <row r="42" spans="1:4" s="1" customFormat="1" x14ac:dyDescent="0.2">
      <c r="A42" s="18">
        <v>31</v>
      </c>
      <c r="B42" s="19" t="s">
        <v>92</v>
      </c>
      <c r="C42" s="9" t="s">
        <v>21</v>
      </c>
      <c r="D42" s="27">
        <v>31899357</v>
      </c>
    </row>
    <row r="43" spans="1:4" s="1" customFormat="1" x14ac:dyDescent="0.2">
      <c r="A43" s="18">
        <v>32</v>
      </c>
      <c r="B43" s="11" t="s">
        <v>93</v>
      </c>
      <c r="C43" s="9" t="s">
        <v>24</v>
      </c>
      <c r="D43" s="27">
        <v>12612472</v>
      </c>
    </row>
    <row r="44" spans="1:4" x14ac:dyDescent="0.2">
      <c r="A44" s="18">
        <v>33</v>
      </c>
      <c r="B44" s="10" t="s">
        <v>94</v>
      </c>
      <c r="C44" s="9" t="s">
        <v>214</v>
      </c>
      <c r="D44" s="27">
        <v>41482342</v>
      </c>
    </row>
    <row r="45" spans="1:4" s="1" customFormat="1" x14ac:dyDescent="0.2">
      <c r="A45" s="18">
        <v>34</v>
      </c>
      <c r="B45" s="12" t="s">
        <v>95</v>
      </c>
      <c r="C45" s="13" t="s">
        <v>215</v>
      </c>
      <c r="D45" s="27">
        <v>12482110</v>
      </c>
    </row>
    <row r="46" spans="1:4" s="1" customFormat="1" x14ac:dyDescent="0.2">
      <c r="A46" s="18">
        <v>35</v>
      </c>
      <c r="B46" s="10" t="s">
        <v>96</v>
      </c>
      <c r="C46" s="9" t="s">
        <v>216</v>
      </c>
      <c r="D46" s="27">
        <v>9198987</v>
      </c>
    </row>
    <row r="47" spans="1:4" s="1" customFormat="1" x14ac:dyDescent="0.2">
      <c r="A47" s="18">
        <v>36</v>
      </c>
      <c r="B47" s="10" t="s">
        <v>97</v>
      </c>
      <c r="C47" s="9" t="s">
        <v>23</v>
      </c>
      <c r="D47" s="27">
        <v>16213457</v>
      </c>
    </row>
    <row r="48" spans="1:4" s="1" customFormat="1" x14ac:dyDescent="0.2">
      <c r="A48" s="18">
        <v>37</v>
      </c>
      <c r="B48" s="19" t="s">
        <v>98</v>
      </c>
      <c r="C48" s="9" t="s">
        <v>20</v>
      </c>
      <c r="D48" s="27">
        <v>6440112</v>
      </c>
    </row>
    <row r="49" spans="1:4" s="1" customFormat="1" x14ac:dyDescent="0.2">
      <c r="A49" s="18">
        <v>38</v>
      </c>
      <c r="B49" s="11" t="s">
        <v>99</v>
      </c>
      <c r="C49" s="9" t="s">
        <v>100</v>
      </c>
      <c r="D49" s="27">
        <v>6423068</v>
      </c>
    </row>
    <row r="50" spans="1:4" s="17" customFormat="1" x14ac:dyDescent="0.2">
      <c r="A50" s="18">
        <v>39</v>
      </c>
      <c r="B50" s="19" t="s">
        <v>101</v>
      </c>
      <c r="C50" s="9" t="s">
        <v>102</v>
      </c>
      <c r="D50" s="27">
        <v>58433569</v>
      </c>
    </row>
    <row r="51" spans="1:4" s="1" customFormat="1" x14ac:dyDescent="0.2">
      <c r="A51" s="18">
        <v>40</v>
      </c>
      <c r="B51" s="10" t="s">
        <v>103</v>
      </c>
      <c r="C51" s="9" t="s">
        <v>221</v>
      </c>
      <c r="D51" s="27">
        <v>12939305</v>
      </c>
    </row>
    <row r="52" spans="1:4" s="1" customFormat="1" x14ac:dyDescent="0.2">
      <c r="A52" s="18">
        <v>41</v>
      </c>
      <c r="B52" s="10" t="s">
        <v>104</v>
      </c>
      <c r="C52" s="9" t="s">
        <v>2</v>
      </c>
      <c r="D52" s="27">
        <v>35801755</v>
      </c>
    </row>
    <row r="53" spans="1:4" s="1" customFormat="1" x14ac:dyDescent="0.2">
      <c r="A53" s="18">
        <v>42</v>
      </c>
      <c r="B53" s="19" t="s">
        <v>105</v>
      </c>
      <c r="C53" s="9" t="s">
        <v>3</v>
      </c>
      <c r="D53" s="27">
        <v>9874799</v>
      </c>
    </row>
    <row r="54" spans="1:4" s="1" customFormat="1" x14ac:dyDescent="0.2">
      <c r="A54" s="18">
        <v>43</v>
      </c>
      <c r="B54" s="11" t="s">
        <v>151</v>
      </c>
      <c r="C54" s="9" t="s">
        <v>32</v>
      </c>
      <c r="D54" s="27">
        <v>13350269</v>
      </c>
    </row>
    <row r="55" spans="1:4" s="1" customFormat="1" x14ac:dyDescent="0.2">
      <c r="A55" s="18">
        <v>44</v>
      </c>
      <c r="B55" s="19" t="s">
        <v>106</v>
      </c>
      <c r="C55" s="9" t="s">
        <v>217</v>
      </c>
      <c r="D55" s="27">
        <v>15211194</v>
      </c>
    </row>
    <row r="56" spans="1:4" s="1" customFormat="1" x14ac:dyDescent="0.2">
      <c r="A56" s="18">
        <v>45</v>
      </c>
      <c r="B56" s="11" t="s">
        <v>107</v>
      </c>
      <c r="C56" s="9" t="s">
        <v>0</v>
      </c>
      <c r="D56" s="27">
        <v>18682366</v>
      </c>
    </row>
    <row r="57" spans="1:4" s="1" customFormat="1" x14ac:dyDescent="0.2">
      <c r="A57" s="18">
        <v>46</v>
      </c>
      <c r="B57" s="19" t="s">
        <v>108</v>
      </c>
      <c r="C57" s="9" t="s">
        <v>4</v>
      </c>
      <c r="D57" s="27">
        <v>6197652</v>
      </c>
    </row>
    <row r="58" spans="1:4" s="1" customFormat="1" x14ac:dyDescent="0.2">
      <c r="A58" s="18">
        <v>47</v>
      </c>
      <c r="B58" s="11" t="s">
        <v>109</v>
      </c>
      <c r="C58" s="9" t="s">
        <v>1</v>
      </c>
      <c r="D58" s="27">
        <v>12031951</v>
      </c>
    </row>
    <row r="59" spans="1:4" s="1" customFormat="1" x14ac:dyDescent="0.2">
      <c r="A59" s="18">
        <v>48</v>
      </c>
      <c r="B59" s="19" t="s">
        <v>110</v>
      </c>
      <c r="C59" s="9" t="s">
        <v>218</v>
      </c>
      <c r="D59" s="27">
        <v>18369945</v>
      </c>
    </row>
    <row r="60" spans="1:4" s="1" customFormat="1" x14ac:dyDescent="0.2">
      <c r="A60" s="18">
        <v>49</v>
      </c>
      <c r="B60" s="19" t="s">
        <v>111</v>
      </c>
      <c r="C60" s="9" t="s">
        <v>25</v>
      </c>
      <c r="D60" s="27">
        <v>67901909</v>
      </c>
    </row>
    <row r="61" spans="1:4" s="1" customFormat="1" x14ac:dyDescent="0.2">
      <c r="A61" s="18">
        <v>50</v>
      </c>
      <c r="B61" s="19" t="s">
        <v>159</v>
      </c>
      <c r="C61" s="9" t="s">
        <v>53</v>
      </c>
      <c r="D61" s="27">
        <v>13645372</v>
      </c>
    </row>
    <row r="62" spans="1:4" s="1" customFormat="1" x14ac:dyDescent="0.2">
      <c r="A62" s="18">
        <v>51</v>
      </c>
      <c r="B62" s="19" t="s">
        <v>112</v>
      </c>
      <c r="C62" s="9" t="s">
        <v>219</v>
      </c>
      <c r="D62" s="27">
        <v>10145996</v>
      </c>
    </row>
    <row r="63" spans="1:4" s="1" customFormat="1" x14ac:dyDescent="0.2">
      <c r="A63" s="18">
        <v>52</v>
      </c>
      <c r="B63" s="11" t="s">
        <v>161</v>
      </c>
      <c r="C63" s="9" t="s">
        <v>220</v>
      </c>
      <c r="D63" s="27">
        <v>11344191</v>
      </c>
    </row>
    <row r="64" spans="1:4" s="1" customFormat="1" x14ac:dyDescent="0.2">
      <c r="A64" s="18">
        <v>53</v>
      </c>
      <c r="B64" s="19" t="s">
        <v>223</v>
      </c>
      <c r="C64" s="9" t="s">
        <v>222</v>
      </c>
      <c r="D64" s="27">
        <v>433480</v>
      </c>
    </row>
    <row r="65" spans="1:4" s="1" customFormat="1" x14ac:dyDescent="0.2">
      <c r="A65" s="18">
        <v>54</v>
      </c>
      <c r="B65" s="19" t="s">
        <v>232</v>
      </c>
      <c r="C65" s="9" t="s">
        <v>233</v>
      </c>
      <c r="D65" s="27">
        <v>0</v>
      </c>
    </row>
    <row r="66" spans="1:4" s="1" customFormat="1" x14ac:dyDescent="0.2">
      <c r="A66" s="18">
        <v>55</v>
      </c>
      <c r="B66" s="19" t="s">
        <v>113</v>
      </c>
      <c r="C66" s="9" t="s">
        <v>52</v>
      </c>
      <c r="D66" s="27">
        <v>10722128</v>
      </c>
    </row>
    <row r="67" spans="1:4" s="1" customFormat="1" x14ac:dyDescent="0.2">
      <c r="A67" s="18">
        <v>56</v>
      </c>
      <c r="B67" s="11" t="s">
        <v>114</v>
      </c>
      <c r="C67" s="9" t="s">
        <v>234</v>
      </c>
      <c r="D67" s="27">
        <v>8239371</v>
      </c>
    </row>
    <row r="68" spans="1:4" s="1" customFormat="1" x14ac:dyDescent="0.2">
      <c r="A68" s="18">
        <v>57</v>
      </c>
      <c r="B68" s="10" t="s">
        <v>115</v>
      </c>
      <c r="C68" s="9" t="s">
        <v>116</v>
      </c>
      <c r="D68" s="27">
        <v>28455795</v>
      </c>
    </row>
    <row r="69" spans="1:4" s="1" customFormat="1" x14ac:dyDescent="0.2">
      <c r="A69" s="18">
        <v>58</v>
      </c>
      <c r="B69" s="11" t="s">
        <v>117</v>
      </c>
      <c r="C69" s="9" t="s">
        <v>235</v>
      </c>
      <c r="D69" s="27">
        <v>33654304</v>
      </c>
    </row>
    <row r="70" spans="1:4" s="1" customFormat="1" x14ac:dyDescent="0.2">
      <c r="A70" s="18">
        <v>59</v>
      </c>
      <c r="B70" s="19" t="s">
        <v>118</v>
      </c>
      <c r="C70" s="9" t="s">
        <v>325</v>
      </c>
      <c r="D70" s="27">
        <v>9200613</v>
      </c>
    </row>
    <row r="71" spans="1:4" s="1" customFormat="1" x14ac:dyDescent="0.2">
      <c r="A71" s="18">
        <v>60</v>
      </c>
      <c r="B71" s="10" t="s">
        <v>119</v>
      </c>
      <c r="C71" s="9" t="s">
        <v>236</v>
      </c>
      <c r="D71" s="27">
        <v>0</v>
      </c>
    </row>
    <row r="72" spans="1:4" s="1" customFormat="1" x14ac:dyDescent="0.2">
      <c r="A72" s="18">
        <v>61</v>
      </c>
      <c r="B72" s="10" t="s">
        <v>120</v>
      </c>
      <c r="C72" s="9" t="s">
        <v>237</v>
      </c>
      <c r="D72" s="27">
        <v>9696798</v>
      </c>
    </row>
    <row r="73" spans="1:4" s="1" customFormat="1" x14ac:dyDescent="0.2">
      <c r="A73" s="18">
        <v>62</v>
      </c>
      <c r="B73" s="11" t="s">
        <v>121</v>
      </c>
      <c r="C73" s="9" t="s">
        <v>238</v>
      </c>
      <c r="D73" s="27">
        <v>26121505</v>
      </c>
    </row>
    <row r="74" spans="1:4" s="1" customFormat="1" x14ac:dyDescent="0.2">
      <c r="A74" s="18">
        <v>63</v>
      </c>
      <c r="B74" s="11" t="s">
        <v>122</v>
      </c>
      <c r="C74" s="9" t="s">
        <v>51</v>
      </c>
      <c r="D74" s="27">
        <v>17810610</v>
      </c>
    </row>
    <row r="75" spans="1:4" s="1" customFormat="1" x14ac:dyDescent="0.2">
      <c r="A75" s="18">
        <v>64</v>
      </c>
      <c r="B75" s="11" t="s">
        <v>123</v>
      </c>
      <c r="C75" s="9" t="s">
        <v>239</v>
      </c>
      <c r="D75" s="27">
        <v>40886917</v>
      </c>
    </row>
    <row r="76" spans="1:4" s="1" customFormat="1" x14ac:dyDescent="0.2">
      <c r="A76" s="18">
        <v>65</v>
      </c>
      <c r="B76" s="11" t="s">
        <v>124</v>
      </c>
      <c r="C76" s="9" t="s">
        <v>240</v>
      </c>
      <c r="D76" s="27">
        <v>0</v>
      </c>
    </row>
    <row r="77" spans="1:4" s="1" customFormat="1" x14ac:dyDescent="0.2">
      <c r="A77" s="18">
        <v>66</v>
      </c>
      <c r="B77" s="10" t="s">
        <v>125</v>
      </c>
      <c r="C77" s="9" t="s">
        <v>241</v>
      </c>
      <c r="D77" s="27">
        <v>22934297</v>
      </c>
    </row>
    <row r="78" spans="1:4" s="1" customFormat="1" x14ac:dyDescent="0.2">
      <c r="A78" s="18">
        <v>67</v>
      </c>
      <c r="B78" s="11" t="s">
        <v>126</v>
      </c>
      <c r="C78" s="9" t="s">
        <v>242</v>
      </c>
      <c r="D78" s="27">
        <v>0</v>
      </c>
    </row>
    <row r="79" spans="1:4" s="1" customFormat="1" x14ac:dyDescent="0.2">
      <c r="A79" s="18">
        <v>68</v>
      </c>
      <c r="B79" s="11" t="s">
        <v>127</v>
      </c>
      <c r="C79" s="9" t="s">
        <v>243</v>
      </c>
      <c r="D79" s="27">
        <v>0</v>
      </c>
    </row>
    <row r="80" spans="1:4" s="1" customFormat="1" x14ac:dyDescent="0.2">
      <c r="A80" s="18">
        <v>69</v>
      </c>
      <c r="B80" s="10" t="s">
        <v>128</v>
      </c>
      <c r="C80" s="9" t="s">
        <v>244</v>
      </c>
      <c r="D80" s="27">
        <v>0</v>
      </c>
    </row>
    <row r="81" spans="1:5" s="1" customFormat="1" x14ac:dyDescent="0.2">
      <c r="A81" s="18">
        <v>70</v>
      </c>
      <c r="B81" s="10" t="s">
        <v>129</v>
      </c>
      <c r="C81" s="9" t="s">
        <v>245</v>
      </c>
      <c r="D81" s="27">
        <v>0</v>
      </c>
    </row>
    <row r="82" spans="1:5" s="1" customFormat="1" x14ac:dyDescent="0.2">
      <c r="A82" s="18">
        <v>71</v>
      </c>
      <c r="B82" s="10" t="s">
        <v>130</v>
      </c>
      <c r="C82" s="9" t="s">
        <v>246</v>
      </c>
      <c r="D82" s="27">
        <v>0</v>
      </c>
    </row>
    <row r="83" spans="1:5" s="1" customFormat="1" x14ac:dyDescent="0.2">
      <c r="A83" s="18">
        <v>72</v>
      </c>
      <c r="B83" s="19" t="s">
        <v>131</v>
      </c>
      <c r="C83" s="9" t="s">
        <v>132</v>
      </c>
      <c r="D83" s="27">
        <v>47389582</v>
      </c>
    </row>
    <row r="84" spans="1:5" s="1" customFormat="1" x14ac:dyDescent="0.2">
      <c r="A84" s="18">
        <v>73</v>
      </c>
      <c r="B84" s="10" t="s">
        <v>133</v>
      </c>
      <c r="C84" s="9" t="s">
        <v>247</v>
      </c>
      <c r="D84" s="27">
        <v>80728065</v>
      </c>
    </row>
    <row r="85" spans="1:5" s="1" customFormat="1" x14ac:dyDescent="0.2">
      <c r="A85" s="18">
        <v>74</v>
      </c>
      <c r="B85" s="19" t="s">
        <v>134</v>
      </c>
      <c r="C85" s="9" t="s">
        <v>35</v>
      </c>
      <c r="D85" s="27">
        <v>78736368</v>
      </c>
    </row>
    <row r="86" spans="1:5" s="1" customFormat="1" x14ac:dyDescent="0.2">
      <c r="A86" s="18">
        <v>75</v>
      </c>
      <c r="B86" s="10" t="s">
        <v>135</v>
      </c>
      <c r="C86" s="9" t="s">
        <v>414</v>
      </c>
      <c r="D86" s="27">
        <v>21238353</v>
      </c>
    </row>
    <row r="87" spans="1:5" s="1" customFormat="1" x14ac:dyDescent="0.2">
      <c r="A87" s="18">
        <v>76</v>
      </c>
      <c r="B87" s="10" t="s">
        <v>136</v>
      </c>
      <c r="C87" s="9" t="s">
        <v>36</v>
      </c>
      <c r="D87" s="27">
        <v>44600757</v>
      </c>
    </row>
    <row r="88" spans="1:5" s="1" customFormat="1" x14ac:dyDescent="0.2">
      <c r="A88" s="18">
        <v>77</v>
      </c>
      <c r="B88" s="10" t="s">
        <v>137</v>
      </c>
      <c r="C88" s="9" t="s">
        <v>50</v>
      </c>
      <c r="D88" s="27">
        <v>30623195</v>
      </c>
    </row>
    <row r="89" spans="1:5" s="1" customFormat="1" x14ac:dyDescent="0.2">
      <c r="A89" s="18">
        <v>78</v>
      </c>
      <c r="B89" s="10" t="s">
        <v>138</v>
      </c>
      <c r="C89" s="9" t="s">
        <v>228</v>
      </c>
      <c r="D89" s="27">
        <v>42105387</v>
      </c>
    </row>
    <row r="90" spans="1:5" s="1" customFormat="1" x14ac:dyDescent="0.2">
      <c r="A90" s="18">
        <v>79</v>
      </c>
      <c r="B90" s="10" t="s">
        <v>139</v>
      </c>
      <c r="C90" s="9" t="s">
        <v>308</v>
      </c>
      <c r="D90" s="27">
        <v>0</v>
      </c>
    </row>
    <row r="91" spans="1:5" s="1" customFormat="1" x14ac:dyDescent="0.2">
      <c r="A91" s="18">
        <v>80</v>
      </c>
      <c r="B91" s="11" t="s">
        <v>140</v>
      </c>
      <c r="C91" s="9" t="s">
        <v>258</v>
      </c>
      <c r="D91" s="27">
        <v>0</v>
      </c>
    </row>
    <row r="92" spans="1:5" s="1" customFormat="1" x14ac:dyDescent="0.2">
      <c r="A92" s="292">
        <v>81</v>
      </c>
      <c r="B92" s="295" t="s">
        <v>141</v>
      </c>
      <c r="C92" s="14" t="s">
        <v>248</v>
      </c>
      <c r="D92" s="27">
        <v>11102507</v>
      </c>
    </row>
    <row r="93" spans="1:5" s="1" customFormat="1" ht="24" x14ac:dyDescent="0.2">
      <c r="A93" s="293"/>
      <c r="B93" s="296"/>
      <c r="C93" s="9" t="s">
        <v>306</v>
      </c>
      <c r="D93" s="27">
        <v>3594633</v>
      </c>
      <c r="E93" s="66"/>
    </row>
    <row r="94" spans="1:5" s="1" customFormat="1" x14ac:dyDescent="0.2">
      <c r="A94" s="293"/>
      <c r="B94" s="296"/>
      <c r="C94" s="9" t="s">
        <v>249</v>
      </c>
      <c r="D94" s="27">
        <v>0</v>
      </c>
    </row>
    <row r="95" spans="1:5" s="1" customFormat="1" ht="24" x14ac:dyDescent="0.2">
      <c r="A95" s="294"/>
      <c r="B95" s="297"/>
      <c r="C95" s="20" t="s">
        <v>307</v>
      </c>
      <c r="D95" s="27">
        <v>7507874</v>
      </c>
    </row>
    <row r="96" spans="1:5" s="1" customFormat="1" x14ac:dyDescent="0.2">
      <c r="A96" s="18">
        <v>82</v>
      </c>
      <c r="B96" s="11" t="s">
        <v>142</v>
      </c>
      <c r="C96" s="9" t="s">
        <v>49</v>
      </c>
      <c r="D96" s="27">
        <v>0</v>
      </c>
    </row>
    <row r="97" spans="1:4" s="1" customFormat="1" x14ac:dyDescent="0.2">
      <c r="A97" s="18">
        <v>83</v>
      </c>
      <c r="B97" s="11" t="s">
        <v>143</v>
      </c>
      <c r="C97" s="9" t="s">
        <v>144</v>
      </c>
      <c r="D97" s="27">
        <v>2850131</v>
      </c>
    </row>
    <row r="98" spans="1:4" s="1" customFormat="1" x14ac:dyDescent="0.2">
      <c r="A98" s="18">
        <v>84</v>
      </c>
      <c r="B98" s="19" t="s">
        <v>145</v>
      </c>
      <c r="C98" s="9" t="s">
        <v>146</v>
      </c>
      <c r="D98" s="27">
        <v>11351546</v>
      </c>
    </row>
    <row r="99" spans="1:4" s="1" customFormat="1" x14ac:dyDescent="0.2">
      <c r="A99" s="18">
        <v>85</v>
      </c>
      <c r="B99" s="11" t="s">
        <v>147</v>
      </c>
      <c r="C99" s="9" t="s">
        <v>27</v>
      </c>
      <c r="D99" s="27">
        <v>8526125</v>
      </c>
    </row>
    <row r="100" spans="1:4" s="1" customFormat="1" x14ac:dyDescent="0.2">
      <c r="A100" s="18">
        <v>86</v>
      </c>
      <c r="B100" s="19" t="s">
        <v>148</v>
      </c>
      <c r="C100" s="9" t="s">
        <v>12</v>
      </c>
      <c r="D100" s="27">
        <v>9281726</v>
      </c>
    </row>
    <row r="101" spans="1:4" s="1" customFormat="1" x14ac:dyDescent="0.2">
      <c r="A101" s="18">
        <v>87</v>
      </c>
      <c r="B101" s="19" t="s">
        <v>149</v>
      </c>
      <c r="C101" s="9" t="s">
        <v>26</v>
      </c>
      <c r="D101" s="27">
        <v>25636298</v>
      </c>
    </row>
    <row r="102" spans="1:4" s="1" customFormat="1" x14ac:dyDescent="0.2">
      <c r="A102" s="18">
        <v>88</v>
      </c>
      <c r="B102" s="11" t="s">
        <v>150</v>
      </c>
      <c r="C102" s="9" t="s">
        <v>43</v>
      </c>
      <c r="D102" s="27">
        <v>8638993</v>
      </c>
    </row>
    <row r="103" spans="1:4" s="1" customFormat="1" x14ac:dyDescent="0.2">
      <c r="A103" s="18">
        <v>89</v>
      </c>
      <c r="B103" s="10" t="s">
        <v>152</v>
      </c>
      <c r="C103" s="9" t="s">
        <v>28</v>
      </c>
      <c r="D103" s="27">
        <v>31027674</v>
      </c>
    </row>
    <row r="104" spans="1:4" s="1" customFormat="1" x14ac:dyDescent="0.2">
      <c r="A104" s="18">
        <v>90</v>
      </c>
      <c r="B104" s="10" t="s">
        <v>153</v>
      </c>
      <c r="C104" s="9" t="s">
        <v>29</v>
      </c>
      <c r="D104" s="27">
        <v>22588677</v>
      </c>
    </row>
    <row r="105" spans="1:4" s="1" customFormat="1" x14ac:dyDescent="0.2">
      <c r="A105" s="18">
        <v>91</v>
      </c>
      <c r="B105" s="19" t="s">
        <v>154</v>
      </c>
      <c r="C105" s="9" t="s">
        <v>14</v>
      </c>
      <c r="D105" s="27">
        <v>8267703</v>
      </c>
    </row>
    <row r="106" spans="1:4" s="17" customFormat="1" x14ac:dyDescent="0.2">
      <c r="A106" s="18">
        <v>92</v>
      </c>
      <c r="B106" s="10" t="s">
        <v>155</v>
      </c>
      <c r="C106" s="9" t="s">
        <v>30</v>
      </c>
      <c r="D106" s="27">
        <v>13169153</v>
      </c>
    </row>
    <row r="107" spans="1:4" s="1" customFormat="1" x14ac:dyDescent="0.2">
      <c r="A107" s="18">
        <v>93</v>
      </c>
      <c r="B107" s="10" t="s">
        <v>156</v>
      </c>
      <c r="C107" s="9" t="s">
        <v>15</v>
      </c>
      <c r="D107" s="27">
        <v>12544165</v>
      </c>
    </row>
    <row r="108" spans="1:4" s="1" customFormat="1" x14ac:dyDescent="0.2">
      <c r="A108" s="18">
        <v>94</v>
      </c>
      <c r="B108" s="11" t="s">
        <v>157</v>
      </c>
      <c r="C108" s="9" t="s">
        <v>13</v>
      </c>
      <c r="D108" s="27">
        <v>11591456</v>
      </c>
    </row>
    <row r="109" spans="1:4" s="1" customFormat="1" x14ac:dyDescent="0.2">
      <c r="A109" s="18">
        <v>95</v>
      </c>
      <c r="B109" s="19" t="s">
        <v>158</v>
      </c>
      <c r="C109" s="9" t="s">
        <v>31</v>
      </c>
      <c r="D109" s="27">
        <v>9720834</v>
      </c>
    </row>
    <row r="110" spans="1:4" s="1" customFormat="1" x14ac:dyDescent="0.2">
      <c r="A110" s="18">
        <v>96</v>
      </c>
      <c r="B110" s="10" t="s">
        <v>160</v>
      </c>
      <c r="C110" s="9" t="s">
        <v>33</v>
      </c>
      <c r="D110" s="27">
        <v>24132169</v>
      </c>
    </row>
    <row r="111" spans="1:4" s="1" customFormat="1" x14ac:dyDescent="0.2">
      <c r="A111" s="18">
        <v>97</v>
      </c>
      <c r="B111" s="10" t="s">
        <v>162</v>
      </c>
      <c r="C111" s="9" t="s">
        <v>163</v>
      </c>
      <c r="D111" s="27">
        <v>0</v>
      </c>
    </row>
    <row r="112" spans="1:4" s="1" customFormat="1" x14ac:dyDescent="0.2">
      <c r="A112" s="18">
        <v>98</v>
      </c>
      <c r="B112" s="10" t="s">
        <v>164</v>
      </c>
      <c r="C112" s="9" t="s">
        <v>165</v>
      </c>
      <c r="D112" s="27">
        <v>0</v>
      </c>
    </row>
    <row r="113" spans="1:4" s="1" customFormat="1" x14ac:dyDescent="0.2">
      <c r="A113" s="18">
        <v>99</v>
      </c>
      <c r="B113" s="19" t="s">
        <v>166</v>
      </c>
      <c r="C113" s="9" t="s">
        <v>167</v>
      </c>
      <c r="D113" s="27">
        <v>0</v>
      </c>
    </row>
    <row r="114" spans="1:4" s="1" customFormat="1" x14ac:dyDescent="0.2">
      <c r="A114" s="18">
        <v>100</v>
      </c>
      <c r="B114" s="19" t="s">
        <v>168</v>
      </c>
      <c r="C114" s="9" t="s">
        <v>169</v>
      </c>
      <c r="D114" s="27">
        <v>0</v>
      </c>
    </row>
    <row r="115" spans="1:4" s="1" customFormat="1" x14ac:dyDescent="0.2">
      <c r="A115" s="18">
        <v>101</v>
      </c>
      <c r="B115" s="19" t="s">
        <v>170</v>
      </c>
      <c r="C115" s="9" t="s">
        <v>171</v>
      </c>
      <c r="D115" s="27">
        <v>0</v>
      </c>
    </row>
    <row r="116" spans="1:4" s="1" customFormat="1" x14ac:dyDescent="0.2">
      <c r="A116" s="18">
        <v>102</v>
      </c>
      <c r="B116" s="19" t="s">
        <v>172</v>
      </c>
      <c r="C116" s="9" t="s">
        <v>173</v>
      </c>
      <c r="D116" s="27">
        <v>0</v>
      </c>
    </row>
    <row r="117" spans="1:4" s="1" customFormat="1" x14ac:dyDescent="0.2">
      <c r="A117" s="18">
        <v>103</v>
      </c>
      <c r="B117" s="19" t="s">
        <v>174</v>
      </c>
      <c r="C117" s="9" t="s">
        <v>175</v>
      </c>
      <c r="D117" s="27">
        <v>0</v>
      </c>
    </row>
    <row r="118" spans="1:4" s="1" customFormat="1" x14ac:dyDescent="0.2">
      <c r="A118" s="18">
        <v>104</v>
      </c>
      <c r="B118" s="15" t="s">
        <v>176</v>
      </c>
      <c r="C118" s="13" t="s">
        <v>177</v>
      </c>
      <c r="D118" s="27">
        <v>0</v>
      </c>
    </row>
    <row r="119" spans="1:4" s="1" customFormat="1" x14ac:dyDescent="0.2">
      <c r="A119" s="18">
        <v>105</v>
      </c>
      <c r="B119" s="11" t="s">
        <v>178</v>
      </c>
      <c r="C119" s="9" t="s">
        <v>179</v>
      </c>
      <c r="D119" s="27">
        <v>0</v>
      </c>
    </row>
    <row r="120" spans="1:4" s="1" customFormat="1" x14ac:dyDescent="0.2">
      <c r="A120" s="18">
        <v>106</v>
      </c>
      <c r="B120" s="19" t="s">
        <v>180</v>
      </c>
      <c r="C120" s="9" t="s">
        <v>181</v>
      </c>
      <c r="D120" s="27">
        <v>0</v>
      </c>
    </row>
    <row r="121" spans="1:4" s="1" customFormat="1" x14ac:dyDescent="0.2">
      <c r="A121" s="18">
        <v>107</v>
      </c>
      <c r="B121" s="10" t="s">
        <v>182</v>
      </c>
      <c r="C121" s="16" t="s">
        <v>183</v>
      </c>
      <c r="D121" s="27">
        <v>0</v>
      </c>
    </row>
    <row r="122" spans="1:4" s="1" customFormat="1" x14ac:dyDescent="0.2">
      <c r="A122" s="18">
        <v>108</v>
      </c>
      <c r="B122" s="19" t="s">
        <v>184</v>
      </c>
      <c r="C122" s="9" t="s">
        <v>261</v>
      </c>
      <c r="D122" s="27">
        <v>0</v>
      </c>
    </row>
    <row r="123" spans="1:4" s="1" customFormat="1" x14ac:dyDescent="0.2">
      <c r="A123" s="18">
        <v>109</v>
      </c>
      <c r="B123" s="11" t="s">
        <v>185</v>
      </c>
      <c r="C123" s="9" t="s">
        <v>250</v>
      </c>
      <c r="D123" s="27">
        <v>0</v>
      </c>
    </row>
    <row r="124" spans="1:4" s="1" customFormat="1" x14ac:dyDescent="0.2">
      <c r="A124" s="18">
        <v>110</v>
      </c>
      <c r="B124" s="10" t="s">
        <v>329</v>
      </c>
      <c r="C124" s="9" t="s">
        <v>317</v>
      </c>
      <c r="D124" s="27">
        <v>0</v>
      </c>
    </row>
    <row r="125" spans="1:4" s="1" customFormat="1" x14ac:dyDescent="0.2">
      <c r="A125" s="18">
        <v>111</v>
      </c>
      <c r="B125" s="49" t="s">
        <v>421</v>
      </c>
      <c r="C125" s="13" t="s">
        <v>422</v>
      </c>
      <c r="D125" s="27">
        <v>0</v>
      </c>
    </row>
    <row r="126" spans="1:4" s="1" customFormat="1" x14ac:dyDescent="0.2">
      <c r="A126" s="18">
        <v>112</v>
      </c>
      <c r="B126" s="11" t="s">
        <v>186</v>
      </c>
      <c r="C126" s="9" t="s">
        <v>320</v>
      </c>
      <c r="D126" s="27">
        <v>0</v>
      </c>
    </row>
    <row r="127" spans="1:4" s="1" customFormat="1" x14ac:dyDescent="0.2">
      <c r="A127" s="18">
        <v>113</v>
      </c>
      <c r="B127" s="19" t="s">
        <v>187</v>
      </c>
      <c r="C127" s="9" t="s">
        <v>188</v>
      </c>
      <c r="D127" s="27">
        <v>0</v>
      </c>
    </row>
    <row r="128" spans="1:4" s="1" customFormat="1" x14ac:dyDescent="0.2">
      <c r="A128" s="18">
        <v>114</v>
      </c>
      <c r="B128" s="19" t="s">
        <v>189</v>
      </c>
      <c r="C128" s="32" t="s">
        <v>305</v>
      </c>
      <c r="D128" s="27">
        <v>0</v>
      </c>
    </row>
    <row r="129" spans="1:6" s="1" customFormat="1" x14ac:dyDescent="0.2">
      <c r="A129" s="18">
        <v>115</v>
      </c>
      <c r="B129" s="19" t="s">
        <v>190</v>
      </c>
      <c r="C129" s="9" t="s">
        <v>225</v>
      </c>
      <c r="D129" s="27">
        <v>0</v>
      </c>
    </row>
    <row r="130" spans="1:6" x14ac:dyDescent="0.2">
      <c r="A130" s="18">
        <v>116</v>
      </c>
      <c r="B130" s="19" t="s">
        <v>191</v>
      </c>
      <c r="C130" s="9" t="s">
        <v>192</v>
      </c>
      <c r="D130" s="27">
        <v>0</v>
      </c>
      <c r="F130" s="30"/>
    </row>
    <row r="131" spans="1:6" s="1" customFormat="1" x14ac:dyDescent="0.2">
      <c r="A131" s="18">
        <v>117</v>
      </c>
      <c r="B131" s="19" t="s">
        <v>193</v>
      </c>
      <c r="C131" s="9" t="s">
        <v>40</v>
      </c>
      <c r="D131" s="27">
        <v>541850</v>
      </c>
    </row>
    <row r="132" spans="1:6" s="1" customFormat="1" x14ac:dyDescent="0.2">
      <c r="A132" s="18">
        <v>118</v>
      </c>
      <c r="B132" s="10" t="s">
        <v>194</v>
      </c>
      <c r="C132" s="9" t="s">
        <v>46</v>
      </c>
      <c r="D132" s="27">
        <v>32787344</v>
      </c>
      <c r="E132" s="40"/>
    </row>
    <row r="133" spans="1:6" s="1" customFormat="1" x14ac:dyDescent="0.2">
      <c r="A133" s="18">
        <v>119</v>
      </c>
      <c r="B133" s="10" t="s">
        <v>195</v>
      </c>
      <c r="C133" s="9" t="s">
        <v>227</v>
      </c>
      <c r="D133" s="27">
        <v>0</v>
      </c>
    </row>
    <row r="134" spans="1:6" s="1" customFormat="1" x14ac:dyDescent="0.2">
      <c r="A134" s="18">
        <v>120</v>
      </c>
      <c r="B134" s="10" t="s">
        <v>196</v>
      </c>
      <c r="C134" s="9" t="s">
        <v>48</v>
      </c>
      <c r="D134" s="27">
        <v>0</v>
      </c>
    </row>
    <row r="135" spans="1:6" s="1" customFormat="1" x14ac:dyDescent="0.2">
      <c r="A135" s="18">
        <v>121</v>
      </c>
      <c r="B135" s="19" t="s">
        <v>197</v>
      </c>
      <c r="C135" s="9" t="s">
        <v>47</v>
      </c>
      <c r="D135" s="27">
        <v>0</v>
      </c>
    </row>
    <row r="136" spans="1:6" s="1" customFormat="1" x14ac:dyDescent="0.2">
      <c r="A136" s="18">
        <v>122</v>
      </c>
      <c r="B136" s="19" t="s">
        <v>198</v>
      </c>
      <c r="C136" s="9" t="s">
        <v>199</v>
      </c>
      <c r="D136" s="27">
        <v>0</v>
      </c>
    </row>
    <row r="137" spans="1:6" s="1" customFormat="1" x14ac:dyDescent="0.2">
      <c r="A137" s="18">
        <v>123</v>
      </c>
      <c r="B137" s="19" t="s">
        <v>200</v>
      </c>
      <c r="C137" s="9" t="s">
        <v>41</v>
      </c>
      <c r="D137" s="27">
        <v>1083700</v>
      </c>
    </row>
    <row r="138" spans="1:6" s="1" customFormat="1" x14ac:dyDescent="0.2">
      <c r="A138" s="18">
        <v>124</v>
      </c>
      <c r="B138" s="10" t="s">
        <v>201</v>
      </c>
      <c r="C138" s="9" t="s">
        <v>226</v>
      </c>
      <c r="D138" s="27">
        <v>54528533</v>
      </c>
    </row>
    <row r="139" spans="1:6" s="1" customFormat="1" x14ac:dyDescent="0.2">
      <c r="A139" s="18">
        <v>125</v>
      </c>
      <c r="B139" s="11" t="s">
        <v>202</v>
      </c>
      <c r="C139" s="9" t="s">
        <v>203</v>
      </c>
      <c r="D139" s="27">
        <v>73798820</v>
      </c>
    </row>
    <row r="140" spans="1:6" x14ac:dyDescent="0.2">
      <c r="A140" s="18">
        <v>126</v>
      </c>
      <c r="B140" s="19" t="s">
        <v>204</v>
      </c>
      <c r="C140" s="9" t="s">
        <v>205</v>
      </c>
      <c r="D140" s="27">
        <v>4334800</v>
      </c>
    </row>
    <row r="141" spans="1:6" x14ac:dyDescent="0.2">
      <c r="A141" s="18">
        <v>127</v>
      </c>
      <c r="B141" s="10" t="s">
        <v>206</v>
      </c>
      <c r="C141" s="9" t="s">
        <v>207</v>
      </c>
      <c r="D141" s="27">
        <v>0</v>
      </c>
    </row>
    <row r="142" spans="1:6" x14ac:dyDescent="0.2">
      <c r="A142" s="18">
        <v>128</v>
      </c>
      <c r="B142" s="19" t="s">
        <v>208</v>
      </c>
      <c r="C142" s="9" t="s">
        <v>209</v>
      </c>
      <c r="D142" s="27">
        <v>0</v>
      </c>
    </row>
    <row r="143" spans="1:6" x14ac:dyDescent="0.2">
      <c r="A143" s="18">
        <v>129</v>
      </c>
      <c r="B143" s="78" t="s">
        <v>251</v>
      </c>
      <c r="C143" s="79" t="s">
        <v>252</v>
      </c>
      <c r="D143" s="27">
        <v>0</v>
      </c>
    </row>
    <row r="144" spans="1:6" x14ac:dyDescent="0.2">
      <c r="A144" s="18">
        <v>130</v>
      </c>
      <c r="B144" s="80" t="s">
        <v>253</v>
      </c>
      <c r="C144" s="36" t="s">
        <v>254</v>
      </c>
      <c r="D144" s="27">
        <v>0</v>
      </c>
    </row>
    <row r="145" spans="1:57" x14ac:dyDescent="0.2">
      <c r="A145" s="18">
        <v>131</v>
      </c>
      <c r="B145" s="81" t="s">
        <v>255</v>
      </c>
      <c r="C145" s="129" t="s">
        <v>419</v>
      </c>
      <c r="D145" s="27">
        <v>0</v>
      </c>
    </row>
    <row r="146" spans="1:57" x14ac:dyDescent="0.2">
      <c r="A146" s="18">
        <v>132</v>
      </c>
      <c r="B146" s="18" t="s">
        <v>259</v>
      </c>
      <c r="C146" s="26" t="s">
        <v>260</v>
      </c>
      <c r="D146" s="27">
        <v>0</v>
      </c>
    </row>
    <row r="147" spans="1:57" x14ac:dyDescent="0.2">
      <c r="A147" s="18">
        <v>133</v>
      </c>
      <c r="B147" s="49" t="s">
        <v>310</v>
      </c>
      <c r="C147" s="26" t="s">
        <v>309</v>
      </c>
      <c r="D147" s="27">
        <v>0</v>
      </c>
    </row>
    <row r="148" spans="1:57" s="4" customFormat="1" x14ac:dyDescent="0.2">
      <c r="A148" s="18">
        <v>134</v>
      </c>
      <c r="B148" s="49" t="s">
        <v>319</v>
      </c>
      <c r="C148" s="26" t="s">
        <v>316</v>
      </c>
      <c r="D148" s="27">
        <v>0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</row>
    <row r="149" spans="1:57" x14ac:dyDescent="0.2">
      <c r="A149" s="18">
        <v>135</v>
      </c>
      <c r="B149" s="49" t="s">
        <v>412</v>
      </c>
      <c r="C149" s="13" t="s">
        <v>413</v>
      </c>
      <c r="D149" s="27">
        <v>0</v>
      </c>
    </row>
  </sheetData>
  <mergeCells count="9">
    <mergeCell ref="B2:D2"/>
    <mergeCell ref="A92:A95"/>
    <mergeCell ref="B92:B95"/>
    <mergeCell ref="A11:C11"/>
    <mergeCell ref="D4:D7"/>
    <mergeCell ref="A4:A7"/>
    <mergeCell ref="B4:B7"/>
    <mergeCell ref="C4:C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0"/>
  <sheetViews>
    <sheetView zoomScale="90" zoomScaleNormal="9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8" sqref="A8:C10"/>
    </sheetView>
  </sheetViews>
  <sheetFormatPr defaultColWidth="9.140625" defaultRowHeight="12" x14ac:dyDescent="0.2"/>
  <cols>
    <col min="1" max="1" width="4.7109375" style="41" customWidth="1"/>
    <col min="2" max="2" width="9.28515625" style="41" customWidth="1"/>
    <col min="3" max="3" width="31.7109375" style="6" bestFit="1" customWidth="1"/>
    <col min="4" max="6" width="16.140625" style="1" customWidth="1"/>
    <col min="7" max="9" width="14" style="1" customWidth="1"/>
    <col min="10" max="10" width="15.7109375" style="1" customWidth="1"/>
    <col min="11" max="11" width="19.28515625" style="1" customWidth="1"/>
    <col min="12" max="14" width="16.140625" style="1" customWidth="1"/>
    <col min="15" max="16384" width="9.140625" style="1"/>
  </cols>
  <sheetData>
    <row r="1" spans="1:14" x14ac:dyDescent="0.2">
      <c r="D1" s="40"/>
      <c r="E1" s="40"/>
      <c r="F1" s="40"/>
      <c r="G1" s="40"/>
      <c r="H1" s="40"/>
      <c r="I1" s="40"/>
      <c r="J1" s="40"/>
      <c r="N1" s="40"/>
    </row>
    <row r="2" spans="1:14" ht="39.75" customHeight="1" x14ac:dyDescent="0.2">
      <c r="A2" s="342" t="s">
        <v>439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</row>
    <row r="3" spans="1:14" x14ac:dyDescent="0.2">
      <c r="C3" s="42"/>
      <c r="D3" s="40"/>
      <c r="E3" s="40"/>
      <c r="F3" s="40"/>
      <c r="G3" s="40"/>
      <c r="H3" s="40"/>
      <c r="I3" s="40"/>
      <c r="J3" s="40"/>
      <c r="N3" s="1" t="s">
        <v>277</v>
      </c>
    </row>
    <row r="4" spans="1:14" s="3" customFormat="1" ht="15.75" customHeight="1" x14ac:dyDescent="0.2">
      <c r="A4" s="319" t="s">
        <v>44</v>
      </c>
      <c r="B4" s="319" t="s">
        <v>55</v>
      </c>
      <c r="C4" s="319" t="s">
        <v>45</v>
      </c>
      <c r="D4" s="449" t="s">
        <v>289</v>
      </c>
      <c r="E4" s="450"/>
      <c r="F4" s="450"/>
      <c r="G4" s="450"/>
      <c r="H4" s="450"/>
      <c r="I4" s="450"/>
      <c r="J4" s="450"/>
      <c r="K4" s="449"/>
      <c r="L4" s="449"/>
      <c r="M4" s="450"/>
      <c r="N4" s="449"/>
    </row>
    <row r="5" spans="1:14" ht="25.5" customHeight="1" x14ac:dyDescent="0.2">
      <c r="A5" s="319"/>
      <c r="B5" s="319"/>
      <c r="C5" s="319"/>
      <c r="D5" s="449" t="s">
        <v>273</v>
      </c>
      <c r="E5" s="443" t="s">
        <v>446</v>
      </c>
      <c r="F5" s="443" t="s">
        <v>447</v>
      </c>
      <c r="G5" s="446" t="s">
        <v>321</v>
      </c>
      <c r="H5" s="446" t="s">
        <v>322</v>
      </c>
      <c r="I5" s="446" t="s">
        <v>323</v>
      </c>
      <c r="J5" s="446" t="s">
        <v>423</v>
      </c>
      <c r="K5" s="449" t="s">
        <v>415</v>
      </c>
      <c r="L5" s="449" t="s">
        <v>290</v>
      </c>
      <c r="M5" s="450"/>
      <c r="N5" s="449"/>
    </row>
    <row r="6" spans="1:14" ht="26.25" customHeight="1" x14ac:dyDescent="0.2">
      <c r="A6" s="319"/>
      <c r="B6" s="319"/>
      <c r="C6" s="319"/>
      <c r="D6" s="449"/>
      <c r="E6" s="444"/>
      <c r="F6" s="444"/>
      <c r="G6" s="447"/>
      <c r="H6" s="447"/>
      <c r="I6" s="447"/>
      <c r="J6" s="447"/>
      <c r="K6" s="449"/>
      <c r="L6" s="449" t="s">
        <v>291</v>
      </c>
      <c r="M6" s="451" t="s">
        <v>315</v>
      </c>
      <c r="N6" s="452"/>
    </row>
    <row r="7" spans="1:14" ht="60.75" customHeight="1" x14ac:dyDescent="0.2">
      <c r="A7" s="319"/>
      <c r="B7" s="319"/>
      <c r="C7" s="319"/>
      <c r="D7" s="449"/>
      <c r="E7" s="445"/>
      <c r="F7" s="445"/>
      <c r="G7" s="448"/>
      <c r="H7" s="448"/>
      <c r="I7" s="448"/>
      <c r="J7" s="448"/>
      <c r="K7" s="449"/>
      <c r="L7" s="449"/>
      <c r="M7" s="135" t="s">
        <v>313</v>
      </c>
      <c r="N7" s="135" t="s">
        <v>314</v>
      </c>
    </row>
    <row r="8" spans="1:14" ht="14.25" customHeight="1" x14ac:dyDescent="0.2">
      <c r="A8" s="291" t="s">
        <v>469</v>
      </c>
      <c r="B8" s="291"/>
      <c r="C8" s="291"/>
      <c r="D8" s="275">
        <f>D11+D10+D9</f>
        <v>8306680940</v>
      </c>
      <c r="E8" s="275">
        <f t="shared" ref="E8:N8" si="0">E11+E10+E9</f>
        <v>130370255</v>
      </c>
      <c r="F8" s="275">
        <f t="shared" si="0"/>
        <v>43714193</v>
      </c>
      <c r="G8" s="275">
        <f t="shared" si="0"/>
        <v>466216414.5</v>
      </c>
      <c r="H8" s="275">
        <f t="shared" si="0"/>
        <v>6694030</v>
      </c>
      <c r="I8" s="275">
        <f t="shared" si="0"/>
        <v>456413117.75000018</v>
      </c>
      <c r="J8" s="275">
        <f t="shared" si="0"/>
        <v>5032196.0000000009</v>
      </c>
      <c r="K8" s="275">
        <f t="shared" si="0"/>
        <v>549182473.37999988</v>
      </c>
      <c r="L8" s="275">
        <f t="shared" si="0"/>
        <v>541660426.40999985</v>
      </c>
      <c r="M8" s="275">
        <f t="shared" si="0"/>
        <v>2248681471</v>
      </c>
      <c r="N8" s="275">
        <f t="shared" si="0"/>
        <v>3858716362</v>
      </c>
    </row>
    <row r="9" spans="1:14" ht="14.25" customHeight="1" x14ac:dyDescent="0.2">
      <c r="A9" s="228"/>
      <c r="B9" s="228"/>
      <c r="C9" s="278" t="s">
        <v>467</v>
      </c>
      <c r="D9" s="33">
        <f t="shared" ref="D9:D10" si="1">G9+H9+I9+J9+K9+L9+M9+N9+E9+F9</f>
        <v>80585587</v>
      </c>
      <c r="E9" s="250">
        <v>832</v>
      </c>
      <c r="F9" s="250">
        <v>462</v>
      </c>
      <c r="G9" s="249">
        <v>0</v>
      </c>
      <c r="H9" s="249">
        <v>0</v>
      </c>
      <c r="I9" s="249">
        <v>0</v>
      </c>
      <c r="J9" s="249">
        <v>0</v>
      </c>
      <c r="K9" s="252">
        <v>80584293</v>
      </c>
      <c r="L9" s="252">
        <v>0</v>
      </c>
      <c r="M9" s="135">
        <v>0</v>
      </c>
      <c r="N9" s="135">
        <v>0</v>
      </c>
    </row>
    <row r="10" spans="1:14" ht="20.25" customHeight="1" x14ac:dyDescent="0.2">
      <c r="A10" s="228"/>
      <c r="B10" s="228"/>
      <c r="C10" s="278" t="s">
        <v>468</v>
      </c>
      <c r="D10" s="33">
        <f t="shared" si="1"/>
        <v>90383518</v>
      </c>
      <c r="E10" s="33"/>
      <c r="F10" s="33"/>
      <c r="G10" s="33"/>
      <c r="H10" s="33"/>
      <c r="I10" s="33"/>
      <c r="J10" s="33"/>
      <c r="K10" s="37"/>
      <c r="L10" s="33"/>
      <c r="M10" s="33"/>
      <c r="N10" s="33">
        <v>90383518</v>
      </c>
    </row>
    <row r="11" spans="1:14" s="3" customFormat="1" ht="15" customHeight="1" x14ac:dyDescent="0.2">
      <c r="A11" s="291" t="s">
        <v>224</v>
      </c>
      <c r="B11" s="291"/>
      <c r="C11" s="291"/>
      <c r="D11" s="275">
        <f>SUM(D12:D148)-D92</f>
        <v>8135711835</v>
      </c>
      <c r="E11" s="275">
        <f t="shared" ref="E11:N11" si="2">SUM(E12:E148)-E92</f>
        <v>130369423</v>
      </c>
      <c r="F11" s="275">
        <f t="shared" si="2"/>
        <v>43713731</v>
      </c>
      <c r="G11" s="275">
        <f t="shared" si="2"/>
        <v>466216414.5</v>
      </c>
      <c r="H11" s="275">
        <f t="shared" si="2"/>
        <v>6694030</v>
      </c>
      <c r="I11" s="275">
        <f t="shared" si="2"/>
        <v>456413117.75000018</v>
      </c>
      <c r="J11" s="275">
        <f t="shared" si="2"/>
        <v>5032196.0000000009</v>
      </c>
      <c r="K11" s="275">
        <f t="shared" si="2"/>
        <v>468598180.37999994</v>
      </c>
      <c r="L11" s="275">
        <f t="shared" si="2"/>
        <v>541660426.40999985</v>
      </c>
      <c r="M11" s="275">
        <f t="shared" si="2"/>
        <v>2248681471</v>
      </c>
      <c r="N11" s="275">
        <f t="shared" si="2"/>
        <v>3768332844</v>
      </c>
    </row>
    <row r="12" spans="1:14" ht="12" customHeight="1" x14ac:dyDescent="0.2">
      <c r="A12" s="18">
        <v>1</v>
      </c>
      <c r="B12" s="10" t="s">
        <v>56</v>
      </c>
      <c r="C12" s="9" t="s">
        <v>42</v>
      </c>
      <c r="D12" s="27">
        <f>ROUND(G12+H12+I12+J12+K12+L12+M12+N12+E12+F12,0)</f>
        <v>35681165</v>
      </c>
      <c r="E12" s="33">
        <v>570970</v>
      </c>
      <c r="F12" s="33">
        <v>191539</v>
      </c>
      <c r="G12" s="33">
        <v>2149639</v>
      </c>
      <c r="H12" s="33">
        <v>0</v>
      </c>
      <c r="I12" s="33">
        <v>1749615.7</v>
      </c>
      <c r="J12" s="33">
        <v>30366.700000000004</v>
      </c>
      <c r="K12" s="37">
        <v>0</v>
      </c>
      <c r="L12" s="37">
        <v>2683114.85</v>
      </c>
      <c r="M12" s="37">
        <v>10682860</v>
      </c>
      <c r="N12" s="37">
        <v>17623060</v>
      </c>
    </row>
    <row r="13" spans="1:14" x14ac:dyDescent="0.2">
      <c r="A13" s="18">
        <v>2</v>
      </c>
      <c r="B13" s="11" t="s">
        <v>57</v>
      </c>
      <c r="C13" s="9" t="s">
        <v>210</v>
      </c>
      <c r="D13" s="27">
        <f t="shared" ref="D13:D76" si="3">ROUND(G13+H13+I13+J13+K13+L13+M13+N13+E13+F13,0)</f>
        <v>35804925</v>
      </c>
      <c r="E13" s="33">
        <v>574752</v>
      </c>
      <c r="F13" s="33">
        <v>192655</v>
      </c>
      <c r="G13" s="33">
        <v>2224562</v>
      </c>
      <c r="H13" s="33">
        <v>0</v>
      </c>
      <c r="I13" s="33">
        <v>1706617.12</v>
      </c>
      <c r="J13" s="33">
        <v>0</v>
      </c>
      <c r="K13" s="37">
        <v>0</v>
      </c>
      <c r="L13" s="37">
        <v>2017216.5000000002</v>
      </c>
      <c r="M13" s="37">
        <v>10849186</v>
      </c>
      <c r="N13" s="37">
        <v>18239936</v>
      </c>
    </row>
    <row r="14" spans="1:14" x14ac:dyDescent="0.2">
      <c r="A14" s="18">
        <v>3</v>
      </c>
      <c r="B14" s="19" t="s">
        <v>58</v>
      </c>
      <c r="C14" s="9" t="s">
        <v>5</v>
      </c>
      <c r="D14" s="27">
        <f t="shared" si="3"/>
        <v>110906830</v>
      </c>
      <c r="E14" s="33">
        <v>1850297</v>
      </c>
      <c r="F14" s="33">
        <v>620363</v>
      </c>
      <c r="G14" s="33">
        <v>6277232.5</v>
      </c>
      <c r="H14" s="33">
        <v>730413</v>
      </c>
      <c r="I14" s="33">
        <v>6250724.3000000007</v>
      </c>
      <c r="J14" s="33">
        <v>0</v>
      </c>
      <c r="K14" s="37">
        <v>0</v>
      </c>
      <c r="L14" s="37">
        <v>7720832</v>
      </c>
      <c r="M14" s="37">
        <v>33693666</v>
      </c>
      <c r="N14" s="37">
        <v>53763302</v>
      </c>
    </row>
    <row r="15" spans="1:14" ht="14.25" customHeight="1" x14ac:dyDescent="0.2">
      <c r="A15" s="18">
        <v>4</v>
      </c>
      <c r="B15" s="10" t="s">
        <v>59</v>
      </c>
      <c r="C15" s="9" t="s">
        <v>211</v>
      </c>
      <c r="D15" s="27">
        <f t="shared" si="3"/>
        <v>38134490</v>
      </c>
      <c r="E15" s="33">
        <v>601220</v>
      </c>
      <c r="F15" s="33">
        <v>201581</v>
      </c>
      <c r="G15" s="33">
        <v>2384457</v>
      </c>
      <c r="H15" s="33">
        <v>0</v>
      </c>
      <c r="I15" s="33">
        <v>1615647.37</v>
      </c>
      <c r="J15" s="33">
        <v>0</v>
      </c>
      <c r="K15" s="37">
        <v>0</v>
      </c>
      <c r="L15" s="37">
        <v>1858875.85</v>
      </c>
      <c r="M15" s="37">
        <v>11756127</v>
      </c>
      <c r="N15" s="37">
        <v>19716582</v>
      </c>
    </row>
    <row r="16" spans="1:14" x14ac:dyDescent="0.2">
      <c r="A16" s="18">
        <v>5</v>
      </c>
      <c r="B16" s="10" t="s">
        <v>60</v>
      </c>
      <c r="C16" s="9" t="s">
        <v>8</v>
      </c>
      <c r="D16" s="27">
        <f t="shared" si="3"/>
        <v>41520745</v>
      </c>
      <c r="E16" s="33">
        <v>685248</v>
      </c>
      <c r="F16" s="33">
        <v>229847</v>
      </c>
      <c r="G16" s="33">
        <v>2638712</v>
      </c>
      <c r="H16" s="33">
        <v>0</v>
      </c>
      <c r="I16" s="33">
        <v>2075313.2000000002</v>
      </c>
      <c r="J16" s="33">
        <v>26028.600000000002</v>
      </c>
      <c r="K16" s="37">
        <v>0</v>
      </c>
      <c r="L16" s="37">
        <v>1926116.4000000001</v>
      </c>
      <c r="M16" s="37">
        <v>12754652</v>
      </c>
      <c r="N16" s="37">
        <v>21184828</v>
      </c>
    </row>
    <row r="17" spans="1:14" x14ac:dyDescent="0.2">
      <c r="A17" s="18">
        <v>6</v>
      </c>
      <c r="B17" s="19" t="s">
        <v>61</v>
      </c>
      <c r="C17" s="9" t="s">
        <v>62</v>
      </c>
      <c r="D17" s="27">
        <f t="shared" si="3"/>
        <v>298420394</v>
      </c>
      <c r="E17" s="33">
        <v>5174024</v>
      </c>
      <c r="F17" s="33">
        <v>1735007</v>
      </c>
      <c r="G17" s="33">
        <v>18504886</v>
      </c>
      <c r="H17" s="33">
        <v>1569345</v>
      </c>
      <c r="I17" s="33">
        <v>17859522.199999999</v>
      </c>
      <c r="J17" s="33">
        <v>0</v>
      </c>
      <c r="K17" s="37">
        <v>15033827</v>
      </c>
      <c r="L17" s="37">
        <v>16625768.250000002</v>
      </c>
      <c r="M17" s="37">
        <v>85932718</v>
      </c>
      <c r="N17" s="37">
        <v>135985297</v>
      </c>
    </row>
    <row r="18" spans="1:14" x14ac:dyDescent="0.2">
      <c r="A18" s="18">
        <v>7</v>
      </c>
      <c r="B18" s="10" t="s">
        <v>63</v>
      </c>
      <c r="C18" s="9" t="s">
        <v>212</v>
      </c>
      <c r="D18" s="27">
        <f t="shared" si="3"/>
        <v>108622133</v>
      </c>
      <c r="E18" s="33">
        <v>1803241</v>
      </c>
      <c r="F18" s="33">
        <v>604742</v>
      </c>
      <c r="G18" s="33">
        <v>6795756</v>
      </c>
      <c r="H18" s="33">
        <v>0</v>
      </c>
      <c r="I18" s="33">
        <v>5452147.7999999998</v>
      </c>
      <c r="J18" s="33">
        <v>21690.5</v>
      </c>
      <c r="K18" s="37">
        <v>0</v>
      </c>
      <c r="L18" s="37">
        <v>5709270.9300000006</v>
      </c>
      <c r="M18" s="37">
        <v>33363168</v>
      </c>
      <c r="N18" s="37">
        <v>54872117</v>
      </c>
    </row>
    <row r="19" spans="1:14" x14ac:dyDescent="0.2">
      <c r="A19" s="18">
        <v>8</v>
      </c>
      <c r="B19" s="19" t="s">
        <v>64</v>
      </c>
      <c r="C19" s="9" t="s">
        <v>17</v>
      </c>
      <c r="D19" s="27">
        <f t="shared" si="3"/>
        <v>43320000</v>
      </c>
      <c r="E19" s="33">
        <v>721380</v>
      </c>
      <c r="F19" s="33">
        <v>241748</v>
      </c>
      <c r="G19" s="33">
        <v>2801265</v>
      </c>
      <c r="H19" s="33">
        <v>4174</v>
      </c>
      <c r="I19" s="33">
        <v>2364299.88</v>
      </c>
      <c r="J19" s="33">
        <v>0</v>
      </c>
      <c r="K19" s="37">
        <v>0</v>
      </c>
      <c r="L19" s="37">
        <v>1444587.3</v>
      </c>
      <c r="M19" s="37">
        <v>13476308</v>
      </c>
      <c r="N19" s="37">
        <v>22266238</v>
      </c>
    </row>
    <row r="20" spans="1:14" x14ac:dyDescent="0.2">
      <c r="A20" s="18">
        <v>9</v>
      </c>
      <c r="B20" s="19" t="s">
        <v>65</v>
      </c>
      <c r="C20" s="9" t="s">
        <v>6</v>
      </c>
      <c r="D20" s="27">
        <f t="shared" si="3"/>
        <v>41247517</v>
      </c>
      <c r="E20" s="33">
        <v>638613</v>
      </c>
      <c r="F20" s="33">
        <v>214226</v>
      </c>
      <c r="G20" s="33">
        <v>2503804</v>
      </c>
      <c r="H20" s="33">
        <v>20869</v>
      </c>
      <c r="I20" s="33">
        <v>1882378.75</v>
      </c>
      <c r="J20" s="33">
        <v>0</v>
      </c>
      <c r="K20" s="37">
        <v>0</v>
      </c>
      <c r="L20" s="37">
        <v>3986713.9000000004</v>
      </c>
      <c r="M20" s="37">
        <v>11988946</v>
      </c>
      <c r="N20" s="37">
        <v>20011966</v>
      </c>
    </row>
    <row r="21" spans="1:14" x14ac:dyDescent="0.2">
      <c r="A21" s="18">
        <v>10</v>
      </c>
      <c r="B21" s="19" t="s">
        <v>66</v>
      </c>
      <c r="C21" s="9" t="s">
        <v>18</v>
      </c>
      <c r="D21" s="27">
        <f t="shared" si="3"/>
        <v>52389413</v>
      </c>
      <c r="E21" s="33">
        <v>871791</v>
      </c>
      <c r="F21" s="33">
        <v>292329</v>
      </c>
      <c r="G21" s="33">
        <v>3432268</v>
      </c>
      <c r="H21" s="33">
        <v>0</v>
      </c>
      <c r="I21" s="33">
        <v>2879652.45</v>
      </c>
      <c r="J21" s="33">
        <v>4338.1000000000004</v>
      </c>
      <c r="K21" s="37">
        <v>0</v>
      </c>
      <c r="L21" s="37">
        <v>3702568.35</v>
      </c>
      <c r="M21" s="37">
        <v>15435615</v>
      </c>
      <c r="N21" s="37">
        <v>25770851</v>
      </c>
    </row>
    <row r="22" spans="1:14" x14ac:dyDescent="0.2">
      <c r="A22" s="18">
        <v>11</v>
      </c>
      <c r="B22" s="19" t="s">
        <v>67</v>
      </c>
      <c r="C22" s="9" t="s">
        <v>7</v>
      </c>
      <c r="D22" s="27">
        <f t="shared" si="3"/>
        <v>40809637</v>
      </c>
      <c r="E22" s="33">
        <v>650797</v>
      </c>
      <c r="F22" s="33">
        <v>218317</v>
      </c>
      <c r="G22" s="33">
        <v>2543189</v>
      </c>
      <c r="H22" s="33">
        <v>12522</v>
      </c>
      <c r="I22" s="33">
        <v>2005213.5</v>
      </c>
      <c r="J22" s="33">
        <v>0</v>
      </c>
      <c r="K22" s="37">
        <v>0</v>
      </c>
      <c r="L22" s="37">
        <v>3520368.1500000004</v>
      </c>
      <c r="M22" s="37">
        <v>11859798</v>
      </c>
      <c r="N22" s="37">
        <v>19999432</v>
      </c>
    </row>
    <row r="23" spans="1:14" x14ac:dyDescent="0.2">
      <c r="A23" s="18">
        <v>12</v>
      </c>
      <c r="B23" s="19" t="s">
        <v>68</v>
      </c>
      <c r="C23" s="9" t="s">
        <v>19</v>
      </c>
      <c r="D23" s="27">
        <f t="shared" si="3"/>
        <v>77525035</v>
      </c>
      <c r="E23" s="33">
        <v>1341507</v>
      </c>
      <c r="F23" s="33">
        <v>450023</v>
      </c>
      <c r="G23" s="33">
        <v>5091166</v>
      </c>
      <c r="H23" s="33">
        <v>4174</v>
      </c>
      <c r="I23" s="33">
        <v>4143252.25</v>
      </c>
      <c r="J23" s="33">
        <v>0</v>
      </c>
      <c r="K23" s="37">
        <v>0</v>
      </c>
      <c r="L23" s="37">
        <v>2169050</v>
      </c>
      <c r="M23" s="37">
        <v>24281046</v>
      </c>
      <c r="N23" s="37">
        <v>40044817</v>
      </c>
    </row>
    <row r="24" spans="1:14" x14ac:dyDescent="0.2">
      <c r="A24" s="18">
        <v>13</v>
      </c>
      <c r="B24" s="19" t="s">
        <v>230</v>
      </c>
      <c r="C24" s="9" t="s">
        <v>231</v>
      </c>
      <c r="D24" s="27">
        <f t="shared" si="3"/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7">
        <v>0</v>
      </c>
      <c r="L24" s="37">
        <v>0</v>
      </c>
      <c r="M24" s="37">
        <v>0</v>
      </c>
      <c r="N24" s="37">
        <v>0</v>
      </c>
    </row>
    <row r="25" spans="1:14" x14ac:dyDescent="0.2">
      <c r="A25" s="18">
        <v>14</v>
      </c>
      <c r="B25" s="19" t="s">
        <v>69</v>
      </c>
      <c r="C25" s="9" t="s">
        <v>22</v>
      </c>
      <c r="D25" s="27">
        <f t="shared" si="3"/>
        <v>51039669</v>
      </c>
      <c r="E25" s="33">
        <v>861707</v>
      </c>
      <c r="F25" s="33">
        <v>288982</v>
      </c>
      <c r="G25" s="33">
        <v>3315583</v>
      </c>
      <c r="H25" s="33">
        <v>530072</v>
      </c>
      <c r="I25" s="33">
        <v>3021584.56</v>
      </c>
      <c r="J25" s="33">
        <v>47719.100000000006</v>
      </c>
      <c r="K25" s="37">
        <v>0</v>
      </c>
      <c r="L25" s="37">
        <v>966314.28</v>
      </c>
      <c r="M25" s="37">
        <v>16007385</v>
      </c>
      <c r="N25" s="37">
        <v>26000322</v>
      </c>
    </row>
    <row r="26" spans="1:14" x14ac:dyDescent="0.2">
      <c r="A26" s="18">
        <v>15</v>
      </c>
      <c r="B26" s="19" t="s">
        <v>70</v>
      </c>
      <c r="C26" s="9" t="s">
        <v>10</v>
      </c>
      <c r="D26" s="27">
        <f t="shared" si="3"/>
        <v>76357476</v>
      </c>
      <c r="E26" s="33">
        <v>1312938</v>
      </c>
      <c r="F26" s="33">
        <v>440353</v>
      </c>
      <c r="G26" s="33">
        <v>4535481</v>
      </c>
      <c r="H26" s="33">
        <v>58433</v>
      </c>
      <c r="I26" s="33">
        <v>4489659.32</v>
      </c>
      <c r="J26" s="33">
        <v>15183.350000000002</v>
      </c>
      <c r="K26" s="37">
        <v>0</v>
      </c>
      <c r="L26" s="37">
        <v>3327322.7</v>
      </c>
      <c r="M26" s="37">
        <v>22983902</v>
      </c>
      <c r="N26" s="37">
        <v>39194204</v>
      </c>
    </row>
    <row r="27" spans="1:14" x14ac:dyDescent="0.2">
      <c r="A27" s="18">
        <v>16</v>
      </c>
      <c r="B27" s="19" t="s">
        <v>71</v>
      </c>
      <c r="C27" s="9" t="s">
        <v>342</v>
      </c>
      <c r="D27" s="27">
        <f t="shared" si="3"/>
        <v>94301407</v>
      </c>
      <c r="E27" s="33">
        <v>1667536</v>
      </c>
      <c r="F27" s="33">
        <v>558996</v>
      </c>
      <c r="G27" s="33">
        <v>5621079</v>
      </c>
      <c r="H27" s="33">
        <v>4174</v>
      </c>
      <c r="I27" s="33">
        <v>5371966.3499999996</v>
      </c>
      <c r="J27" s="33">
        <v>2169.0500000000002</v>
      </c>
      <c r="K27" s="37">
        <v>0</v>
      </c>
      <c r="L27" s="37">
        <v>2747101.87</v>
      </c>
      <c r="M27" s="37">
        <v>29473990</v>
      </c>
      <c r="N27" s="37">
        <v>48854395</v>
      </c>
    </row>
    <row r="28" spans="1:14" x14ac:dyDescent="0.2">
      <c r="A28" s="18">
        <v>17</v>
      </c>
      <c r="B28" s="19" t="s">
        <v>72</v>
      </c>
      <c r="C28" s="9" t="s">
        <v>9</v>
      </c>
      <c r="D28" s="27">
        <f t="shared" si="3"/>
        <v>175073331</v>
      </c>
      <c r="E28" s="33">
        <v>3107776</v>
      </c>
      <c r="F28" s="33">
        <v>1042120</v>
      </c>
      <c r="G28" s="33">
        <v>9360340</v>
      </c>
      <c r="H28" s="33">
        <v>4174</v>
      </c>
      <c r="I28" s="33">
        <v>10111466.800000001</v>
      </c>
      <c r="J28" s="33">
        <v>97607.250000000015</v>
      </c>
      <c r="K28" s="37">
        <v>0</v>
      </c>
      <c r="L28" s="37">
        <v>9161625.2400000002</v>
      </c>
      <c r="M28" s="37">
        <v>53025562</v>
      </c>
      <c r="N28" s="37">
        <v>89162660</v>
      </c>
    </row>
    <row r="29" spans="1:14" x14ac:dyDescent="0.2">
      <c r="A29" s="18">
        <v>18</v>
      </c>
      <c r="B29" s="10" t="s">
        <v>73</v>
      </c>
      <c r="C29" s="9" t="s">
        <v>11</v>
      </c>
      <c r="D29" s="27">
        <f t="shared" si="3"/>
        <v>31602677</v>
      </c>
      <c r="E29" s="33">
        <v>544081</v>
      </c>
      <c r="F29" s="33">
        <v>182613</v>
      </c>
      <c r="G29" s="33">
        <v>1849662</v>
      </c>
      <c r="H29" s="33">
        <v>313034</v>
      </c>
      <c r="I29" s="33">
        <v>1875002.62</v>
      </c>
      <c r="J29" s="33">
        <v>0</v>
      </c>
      <c r="K29" s="37">
        <v>0</v>
      </c>
      <c r="L29" s="37">
        <v>1572561.2500000002</v>
      </c>
      <c r="M29" s="37">
        <v>9330667</v>
      </c>
      <c r="N29" s="37">
        <v>15935056</v>
      </c>
    </row>
    <row r="30" spans="1:14" x14ac:dyDescent="0.2">
      <c r="A30" s="18">
        <v>19</v>
      </c>
      <c r="B30" s="10" t="s">
        <v>74</v>
      </c>
      <c r="C30" s="9" t="s">
        <v>213</v>
      </c>
      <c r="D30" s="27">
        <f t="shared" si="3"/>
        <v>26546312</v>
      </c>
      <c r="E30" s="33">
        <v>417199</v>
      </c>
      <c r="F30" s="33">
        <v>139842</v>
      </c>
      <c r="G30" s="33">
        <v>1662571</v>
      </c>
      <c r="H30" s="33">
        <v>8348</v>
      </c>
      <c r="I30" s="33">
        <v>1382465.4100000001</v>
      </c>
      <c r="J30" s="33">
        <v>0</v>
      </c>
      <c r="K30" s="37">
        <v>0</v>
      </c>
      <c r="L30" s="37">
        <v>2483562.25</v>
      </c>
      <c r="M30" s="37">
        <v>7677604</v>
      </c>
      <c r="N30" s="37">
        <v>12774720</v>
      </c>
    </row>
    <row r="31" spans="1:14" x14ac:dyDescent="0.2">
      <c r="A31" s="18">
        <v>20</v>
      </c>
      <c r="B31" s="10" t="s">
        <v>75</v>
      </c>
      <c r="C31" s="9" t="s">
        <v>343</v>
      </c>
      <c r="D31" s="27">
        <f t="shared" si="3"/>
        <v>130741005</v>
      </c>
      <c r="E31" s="33">
        <v>2205735</v>
      </c>
      <c r="F31" s="33">
        <v>739749</v>
      </c>
      <c r="G31" s="33">
        <v>7475493</v>
      </c>
      <c r="H31" s="33">
        <v>66780</v>
      </c>
      <c r="I31" s="33">
        <v>7401991</v>
      </c>
      <c r="J31" s="33">
        <v>0</v>
      </c>
      <c r="K31" s="37">
        <v>0</v>
      </c>
      <c r="L31" s="37">
        <v>9259571.3499999996</v>
      </c>
      <c r="M31" s="37">
        <v>38632399</v>
      </c>
      <c r="N31" s="37">
        <v>64959287</v>
      </c>
    </row>
    <row r="32" spans="1:14" x14ac:dyDescent="0.2">
      <c r="A32" s="18">
        <v>21</v>
      </c>
      <c r="B32" s="10" t="s">
        <v>76</v>
      </c>
      <c r="C32" s="9" t="s">
        <v>38</v>
      </c>
      <c r="D32" s="27">
        <f t="shared" si="3"/>
        <v>109012764</v>
      </c>
      <c r="E32" s="33">
        <v>1909116</v>
      </c>
      <c r="F32" s="33">
        <v>640074</v>
      </c>
      <c r="G32" s="33">
        <v>5670923</v>
      </c>
      <c r="H32" s="33">
        <v>876496</v>
      </c>
      <c r="I32" s="33">
        <v>6538495.6500000004</v>
      </c>
      <c r="J32" s="33">
        <v>114959.65000000001</v>
      </c>
      <c r="K32" s="37">
        <v>0</v>
      </c>
      <c r="L32" s="37">
        <v>11966648.850000001</v>
      </c>
      <c r="M32" s="37">
        <v>31678700</v>
      </c>
      <c r="N32" s="37">
        <v>49617351</v>
      </c>
    </row>
    <row r="33" spans="1:14" x14ac:dyDescent="0.2">
      <c r="A33" s="18">
        <v>22</v>
      </c>
      <c r="B33" s="19" t="s">
        <v>77</v>
      </c>
      <c r="C33" s="9" t="s">
        <v>78</v>
      </c>
      <c r="D33" s="27">
        <f t="shared" si="3"/>
        <v>51051455</v>
      </c>
      <c r="E33" s="33">
        <v>799084</v>
      </c>
      <c r="F33" s="33">
        <v>267893</v>
      </c>
      <c r="G33" s="33">
        <v>3048810</v>
      </c>
      <c r="H33" s="33">
        <v>7611</v>
      </c>
      <c r="I33" s="33">
        <v>2837816.12</v>
      </c>
      <c r="J33" s="33">
        <v>0</v>
      </c>
      <c r="K33" s="37">
        <v>0</v>
      </c>
      <c r="L33" s="37">
        <v>5015345.76</v>
      </c>
      <c r="M33" s="37">
        <v>14535424</v>
      </c>
      <c r="N33" s="37">
        <v>24539471</v>
      </c>
    </row>
    <row r="34" spans="1:14" ht="12" customHeight="1" x14ac:dyDescent="0.2">
      <c r="A34" s="18">
        <v>23</v>
      </c>
      <c r="B34" s="19" t="s">
        <v>79</v>
      </c>
      <c r="C34" s="9" t="s">
        <v>80</v>
      </c>
      <c r="D34" s="27">
        <f t="shared" si="3"/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7">
        <v>0</v>
      </c>
      <c r="L34" s="37">
        <v>0</v>
      </c>
      <c r="M34" s="37">
        <v>0</v>
      </c>
      <c r="N34" s="37">
        <v>0</v>
      </c>
    </row>
    <row r="35" spans="1:14" ht="24" x14ac:dyDescent="0.2">
      <c r="A35" s="18">
        <v>24</v>
      </c>
      <c r="B35" s="19" t="s">
        <v>81</v>
      </c>
      <c r="C35" s="9" t="s">
        <v>82</v>
      </c>
      <c r="D35" s="27">
        <f t="shared" si="3"/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7">
        <v>0</v>
      </c>
      <c r="L35" s="37">
        <v>0</v>
      </c>
      <c r="M35" s="37">
        <v>0</v>
      </c>
      <c r="N35" s="37">
        <v>0</v>
      </c>
    </row>
    <row r="36" spans="1:14" x14ac:dyDescent="0.2">
      <c r="A36" s="18">
        <v>25</v>
      </c>
      <c r="B36" s="10" t="s">
        <v>83</v>
      </c>
      <c r="C36" s="9" t="s">
        <v>84</v>
      </c>
      <c r="D36" s="27">
        <f t="shared" si="3"/>
        <v>404814108</v>
      </c>
      <c r="E36" s="33">
        <v>8550689</v>
      </c>
      <c r="F36" s="33">
        <v>2867131</v>
      </c>
      <c r="G36" s="33">
        <v>27596394</v>
      </c>
      <c r="H36" s="33">
        <v>8348</v>
      </c>
      <c r="I36" s="33">
        <v>35741475.650000006</v>
      </c>
      <c r="J36" s="33">
        <v>17352.400000000001</v>
      </c>
      <c r="K36" s="37">
        <v>34001156</v>
      </c>
      <c r="L36" s="37">
        <v>43754078.399999999</v>
      </c>
      <c r="M36" s="37">
        <v>20420989</v>
      </c>
      <c r="N36" s="37">
        <v>231856495</v>
      </c>
    </row>
    <row r="37" spans="1:14" ht="15.75" customHeight="1" x14ac:dyDescent="0.2">
      <c r="A37" s="18">
        <v>26</v>
      </c>
      <c r="B37" s="19" t="s">
        <v>85</v>
      </c>
      <c r="C37" s="9" t="s">
        <v>86</v>
      </c>
      <c r="D37" s="27">
        <f t="shared" si="3"/>
        <v>48522312</v>
      </c>
      <c r="E37" s="33">
        <v>1486035</v>
      </c>
      <c r="F37" s="33">
        <v>498373</v>
      </c>
      <c r="G37" s="33">
        <v>0</v>
      </c>
      <c r="H37" s="33">
        <v>0</v>
      </c>
      <c r="I37" s="33">
        <v>0</v>
      </c>
      <c r="J37" s="33">
        <v>0</v>
      </c>
      <c r="K37" s="37">
        <v>2367774</v>
      </c>
      <c r="L37" s="37">
        <v>488036.25000000006</v>
      </c>
      <c r="M37" s="37">
        <v>0</v>
      </c>
      <c r="N37" s="37">
        <v>43682094</v>
      </c>
    </row>
    <row r="38" spans="1:14" x14ac:dyDescent="0.2">
      <c r="A38" s="18">
        <v>27</v>
      </c>
      <c r="B38" s="11" t="s">
        <v>87</v>
      </c>
      <c r="C38" s="9" t="s">
        <v>88</v>
      </c>
      <c r="D38" s="27">
        <f t="shared" si="3"/>
        <v>154299277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7">
        <v>0</v>
      </c>
      <c r="L38" s="37">
        <v>10676230.84</v>
      </c>
      <c r="M38" s="37">
        <v>143623046</v>
      </c>
      <c r="N38" s="37">
        <v>0</v>
      </c>
    </row>
    <row r="39" spans="1:14" x14ac:dyDescent="0.2">
      <c r="A39" s="18">
        <v>28</v>
      </c>
      <c r="B39" s="11" t="s">
        <v>89</v>
      </c>
      <c r="C39" s="9" t="s">
        <v>39</v>
      </c>
      <c r="D39" s="27">
        <f t="shared" si="3"/>
        <v>146941033</v>
      </c>
      <c r="E39" s="33">
        <v>2569996</v>
      </c>
      <c r="F39" s="33">
        <v>861739</v>
      </c>
      <c r="G39" s="33">
        <v>9772115</v>
      </c>
      <c r="H39" s="33">
        <v>45912</v>
      </c>
      <c r="I39" s="33">
        <v>8354023.2000000002</v>
      </c>
      <c r="J39" s="33">
        <v>21690.5</v>
      </c>
      <c r="K39" s="37">
        <v>0</v>
      </c>
      <c r="L39" s="37">
        <v>10633186.42</v>
      </c>
      <c r="M39" s="37">
        <v>44353541</v>
      </c>
      <c r="N39" s="37">
        <v>70328830</v>
      </c>
    </row>
    <row r="40" spans="1:14" ht="12.75" customHeight="1" x14ac:dyDescent="0.2">
      <c r="A40" s="18">
        <v>29</v>
      </c>
      <c r="B40" s="10" t="s">
        <v>90</v>
      </c>
      <c r="C40" s="9" t="s">
        <v>37</v>
      </c>
      <c r="D40" s="27">
        <f t="shared" si="3"/>
        <v>216706635</v>
      </c>
      <c r="E40" s="33">
        <v>3883354</v>
      </c>
      <c r="F40" s="33">
        <v>1302092</v>
      </c>
      <c r="G40" s="33">
        <v>10473093</v>
      </c>
      <c r="H40" s="33">
        <v>8348</v>
      </c>
      <c r="I40" s="33">
        <v>13460013.850000001</v>
      </c>
      <c r="J40" s="33">
        <v>581305.4</v>
      </c>
      <c r="K40" s="37">
        <v>0</v>
      </c>
      <c r="L40" s="37">
        <v>14239260.280000001</v>
      </c>
      <c r="M40" s="37">
        <v>71525644</v>
      </c>
      <c r="N40" s="37">
        <v>101233524</v>
      </c>
    </row>
    <row r="41" spans="1:14" x14ac:dyDescent="0.2">
      <c r="A41" s="18">
        <v>30</v>
      </c>
      <c r="B41" s="11" t="s">
        <v>91</v>
      </c>
      <c r="C41" s="9" t="s">
        <v>16</v>
      </c>
      <c r="D41" s="27">
        <f t="shared" si="3"/>
        <v>45563380</v>
      </c>
      <c r="E41" s="33">
        <v>743228</v>
      </c>
      <c r="F41" s="33">
        <v>249186</v>
      </c>
      <c r="G41" s="33">
        <v>2753296</v>
      </c>
      <c r="H41" s="33">
        <v>8348</v>
      </c>
      <c r="I41" s="33">
        <v>2276249.35</v>
      </c>
      <c r="J41" s="33">
        <v>0</v>
      </c>
      <c r="K41" s="37">
        <v>0</v>
      </c>
      <c r="L41" s="37">
        <v>2997627.1</v>
      </c>
      <c r="M41" s="37">
        <v>13921380</v>
      </c>
      <c r="N41" s="37">
        <v>22614066</v>
      </c>
    </row>
    <row r="42" spans="1:14" x14ac:dyDescent="0.2">
      <c r="A42" s="18">
        <v>31</v>
      </c>
      <c r="B42" s="19" t="s">
        <v>92</v>
      </c>
      <c r="C42" s="9" t="s">
        <v>21</v>
      </c>
      <c r="D42" s="27">
        <f t="shared" si="3"/>
        <v>146810387</v>
      </c>
      <c r="E42" s="33">
        <v>2667049</v>
      </c>
      <c r="F42" s="33">
        <v>894096</v>
      </c>
      <c r="G42" s="33">
        <v>7113995</v>
      </c>
      <c r="H42" s="33">
        <v>20869</v>
      </c>
      <c r="I42" s="33">
        <v>8801152.8000000007</v>
      </c>
      <c r="J42" s="33">
        <v>21690.5</v>
      </c>
      <c r="K42" s="37">
        <v>0</v>
      </c>
      <c r="L42" s="37">
        <v>4771121.4000000004</v>
      </c>
      <c r="M42" s="37">
        <v>46063692</v>
      </c>
      <c r="N42" s="37">
        <v>76456721</v>
      </c>
    </row>
    <row r="43" spans="1:14" x14ac:dyDescent="0.2">
      <c r="A43" s="18">
        <v>32</v>
      </c>
      <c r="B43" s="11" t="s">
        <v>93</v>
      </c>
      <c r="C43" s="9" t="s">
        <v>24</v>
      </c>
      <c r="D43" s="27">
        <f t="shared" si="3"/>
        <v>56807389</v>
      </c>
      <c r="E43" s="33">
        <v>986909</v>
      </c>
      <c r="F43" s="33">
        <v>331009</v>
      </c>
      <c r="G43" s="33">
        <v>2853402</v>
      </c>
      <c r="H43" s="33">
        <v>0</v>
      </c>
      <c r="I43" s="33">
        <v>3037766.6</v>
      </c>
      <c r="J43" s="33">
        <v>0</v>
      </c>
      <c r="K43" s="37">
        <v>0</v>
      </c>
      <c r="L43" s="37">
        <v>720124.60000000009</v>
      </c>
      <c r="M43" s="37">
        <v>18378860</v>
      </c>
      <c r="N43" s="37">
        <v>30499318</v>
      </c>
    </row>
    <row r="44" spans="1:14" x14ac:dyDescent="0.2">
      <c r="A44" s="18">
        <v>33</v>
      </c>
      <c r="B44" s="10" t="s">
        <v>94</v>
      </c>
      <c r="C44" s="9" t="s">
        <v>214</v>
      </c>
      <c r="D44" s="27">
        <f t="shared" si="3"/>
        <v>144764778</v>
      </c>
      <c r="E44" s="33">
        <v>2588903</v>
      </c>
      <c r="F44" s="33">
        <v>868061</v>
      </c>
      <c r="G44" s="33">
        <v>9548688</v>
      </c>
      <c r="H44" s="33">
        <v>0</v>
      </c>
      <c r="I44" s="33">
        <v>8602619.6000000015</v>
      </c>
      <c r="J44" s="33">
        <v>8676.2000000000007</v>
      </c>
      <c r="K44" s="37">
        <v>0</v>
      </c>
      <c r="L44" s="37">
        <v>4355452.4000000004</v>
      </c>
      <c r="M44" s="37">
        <v>44826859</v>
      </c>
      <c r="N44" s="37">
        <v>73965519</v>
      </c>
    </row>
    <row r="45" spans="1:14" x14ac:dyDescent="0.2">
      <c r="A45" s="18">
        <v>34</v>
      </c>
      <c r="B45" s="12" t="s">
        <v>95</v>
      </c>
      <c r="C45" s="13" t="s">
        <v>215</v>
      </c>
      <c r="D45" s="27">
        <f t="shared" si="3"/>
        <v>50783813</v>
      </c>
      <c r="E45" s="33">
        <v>873891</v>
      </c>
      <c r="F45" s="33">
        <v>293073</v>
      </c>
      <c r="G45" s="33">
        <v>3267979</v>
      </c>
      <c r="H45" s="33">
        <v>0</v>
      </c>
      <c r="I45" s="33">
        <v>2644868.4000000004</v>
      </c>
      <c r="J45" s="33">
        <v>0</v>
      </c>
      <c r="K45" s="37">
        <v>0</v>
      </c>
      <c r="L45" s="37">
        <v>1644139.9000000001</v>
      </c>
      <c r="M45" s="37">
        <v>15163833</v>
      </c>
      <c r="N45" s="37">
        <v>26896029</v>
      </c>
    </row>
    <row r="46" spans="1:14" x14ac:dyDescent="0.2">
      <c r="A46" s="18">
        <v>35</v>
      </c>
      <c r="B46" s="10" t="s">
        <v>96</v>
      </c>
      <c r="C46" s="9" t="s">
        <v>216</v>
      </c>
      <c r="D46" s="27">
        <f t="shared" si="3"/>
        <v>32027457</v>
      </c>
      <c r="E46" s="33">
        <v>537359</v>
      </c>
      <c r="F46" s="33">
        <v>180009</v>
      </c>
      <c r="G46" s="33">
        <v>2146698</v>
      </c>
      <c r="H46" s="33">
        <v>8348</v>
      </c>
      <c r="I46" s="33">
        <v>1515029.42</v>
      </c>
      <c r="J46" s="33">
        <v>0</v>
      </c>
      <c r="K46" s="37">
        <v>0</v>
      </c>
      <c r="L46" s="37">
        <v>329695.60000000003</v>
      </c>
      <c r="M46" s="37">
        <v>10049883</v>
      </c>
      <c r="N46" s="37">
        <v>17260435</v>
      </c>
    </row>
    <row r="47" spans="1:14" x14ac:dyDescent="0.2">
      <c r="A47" s="18">
        <v>36</v>
      </c>
      <c r="B47" s="10" t="s">
        <v>97</v>
      </c>
      <c r="C47" s="9" t="s">
        <v>23</v>
      </c>
      <c r="D47" s="27">
        <f t="shared" si="3"/>
        <v>58007588</v>
      </c>
      <c r="E47" s="33">
        <v>955819</v>
      </c>
      <c r="F47" s="33">
        <v>320595</v>
      </c>
      <c r="G47" s="33">
        <v>3725847</v>
      </c>
      <c r="H47" s="33">
        <v>154430</v>
      </c>
      <c r="I47" s="33">
        <v>2703691.6</v>
      </c>
      <c r="J47" s="33">
        <v>0</v>
      </c>
      <c r="K47" s="37">
        <v>0</v>
      </c>
      <c r="L47" s="37">
        <v>2470547.9500000002</v>
      </c>
      <c r="M47" s="37">
        <v>17312141</v>
      </c>
      <c r="N47" s="37">
        <v>30364516</v>
      </c>
    </row>
    <row r="48" spans="1:14" x14ac:dyDescent="0.2">
      <c r="A48" s="18">
        <v>37</v>
      </c>
      <c r="B48" s="19" t="s">
        <v>98</v>
      </c>
      <c r="C48" s="9" t="s">
        <v>20</v>
      </c>
      <c r="D48" s="27">
        <f t="shared" si="3"/>
        <v>27224410</v>
      </c>
      <c r="E48" s="33">
        <v>419300</v>
      </c>
      <c r="F48" s="33">
        <v>140586</v>
      </c>
      <c r="G48" s="33">
        <v>1722445</v>
      </c>
      <c r="H48" s="33">
        <v>0</v>
      </c>
      <c r="I48" s="33">
        <v>1229105.77</v>
      </c>
      <c r="J48" s="33">
        <v>82423.900000000009</v>
      </c>
      <c r="K48" s="37">
        <v>0</v>
      </c>
      <c r="L48" s="37">
        <v>2064935.6</v>
      </c>
      <c r="M48" s="37">
        <v>8194975</v>
      </c>
      <c r="N48" s="37">
        <v>13370639</v>
      </c>
    </row>
    <row r="49" spans="1:14" x14ac:dyDescent="0.2">
      <c r="A49" s="18">
        <v>38</v>
      </c>
      <c r="B49" s="11" t="s">
        <v>99</v>
      </c>
      <c r="C49" s="9" t="s">
        <v>100</v>
      </c>
      <c r="D49" s="27">
        <f t="shared" si="3"/>
        <v>19524777</v>
      </c>
      <c r="E49" s="33">
        <v>512571</v>
      </c>
      <c r="F49" s="33">
        <v>171827</v>
      </c>
      <c r="G49" s="33">
        <v>2452916</v>
      </c>
      <c r="H49" s="33">
        <v>0</v>
      </c>
      <c r="I49" s="33">
        <v>1760088.15</v>
      </c>
      <c r="J49" s="33">
        <v>0</v>
      </c>
      <c r="K49" s="37">
        <v>0</v>
      </c>
      <c r="L49" s="37">
        <v>130143.00000000001</v>
      </c>
      <c r="M49" s="37">
        <v>314220</v>
      </c>
      <c r="N49" s="37">
        <v>14183012</v>
      </c>
    </row>
    <row r="50" spans="1:14" x14ac:dyDescent="0.2">
      <c r="A50" s="18">
        <v>39</v>
      </c>
      <c r="B50" s="19" t="s">
        <v>101</v>
      </c>
      <c r="C50" s="9" t="s">
        <v>102</v>
      </c>
      <c r="D50" s="27">
        <f t="shared" si="3"/>
        <v>219910646</v>
      </c>
      <c r="E50" s="169">
        <v>3535478</v>
      </c>
      <c r="F50" s="169">
        <v>1185309</v>
      </c>
      <c r="G50" s="33">
        <v>12750714</v>
      </c>
      <c r="H50" s="33">
        <v>29217</v>
      </c>
      <c r="I50" s="33">
        <v>12132791.1</v>
      </c>
      <c r="J50" s="33">
        <v>52057.200000000004</v>
      </c>
      <c r="K50" s="37">
        <v>16088912</v>
      </c>
      <c r="L50" s="37">
        <v>23085578.5</v>
      </c>
      <c r="M50" s="37">
        <v>57918602</v>
      </c>
      <c r="N50" s="37">
        <v>93131987</v>
      </c>
    </row>
    <row r="51" spans="1:14" x14ac:dyDescent="0.2">
      <c r="A51" s="18">
        <v>40</v>
      </c>
      <c r="B51" s="10" t="s">
        <v>103</v>
      </c>
      <c r="C51" s="9" t="s">
        <v>221</v>
      </c>
      <c r="D51" s="27">
        <f t="shared" si="3"/>
        <v>46297335</v>
      </c>
      <c r="E51" s="33">
        <v>774318</v>
      </c>
      <c r="F51" s="33">
        <v>259600</v>
      </c>
      <c r="G51" s="33">
        <v>2977982</v>
      </c>
      <c r="H51" s="33">
        <v>0</v>
      </c>
      <c r="I51" s="33">
        <v>2155011.2999999998</v>
      </c>
      <c r="J51" s="33">
        <v>4338.1000000000004</v>
      </c>
      <c r="K51" s="37">
        <v>0</v>
      </c>
      <c r="L51" s="37">
        <v>3591946.8000000003</v>
      </c>
      <c r="M51" s="37">
        <v>13632283</v>
      </c>
      <c r="N51" s="37">
        <v>22901856</v>
      </c>
    </row>
    <row r="52" spans="1:14" ht="10.5" customHeight="1" x14ac:dyDescent="0.2">
      <c r="A52" s="18">
        <v>41</v>
      </c>
      <c r="B52" s="10" t="s">
        <v>104</v>
      </c>
      <c r="C52" s="9" t="s">
        <v>2</v>
      </c>
      <c r="D52" s="27">
        <f t="shared" si="3"/>
        <v>157847418</v>
      </c>
      <c r="E52" s="33">
        <v>2760740</v>
      </c>
      <c r="F52" s="33">
        <v>925709</v>
      </c>
      <c r="G52" s="33">
        <v>10411219</v>
      </c>
      <c r="H52" s="33">
        <v>4174</v>
      </c>
      <c r="I52" s="33">
        <v>8900571.3500000015</v>
      </c>
      <c r="J52" s="33">
        <v>4338.1000000000004</v>
      </c>
      <c r="K52" s="37">
        <v>0</v>
      </c>
      <c r="L52" s="37">
        <v>6693688.3000000007</v>
      </c>
      <c r="M52" s="37">
        <v>47143259</v>
      </c>
      <c r="N52" s="37">
        <v>81003719</v>
      </c>
    </row>
    <row r="53" spans="1:14" x14ac:dyDescent="0.2">
      <c r="A53" s="18">
        <v>42</v>
      </c>
      <c r="B53" s="19" t="s">
        <v>105</v>
      </c>
      <c r="C53" s="9" t="s">
        <v>3</v>
      </c>
      <c r="D53" s="27">
        <f t="shared" si="3"/>
        <v>35459294</v>
      </c>
      <c r="E53" s="33">
        <v>587776</v>
      </c>
      <c r="F53" s="33">
        <v>197118</v>
      </c>
      <c r="G53" s="33">
        <v>2271722</v>
      </c>
      <c r="H53" s="33">
        <v>0</v>
      </c>
      <c r="I53" s="33">
        <v>1627950.61</v>
      </c>
      <c r="J53" s="33">
        <v>10845.25</v>
      </c>
      <c r="K53" s="37">
        <v>0</v>
      </c>
      <c r="L53" s="37">
        <v>1210329.9000000001</v>
      </c>
      <c r="M53" s="37">
        <v>10946097</v>
      </c>
      <c r="N53" s="37">
        <v>18607455</v>
      </c>
    </row>
    <row r="54" spans="1:14" x14ac:dyDescent="0.2">
      <c r="A54" s="18">
        <v>43</v>
      </c>
      <c r="B54" s="11" t="s">
        <v>151</v>
      </c>
      <c r="C54" s="9" t="s">
        <v>32</v>
      </c>
      <c r="D54" s="27">
        <f t="shared" si="3"/>
        <v>48354612</v>
      </c>
      <c r="E54" s="33">
        <v>792384</v>
      </c>
      <c r="F54" s="33">
        <v>265551</v>
      </c>
      <c r="G54" s="33">
        <v>3104922</v>
      </c>
      <c r="H54" s="33">
        <v>16695</v>
      </c>
      <c r="I54" s="33">
        <v>2395477.14</v>
      </c>
      <c r="J54" s="33">
        <v>36873.850000000006</v>
      </c>
      <c r="K54" s="37">
        <v>0</v>
      </c>
      <c r="L54" s="37">
        <v>4559343.1000000006</v>
      </c>
      <c r="M54" s="37">
        <v>13947039</v>
      </c>
      <c r="N54" s="37">
        <v>23236327</v>
      </c>
    </row>
    <row r="55" spans="1:14" x14ac:dyDescent="0.2">
      <c r="A55" s="18">
        <v>44</v>
      </c>
      <c r="B55" s="19" t="s">
        <v>106</v>
      </c>
      <c r="C55" s="9" t="s">
        <v>217</v>
      </c>
      <c r="D55" s="27">
        <f t="shared" si="3"/>
        <v>53791663</v>
      </c>
      <c r="E55" s="33">
        <v>950357</v>
      </c>
      <c r="F55" s="33">
        <v>318735</v>
      </c>
      <c r="G55" s="33">
        <v>3658774</v>
      </c>
      <c r="H55" s="33">
        <v>4174</v>
      </c>
      <c r="I55" s="33">
        <v>2881171.74</v>
      </c>
      <c r="J55" s="33">
        <v>0</v>
      </c>
      <c r="K55" s="37">
        <v>0</v>
      </c>
      <c r="L55" s="37">
        <v>884972.4</v>
      </c>
      <c r="M55" s="37">
        <v>16464301</v>
      </c>
      <c r="N55" s="37">
        <v>28629178</v>
      </c>
    </row>
    <row r="56" spans="1:14" ht="10.5" customHeight="1" x14ac:dyDescent="0.2">
      <c r="A56" s="18">
        <v>45</v>
      </c>
      <c r="B56" s="11" t="s">
        <v>107</v>
      </c>
      <c r="C56" s="9" t="s">
        <v>0</v>
      </c>
      <c r="D56" s="27">
        <f t="shared" si="3"/>
        <v>68652535</v>
      </c>
      <c r="E56" s="33">
        <v>1139420</v>
      </c>
      <c r="F56" s="33">
        <v>381962</v>
      </c>
      <c r="G56" s="33">
        <v>4279000</v>
      </c>
      <c r="H56" s="33">
        <v>0</v>
      </c>
      <c r="I56" s="33">
        <v>3707333.98</v>
      </c>
      <c r="J56" s="33">
        <v>43381</v>
      </c>
      <c r="K56" s="37">
        <v>0</v>
      </c>
      <c r="L56" s="37">
        <v>5633022.8500000006</v>
      </c>
      <c r="M56" s="37">
        <v>19887817</v>
      </c>
      <c r="N56" s="37">
        <v>33580598</v>
      </c>
    </row>
    <row r="57" spans="1:14" x14ac:dyDescent="0.2">
      <c r="A57" s="18">
        <v>46</v>
      </c>
      <c r="B57" s="19" t="s">
        <v>108</v>
      </c>
      <c r="C57" s="9" t="s">
        <v>4</v>
      </c>
      <c r="D57" s="27">
        <f t="shared" si="3"/>
        <v>24288624</v>
      </c>
      <c r="E57" s="33">
        <v>379386</v>
      </c>
      <c r="F57" s="33">
        <v>127197</v>
      </c>
      <c r="G57" s="33">
        <v>1582337</v>
      </c>
      <c r="H57" s="33">
        <v>0</v>
      </c>
      <c r="I57" s="33">
        <v>1070232.6499999999</v>
      </c>
      <c r="J57" s="33">
        <v>2169.0500000000002</v>
      </c>
      <c r="K57" s="37">
        <v>0</v>
      </c>
      <c r="L57" s="37">
        <v>2023723.6500000001</v>
      </c>
      <c r="M57" s="37">
        <v>7279033</v>
      </c>
      <c r="N57" s="37">
        <v>11824546</v>
      </c>
    </row>
    <row r="58" spans="1:14" x14ac:dyDescent="0.2">
      <c r="A58" s="18">
        <v>47</v>
      </c>
      <c r="B58" s="11" t="s">
        <v>109</v>
      </c>
      <c r="C58" s="9" t="s">
        <v>1</v>
      </c>
      <c r="D58" s="27">
        <f t="shared" si="3"/>
        <v>44532441</v>
      </c>
      <c r="E58" s="33">
        <v>733985</v>
      </c>
      <c r="F58" s="33">
        <v>246211</v>
      </c>
      <c r="G58" s="33">
        <v>2813076</v>
      </c>
      <c r="H58" s="33">
        <v>37565</v>
      </c>
      <c r="I58" s="33">
        <v>1901501.75</v>
      </c>
      <c r="J58" s="33">
        <v>0</v>
      </c>
      <c r="K58" s="37">
        <v>0</v>
      </c>
      <c r="L58" s="37">
        <v>1366501.5</v>
      </c>
      <c r="M58" s="37">
        <v>13965429</v>
      </c>
      <c r="N58" s="37">
        <v>23468172</v>
      </c>
    </row>
    <row r="59" spans="1:14" x14ac:dyDescent="0.2">
      <c r="A59" s="18">
        <v>48</v>
      </c>
      <c r="B59" s="19" t="s">
        <v>110</v>
      </c>
      <c r="C59" s="9" t="s">
        <v>218</v>
      </c>
      <c r="D59" s="27">
        <f t="shared" si="3"/>
        <v>64729147</v>
      </c>
      <c r="E59" s="33">
        <v>1149503</v>
      </c>
      <c r="F59" s="33">
        <v>385309</v>
      </c>
      <c r="G59" s="33">
        <v>4722756</v>
      </c>
      <c r="H59" s="33">
        <v>4174</v>
      </c>
      <c r="I59" s="33">
        <v>3441460.5200000005</v>
      </c>
      <c r="J59" s="33">
        <v>10845.25</v>
      </c>
      <c r="K59" s="37">
        <v>0</v>
      </c>
      <c r="L59" s="37">
        <v>672405.5</v>
      </c>
      <c r="M59" s="37">
        <v>20181233</v>
      </c>
      <c r="N59" s="37">
        <v>34161461</v>
      </c>
    </row>
    <row r="60" spans="1:14" x14ac:dyDescent="0.2">
      <c r="A60" s="18">
        <v>49</v>
      </c>
      <c r="B60" s="19" t="s">
        <v>111</v>
      </c>
      <c r="C60" s="9" t="s">
        <v>25</v>
      </c>
      <c r="D60" s="27">
        <f t="shared" si="3"/>
        <v>249890832</v>
      </c>
      <c r="E60" s="33">
        <v>4111070</v>
      </c>
      <c r="F60" s="33">
        <v>1378336</v>
      </c>
      <c r="G60" s="33">
        <v>15220378</v>
      </c>
      <c r="H60" s="33">
        <v>33390</v>
      </c>
      <c r="I60" s="33">
        <v>13700719.4</v>
      </c>
      <c r="J60" s="33">
        <v>0</v>
      </c>
      <c r="K60" s="37">
        <v>0</v>
      </c>
      <c r="L60" s="37">
        <v>22915453</v>
      </c>
      <c r="M60" s="37">
        <v>72273218</v>
      </c>
      <c r="N60" s="37">
        <v>120258268</v>
      </c>
    </row>
    <row r="61" spans="1:14" x14ac:dyDescent="0.2">
      <c r="A61" s="18">
        <v>50</v>
      </c>
      <c r="B61" s="19" t="s">
        <v>159</v>
      </c>
      <c r="C61" s="9" t="s">
        <v>53</v>
      </c>
      <c r="D61" s="27">
        <f t="shared" si="3"/>
        <v>49272706</v>
      </c>
      <c r="E61" s="33">
        <v>825575</v>
      </c>
      <c r="F61" s="33">
        <v>276708</v>
      </c>
      <c r="G61" s="33">
        <v>3255647</v>
      </c>
      <c r="H61" s="33">
        <v>0</v>
      </c>
      <c r="I61" s="33">
        <v>2392667.58</v>
      </c>
      <c r="J61" s="33">
        <v>0</v>
      </c>
      <c r="K61" s="37">
        <v>0</v>
      </c>
      <c r="L61" s="37">
        <v>2646241</v>
      </c>
      <c r="M61" s="37">
        <v>14775660</v>
      </c>
      <c r="N61" s="37">
        <v>25100207</v>
      </c>
    </row>
    <row r="62" spans="1:14" x14ac:dyDescent="0.2">
      <c r="A62" s="18">
        <v>51</v>
      </c>
      <c r="B62" s="19" t="s">
        <v>112</v>
      </c>
      <c r="C62" s="9" t="s">
        <v>219</v>
      </c>
      <c r="D62" s="27">
        <f t="shared" si="3"/>
        <v>36387469</v>
      </c>
      <c r="E62" s="33">
        <v>602061</v>
      </c>
      <c r="F62" s="33">
        <v>201953</v>
      </c>
      <c r="G62" s="33">
        <v>2336892</v>
      </c>
      <c r="H62" s="33">
        <v>0</v>
      </c>
      <c r="I62" s="33">
        <v>1810895.45</v>
      </c>
      <c r="J62" s="33">
        <v>0</v>
      </c>
      <c r="K62" s="37">
        <v>0</v>
      </c>
      <c r="L62" s="37">
        <v>1359994.35</v>
      </c>
      <c r="M62" s="37">
        <v>11247413</v>
      </c>
      <c r="N62" s="37">
        <v>18828260</v>
      </c>
    </row>
    <row r="63" spans="1:14" x14ac:dyDescent="0.2">
      <c r="A63" s="18">
        <v>52</v>
      </c>
      <c r="B63" s="11" t="s">
        <v>161</v>
      </c>
      <c r="C63" s="9" t="s">
        <v>220</v>
      </c>
      <c r="D63" s="27">
        <f t="shared" si="3"/>
        <v>41109542</v>
      </c>
      <c r="E63" s="33">
        <v>663401</v>
      </c>
      <c r="F63" s="33">
        <v>222408</v>
      </c>
      <c r="G63" s="33">
        <v>2613691</v>
      </c>
      <c r="H63" s="33">
        <v>4174</v>
      </c>
      <c r="I63" s="33">
        <v>2100094.65</v>
      </c>
      <c r="J63" s="33">
        <v>13014.300000000001</v>
      </c>
      <c r="K63" s="37">
        <v>0</v>
      </c>
      <c r="L63" s="37">
        <v>2446688.4000000004</v>
      </c>
      <c r="M63" s="37">
        <v>12284860</v>
      </c>
      <c r="N63" s="37">
        <v>20761211</v>
      </c>
    </row>
    <row r="64" spans="1:14" x14ac:dyDescent="0.2">
      <c r="A64" s="18">
        <v>53</v>
      </c>
      <c r="B64" s="19" t="s">
        <v>223</v>
      </c>
      <c r="C64" s="9" t="s">
        <v>222</v>
      </c>
      <c r="D64" s="27">
        <f t="shared" si="3"/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7">
        <v>0</v>
      </c>
      <c r="L64" s="37">
        <v>0</v>
      </c>
      <c r="M64" s="37">
        <v>0</v>
      </c>
      <c r="N64" s="37">
        <v>0</v>
      </c>
    </row>
    <row r="65" spans="1:14" x14ac:dyDescent="0.2">
      <c r="A65" s="18">
        <v>54</v>
      </c>
      <c r="B65" s="19" t="s">
        <v>232</v>
      </c>
      <c r="C65" s="9" t="s">
        <v>233</v>
      </c>
      <c r="D65" s="27">
        <f t="shared" si="3"/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7">
        <v>0</v>
      </c>
      <c r="L65" s="37">
        <v>0</v>
      </c>
      <c r="M65" s="37">
        <v>0</v>
      </c>
      <c r="N65" s="37">
        <v>0</v>
      </c>
    </row>
    <row r="66" spans="1:14" ht="23.25" customHeight="1" x14ac:dyDescent="0.2">
      <c r="A66" s="18">
        <v>55</v>
      </c>
      <c r="B66" s="19" t="s">
        <v>113</v>
      </c>
      <c r="C66" s="9" t="s">
        <v>52</v>
      </c>
      <c r="D66" s="27">
        <f t="shared" si="3"/>
        <v>50365773</v>
      </c>
      <c r="E66" s="33">
        <v>1388563</v>
      </c>
      <c r="F66" s="33">
        <v>465644</v>
      </c>
      <c r="G66" s="33">
        <v>0</v>
      </c>
      <c r="H66" s="33">
        <v>0</v>
      </c>
      <c r="I66" s="33">
        <v>0</v>
      </c>
      <c r="J66" s="33">
        <v>433810.00000000006</v>
      </c>
      <c r="K66" s="37">
        <v>0</v>
      </c>
      <c r="L66" s="37">
        <v>1162610.8</v>
      </c>
      <c r="M66" s="37">
        <v>0</v>
      </c>
      <c r="N66" s="37">
        <v>46915145</v>
      </c>
    </row>
    <row r="67" spans="1:14" ht="23.25" customHeight="1" x14ac:dyDescent="0.2">
      <c r="A67" s="18">
        <v>56</v>
      </c>
      <c r="B67" s="11" t="s">
        <v>114</v>
      </c>
      <c r="C67" s="9" t="s">
        <v>234</v>
      </c>
      <c r="D67" s="27">
        <f t="shared" si="3"/>
        <v>39343038</v>
      </c>
      <c r="E67" s="33">
        <v>1067156</v>
      </c>
      <c r="F67" s="33">
        <v>357787</v>
      </c>
      <c r="G67" s="33">
        <v>0</v>
      </c>
      <c r="H67" s="33">
        <v>0</v>
      </c>
      <c r="I67" s="33">
        <v>0</v>
      </c>
      <c r="J67" s="33">
        <v>520572.00000000006</v>
      </c>
      <c r="K67" s="37">
        <v>0</v>
      </c>
      <c r="L67" s="37">
        <v>650715</v>
      </c>
      <c r="M67" s="37">
        <v>0</v>
      </c>
      <c r="N67" s="37">
        <v>36746808</v>
      </c>
    </row>
    <row r="68" spans="1:14" ht="24" x14ac:dyDescent="0.2">
      <c r="A68" s="18">
        <v>57</v>
      </c>
      <c r="B68" s="10" t="s">
        <v>115</v>
      </c>
      <c r="C68" s="9" t="s">
        <v>116</v>
      </c>
      <c r="D68" s="27">
        <f t="shared" si="3"/>
        <v>107052284</v>
      </c>
      <c r="E68" s="33">
        <v>1506202</v>
      </c>
      <c r="F68" s="33">
        <v>505067</v>
      </c>
      <c r="G68" s="33">
        <v>0</v>
      </c>
      <c r="H68" s="33">
        <v>0</v>
      </c>
      <c r="I68" s="33">
        <v>0</v>
      </c>
      <c r="J68" s="33">
        <v>780858.00000000012</v>
      </c>
      <c r="K68" s="37">
        <v>5102553</v>
      </c>
      <c r="L68" s="37">
        <v>7964331.7999999998</v>
      </c>
      <c r="M68" s="37">
        <v>35540774</v>
      </c>
      <c r="N68" s="37">
        <v>55652498</v>
      </c>
    </row>
    <row r="69" spans="1:14" x14ac:dyDescent="0.2">
      <c r="A69" s="18">
        <v>58</v>
      </c>
      <c r="B69" s="11" t="s">
        <v>117</v>
      </c>
      <c r="C69" s="9" t="s">
        <v>235</v>
      </c>
      <c r="D69" s="27">
        <f t="shared" si="3"/>
        <v>84023952</v>
      </c>
      <c r="E69" s="33">
        <v>2044821</v>
      </c>
      <c r="F69" s="33">
        <v>685820</v>
      </c>
      <c r="G69" s="33">
        <v>0</v>
      </c>
      <c r="H69" s="33">
        <v>0</v>
      </c>
      <c r="I69" s="33">
        <v>0</v>
      </c>
      <c r="J69" s="33">
        <v>303667</v>
      </c>
      <c r="K69" s="37">
        <v>5420887</v>
      </c>
      <c r="L69" s="37">
        <v>1464108.7500000002</v>
      </c>
      <c r="M69" s="37">
        <v>0</v>
      </c>
      <c r="N69" s="37">
        <v>74104648</v>
      </c>
    </row>
    <row r="70" spans="1:14" x14ac:dyDescent="0.2">
      <c r="A70" s="18">
        <v>59</v>
      </c>
      <c r="B70" s="19" t="s">
        <v>118</v>
      </c>
      <c r="C70" s="9" t="s">
        <v>325</v>
      </c>
      <c r="D70" s="27">
        <f t="shared" si="3"/>
        <v>69200331</v>
      </c>
      <c r="E70" s="33">
        <v>1191517</v>
      </c>
      <c r="F70" s="33">
        <v>399442</v>
      </c>
      <c r="G70" s="33">
        <v>0</v>
      </c>
      <c r="H70" s="33">
        <v>0</v>
      </c>
      <c r="I70" s="33">
        <v>0</v>
      </c>
      <c r="J70" s="33">
        <v>1268894.25</v>
      </c>
      <c r="K70" s="37">
        <v>0</v>
      </c>
      <c r="L70" s="37">
        <v>2323052.5500000003</v>
      </c>
      <c r="M70" s="37">
        <v>17084510</v>
      </c>
      <c r="N70" s="37">
        <v>46932915</v>
      </c>
    </row>
    <row r="71" spans="1:14" ht="24" x14ac:dyDescent="0.2">
      <c r="A71" s="18">
        <v>60</v>
      </c>
      <c r="B71" s="10" t="s">
        <v>119</v>
      </c>
      <c r="C71" s="9" t="s">
        <v>236</v>
      </c>
      <c r="D71" s="27">
        <f t="shared" si="3"/>
        <v>102887139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7">
        <v>0</v>
      </c>
      <c r="L71" s="37">
        <v>32853536.52</v>
      </c>
      <c r="M71" s="37">
        <v>70033602</v>
      </c>
      <c r="N71" s="37">
        <v>0</v>
      </c>
    </row>
    <row r="72" spans="1:14" ht="24" x14ac:dyDescent="0.2">
      <c r="A72" s="18">
        <v>61</v>
      </c>
      <c r="B72" s="10" t="s">
        <v>120</v>
      </c>
      <c r="C72" s="9" t="s">
        <v>237</v>
      </c>
      <c r="D72" s="27">
        <f t="shared" si="3"/>
        <v>100663857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7">
        <v>0</v>
      </c>
      <c r="L72" s="37">
        <v>38193026.68</v>
      </c>
      <c r="M72" s="37">
        <v>62470830</v>
      </c>
      <c r="N72" s="37">
        <v>0</v>
      </c>
    </row>
    <row r="73" spans="1:14" x14ac:dyDescent="0.2">
      <c r="A73" s="18">
        <v>62</v>
      </c>
      <c r="B73" s="11" t="s">
        <v>121</v>
      </c>
      <c r="C73" s="9" t="s">
        <v>238</v>
      </c>
      <c r="D73" s="27">
        <f t="shared" si="3"/>
        <v>124985147</v>
      </c>
      <c r="E73" s="33">
        <v>2775865</v>
      </c>
      <c r="F73" s="33">
        <v>930916</v>
      </c>
      <c r="G73" s="33">
        <v>13298885</v>
      </c>
      <c r="H73" s="33">
        <v>20869</v>
      </c>
      <c r="I73" s="33">
        <v>13561431.550000001</v>
      </c>
      <c r="J73" s="33">
        <v>0</v>
      </c>
      <c r="K73" s="37">
        <v>0</v>
      </c>
      <c r="L73" s="37">
        <v>17599671.700000003</v>
      </c>
      <c r="M73" s="37">
        <v>0</v>
      </c>
      <c r="N73" s="37">
        <v>76797509</v>
      </c>
    </row>
    <row r="74" spans="1:14" x14ac:dyDescent="0.2">
      <c r="A74" s="18">
        <v>63</v>
      </c>
      <c r="B74" s="11" t="s">
        <v>122</v>
      </c>
      <c r="C74" s="9" t="s">
        <v>51</v>
      </c>
      <c r="D74" s="27">
        <f t="shared" si="3"/>
        <v>64995455</v>
      </c>
      <c r="E74" s="33">
        <v>1607456</v>
      </c>
      <c r="F74" s="33">
        <v>538912</v>
      </c>
      <c r="G74" s="33">
        <v>7769216</v>
      </c>
      <c r="H74" s="33">
        <v>930755</v>
      </c>
      <c r="I74" s="33">
        <v>7728968.5999999996</v>
      </c>
      <c r="J74" s="33">
        <v>0</v>
      </c>
      <c r="K74" s="37">
        <v>0</v>
      </c>
      <c r="L74" s="37">
        <v>1735240.0000000002</v>
      </c>
      <c r="M74" s="37">
        <v>0</v>
      </c>
      <c r="N74" s="37">
        <v>44684907</v>
      </c>
    </row>
    <row r="75" spans="1:14" x14ac:dyDescent="0.2">
      <c r="A75" s="18">
        <v>64</v>
      </c>
      <c r="B75" s="11" t="s">
        <v>123</v>
      </c>
      <c r="C75" s="9" t="s">
        <v>239</v>
      </c>
      <c r="D75" s="27">
        <f t="shared" si="3"/>
        <v>161356859</v>
      </c>
      <c r="E75" s="33">
        <v>3690510</v>
      </c>
      <c r="F75" s="33">
        <v>1237378</v>
      </c>
      <c r="G75" s="33">
        <v>17940063</v>
      </c>
      <c r="H75" s="33">
        <v>0</v>
      </c>
      <c r="I75" s="33">
        <v>17787011.700000003</v>
      </c>
      <c r="J75" s="33">
        <v>0</v>
      </c>
      <c r="K75" s="37">
        <v>0</v>
      </c>
      <c r="L75" s="37">
        <v>20916149.150000002</v>
      </c>
      <c r="M75" s="37">
        <v>0</v>
      </c>
      <c r="N75" s="37">
        <v>99785747</v>
      </c>
    </row>
    <row r="76" spans="1:14" ht="24" x14ac:dyDescent="0.2">
      <c r="A76" s="18">
        <v>65</v>
      </c>
      <c r="B76" s="11" t="s">
        <v>124</v>
      </c>
      <c r="C76" s="9" t="s">
        <v>240</v>
      </c>
      <c r="D76" s="27">
        <f t="shared" si="3"/>
        <v>47024468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7">
        <v>0</v>
      </c>
      <c r="L76" s="37">
        <v>0</v>
      </c>
      <c r="M76" s="37">
        <v>47024468</v>
      </c>
      <c r="N76" s="37">
        <v>0</v>
      </c>
    </row>
    <row r="77" spans="1:14" ht="24" x14ac:dyDescent="0.2">
      <c r="A77" s="18">
        <v>66</v>
      </c>
      <c r="B77" s="10" t="s">
        <v>125</v>
      </c>
      <c r="C77" s="9" t="s">
        <v>241</v>
      </c>
      <c r="D77" s="27">
        <f t="shared" ref="D77:D140" si="4">ROUND(G77+H77+I77+J77+K77+L77+M77+N77+E77+F77,0)</f>
        <v>42903525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7">
        <v>0</v>
      </c>
      <c r="L77" s="37">
        <v>0</v>
      </c>
      <c r="M77" s="37">
        <v>42903525</v>
      </c>
      <c r="N77" s="37">
        <v>0</v>
      </c>
    </row>
    <row r="78" spans="1:14" ht="24" x14ac:dyDescent="0.2">
      <c r="A78" s="18">
        <v>67</v>
      </c>
      <c r="B78" s="11" t="s">
        <v>126</v>
      </c>
      <c r="C78" s="9" t="s">
        <v>242</v>
      </c>
      <c r="D78" s="27">
        <f t="shared" si="4"/>
        <v>53468937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7">
        <v>0</v>
      </c>
      <c r="L78" s="37">
        <v>0</v>
      </c>
      <c r="M78" s="37">
        <v>53468937</v>
      </c>
      <c r="N78" s="37">
        <v>0</v>
      </c>
    </row>
    <row r="79" spans="1:14" ht="24" x14ac:dyDescent="0.2">
      <c r="A79" s="18">
        <v>68</v>
      </c>
      <c r="B79" s="11" t="s">
        <v>127</v>
      </c>
      <c r="C79" s="9" t="s">
        <v>243</v>
      </c>
      <c r="D79" s="27">
        <f t="shared" si="4"/>
        <v>60685189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7">
        <v>0</v>
      </c>
      <c r="L79" s="37">
        <v>0</v>
      </c>
      <c r="M79" s="37">
        <v>60685189</v>
      </c>
      <c r="N79" s="37">
        <v>0</v>
      </c>
    </row>
    <row r="80" spans="1:14" ht="24" x14ac:dyDescent="0.2">
      <c r="A80" s="18">
        <v>69</v>
      </c>
      <c r="B80" s="10" t="s">
        <v>128</v>
      </c>
      <c r="C80" s="9" t="s">
        <v>244</v>
      </c>
      <c r="D80" s="27">
        <f t="shared" si="4"/>
        <v>76305888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7">
        <v>0</v>
      </c>
      <c r="L80" s="37">
        <v>7789276.8399999999</v>
      </c>
      <c r="M80" s="37">
        <v>68516611</v>
      </c>
      <c r="N80" s="37">
        <v>0</v>
      </c>
    </row>
    <row r="81" spans="1:14" ht="24" x14ac:dyDescent="0.2">
      <c r="A81" s="18">
        <v>70</v>
      </c>
      <c r="B81" s="10" t="s">
        <v>129</v>
      </c>
      <c r="C81" s="9" t="s">
        <v>245</v>
      </c>
      <c r="D81" s="27">
        <f t="shared" si="4"/>
        <v>52165903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7">
        <v>0</v>
      </c>
      <c r="L81" s="37">
        <v>0</v>
      </c>
      <c r="M81" s="37">
        <v>52165903</v>
      </c>
      <c r="N81" s="37">
        <v>0</v>
      </c>
    </row>
    <row r="82" spans="1:14" ht="24" x14ac:dyDescent="0.2">
      <c r="A82" s="18">
        <v>71</v>
      </c>
      <c r="B82" s="10" t="s">
        <v>130</v>
      </c>
      <c r="C82" s="9" t="s">
        <v>246</v>
      </c>
      <c r="D82" s="27">
        <f t="shared" si="4"/>
        <v>47855065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7">
        <v>0</v>
      </c>
      <c r="L82" s="37">
        <v>0</v>
      </c>
      <c r="M82" s="37">
        <v>47855065</v>
      </c>
      <c r="N82" s="37">
        <v>0</v>
      </c>
    </row>
    <row r="83" spans="1:14" x14ac:dyDescent="0.2">
      <c r="A83" s="18">
        <v>72</v>
      </c>
      <c r="B83" s="19" t="s">
        <v>131</v>
      </c>
      <c r="C83" s="9" t="s">
        <v>132</v>
      </c>
      <c r="D83" s="27">
        <f t="shared" si="4"/>
        <v>168098496</v>
      </c>
      <c r="E83" s="33">
        <v>3067862</v>
      </c>
      <c r="F83" s="33">
        <v>1028731</v>
      </c>
      <c r="G83" s="33">
        <v>10648300</v>
      </c>
      <c r="H83" s="33">
        <v>58433</v>
      </c>
      <c r="I83" s="33">
        <v>11596980.790000001</v>
      </c>
      <c r="J83" s="33">
        <v>65071.500000000007</v>
      </c>
      <c r="K83" s="37">
        <v>3491151</v>
      </c>
      <c r="L83" s="37">
        <v>6572221.5000000009</v>
      </c>
      <c r="M83" s="37">
        <v>50406695</v>
      </c>
      <c r="N83" s="37">
        <v>81163050</v>
      </c>
    </row>
    <row r="84" spans="1:14" ht="13.5" customHeight="1" x14ac:dyDescent="0.2">
      <c r="A84" s="18">
        <v>73</v>
      </c>
      <c r="B84" s="10" t="s">
        <v>133</v>
      </c>
      <c r="C84" s="9" t="s">
        <v>247</v>
      </c>
      <c r="D84" s="27">
        <f t="shared" si="4"/>
        <v>230846624</v>
      </c>
      <c r="E84" s="33">
        <v>5304268</v>
      </c>
      <c r="F84" s="33">
        <v>1778521</v>
      </c>
      <c r="G84" s="33">
        <v>25640322</v>
      </c>
      <c r="H84" s="33">
        <v>4174</v>
      </c>
      <c r="I84" s="33">
        <v>27895808.350000001</v>
      </c>
      <c r="J84" s="33">
        <v>0</v>
      </c>
      <c r="K84" s="37">
        <v>5706335</v>
      </c>
      <c r="L84" s="37">
        <v>22558120.000000004</v>
      </c>
      <c r="M84" s="37">
        <v>0</v>
      </c>
      <c r="N84" s="37">
        <v>141959076</v>
      </c>
    </row>
    <row r="85" spans="1:14" ht="14.25" customHeight="1" x14ac:dyDescent="0.2">
      <c r="A85" s="18">
        <v>74</v>
      </c>
      <c r="B85" s="19" t="s">
        <v>134</v>
      </c>
      <c r="C85" s="9" t="s">
        <v>35</v>
      </c>
      <c r="D85" s="27">
        <f t="shared" si="4"/>
        <v>166017235</v>
      </c>
      <c r="E85" s="169">
        <v>2824601</v>
      </c>
      <c r="F85" s="169">
        <v>946908</v>
      </c>
      <c r="G85" s="33">
        <v>13721328</v>
      </c>
      <c r="H85" s="33">
        <v>29217</v>
      </c>
      <c r="I85" s="33">
        <v>13560292.85</v>
      </c>
      <c r="J85" s="33">
        <v>0</v>
      </c>
      <c r="K85" s="37">
        <v>24752172</v>
      </c>
      <c r="L85" s="37">
        <v>4555005</v>
      </c>
      <c r="M85" s="37">
        <v>29872105</v>
      </c>
      <c r="N85" s="37">
        <v>75755606</v>
      </c>
    </row>
    <row r="86" spans="1:14" x14ac:dyDescent="0.2">
      <c r="A86" s="18">
        <v>75</v>
      </c>
      <c r="B86" s="10" t="s">
        <v>135</v>
      </c>
      <c r="C86" s="9" t="s">
        <v>414</v>
      </c>
      <c r="D86" s="27">
        <f t="shared" si="4"/>
        <v>110192112</v>
      </c>
      <c r="E86" s="169">
        <v>1917099</v>
      </c>
      <c r="F86" s="169">
        <v>642678</v>
      </c>
      <c r="G86" s="33">
        <v>9168962</v>
      </c>
      <c r="H86" s="33">
        <v>54260</v>
      </c>
      <c r="I86" s="33">
        <v>9793361.6999999993</v>
      </c>
      <c r="J86" s="33">
        <v>0</v>
      </c>
      <c r="K86" s="37">
        <v>0</v>
      </c>
      <c r="L86" s="37">
        <v>5366229.7</v>
      </c>
      <c r="M86" s="37">
        <v>27566755</v>
      </c>
      <c r="N86" s="37">
        <v>55682767</v>
      </c>
    </row>
    <row r="87" spans="1:14" x14ac:dyDescent="0.2">
      <c r="A87" s="18">
        <v>76</v>
      </c>
      <c r="B87" s="10" t="s">
        <v>136</v>
      </c>
      <c r="C87" s="9" t="s">
        <v>36</v>
      </c>
      <c r="D87" s="27">
        <f t="shared" si="4"/>
        <v>261598908</v>
      </c>
      <c r="E87" s="169">
        <v>4783714</v>
      </c>
      <c r="F87" s="169">
        <v>1604091</v>
      </c>
      <c r="G87" s="33">
        <v>22790641</v>
      </c>
      <c r="H87" s="33">
        <v>325556</v>
      </c>
      <c r="I87" s="33">
        <v>23300340.649999999</v>
      </c>
      <c r="J87" s="33">
        <v>0</v>
      </c>
      <c r="K87" s="37">
        <v>19195798</v>
      </c>
      <c r="L87" s="37">
        <v>19521450</v>
      </c>
      <c r="M87" s="37">
        <v>39668849</v>
      </c>
      <c r="N87" s="37">
        <v>130408468</v>
      </c>
    </row>
    <row r="88" spans="1:14" x14ac:dyDescent="0.2">
      <c r="A88" s="18">
        <v>77</v>
      </c>
      <c r="B88" s="10" t="s">
        <v>137</v>
      </c>
      <c r="C88" s="9" t="s">
        <v>50</v>
      </c>
      <c r="D88" s="27">
        <f t="shared" si="4"/>
        <v>41656458</v>
      </c>
      <c r="E88" s="33">
        <v>1111270</v>
      </c>
      <c r="F88" s="33">
        <v>372664</v>
      </c>
      <c r="G88" s="33">
        <v>0</v>
      </c>
      <c r="H88" s="33">
        <v>0</v>
      </c>
      <c r="I88" s="33">
        <v>0</v>
      </c>
      <c r="J88" s="33">
        <v>106283.45000000001</v>
      </c>
      <c r="K88" s="37">
        <v>0</v>
      </c>
      <c r="L88" s="37">
        <v>6127566.2500000009</v>
      </c>
      <c r="M88" s="37">
        <v>0</v>
      </c>
      <c r="N88" s="37">
        <v>33938674</v>
      </c>
    </row>
    <row r="89" spans="1:14" x14ac:dyDescent="0.2">
      <c r="A89" s="18">
        <v>78</v>
      </c>
      <c r="B89" s="10" t="s">
        <v>138</v>
      </c>
      <c r="C89" s="9" t="s">
        <v>228</v>
      </c>
      <c r="D89" s="27">
        <f t="shared" si="4"/>
        <v>175974642</v>
      </c>
      <c r="E89" s="33">
        <v>3849323</v>
      </c>
      <c r="F89" s="33">
        <v>1290562</v>
      </c>
      <c r="G89" s="33">
        <v>18507152</v>
      </c>
      <c r="H89" s="33">
        <v>4174</v>
      </c>
      <c r="I89" s="33">
        <v>19756645.449999999</v>
      </c>
      <c r="J89" s="33">
        <v>0</v>
      </c>
      <c r="K89" s="37">
        <v>0</v>
      </c>
      <c r="L89" s="37">
        <v>11994846.500000002</v>
      </c>
      <c r="M89" s="37">
        <v>18283866</v>
      </c>
      <c r="N89" s="37">
        <v>102288073</v>
      </c>
    </row>
    <row r="90" spans="1:14" x14ac:dyDescent="0.2">
      <c r="A90" s="18">
        <v>79</v>
      </c>
      <c r="B90" s="10" t="s">
        <v>139</v>
      </c>
      <c r="C90" s="9" t="s">
        <v>308</v>
      </c>
      <c r="D90" s="27">
        <f t="shared" si="4"/>
        <v>53099313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7">
        <v>53099313</v>
      </c>
      <c r="L90" s="37">
        <v>0</v>
      </c>
      <c r="M90" s="37">
        <v>0</v>
      </c>
      <c r="N90" s="37">
        <v>0</v>
      </c>
    </row>
    <row r="91" spans="1:14" x14ac:dyDescent="0.2">
      <c r="A91" s="18">
        <v>80</v>
      </c>
      <c r="B91" s="11" t="s">
        <v>140</v>
      </c>
      <c r="C91" s="9" t="s">
        <v>258</v>
      </c>
      <c r="D91" s="27">
        <f t="shared" si="4"/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7">
        <v>0</v>
      </c>
      <c r="L91" s="37">
        <v>0</v>
      </c>
      <c r="M91" s="37">
        <v>0</v>
      </c>
      <c r="N91" s="37">
        <v>0</v>
      </c>
    </row>
    <row r="92" spans="1:14" ht="24" x14ac:dyDescent="0.2">
      <c r="A92" s="292">
        <v>81</v>
      </c>
      <c r="B92" s="295" t="s">
        <v>141</v>
      </c>
      <c r="C92" s="14" t="s">
        <v>248</v>
      </c>
      <c r="D92" s="27">
        <f t="shared" si="4"/>
        <v>36615561</v>
      </c>
      <c r="E92" s="33">
        <v>208389</v>
      </c>
      <c r="F92" s="33">
        <v>69921</v>
      </c>
      <c r="G92" s="33">
        <v>710669</v>
      </c>
      <c r="H92" s="33">
        <v>0</v>
      </c>
      <c r="I92" s="33">
        <v>1504648.25</v>
      </c>
      <c r="J92" s="33">
        <v>0</v>
      </c>
      <c r="K92" s="37">
        <v>27735659</v>
      </c>
      <c r="L92" s="37">
        <v>1279739.5</v>
      </c>
      <c r="M92" s="37">
        <v>0</v>
      </c>
      <c r="N92" s="37">
        <v>5106535</v>
      </c>
    </row>
    <row r="93" spans="1:14" ht="36" x14ac:dyDescent="0.2">
      <c r="A93" s="293"/>
      <c r="B93" s="296"/>
      <c r="C93" s="9" t="s">
        <v>306</v>
      </c>
      <c r="D93" s="27">
        <f t="shared" si="4"/>
        <v>8879902</v>
      </c>
      <c r="E93" s="33">
        <v>208389</v>
      </c>
      <c r="F93" s="33">
        <v>69921</v>
      </c>
      <c r="G93" s="33">
        <v>710669</v>
      </c>
      <c r="H93" s="33">
        <v>0</v>
      </c>
      <c r="I93" s="33">
        <v>1504648</v>
      </c>
      <c r="J93" s="33">
        <v>0</v>
      </c>
      <c r="K93" s="37">
        <v>0</v>
      </c>
      <c r="L93" s="37">
        <v>1279740</v>
      </c>
      <c r="M93" s="37">
        <v>0</v>
      </c>
      <c r="N93" s="37">
        <v>5106535</v>
      </c>
    </row>
    <row r="94" spans="1:14" ht="24" x14ac:dyDescent="0.2">
      <c r="A94" s="293"/>
      <c r="B94" s="296"/>
      <c r="C94" s="9" t="s">
        <v>249</v>
      </c>
      <c r="D94" s="27">
        <f t="shared" si="4"/>
        <v>8418908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7">
        <v>8418908</v>
      </c>
      <c r="L94" s="37">
        <v>0</v>
      </c>
      <c r="M94" s="37">
        <v>0</v>
      </c>
      <c r="N94" s="37">
        <v>0</v>
      </c>
    </row>
    <row r="95" spans="1:14" ht="36" x14ac:dyDescent="0.2">
      <c r="A95" s="294"/>
      <c r="B95" s="297"/>
      <c r="C95" s="20" t="s">
        <v>307</v>
      </c>
      <c r="D95" s="27">
        <f t="shared" si="4"/>
        <v>19316751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7">
        <v>19316751</v>
      </c>
      <c r="L95" s="37">
        <v>0</v>
      </c>
      <c r="M95" s="37">
        <v>0</v>
      </c>
      <c r="N95" s="37">
        <v>0</v>
      </c>
    </row>
    <row r="96" spans="1:14" ht="24" x14ac:dyDescent="0.2">
      <c r="A96" s="18">
        <v>82</v>
      </c>
      <c r="B96" s="11" t="s">
        <v>142</v>
      </c>
      <c r="C96" s="9" t="s">
        <v>49</v>
      </c>
      <c r="D96" s="27">
        <f t="shared" si="4"/>
        <v>1469801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7">
        <v>1469801.2100000002</v>
      </c>
      <c r="L96" s="37">
        <v>0</v>
      </c>
      <c r="M96" s="37">
        <v>0</v>
      </c>
      <c r="N96" s="37">
        <v>0</v>
      </c>
    </row>
    <row r="97" spans="1:14" x14ac:dyDescent="0.2">
      <c r="A97" s="18">
        <v>83</v>
      </c>
      <c r="B97" s="11" t="s">
        <v>143</v>
      </c>
      <c r="C97" s="9" t="s">
        <v>144</v>
      </c>
      <c r="D97" s="27">
        <f t="shared" si="4"/>
        <v>8968790</v>
      </c>
      <c r="E97" s="33">
        <v>165115</v>
      </c>
      <c r="F97" s="33">
        <v>55416</v>
      </c>
      <c r="G97" s="33">
        <v>798257</v>
      </c>
      <c r="H97" s="33">
        <v>0</v>
      </c>
      <c r="I97" s="33">
        <v>611870.30000000005</v>
      </c>
      <c r="J97" s="33">
        <v>0</v>
      </c>
      <c r="K97" s="37">
        <v>0</v>
      </c>
      <c r="L97" s="37">
        <v>1084525</v>
      </c>
      <c r="M97" s="37">
        <v>1075328</v>
      </c>
      <c r="N97" s="37">
        <v>5178279</v>
      </c>
    </row>
    <row r="98" spans="1:14" x14ac:dyDescent="0.2">
      <c r="A98" s="18">
        <v>84</v>
      </c>
      <c r="B98" s="19" t="s">
        <v>145</v>
      </c>
      <c r="C98" s="9" t="s">
        <v>146</v>
      </c>
      <c r="D98" s="27">
        <f t="shared" si="4"/>
        <v>58415487</v>
      </c>
      <c r="E98" s="33">
        <v>1027662</v>
      </c>
      <c r="F98" s="33">
        <v>344398</v>
      </c>
      <c r="G98" s="33">
        <v>4978515</v>
      </c>
      <c r="H98" s="33">
        <v>300512</v>
      </c>
      <c r="I98" s="33">
        <v>4854334.5999999996</v>
      </c>
      <c r="J98" s="33">
        <v>0</v>
      </c>
      <c r="K98" s="37">
        <v>0</v>
      </c>
      <c r="L98" s="37">
        <v>3932487.6500000004</v>
      </c>
      <c r="M98" s="37">
        <v>15198085</v>
      </c>
      <c r="N98" s="37">
        <v>27779493</v>
      </c>
    </row>
    <row r="99" spans="1:14" x14ac:dyDescent="0.2">
      <c r="A99" s="18">
        <v>85</v>
      </c>
      <c r="B99" s="11" t="s">
        <v>147</v>
      </c>
      <c r="C99" s="9" t="s">
        <v>27</v>
      </c>
      <c r="D99" s="27">
        <f t="shared" si="4"/>
        <v>31092101</v>
      </c>
      <c r="E99" s="33">
        <v>512991</v>
      </c>
      <c r="F99" s="33">
        <v>171827</v>
      </c>
      <c r="G99" s="33">
        <v>1955878</v>
      </c>
      <c r="H99" s="33">
        <v>4174</v>
      </c>
      <c r="I99" s="33">
        <v>1643496.8</v>
      </c>
      <c r="J99" s="33">
        <v>10845.25</v>
      </c>
      <c r="K99" s="37">
        <v>0</v>
      </c>
      <c r="L99" s="37">
        <v>1540025.5000000002</v>
      </c>
      <c r="M99" s="37">
        <v>9191070</v>
      </c>
      <c r="N99" s="37">
        <v>16061793</v>
      </c>
    </row>
    <row r="100" spans="1:14" x14ac:dyDescent="0.2">
      <c r="A100" s="18">
        <v>86</v>
      </c>
      <c r="B100" s="19" t="s">
        <v>148</v>
      </c>
      <c r="C100" s="9" t="s">
        <v>12</v>
      </c>
      <c r="D100" s="27">
        <f t="shared" si="4"/>
        <v>32701599</v>
      </c>
      <c r="E100" s="33">
        <v>543241</v>
      </c>
      <c r="F100" s="33">
        <v>182241</v>
      </c>
      <c r="G100" s="33">
        <v>2007446</v>
      </c>
      <c r="H100" s="33">
        <v>25043</v>
      </c>
      <c r="I100" s="33">
        <v>1686866.5</v>
      </c>
      <c r="J100" s="33">
        <v>52057.200000000004</v>
      </c>
      <c r="K100" s="37">
        <v>0</v>
      </c>
      <c r="L100" s="37">
        <v>1700535.2000000002</v>
      </c>
      <c r="M100" s="37">
        <v>9731316</v>
      </c>
      <c r="N100" s="37">
        <v>16772853</v>
      </c>
    </row>
    <row r="101" spans="1:14" x14ac:dyDescent="0.2">
      <c r="A101" s="18">
        <v>87</v>
      </c>
      <c r="B101" s="19" t="s">
        <v>149</v>
      </c>
      <c r="C101" s="9" t="s">
        <v>26</v>
      </c>
      <c r="D101" s="27">
        <f t="shared" si="4"/>
        <v>88163962</v>
      </c>
      <c r="E101" s="33">
        <v>1551157</v>
      </c>
      <c r="F101" s="33">
        <v>519944</v>
      </c>
      <c r="G101" s="33">
        <v>5626744</v>
      </c>
      <c r="H101" s="33">
        <v>79302</v>
      </c>
      <c r="I101" s="33">
        <v>5533736.8499999996</v>
      </c>
      <c r="J101" s="33">
        <v>21690.5</v>
      </c>
      <c r="K101" s="37">
        <v>0</v>
      </c>
      <c r="L101" s="37">
        <v>3171151.1</v>
      </c>
      <c r="M101" s="37">
        <v>26835839</v>
      </c>
      <c r="N101" s="37">
        <v>44824398</v>
      </c>
    </row>
    <row r="102" spans="1:14" x14ac:dyDescent="0.2">
      <c r="A102" s="18">
        <v>88</v>
      </c>
      <c r="B102" s="11" t="s">
        <v>150</v>
      </c>
      <c r="C102" s="9" t="s">
        <v>43</v>
      </c>
      <c r="D102" s="27">
        <f t="shared" si="4"/>
        <v>38570001</v>
      </c>
      <c r="E102" s="33">
        <v>634411</v>
      </c>
      <c r="F102" s="33">
        <v>212738</v>
      </c>
      <c r="G102" s="33">
        <v>2400886</v>
      </c>
      <c r="H102" s="33">
        <v>137735</v>
      </c>
      <c r="I102" s="33">
        <v>1883223.65</v>
      </c>
      <c r="J102" s="33">
        <v>0</v>
      </c>
      <c r="K102" s="37">
        <v>0</v>
      </c>
      <c r="L102" s="37">
        <v>1481461.1500000001</v>
      </c>
      <c r="M102" s="37">
        <v>11720033</v>
      </c>
      <c r="N102" s="37">
        <v>20099513</v>
      </c>
    </row>
    <row r="103" spans="1:14" x14ac:dyDescent="0.2">
      <c r="A103" s="18">
        <v>89</v>
      </c>
      <c r="B103" s="10" t="s">
        <v>152</v>
      </c>
      <c r="C103" s="9" t="s">
        <v>28</v>
      </c>
      <c r="D103" s="27">
        <f t="shared" si="4"/>
        <v>124854208</v>
      </c>
      <c r="E103" s="33">
        <v>2030116</v>
      </c>
      <c r="F103" s="33">
        <v>680614</v>
      </c>
      <c r="G103" s="33">
        <v>7455931</v>
      </c>
      <c r="H103" s="33">
        <v>8348</v>
      </c>
      <c r="I103" s="33">
        <v>7372563.4700000007</v>
      </c>
      <c r="J103" s="33">
        <v>0</v>
      </c>
      <c r="K103" s="37">
        <v>0</v>
      </c>
      <c r="L103" s="37">
        <v>12660223.500000002</v>
      </c>
      <c r="M103" s="37">
        <v>34200802</v>
      </c>
      <c r="N103" s="37">
        <v>60445610</v>
      </c>
    </row>
    <row r="104" spans="1:14" x14ac:dyDescent="0.2">
      <c r="A104" s="18">
        <v>90</v>
      </c>
      <c r="B104" s="10" t="s">
        <v>153</v>
      </c>
      <c r="C104" s="9" t="s">
        <v>29</v>
      </c>
      <c r="D104" s="27">
        <f t="shared" si="4"/>
        <v>84927614</v>
      </c>
      <c r="E104" s="33">
        <v>1448223</v>
      </c>
      <c r="F104" s="33">
        <v>485728</v>
      </c>
      <c r="G104" s="33">
        <v>5342162</v>
      </c>
      <c r="H104" s="33">
        <v>0</v>
      </c>
      <c r="I104" s="33">
        <v>4866457.62</v>
      </c>
      <c r="J104" s="33">
        <v>6507.1500000000005</v>
      </c>
      <c r="K104" s="37">
        <v>0</v>
      </c>
      <c r="L104" s="37">
        <v>1339994.2</v>
      </c>
      <c r="M104" s="37">
        <v>26339080</v>
      </c>
      <c r="N104" s="37">
        <v>45099462</v>
      </c>
    </row>
    <row r="105" spans="1:14" ht="12" customHeight="1" x14ac:dyDescent="0.2">
      <c r="A105" s="18">
        <v>91</v>
      </c>
      <c r="B105" s="19" t="s">
        <v>154</v>
      </c>
      <c r="C105" s="9" t="s">
        <v>14</v>
      </c>
      <c r="D105" s="27">
        <f t="shared" si="4"/>
        <v>29196909</v>
      </c>
      <c r="E105" s="33">
        <v>492404</v>
      </c>
      <c r="F105" s="33">
        <v>165132</v>
      </c>
      <c r="G105" s="33">
        <v>1902672</v>
      </c>
      <c r="H105" s="33">
        <v>0</v>
      </c>
      <c r="I105" s="33">
        <v>1574161.1600000001</v>
      </c>
      <c r="J105" s="33">
        <v>0</v>
      </c>
      <c r="K105" s="37">
        <v>0</v>
      </c>
      <c r="L105" s="37">
        <v>770012.75000000012</v>
      </c>
      <c r="M105" s="37">
        <v>9024898</v>
      </c>
      <c r="N105" s="37">
        <v>15267629</v>
      </c>
    </row>
    <row r="106" spans="1:14" x14ac:dyDescent="0.2">
      <c r="A106" s="18">
        <v>92</v>
      </c>
      <c r="B106" s="10" t="s">
        <v>155</v>
      </c>
      <c r="C106" s="9" t="s">
        <v>30</v>
      </c>
      <c r="D106" s="27">
        <f t="shared" si="4"/>
        <v>49388501</v>
      </c>
      <c r="E106" s="33">
        <v>775158</v>
      </c>
      <c r="F106" s="33">
        <v>259972</v>
      </c>
      <c r="G106" s="33">
        <v>2942801</v>
      </c>
      <c r="H106" s="33">
        <v>0</v>
      </c>
      <c r="I106" s="33">
        <v>2325372.7000000002</v>
      </c>
      <c r="J106" s="33">
        <v>80254.850000000006</v>
      </c>
      <c r="K106" s="37">
        <v>0</v>
      </c>
      <c r="L106" s="37">
        <v>3908628.1000000006</v>
      </c>
      <c r="M106" s="37">
        <v>14366396</v>
      </c>
      <c r="N106" s="37">
        <v>24729918</v>
      </c>
    </row>
    <row r="107" spans="1:14" x14ac:dyDescent="0.2">
      <c r="A107" s="18">
        <v>93</v>
      </c>
      <c r="B107" s="10" t="s">
        <v>156</v>
      </c>
      <c r="C107" s="9" t="s">
        <v>15</v>
      </c>
      <c r="D107" s="27">
        <f t="shared" si="4"/>
        <v>43462164</v>
      </c>
      <c r="E107" s="33">
        <v>737346</v>
      </c>
      <c r="F107" s="33">
        <v>247327</v>
      </c>
      <c r="G107" s="33">
        <v>2819360</v>
      </c>
      <c r="H107" s="33">
        <v>4174</v>
      </c>
      <c r="I107" s="33">
        <v>2268295.7999999998</v>
      </c>
      <c r="J107" s="33">
        <v>0</v>
      </c>
      <c r="K107" s="37">
        <v>0</v>
      </c>
      <c r="L107" s="37">
        <v>1268894.25</v>
      </c>
      <c r="M107" s="37">
        <v>13602689</v>
      </c>
      <c r="N107" s="37">
        <v>22514078</v>
      </c>
    </row>
    <row r="108" spans="1:14" x14ac:dyDescent="0.2">
      <c r="A108" s="18">
        <v>94</v>
      </c>
      <c r="B108" s="11" t="s">
        <v>157</v>
      </c>
      <c r="C108" s="9" t="s">
        <v>13</v>
      </c>
      <c r="D108" s="27">
        <f t="shared" si="4"/>
        <v>52847272</v>
      </c>
      <c r="E108" s="33">
        <v>910864</v>
      </c>
      <c r="F108" s="33">
        <v>305346</v>
      </c>
      <c r="G108" s="33">
        <v>2995561</v>
      </c>
      <c r="H108" s="33">
        <v>0</v>
      </c>
      <c r="I108" s="33">
        <v>2946235.15</v>
      </c>
      <c r="J108" s="33">
        <v>108452.50000000001</v>
      </c>
      <c r="K108" s="37">
        <v>0</v>
      </c>
      <c r="L108" s="37">
        <v>1301430</v>
      </c>
      <c r="M108" s="37">
        <v>16277152</v>
      </c>
      <c r="N108" s="37">
        <v>28002231</v>
      </c>
    </row>
    <row r="109" spans="1:14" x14ac:dyDescent="0.2">
      <c r="A109" s="18">
        <v>95</v>
      </c>
      <c r="B109" s="19" t="s">
        <v>158</v>
      </c>
      <c r="C109" s="9" t="s">
        <v>31</v>
      </c>
      <c r="D109" s="27">
        <f t="shared" si="4"/>
        <v>35118274</v>
      </c>
      <c r="E109" s="33">
        <v>568029</v>
      </c>
      <c r="F109" s="33">
        <v>190423</v>
      </c>
      <c r="G109" s="33">
        <v>2086792</v>
      </c>
      <c r="H109" s="33">
        <v>4174</v>
      </c>
      <c r="I109" s="33">
        <v>1720755.05</v>
      </c>
      <c r="J109" s="33">
        <v>2169.0500000000002</v>
      </c>
      <c r="K109" s="37">
        <v>0</v>
      </c>
      <c r="L109" s="37">
        <v>2071443.2000000002</v>
      </c>
      <c r="M109" s="37">
        <v>10686445</v>
      </c>
      <c r="N109" s="37">
        <v>17788044</v>
      </c>
    </row>
    <row r="110" spans="1:14" x14ac:dyDescent="0.2">
      <c r="A110" s="18">
        <v>96</v>
      </c>
      <c r="B110" s="10" t="s">
        <v>160</v>
      </c>
      <c r="C110" s="9" t="s">
        <v>33</v>
      </c>
      <c r="D110" s="27">
        <f t="shared" si="4"/>
        <v>87323687</v>
      </c>
      <c r="E110" s="33">
        <v>1475952</v>
      </c>
      <c r="F110" s="33">
        <v>495026</v>
      </c>
      <c r="G110" s="33">
        <v>5519060</v>
      </c>
      <c r="H110" s="33">
        <v>8348</v>
      </c>
      <c r="I110" s="33">
        <v>4716639.1500000004</v>
      </c>
      <c r="J110" s="33">
        <v>0</v>
      </c>
      <c r="K110" s="37">
        <v>0</v>
      </c>
      <c r="L110" s="37">
        <v>4142885.5000000005</v>
      </c>
      <c r="M110" s="37">
        <v>26503977</v>
      </c>
      <c r="N110" s="37">
        <v>44461799</v>
      </c>
    </row>
    <row r="111" spans="1:14" ht="13.5" customHeight="1" x14ac:dyDescent="0.2">
      <c r="A111" s="18">
        <v>97</v>
      </c>
      <c r="B111" s="10" t="s">
        <v>162</v>
      </c>
      <c r="C111" s="9" t="s">
        <v>163</v>
      </c>
      <c r="D111" s="27">
        <f t="shared" si="4"/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7">
        <v>0</v>
      </c>
      <c r="L111" s="37">
        <v>0</v>
      </c>
      <c r="M111" s="37">
        <v>0</v>
      </c>
      <c r="N111" s="37">
        <v>0</v>
      </c>
    </row>
    <row r="112" spans="1:14" x14ac:dyDescent="0.2">
      <c r="A112" s="18">
        <v>98</v>
      </c>
      <c r="B112" s="10" t="s">
        <v>164</v>
      </c>
      <c r="C112" s="9" t="s">
        <v>165</v>
      </c>
      <c r="D112" s="27">
        <f t="shared" si="4"/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7">
        <v>0</v>
      </c>
      <c r="L112" s="37">
        <v>0</v>
      </c>
      <c r="M112" s="37">
        <v>0</v>
      </c>
      <c r="N112" s="37">
        <v>0</v>
      </c>
    </row>
    <row r="113" spans="1:14" x14ac:dyDescent="0.2">
      <c r="A113" s="18">
        <v>99</v>
      </c>
      <c r="B113" s="19" t="s">
        <v>166</v>
      </c>
      <c r="C113" s="9" t="s">
        <v>167</v>
      </c>
      <c r="D113" s="27">
        <f t="shared" si="4"/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7">
        <v>0</v>
      </c>
      <c r="L113" s="37">
        <v>0</v>
      </c>
      <c r="M113" s="37">
        <v>0</v>
      </c>
      <c r="N113" s="37">
        <v>0</v>
      </c>
    </row>
    <row r="114" spans="1:14" ht="12.75" customHeight="1" x14ac:dyDescent="0.2">
      <c r="A114" s="18">
        <v>100</v>
      </c>
      <c r="B114" s="19" t="s">
        <v>168</v>
      </c>
      <c r="C114" s="9" t="s">
        <v>169</v>
      </c>
      <c r="D114" s="27">
        <f t="shared" si="4"/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7">
        <v>0</v>
      </c>
      <c r="L114" s="37">
        <v>0</v>
      </c>
      <c r="M114" s="37">
        <v>0</v>
      </c>
      <c r="N114" s="37">
        <v>0</v>
      </c>
    </row>
    <row r="115" spans="1:14" ht="24" x14ac:dyDescent="0.2">
      <c r="A115" s="18">
        <v>101</v>
      </c>
      <c r="B115" s="19" t="s">
        <v>170</v>
      </c>
      <c r="C115" s="9" t="s">
        <v>171</v>
      </c>
      <c r="D115" s="27">
        <f t="shared" si="4"/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7">
        <v>0</v>
      </c>
      <c r="L115" s="37">
        <v>0</v>
      </c>
      <c r="M115" s="37">
        <v>0</v>
      </c>
      <c r="N115" s="37">
        <v>0</v>
      </c>
    </row>
    <row r="116" spans="1:14" x14ac:dyDescent="0.2">
      <c r="A116" s="18">
        <v>102</v>
      </c>
      <c r="B116" s="19" t="s">
        <v>172</v>
      </c>
      <c r="C116" s="9" t="s">
        <v>173</v>
      </c>
      <c r="D116" s="27">
        <f t="shared" si="4"/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7">
        <v>0</v>
      </c>
      <c r="L116" s="37">
        <v>0</v>
      </c>
      <c r="M116" s="37">
        <v>0</v>
      </c>
      <c r="N116" s="37">
        <v>0</v>
      </c>
    </row>
    <row r="117" spans="1:14" x14ac:dyDescent="0.2">
      <c r="A117" s="18">
        <v>103</v>
      </c>
      <c r="B117" s="19" t="s">
        <v>174</v>
      </c>
      <c r="C117" s="9" t="s">
        <v>175</v>
      </c>
      <c r="D117" s="27">
        <f t="shared" si="4"/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7">
        <v>0</v>
      </c>
      <c r="L117" s="37">
        <v>0</v>
      </c>
      <c r="M117" s="37">
        <v>0</v>
      </c>
      <c r="N117" s="37">
        <v>0</v>
      </c>
    </row>
    <row r="118" spans="1:14" x14ac:dyDescent="0.2">
      <c r="A118" s="18">
        <v>104</v>
      </c>
      <c r="B118" s="15" t="s">
        <v>176</v>
      </c>
      <c r="C118" s="13" t="s">
        <v>177</v>
      </c>
      <c r="D118" s="27">
        <f t="shared" si="4"/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7">
        <v>0</v>
      </c>
      <c r="L118" s="37">
        <v>0</v>
      </c>
      <c r="M118" s="37">
        <v>0</v>
      </c>
      <c r="N118" s="37">
        <v>0</v>
      </c>
    </row>
    <row r="119" spans="1:14" x14ac:dyDescent="0.2">
      <c r="A119" s="18">
        <v>105</v>
      </c>
      <c r="B119" s="11" t="s">
        <v>178</v>
      </c>
      <c r="C119" s="9" t="s">
        <v>179</v>
      </c>
      <c r="D119" s="27">
        <f t="shared" si="4"/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7">
        <v>0</v>
      </c>
      <c r="L119" s="37">
        <v>0</v>
      </c>
      <c r="M119" s="37">
        <v>0</v>
      </c>
      <c r="N119" s="37">
        <v>0</v>
      </c>
    </row>
    <row r="120" spans="1:14" ht="11.25" customHeight="1" x14ac:dyDescent="0.2">
      <c r="A120" s="18">
        <v>106</v>
      </c>
      <c r="B120" s="19" t="s">
        <v>180</v>
      </c>
      <c r="C120" s="9" t="s">
        <v>181</v>
      </c>
      <c r="D120" s="27">
        <f t="shared" si="4"/>
        <v>34705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7">
        <v>34704.800000000003</v>
      </c>
      <c r="L120" s="37">
        <v>0</v>
      </c>
      <c r="M120" s="37">
        <v>0</v>
      </c>
      <c r="N120" s="37">
        <v>0</v>
      </c>
    </row>
    <row r="121" spans="1:14" x14ac:dyDescent="0.2">
      <c r="A121" s="18">
        <v>107</v>
      </c>
      <c r="B121" s="10" t="s">
        <v>182</v>
      </c>
      <c r="C121" s="16" t="s">
        <v>183</v>
      </c>
      <c r="D121" s="27">
        <f t="shared" si="4"/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7">
        <v>0</v>
      </c>
      <c r="L121" s="37">
        <v>0</v>
      </c>
      <c r="M121" s="37">
        <v>0</v>
      </c>
      <c r="N121" s="37">
        <v>0</v>
      </c>
    </row>
    <row r="122" spans="1:14" x14ac:dyDescent="0.2">
      <c r="A122" s="18">
        <v>108</v>
      </c>
      <c r="B122" s="19" t="s">
        <v>184</v>
      </c>
      <c r="C122" s="9" t="s">
        <v>261</v>
      </c>
      <c r="D122" s="27">
        <f t="shared" si="4"/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7">
        <v>0</v>
      </c>
      <c r="L122" s="37">
        <v>0</v>
      </c>
      <c r="M122" s="37">
        <v>0</v>
      </c>
      <c r="N122" s="37">
        <v>0</v>
      </c>
    </row>
    <row r="123" spans="1:14" ht="14.25" customHeight="1" x14ac:dyDescent="0.2">
      <c r="A123" s="18">
        <v>109</v>
      </c>
      <c r="B123" s="11" t="s">
        <v>185</v>
      </c>
      <c r="C123" s="9" t="s">
        <v>250</v>
      </c>
      <c r="D123" s="27">
        <f t="shared" si="4"/>
        <v>110500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7">
        <v>110500.07</v>
      </c>
      <c r="L123" s="37">
        <v>0</v>
      </c>
      <c r="M123" s="37">
        <v>0</v>
      </c>
      <c r="N123" s="37">
        <v>0</v>
      </c>
    </row>
    <row r="124" spans="1:14" x14ac:dyDescent="0.2">
      <c r="A124" s="18">
        <v>110</v>
      </c>
      <c r="B124" s="10" t="s">
        <v>329</v>
      </c>
      <c r="C124" s="9" t="s">
        <v>317</v>
      </c>
      <c r="D124" s="27">
        <f t="shared" si="4"/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7">
        <v>0</v>
      </c>
      <c r="L124" s="37">
        <v>0</v>
      </c>
      <c r="M124" s="37">
        <v>0</v>
      </c>
      <c r="N124" s="37">
        <v>0</v>
      </c>
    </row>
    <row r="125" spans="1:14" x14ac:dyDescent="0.2">
      <c r="A125" s="18">
        <v>111</v>
      </c>
      <c r="B125" s="49" t="s">
        <v>421</v>
      </c>
      <c r="C125" s="13" t="s">
        <v>422</v>
      </c>
      <c r="D125" s="27">
        <f t="shared" si="4"/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7">
        <v>0</v>
      </c>
      <c r="L125" s="37">
        <v>0</v>
      </c>
      <c r="M125" s="37">
        <v>0</v>
      </c>
      <c r="N125" s="37">
        <v>0</v>
      </c>
    </row>
    <row r="126" spans="1:14" ht="13.5" customHeight="1" x14ac:dyDescent="0.2">
      <c r="A126" s="18">
        <v>112</v>
      </c>
      <c r="B126" s="11" t="s">
        <v>186</v>
      </c>
      <c r="C126" s="9" t="s">
        <v>320</v>
      </c>
      <c r="D126" s="27">
        <f t="shared" si="4"/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7">
        <v>0</v>
      </c>
      <c r="L126" s="37">
        <v>0</v>
      </c>
      <c r="M126" s="37">
        <v>0</v>
      </c>
      <c r="N126" s="37">
        <v>0</v>
      </c>
    </row>
    <row r="127" spans="1:14" x14ac:dyDescent="0.2">
      <c r="A127" s="18">
        <v>113</v>
      </c>
      <c r="B127" s="19" t="s">
        <v>187</v>
      </c>
      <c r="C127" s="9" t="s">
        <v>188</v>
      </c>
      <c r="D127" s="27">
        <f t="shared" si="4"/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7">
        <v>0</v>
      </c>
      <c r="L127" s="37">
        <v>0</v>
      </c>
      <c r="M127" s="37">
        <v>0</v>
      </c>
      <c r="N127" s="37">
        <v>0</v>
      </c>
    </row>
    <row r="128" spans="1:14" ht="24" x14ac:dyDescent="0.2">
      <c r="A128" s="18">
        <v>114</v>
      </c>
      <c r="B128" s="19" t="s">
        <v>189</v>
      </c>
      <c r="C128" s="32" t="s">
        <v>305</v>
      </c>
      <c r="D128" s="27">
        <f t="shared" si="4"/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7">
        <v>0</v>
      </c>
      <c r="L128" s="37">
        <v>0</v>
      </c>
      <c r="M128" s="37">
        <v>0</v>
      </c>
      <c r="N128" s="37">
        <v>0</v>
      </c>
    </row>
    <row r="129" spans="1:14" x14ac:dyDescent="0.2">
      <c r="A129" s="18">
        <v>115</v>
      </c>
      <c r="B129" s="19" t="s">
        <v>190</v>
      </c>
      <c r="C129" s="9" t="s">
        <v>225</v>
      </c>
      <c r="D129" s="27">
        <f t="shared" si="4"/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7">
        <v>0</v>
      </c>
      <c r="L129" s="37">
        <v>0</v>
      </c>
      <c r="M129" s="37">
        <v>0</v>
      </c>
      <c r="N129" s="37">
        <v>0</v>
      </c>
    </row>
    <row r="130" spans="1:14" ht="10.5" customHeight="1" x14ac:dyDescent="0.2">
      <c r="A130" s="18">
        <v>116</v>
      </c>
      <c r="B130" s="19" t="s">
        <v>191</v>
      </c>
      <c r="C130" s="9" t="s">
        <v>192</v>
      </c>
      <c r="D130" s="27">
        <f t="shared" si="4"/>
        <v>61239781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7">
        <v>61239780.800000004</v>
      </c>
      <c r="L130" s="37">
        <v>0</v>
      </c>
      <c r="M130" s="37">
        <v>0</v>
      </c>
      <c r="N130" s="37">
        <v>0</v>
      </c>
    </row>
    <row r="131" spans="1:14" x14ac:dyDescent="0.2">
      <c r="A131" s="18">
        <v>117</v>
      </c>
      <c r="B131" s="19" t="s">
        <v>193</v>
      </c>
      <c r="C131" s="9" t="s">
        <v>40</v>
      </c>
      <c r="D131" s="27">
        <f t="shared" si="4"/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7">
        <v>0</v>
      </c>
      <c r="L131" s="37">
        <v>0</v>
      </c>
      <c r="M131" s="37">
        <v>0</v>
      </c>
      <c r="N131" s="37">
        <v>0</v>
      </c>
    </row>
    <row r="132" spans="1:14" x14ac:dyDescent="0.2">
      <c r="A132" s="18">
        <v>118</v>
      </c>
      <c r="B132" s="10" t="s">
        <v>194</v>
      </c>
      <c r="C132" s="9" t="s">
        <v>46</v>
      </c>
      <c r="D132" s="27">
        <f t="shared" si="4"/>
        <v>8673945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7">
        <v>8673945.4199999999</v>
      </c>
      <c r="L132" s="37">
        <v>0</v>
      </c>
      <c r="M132" s="37">
        <v>0</v>
      </c>
      <c r="N132" s="37">
        <v>0</v>
      </c>
    </row>
    <row r="133" spans="1:14" x14ac:dyDescent="0.2">
      <c r="A133" s="18">
        <v>119</v>
      </c>
      <c r="B133" s="10" t="s">
        <v>195</v>
      </c>
      <c r="C133" s="9" t="s">
        <v>227</v>
      </c>
      <c r="D133" s="27">
        <f t="shared" si="4"/>
        <v>55501024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7">
        <v>55501023.599999994</v>
      </c>
      <c r="L133" s="37">
        <v>0</v>
      </c>
      <c r="M133" s="37">
        <v>0</v>
      </c>
      <c r="N133" s="37">
        <v>0</v>
      </c>
    </row>
    <row r="134" spans="1:14" x14ac:dyDescent="0.2">
      <c r="A134" s="18">
        <v>120</v>
      </c>
      <c r="B134" s="10" t="s">
        <v>196</v>
      </c>
      <c r="C134" s="9" t="s">
        <v>48</v>
      </c>
      <c r="D134" s="27">
        <f t="shared" si="4"/>
        <v>51046423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7">
        <v>51046422.700000003</v>
      </c>
      <c r="L134" s="37">
        <v>0</v>
      </c>
      <c r="M134" s="37">
        <v>0</v>
      </c>
      <c r="N134" s="37">
        <v>0</v>
      </c>
    </row>
    <row r="135" spans="1:14" x14ac:dyDescent="0.2">
      <c r="A135" s="18">
        <v>121</v>
      </c>
      <c r="B135" s="19" t="s">
        <v>197</v>
      </c>
      <c r="C135" s="9" t="s">
        <v>47</v>
      </c>
      <c r="D135" s="27">
        <f t="shared" si="4"/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7">
        <v>0</v>
      </c>
      <c r="L135" s="37">
        <v>0</v>
      </c>
      <c r="M135" s="37">
        <v>0</v>
      </c>
      <c r="N135" s="37">
        <v>0</v>
      </c>
    </row>
    <row r="136" spans="1:14" x14ac:dyDescent="0.2">
      <c r="A136" s="18">
        <v>122</v>
      </c>
      <c r="B136" s="19" t="s">
        <v>198</v>
      </c>
      <c r="C136" s="9" t="s">
        <v>199</v>
      </c>
      <c r="D136" s="27">
        <f t="shared" si="4"/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7">
        <v>0</v>
      </c>
      <c r="L136" s="37">
        <v>0</v>
      </c>
      <c r="M136" s="37">
        <v>0</v>
      </c>
      <c r="N136" s="37">
        <v>0</v>
      </c>
    </row>
    <row r="137" spans="1:14" x14ac:dyDescent="0.2">
      <c r="A137" s="18">
        <v>123</v>
      </c>
      <c r="B137" s="19" t="s">
        <v>200</v>
      </c>
      <c r="C137" s="9" t="s">
        <v>41</v>
      </c>
      <c r="D137" s="27">
        <f t="shared" si="4"/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7">
        <v>0</v>
      </c>
      <c r="L137" s="37">
        <v>0</v>
      </c>
      <c r="M137" s="37">
        <v>0</v>
      </c>
      <c r="N137" s="37">
        <v>0</v>
      </c>
    </row>
    <row r="138" spans="1:14" x14ac:dyDescent="0.2">
      <c r="A138" s="18">
        <v>124</v>
      </c>
      <c r="B138" s="10" t="s">
        <v>201</v>
      </c>
      <c r="C138" s="9" t="s">
        <v>226</v>
      </c>
      <c r="D138" s="27">
        <f t="shared" si="4"/>
        <v>82834407</v>
      </c>
      <c r="E138" s="33">
        <v>1987262</v>
      </c>
      <c r="F138" s="33">
        <v>665737</v>
      </c>
      <c r="G138" s="33">
        <v>9553180</v>
      </c>
      <c r="H138" s="33">
        <v>95997</v>
      </c>
      <c r="I138" s="33">
        <v>9896638.5999999996</v>
      </c>
      <c r="J138" s="33">
        <v>0</v>
      </c>
      <c r="K138" s="37">
        <v>0</v>
      </c>
      <c r="L138" s="37">
        <v>6390021.3000000007</v>
      </c>
      <c r="M138" s="37">
        <v>0</v>
      </c>
      <c r="N138" s="37">
        <v>54245571</v>
      </c>
    </row>
    <row r="139" spans="1:14" x14ac:dyDescent="0.2">
      <c r="A139" s="18">
        <v>125</v>
      </c>
      <c r="B139" s="11" t="s">
        <v>202</v>
      </c>
      <c r="C139" s="9" t="s">
        <v>203</v>
      </c>
      <c r="D139" s="27">
        <f t="shared" si="4"/>
        <v>171707591</v>
      </c>
      <c r="E139" s="33">
        <v>3081307</v>
      </c>
      <c r="F139" s="33">
        <v>1033938</v>
      </c>
      <c r="G139" s="33">
        <v>12322775</v>
      </c>
      <c r="H139" s="33">
        <v>0</v>
      </c>
      <c r="I139" s="33">
        <v>12668184.75</v>
      </c>
      <c r="J139" s="33">
        <v>0</v>
      </c>
      <c r="K139" s="37">
        <v>33275522.940000001</v>
      </c>
      <c r="L139" s="37">
        <v>6040804.2500000009</v>
      </c>
      <c r="M139" s="37">
        <v>14865647</v>
      </c>
      <c r="N139" s="37">
        <v>88419412</v>
      </c>
    </row>
    <row r="140" spans="1:14" x14ac:dyDescent="0.2">
      <c r="A140" s="18">
        <v>126</v>
      </c>
      <c r="B140" s="19" t="s">
        <v>204</v>
      </c>
      <c r="C140" s="9" t="s">
        <v>205</v>
      </c>
      <c r="D140" s="27">
        <f t="shared" si="4"/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7">
        <v>0</v>
      </c>
      <c r="L140" s="37">
        <v>0</v>
      </c>
      <c r="M140" s="37">
        <v>0</v>
      </c>
      <c r="N140" s="37">
        <v>0</v>
      </c>
    </row>
    <row r="141" spans="1:14" x14ac:dyDescent="0.2">
      <c r="A141" s="18">
        <v>127</v>
      </c>
      <c r="B141" s="10" t="s">
        <v>206</v>
      </c>
      <c r="C141" s="9" t="s">
        <v>207</v>
      </c>
      <c r="D141" s="27">
        <f t="shared" ref="D141:D149" si="5">ROUND(G141+H141+I141+J141+K141+L141+M141+N141+E141+F141,0)</f>
        <v>45250942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7">
        <v>45250941.839999996</v>
      </c>
      <c r="L141" s="37">
        <v>0</v>
      </c>
      <c r="M141" s="37">
        <v>0</v>
      </c>
      <c r="N141" s="37">
        <v>0</v>
      </c>
    </row>
    <row r="142" spans="1:14" x14ac:dyDescent="0.2">
      <c r="A142" s="18">
        <v>128</v>
      </c>
      <c r="B142" s="19" t="s">
        <v>208</v>
      </c>
      <c r="C142" s="9" t="s">
        <v>209</v>
      </c>
      <c r="D142" s="27">
        <f t="shared" si="5"/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7">
        <v>0</v>
      </c>
      <c r="L142" s="37">
        <v>0</v>
      </c>
      <c r="M142" s="37">
        <v>0</v>
      </c>
      <c r="N142" s="37">
        <v>0</v>
      </c>
    </row>
    <row r="143" spans="1:14" x14ac:dyDescent="0.2">
      <c r="A143" s="18">
        <v>129</v>
      </c>
      <c r="B143" s="78" t="s">
        <v>251</v>
      </c>
      <c r="C143" s="79" t="s">
        <v>252</v>
      </c>
      <c r="D143" s="27">
        <f t="shared" si="5"/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7">
        <v>0</v>
      </c>
      <c r="L143" s="37">
        <v>0</v>
      </c>
      <c r="M143" s="37">
        <v>0</v>
      </c>
      <c r="N143" s="37">
        <v>0</v>
      </c>
    </row>
    <row r="144" spans="1:14" x14ac:dyDescent="0.2">
      <c r="A144" s="18">
        <v>130</v>
      </c>
      <c r="B144" s="80" t="s">
        <v>253</v>
      </c>
      <c r="C144" s="36" t="s">
        <v>254</v>
      </c>
      <c r="D144" s="27">
        <f t="shared" si="5"/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7">
        <v>0</v>
      </c>
      <c r="L144" s="37">
        <v>0</v>
      </c>
      <c r="M144" s="37">
        <v>0</v>
      </c>
      <c r="N144" s="37">
        <v>0</v>
      </c>
    </row>
    <row r="145" spans="1:14" x14ac:dyDescent="0.2">
      <c r="A145" s="18">
        <v>131</v>
      </c>
      <c r="B145" s="81" t="s">
        <v>255</v>
      </c>
      <c r="C145" s="130" t="s">
        <v>419</v>
      </c>
      <c r="D145" s="27">
        <f t="shared" si="5"/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7">
        <v>0</v>
      </c>
      <c r="L145" s="37">
        <v>0</v>
      </c>
      <c r="M145" s="37">
        <v>0</v>
      </c>
      <c r="N145" s="37">
        <v>0</v>
      </c>
    </row>
    <row r="146" spans="1:14" x14ac:dyDescent="0.2">
      <c r="A146" s="18">
        <v>132</v>
      </c>
      <c r="B146" s="18" t="s">
        <v>259</v>
      </c>
      <c r="C146" s="26" t="s">
        <v>260</v>
      </c>
      <c r="D146" s="27">
        <f t="shared" si="5"/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7">
        <v>0</v>
      </c>
      <c r="L146" s="37">
        <v>0</v>
      </c>
      <c r="M146" s="37">
        <v>0</v>
      </c>
      <c r="N146" s="37">
        <v>0</v>
      </c>
    </row>
    <row r="147" spans="1:14" x14ac:dyDescent="0.2">
      <c r="A147" s="18">
        <v>133</v>
      </c>
      <c r="B147" s="49" t="s">
        <v>310</v>
      </c>
      <c r="C147" s="26" t="s">
        <v>309</v>
      </c>
      <c r="D147" s="27">
        <f t="shared" si="5"/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7">
        <v>0</v>
      </c>
      <c r="L147" s="37">
        <v>0</v>
      </c>
      <c r="M147" s="37">
        <v>0</v>
      </c>
      <c r="N147" s="37">
        <v>0</v>
      </c>
    </row>
    <row r="148" spans="1:14" x14ac:dyDescent="0.2">
      <c r="A148" s="18">
        <v>134</v>
      </c>
      <c r="B148" s="49" t="s">
        <v>319</v>
      </c>
      <c r="C148" s="26" t="s">
        <v>316</v>
      </c>
      <c r="D148" s="27">
        <f t="shared" si="5"/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7">
        <v>0</v>
      </c>
      <c r="L148" s="37">
        <v>0</v>
      </c>
      <c r="M148" s="37">
        <v>0</v>
      </c>
      <c r="N148" s="37">
        <v>0</v>
      </c>
    </row>
    <row r="149" spans="1:14" ht="15.75" customHeight="1" x14ac:dyDescent="0.2">
      <c r="A149" s="18">
        <v>135</v>
      </c>
      <c r="B149" s="49" t="s">
        <v>412</v>
      </c>
      <c r="C149" s="13" t="s">
        <v>413</v>
      </c>
      <c r="D149" s="27">
        <f t="shared" si="5"/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7">
        <v>0</v>
      </c>
      <c r="L149" s="37">
        <v>0</v>
      </c>
      <c r="M149" s="37">
        <v>0</v>
      </c>
      <c r="N149" s="37">
        <v>0</v>
      </c>
    </row>
    <row r="150" spans="1:14" x14ac:dyDescent="0.2">
      <c r="I150" s="40" t="e">
        <f>#REF!-I11</f>
        <v>#REF!</v>
      </c>
    </row>
  </sheetData>
  <mergeCells count="20">
    <mergeCell ref="A2:N2"/>
    <mergeCell ref="A11:C11"/>
    <mergeCell ref="L5:N5"/>
    <mergeCell ref="D5:D7"/>
    <mergeCell ref="K5:K7"/>
    <mergeCell ref="A4:A7"/>
    <mergeCell ref="B4:B7"/>
    <mergeCell ref="C4:C7"/>
    <mergeCell ref="D4:N4"/>
    <mergeCell ref="L6:L7"/>
    <mergeCell ref="M6:N6"/>
    <mergeCell ref="G5:G7"/>
    <mergeCell ref="E5:E7"/>
    <mergeCell ref="F5:F7"/>
    <mergeCell ref="I5:I7"/>
    <mergeCell ref="J5:J7"/>
    <mergeCell ref="A8:C8"/>
    <mergeCell ref="B92:B95"/>
    <mergeCell ref="A92:A95"/>
    <mergeCell ref="H5:H7"/>
  </mergeCells>
  <pageMargins left="0" right="0" top="0" bottom="0" header="0" footer="0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149"/>
  <sheetViews>
    <sheetView zoomScaleNormal="10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A8" sqref="A8:C10"/>
    </sheetView>
  </sheetViews>
  <sheetFormatPr defaultColWidth="9.140625" defaultRowHeight="12" x14ac:dyDescent="0.2"/>
  <cols>
    <col min="1" max="1" width="4.7109375" style="41" customWidth="1"/>
    <col min="2" max="2" width="9.28515625" style="41" customWidth="1"/>
    <col min="3" max="3" width="31.7109375" style="6" bestFit="1" customWidth="1"/>
    <col min="4" max="7" width="13.85546875" style="1" customWidth="1"/>
    <col min="8" max="16384" width="9.140625" style="1"/>
  </cols>
  <sheetData>
    <row r="2" spans="1:7" ht="42" customHeight="1" x14ac:dyDescent="0.2">
      <c r="A2" s="342" t="s">
        <v>428</v>
      </c>
      <c r="B2" s="342"/>
      <c r="C2" s="342"/>
      <c r="D2" s="342"/>
      <c r="E2" s="342"/>
      <c r="F2" s="342"/>
      <c r="G2" s="342"/>
    </row>
    <row r="3" spans="1:7" x14ac:dyDescent="0.2">
      <c r="C3" s="42"/>
      <c r="G3" s="1" t="s">
        <v>277</v>
      </c>
    </row>
    <row r="4" spans="1:7" s="3" customFormat="1" ht="28.5" customHeight="1" x14ac:dyDescent="0.2">
      <c r="A4" s="319" t="s">
        <v>44</v>
      </c>
      <c r="B4" s="319" t="s">
        <v>55</v>
      </c>
      <c r="C4" s="319" t="s">
        <v>45</v>
      </c>
      <c r="D4" s="453" t="s">
        <v>287</v>
      </c>
      <c r="E4" s="454"/>
      <c r="F4" s="454"/>
      <c r="G4" s="455"/>
    </row>
    <row r="5" spans="1:7" ht="18" customHeight="1" x14ac:dyDescent="0.2">
      <c r="A5" s="319"/>
      <c r="B5" s="319"/>
      <c r="C5" s="319"/>
      <c r="D5" s="311" t="s">
        <v>262</v>
      </c>
      <c r="E5" s="453" t="s">
        <v>274</v>
      </c>
      <c r="F5" s="454"/>
      <c r="G5" s="455"/>
    </row>
    <row r="6" spans="1:7" ht="14.25" customHeight="1" x14ac:dyDescent="0.2">
      <c r="A6" s="319"/>
      <c r="B6" s="319"/>
      <c r="C6" s="319"/>
      <c r="D6" s="312"/>
      <c r="E6" s="311" t="s">
        <v>257</v>
      </c>
      <c r="F6" s="311" t="s">
        <v>256</v>
      </c>
      <c r="G6" s="311" t="s">
        <v>288</v>
      </c>
    </row>
    <row r="7" spans="1:7" ht="21.75" customHeight="1" x14ac:dyDescent="0.2">
      <c r="A7" s="319"/>
      <c r="B7" s="319"/>
      <c r="C7" s="319"/>
      <c r="D7" s="313"/>
      <c r="E7" s="313"/>
      <c r="F7" s="313"/>
      <c r="G7" s="313"/>
    </row>
    <row r="8" spans="1:7" ht="12.75" customHeight="1" x14ac:dyDescent="0.2">
      <c r="A8" s="291" t="s">
        <v>469</v>
      </c>
      <c r="B8" s="291"/>
      <c r="C8" s="291"/>
      <c r="D8" s="45">
        <f>D11+D10+D9</f>
        <v>2191291566</v>
      </c>
      <c r="E8" s="45">
        <f t="shared" ref="E8:G8" si="0">E11+E10+E9</f>
        <v>389635490</v>
      </c>
      <c r="F8" s="45">
        <f t="shared" si="0"/>
        <v>357610406</v>
      </c>
      <c r="G8" s="45">
        <f t="shared" si="0"/>
        <v>1444045670</v>
      </c>
    </row>
    <row r="9" spans="1:7" ht="12.75" customHeight="1" x14ac:dyDescent="0.2">
      <c r="A9" s="228"/>
      <c r="B9" s="228"/>
      <c r="C9" s="278" t="s">
        <v>467</v>
      </c>
      <c r="D9" s="33">
        <f t="shared" ref="D9" si="1">E9+F9+G9</f>
        <v>19841041</v>
      </c>
      <c r="E9" s="280">
        <v>169</v>
      </c>
      <c r="F9" s="280">
        <v>19161227</v>
      </c>
      <c r="G9" s="280">
        <v>679645</v>
      </c>
    </row>
    <row r="10" spans="1:7" ht="23.25" customHeight="1" x14ac:dyDescent="0.2">
      <c r="A10" s="228"/>
      <c r="B10" s="228"/>
      <c r="C10" s="278" t="s">
        <v>468</v>
      </c>
      <c r="D10" s="224"/>
      <c r="E10" s="224"/>
      <c r="F10" s="224"/>
      <c r="G10" s="224"/>
    </row>
    <row r="11" spans="1:7" s="3" customFormat="1" x14ac:dyDescent="0.2">
      <c r="A11" s="291" t="s">
        <v>224</v>
      </c>
      <c r="B11" s="291"/>
      <c r="C11" s="291"/>
      <c r="D11" s="45">
        <f>SUM(D12:D148)-D92</f>
        <v>2171450525</v>
      </c>
      <c r="E11" s="45">
        <f>SUM(E12:E149)</f>
        <v>389635321</v>
      </c>
      <c r="F11" s="45">
        <f>SUM(F12:F148)-F92</f>
        <v>338449179</v>
      </c>
      <c r="G11" s="45">
        <f>SUM(G12:G148)-G92</f>
        <v>1443366025</v>
      </c>
    </row>
    <row r="12" spans="1:7" ht="12" customHeight="1" x14ac:dyDescent="0.2">
      <c r="A12" s="18">
        <v>1</v>
      </c>
      <c r="B12" s="10" t="s">
        <v>56</v>
      </c>
      <c r="C12" s="9" t="s">
        <v>42</v>
      </c>
      <c r="D12" s="33">
        <f t="shared" ref="D12:D70" si="2">E12+F12+G12</f>
        <v>0</v>
      </c>
      <c r="E12" s="33"/>
      <c r="F12" s="33"/>
      <c r="G12" s="33">
        <v>0</v>
      </c>
    </row>
    <row r="13" spans="1:7" x14ac:dyDescent="0.2">
      <c r="A13" s="18">
        <v>2</v>
      </c>
      <c r="B13" s="11" t="s">
        <v>57</v>
      </c>
      <c r="C13" s="9" t="s">
        <v>210</v>
      </c>
      <c r="D13" s="33">
        <f t="shared" si="2"/>
        <v>0</v>
      </c>
      <c r="E13" s="33"/>
      <c r="F13" s="33"/>
      <c r="G13" s="33">
        <v>0</v>
      </c>
    </row>
    <row r="14" spans="1:7" x14ac:dyDescent="0.2">
      <c r="A14" s="18">
        <v>3</v>
      </c>
      <c r="B14" s="19" t="s">
        <v>58</v>
      </c>
      <c r="C14" s="9" t="s">
        <v>5</v>
      </c>
      <c r="D14" s="33">
        <f t="shared" si="2"/>
        <v>14059298</v>
      </c>
      <c r="E14" s="33">
        <v>9358282</v>
      </c>
      <c r="F14" s="33">
        <v>4701016</v>
      </c>
      <c r="G14" s="33">
        <v>0</v>
      </c>
    </row>
    <row r="15" spans="1:7" ht="14.25" customHeight="1" x14ac:dyDescent="0.2">
      <c r="A15" s="18">
        <v>4</v>
      </c>
      <c r="B15" s="10" t="s">
        <v>59</v>
      </c>
      <c r="C15" s="9" t="s">
        <v>211</v>
      </c>
      <c r="D15" s="33">
        <f t="shared" si="2"/>
        <v>0</v>
      </c>
      <c r="E15" s="33"/>
      <c r="F15" s="33"/>
      <c r="G15" s="33">
        <v>0</v>
      </c>
    </row>
    <row r="16" spans="1:7" x14ac:dyDescent="0.2">
      <c r="A16" s="18">
        <v>5</v>
      </c>
      <c r="B16" s="10" t="s">
        <v>60</v>
      </c>
      <c r="C16" s="9" t="s">
        <v>8</v>
      </c>
      <c r="D16" s="33">
        <f t="shared" si="2"/>
        <v>0</v>
      </c>
      <c r="E16" s="33"/>
      <c r="F16" s="33"/>
      <c r="G16" s="33">
        <v>0</v>
      </c>
    </row>
    <row r="17" spans="1:7" x14ac:dyDescent="0.2">
      <c r="A17" s="18">
        <v>6</v>
      </c>
      <c r="B17" s="19" t="s">
        <v>61</v>
      </c>
      <c r="C17" s="9" t="s">
        <v>62</v>
      </c>
      <c r="D17" s="33">
        <f t="shared" si="2"/>
        <v>33869054</v>
      </c>
      <c r="E17" s="33"/>
      <c r="F17" s="33">
        <v>8273132</v>
      </c>
      <c r="G17" s="33">
        <v>25595922</v>
      </c>
    </row>
    <row r="18" spans="1:7" x14ac:dyDescent="0.2">
      <c r="A18" s="18">
        <v>7</v>
      </c>
      <c r="B18" s="10" t="s">
        <v>63</v>
      </c>
      <c r="C18" s="9" t="s">
        <v>212</v>
      </c>
      <c r="D18" s="33">
        <f t="shared" si="2"/>
        <v>24603777</v>
      </c>
      <c r="E18" s="33">
        <v>15439461</v>
      </c>
      <c r="F18" s="33">
        <v>9164316</v>
      </c>
      <c r="G18" s="33">
        <v>0</v>
      </c>
    </row>
    <row r="19" spans="1:7" x14ac:dyDescent="0.2">
      <c r="A19" s="18">
        <v>8</v>
      </c>
      <c r="B19" s="19" t="s">
        <v>64</v>
      </c>
      <c r="C19" s="9" t="s">
        <v>17</v>
      </c>
      <c r="D19" s="33">
        <f t="shared" si="2"/>
        <v>0</v>
      </c>
      <c r="E19" s="33"/>
      <c r="F19" s="33"/>
      <c r="G19" s="33">
        <v>0</v>
      </c>
    </row>
    <row r="20" spans="1:7" x14ac:dyDescent="0.2">
      <c r="A20" s="18">
        <v>9</v>
      </c>
      <c r="B20" s="19" t="s">
        <v>65</v>
      </c>
      <c r="C20" s="9" t="s">
        <v>6</v>
      </c>
      <c r="D20" s="33">
        <f t="shared" si="2"/>
        <v>0</v>
      </c>
      <c r="E20" s="33"/>
      <c r="F20" s="33"/>
      <c r="G20" s="33">
        <v>0</v>
      </c>
    </row>
    <row r="21" spans="1:7" x14ac:dyDescent="0.2">
      <c r="A21" s="18">
        <v>10</v>
      </c>
      <c r="B21" s="19" t="s">
        <v>66</v>
      </c>
      <c r="C21" s="9" t="s">
        <v>18</v>
      </c>
      <c r="D21" s="33">
        <f t="shared" si="2"/>
        <v>0</v>
      </c>
      <c r="E21" s="33"/>
      <c r="F21" s="33"/>
      <c r="G21" s="33">
        <v>0</v>
      </c>
    </row>
    <row r="22" spans="1:7" x14ac:dyDescent="0.2">
      <c r="A22" s="18">
        <v>11</v>
      </c>
      <c r="B22" s="19" t="s">
        <v>67</v>
      </c>
      <c r="C22" s="9" t="s">
        <v>7</v>
      </c>
      <c r="D22" s="33">
        <f t="shared" si="2"/>
        <v>0</v>
      </c>
      <c r="E22" s="33"/>
      <c r="F22" s="33"/>
      <c r="G22" s="33">
        <v>0</v>
      </c>
    </row>
    <row r="23" spans="1:7" x14ac:dyDescent="0.2">
      <c r="A23" s="18">
        <v>12</v>
      </c>
      <c r="B23" s="19" t="s">
        <v>68</v>
      </c>
      <c r="C23" s="9" t="s">
        <v>19</v>
      </c>
      <c r="D23" s="33">
        <f t="shared" si="2"/>
        <v>0</v>
      </c>
      <c r="E23" s="33"/>
      <c r="F23" s="33"/>
      <c r="G23" s="33">
        <v>0</v>
      </c>
    </row>
    <row r="24" spans="1:7" x14ac:dyDescent="0.2">
      <c r="A24" s="18">
        <v>13</v>
      </c>
      <c r="B24" s="19" t="s">
        <v>230</v>
      </c>
      <c r="C24" s="9" t="s">
        <v>231</v>
      </c>
      <c r="D24" s="33">
        <f t="shared" si="2"/>
        <v>0</v>
      </c>
      <c r="E24" s="33"/>
      <c r="F24" s="33"/>
      <c r="G24" s="33">
        <v>0</v>
      </c>
    </row>
    <row r="25" spans="1:7" x14ac:dyDescent="0.2">
      <c r="A25" s="18">
        <v>14</v>
      </c>
      <c r="B25" s="19" t="s">
        <v>69</v>
      </c>
      <c r="C25" s="9" t="s">
        <v>22</v>
      </c>
      <c r="D25" s="33">
        <f t="shared" si="2"/>
        <v>0</v>
      </c>
      <c r="E25" s="33"/>
      <c r="F25" s="33"/>
      <c r="G25" s="33">
        <v>0</v>
      </c>
    </row>
    <row r="26" spans="1:7" x14ac:dyDescent="0.2">
      <c r="A26" s="18">
        <v>15</v>
      </c>
      <c r="B26" s="19" t="s">
        <v>70</v>
      </c>
      <c r="C26" s="9" t="s">
        <v>10</v>
      </c>
      <c r="D26" s="33">
        <f t="shared" si="2"/>
        <v>0</v>
      </c>
      <c r="E26" s="33"/>
      <c r="F26" s="33"/>
      <c r="G26" s="33">
        <v>0</v>
      </c>
    </row>
    <row r="27" spans="1:7" x14ac:dyDescent="0.2">
      <c r="A27" s="18">
        <v>16</v>
      </c>
      <c r="B27" s="19" t="s">
        <v>71</v>
      </c>
      <c r="C27" s="9" t="s">
        <v>342</v>
      </c>
      <c r="D27" s="33">
        <f t="shared" si="2"/>
        <v>0</v>
      </c>
      <c r="E27" s="33"/>
      <c r="F27" s="33"/>
      <c r="G27" s="33">
        <v>0</v>
      </c>
    </row>
    <row r="28" spans="1:7" x14ac:dyDescent="0.2">
      <c r="A28" s="18">
        <v>17</v>
      </c>
      <c r="B28" s="19" t="s">
        <v>72</v>
      </c>
      <c r="C28" s="9" t="s">
        <v>9</v>
      </c>
      <c r="D28" s="33">
        <f t="shared" si="2"/>
        <v>46318589</v>
      </c>
      <c r="E28" s="33">
        <v>10121403</v>
      </c>
      <c r="F28" s="33">
        <v>15084726</v>
      </c>
      <c r="G28" s="33">
        <v>21112460</v>
      </c>
    </row>
    <row r="29" spans="1:7" x14ac:dyDescent="0.2">
      <c r="A29" s="18">
        <v>18</v>
      </c>
      <c r="B29" s="10" t="s">
        <v>73</v>
      </c>
      <c r="C29" s="9" t="s">
        <v>11</v>
      </c>
      <c r="D29" s="33">
        <f t="shared" si="2"/>
        <v>0</v>
      </c>
      <c r="E29" s="33"/>
      <c r="F29" s="33"/>
      <c r="G29" s="33">
        <v>0</v>
      </c>
    </row>
    <row r="30" spans="1:7" x14ac:dyDescent="0.2">
      <c r="A30" s="18">
        <v>19</v>
      </c>
      <c r="B30" s="10" t="s">
        <v>74</v>
      </c>
      <c r="C30" s="9" t="s">
        <v>213</v>
      </c>
      <c r="D30" s="33">
        <f t="shared" si="2"/>
        <v>0</v>
      </c>
      <c r="E30" s="33"/>
      <c r="F30" s="33"/>
      <c r="G30" s="33">
        <v>0</v>
      </c>
    </row>
    <row r="31" spans="1:7" x14ac:dyDescent="0.2">
      <c r="A31" s="18">
        <v>20</v>
      </c>
      <c r="B31" s="10" t="s">
        <v>75</v>
      </c>
      <c r="C31" s="9" t="s">
        <v>343</v>
      </c>
      <c r="D31" s="33">
        <f t="shared" si="2"/>
        <v>20883351</v>
      </c>
      <c r="E31" s="33">
        <v>3021670</v>
      </c>
      <c r="F31" s="33"/>
      <c r="G31" s="33">
        <v>17861681</v>
      </c>
    </row>
    <row r="32" spans="1:7" x14ac:dyDescent="0.2">
      <c r="A32" s="18">
        <v>21</v>
      </c>
      <c r="B32" s="10" t="s">
        <v>76</v>
      </c>
      <c r="C32" s="9" t="s">
        <v>38</v>
      </c>
      <c r="D32" s="33">
        <f t="shared" si="2"/>
        <v>10401987</v>
      </c>
      <c r="E32" s="33"/>
      <c r="F32" s="33"/>
      <c r="G32" s="33">
        <v>10401987</v>
      </c>
    </row>
    <row r="33" spans="1:7" x14ac:dyDescent="0.2">
      <c r="A33" s="18">
        <v>22</v>
      </c>
      <c r="B33" s="19" t="s">
        <v>77</v>
      </c>
      <c r="C33" s="9" t="s">
        <v>78</v>
      </c>
      <c r="D33" s="33">
        <f t="shared" si="2"/>
        <v>1639047</v>
      </c>
      <c r="E33" s="33">
        <v>1639047</v>
      </c>
      <c r="F33" s="33"/>
      <c r="G33" s="33">
        <v>0</v>
      </c>
    </row>
    <row r="34" spans="1:7" ht="12" customHeight="1" x14ac:dyDescent="0.2">
      <c r="A34" s="18">
        <v>23</v>
      </c>
      <c r="B34" s="19" t="s">
        <v>79</v>
      </c>
      <c r="C34" s="9" t="s">
        <v>80</v>
      </c>
      <c r="D34" s="33">
        <f t="shared" si="2"/>
        <v>0</v>
      </c>
      <c r="E34" s="33"/>
      <c r="F34" s="33"/>
      <c r="G34" s="33">
        <v>0</v>
      </c>
    </row>
    <row r="35" spans="1:7" ht="24" x14ac:dyDescent="0.2">
      <c r="A35" s="18">
        <v>24</v>
      </c>
      <c r="B35" s="19" t="s">
        <v>81</v>
      </c>
      <c r="C35" s="9" t="s">
        <v>82</v>
      </c>
      <c r="D35" s="33">
        <f t="shared" si="2"/>
        <v>23894435</v>
      </c>
      <c r="E35" s="33"/>
      <c r="F35" s="33">
        <v>23894435</v>
      </c>
      <c r="G35" s="33">
        <v>0</v>
      </c>
    </row>
    <row r="36" spans="1:7" x14ac:dyDescent="0.2">
      <c r="A36" s="18">
        <v>25</v>
      </c>
      <c r="B36" s="10" t="s">
        <v>83</v>
      </c>
      <c r="C36" s="9" t="s">
        <v>84</v>
      </c>
      <c r="D36" s="33">
        <f t="shared" si="2"/>
        <v>43301560</v>
      </c>
      <c r="E36" s="33"/>
      <c r="F36" s="33"/>
      <c r="G36" s="33">
        <v>43301560</v>
      </c>
    </row>
    <row r="37" spans="1:7" ht="15.75" customHeight="1" x14ac:dyDescent="0.2">
      <c r="A37" s="18">
        <v>26</v>
      </c>
      <c r="B37" s="19" t="s">
        <v>85</v>
      </c>
      <c r="C37" s="9" t="s">
        <v>86</v>
      </c>
      <c r="D37" s="33">
        <f t="shared" si="2"/>
        <v>43420041</v>
      </c>
      <c r="E37" s="33"/>
      <c r="F37" s="33"/>
      <c r="G37" s="33">
        <v>43420041</v>
      </c>
    </row>
    <row r="38" spans="1:7" x14ac:dyDescent="0.2">
      <c r="A38" s="18">
        <v>27</v>
      </c>
      <c r="B38" s="11" t="s">
        <v>87</v>
      </c>
      <c r="C38" s="9" t="s">
        <v>88</v>
      </c>
      <c r="D38" s="33">
        <f t="shared" si="2"/>
        <v>0</v>
      </c>
      <c r="E38" s="33"/>
      <c r="F38" s="33"/>
      <c r="G38" s="33">
        <v>0</v>
      </c>
    </row>
    <row r="39" spans="1:7" x14ac:dyDescent="0.2">
      <c r="A39" s="18">
        <v>28</v>
      </c>
      <c r="B39" s="11" t="s">
        <v>89</v>
      </c>
      <c r="C39" s="9" t="s">
        <v>39</v>
      </c>
      <c r="D39" s="33">
        <f t="shared" si="2"/>
        <v>21326360</v>
      </c>
      <c r="E39" s="33"/>
      <c r="F39" s="33"/>
      <c r="G39" s="33">
        <v>21326360</v>
      </c>
    </row>
    <row r="40" spans="1:7" x14ac:dyDescent="0.2">
      <c r="A40" s="18">
        <v>29</v>
      </c>
      <c r="B40" s="10" t="s">
        <v>90</v>
      </c>
      <c r="C40" s="9" t="s">
        <v>37</v>
      </c>
      <c r="D40" s="33">
        <f t="shared" si="2"/>
        <v>8070200</v>
      </c>
      <c r="E40" s="33">
        <v>8070200</v>
      </c>
      <c r="F40" s="33"/>
      <c r="G40" s="33">
        <v>0</v>
      </c>
    </row>
    <row r="41" spans="1:7" x14ac:dyDescent="0.2">
      <c r="A41" s="18">
        <v>30</v>
      </c>
      <c r="B41" s="11" t="s">
        <v>91</v>
      </c>
      <c r="C41" s="9" t="s">
        <v>16</v>
      </c>
      <c r="D41" s="33">
        <f t="shared" si="2"/>
        <v>0</v>
      </c>
      <c r="E41" s="33"/>
      <c r="F41" s="33"/>
      <c r="G41" s="33">
        <v>0</v>
      </c>
    </row>
    <row r="42" spans="1:7" x14ac:dyDescent="0.2">
      <c r="A42" s="18">
        <v>31</v>
      </c>
      <c r="B42" s="19" t="s">
        <v>92</v>
      </c>
      <c r="C42" s="9" t="s">
        <v>21</v>
      </c>
      <c r="D42" s="33">
        <f t="shared" si="2"/>
        <v>20164337</v>
      </c>
      <c r="E42" s="33">
        <v>6743777</v>
      </c>
      <c r="F42" s="33">
        <v>13420560</v>
      </c>
      <c r="G42" s="33">
        <v>0</v>
      </c>
    </row>
    <row r="43" spans="1:7" x14ac:dyDescent="0.2">
      <c r="A43" s="18">
        <v>32</v>
      </c>
      <c r="B43" s="11" t="s">
        <v>93</v>
      </c>
      <c r="C43" s="9" t="s">
        <v>24</v>
      </c>
      <c r="D43" s="33">
        <f t="shared" si="2"/>
        <v>0</v>
      </c>
      <c r="E43" s="33"/>
      <c r="F43" s="33"/>
      <c r="G43" s="33">
        <v>0</v>
      </c>
    </row>
    <row r="44" spans="1:7" x14ac:dyDescent="0.2">
      <c r="A44" s="18">
        <v>33</v>
      </c>
      <c r="B44" s="10" t="s">
        <v>94</v>
      </c>
      <c r="C44" s="9" t="s">
        <v>214</v>
      </c>
      <c r="D44" s="33">
        <f t="shared" si="2"/>
        <v>4854415</v>
      </c>
      <c r="E44" s="33">
        <v>4854415</v>
      </c>
      <c r="F44" s="33"/>
      <c r="G44" s="33">
        <v>0</v>
      </c>
    </row>
    <row r="45" spans="1:7" x14ac:dyDescent="0.2">
      <c r="A45" s="18">
        <v>34</v>
      </c>
      <c r="B45" s="12" t="s">
        <v>95</v>
      </c>
      <c r="C45" s="13" t="s">
        <v>215</v>
      </c>
      <c r="D45" s="33">
        <f t="shared" si="2"/>
        <v>0</v>
      </c>
      <c r="E45" s="33"/>
      <c r="F45" s="33"/>
      <c r="G45" s="33">
        <v>0</v>
      </c>
    </row>
    <row r="46" spans="1:7" x14ac:dyDescent="0.2">
      <c r="A46" s="18">
        <v>35</v>
      </c>
      <c r="B46" s="10" t="s">
        <v>96</v>
      </c>
      <c r="C46" s="9" t="s">
        <v>216</v>
      </c>
      <c r="D46" s="33">
        <f t="shared" si="2"/>
        <v>0</v>
      </c>
      <c r="E46" s="33"/>
      <c r="F46" s="33"/>
      <c r="G46" s="33">
        <v>0</v>
      </c>
    </row>
    <row r="47" spans="1:7" x14ac:dyDescent="0.2">
      <c r="A47" s="18">
        <v>36</v>
      </c>
      <c r="B47" s="10" t="s">
        <v>97</v>
      </c>
      <c r="C47" s="9" t="s">
        <v>23</v>
      </c>
      <c r="D47" s="33">
        <f t="shared" si="2"/>
        <v>1870929</v>
      </c>
      <c r="E47" s="33">
        <v>1870929</v>
      </c>
      <c r="F47" s="33"/>
      <c r="G47" s="33">
        <v>0</v>
      </c>
    </row>
    <row r="48" spans="1:7" x14ac:dyDescent="0.2">
      <c r="A48" s="18">
        <v>37</v>
      </c>
      <c r="B48" s="19" t="s">
        <v>98</v>
      </c>
      <c r="C48" s="9" t="s">
        <v>20</v>
      </c>
      <c r="D48" s="33">
        <f t="shared" si="2"/>
        <v>0</v>
      </c>
      <c r="E48" s="33"/>
      <c r="F48" s="33"/>
      <c r="G48" s="33">
        <v>0</v>
      </c>
    </row>
    <row r="49" spans="1:7" x14ac:dyDescent="0.2">
      <c r="A49" s="18">
        <v>38</v>
      </c>
      <c r="B49" s="11" t="s">
        <v>99</v>
      </c>
      <c r="C49" s="9" t="s">
        <v>100</v>
      </c>
      <c r="D49" s="33">
        <f t="shared" si="2"/>
        <v>0</v>
      </c>
      <c r="E49" s="33"/>
      <c r="F49" s="33"/>
      <c r="G49" s="33">
        <v>0</v>
      </c>
    </row>
    <row r="50" spans="1:7" x14ac:dyDescent="0.2">
      <c r="A50" s="18">
        <v>39</v>
      </c>
      <c r="B50" s="19" t="s">
        <v>101</v>
      </c>
      <c r="C50" s="9" t="s">
        <v>102</v>
      </c>
      <c r="D50" s="33">
        <f t="shared" si="2"/>
        <v>36957724</v>
      </c>
      <c r="E50" s="33"/>
      <c r="F50" s="33">
        <v>12500520</v>
      </c>
      <c r="G50" s="33">
        <v>24457204</v>
      </c>
    </row>
    <row r="51" spans="1:7" x14ac:dyDescent="0.2">
      <c r="A51" s="18">
        <v>40</v>
      </c>
      <c r="B51" s="10" t="s">
        <v>103</v>
      </c>
      <c r="C51" s="9" t="s">
        <v>221</v>
      </c>
      <c r="D51" s="33">
        <f t="shared" si="2"/>
        <v>1811635</v>
      </c>
      <c r="E51" s="33">
        <v>1811635</v>
      </c>
      <c r="F51" s="33"/>
      <c r="G51" s="33">
        <v>0</v>
      </c>
    </row>
    <row r="52" spans="1:7" ht="10.5" customHeight="1" x14ac:dyDescent="0.2">
      <c r="A52" s="18">
        <v>41</v>
      </c>
      <c r="B52" s="10" t="s">
        <v>104</v>
      </c>
      <c r="C52" s="9" t="s">
        <v>2</v>
      </c>
      <c r="D52" s="33">
        <f t="shared" si="2"/>
        <v>0</v>
      </c>
      <c r="E52" s="33"/>
      <c r="F52" s="33"/>
      <c r="G52" s="33">
        <v>0</v>
      </c>
    </row>
    <row r="53" spans="1:7" x14ac:dyDescent="0.2">
      <c r="A53" s="18">
        <v>42</v>
      </c>
      <c r="B53" s="19" t="s">
        <v>105</v>
      </c>
      <c r="C53" s="9" t="s">
        <v>3</v>
      </c>
      <c r="D53" s="33">
        <f t="shared" si="2"/>
        <v>0</v>
      </c>
      <c r="E53" s="33"/>
      <c r="F53" s="33"/>
      <c r="G53" s="33">
        <v>0</v>
      </c>
    </row>
    <row r="54" spans="1:7" x14ac:dyDescent="0.2">
      <c r="A54" s="18">
        <v>43</v>
      </c>
      <c r="B54" s="11" t="s">
        <v>151</v>
      </c>
      <c r="C54" s="9" t="s">
        <v>32</v>
      </c>
      <c r="D54" s="33">
        <f t="shared" si="2"/>
        <v>1929052</v>
      </c>
      <c r="E54" s="33">
        <v>1929052</v>
      </c>
      <c r="F54" s="33"/>
      <c r="G54" s="33">
        <v>0</v>
      </c>
    </row>
    <row r="55" spans="1:7" x14ac:dyDescent="0.2">
      <c r="A55" s="18">
        <v>44</v>
      </c>
      <c r="B55" s="19" t="s">
        <v>106</v>
      </c>
      <c r="C55" s="9" t="s">
        <v>217</v>
      </c>
      <c r="D55" s="33">
        <f t="shared" si="2"/>
        <v>3180996</v>
      </c>
      <c r="E55" s="33">
        <v>3180996</v>
      </c>
      <c r="F55" s="33"/>
      <c r="G55" s="33">
        <v>0</v>
      </c>
    </row>
    <row r="56" spans="1:7" ht="10.5" customHeight="1" x14ac:dyDescent="0.2">
      <c r="A56" s="18">
        <v>45</v>
      </c>
      <c r="B56" s="11" t="s">
        <v>107</v>
      </c>
      <c r="C56" s="9" t="s">
        <v>0</v>
      </c>
      <c r="D56" s="33">
        <f t="shared" si="2"/>
        <v>0</v>
      </c>
      <c r="E56" s="33"/>
      <c r="F56" s="33"/>
      <c r="G56" s="33">
        <v>0</v>
      </c>
    </row>
    <row r="57" spans="1:7" x14ac:dyDescent="0.2">
      <c r="A57" s="18">
        <v>46</v>
      </c>
      <c r="B57" s="19" t="s">
        <v>108</v>
      </c>
      <c r="C57" s="9" t="s">
        <v>4</v>
      </c>
      <c r="D57" s="33">
        <f t="shared" si="2"/>
        <v>0</v>
      </c>
      <c r="E57" s="33"/>
      <c r="F57" s="33"/>
      <c r="G57" s="33">
        <v>0</v>
      </c>
    </row>
    <row r="58" spans="1:7" x14ac:dyDescent="0.2">
      <c r="A58" s="18">
        <v>47</v>
      </c>
      <c r="B58" s="11" t="s">
        <v>109</v>
      </c>
      <c r="C58" s="9" t="s">
        <v>1</v>
      </c>
      <c r="D58" s="33">
        <f t="shared" si="2"/>
        <v>0</v>
      </c>
      <c r="E58" s="33"/>
      <c r="F58" s="33"/>
      <c r="G58" s="33">
        <v>0</v>
      </c>
    </row>
    <row r="59" spans="1:7" x14ac:dyDescent="0.2">
      <c r="A59" s="18">
        <v>48</v>
      </c>
      <c r="B59" s="19" t="s">
        <v>110</v>
      </c>
      <c r="C59" s="9" t="s">
        <v>218</v>
      </c>
      <c r="D59" s="33">
        <f t="shared" si="2"/>
        <v>0</v>
      </c>
      <c r="E59" s="33"/>
      <c r="F59" s="33"/>
      <c r="G59" s="33">
        <v>0</v>
      </c>
    </row>
    <row r="60" spans="1:7" x14ac:dyDescent="0.2">
      <c r="A60" s="18">
        <v>49</v>
      </c>
      <c r="B60" s="19" t="s">
        <v>111</v>
      </c>
      <c r="C60" s="9" t="s">
        <v>25</v>
      </c>
      <c r="D60" s="33">
        <f t="shared" si="2"/>
        <v>0</v>
      </c>
      <c r="E60" s="33"/>
      <c r="F60" s="33"/>
      <c r="G60" s="33">
        <v>0</v>
      </c>
    </row>
    <row r="61" spans="1:7" x14ac:dyDescent="0.2">
      <c r="A61" s="18">
        <v>50</v>
      </c>
      <c r="B61" s="19" t="s">
        <v>159</v>
      </c>
      <c r="C61" s="9" t="s">
        <v>53</v>
      </c>
      <c r="D61" s="33">
        <f t="shared" si="2"/>
        <v>0</v>
      </c>
      <c r="E61" s="33"/>
      <c r="F61" s="33"/>
      <c r="G61" s="33">
        <v>0</v>
      </c>
    </row>
    <row r="62" spans="1:7" x14ac:dyDescent="0.2">
      <c r="A62" s="18">
        <v>51</v>
      </c>
      <c r="B62" s="19" t="s">
        <v>112</v>
      </c>
      <c r="C62" s="9" t="s">
        <v>219</v>
      </c>
      <c r="D62" s="33">
        <f t="shared" si="2"/>
        <v>0</v>
      </c>
      <c r="E62" s="33"/>
      <c r="F62" s="33"/>
      <c r="G62" s="33">
        <v>0</v>
      </c>
    </row>
    <row r="63" spans="1:7" x14ac:dyDescent="0.2">
      <c r="A63" s="18">
        <v>52</v>
      </c>
      <c r="B63" s="11" t="s">
        <v>161</v>
      </c>
      <c r="C63" s="9" t="s">
        <v>220</v>
      </c>
      <c r="D63" s="33">
        <f t="shared" si="2"/>
        <v>4969874</v>
      </c>
      <c r="E63" s="33">
        <v>4969874</v>
      </c>
      <c r="F63" s="33"/>
      <c r="G63" s="33">
        <v>0</v>
      </c>
    </row>
    <row r="64" spans="1:7" x14ac:dyDescent="0.2">
      <c r="A64" s="18">
        <v>53</v>
      </c>
      <c r="B64" s="19" t="s">
        <v>223</v>
      </c>
      <c r="C64" s="9" t="s">
        <v>222</v>
      </c>
      <c r="D64" s="33">
        <f t="shared" si="2"/>
        <v>0</v>
      </c>
      <c r="E64" s="33"/>
      <c r="F64" s="33"/>
      <c r="G64" s="33">
        <v>0</v>
      </c>
    </row>
    <row r="65" spans="1:7" x14ac:dyDescent="0.2">
      <c r="A65" s="18">
        <v>54</v>
      </c>
      <c r="B65" s="19" t="s">
        <v>232</v>
      </c>
      <c r="C65" s="9" t="s">
        <v>233</v>
      </c>
      <c r="D65" s="33">
        <f t="shared" si="2"/>
        <v>9505477</v>
      </c>
      <c r="E65" s="33"/>
      <c r="F65" s="33">
        <v>9505477</v>
      </c>
      <c r="G65" s="33">
        <v>0</v>
      </c>
    </row>
    <row r="66" spans="1:7" ht="23.25" customHeight="1" x14ac:dyDescent="0.2">
      <c r="A66" s="18">
        <v>55</v>
      </c>
      <c r="B66" s="19" t="s">
        <v>113</v>
      </c>
      <c r="C66" s="9" t="s">
        <v>52</v>
      </c>
      <c r="D66" s="33">
        <f t="shared" si="2"/>
        <v>9575656</v>
      </c>
      <c r="E66" s="33">
        <v>9575656</v>
      </c>
      <c r="F66" s="33"/>
      <c r="G66" s="33">
        <v>0</v>
      </c>
    </row>
    <row r="67" spans="1:7" ht="21.75" customHeight="1" x14ac:dyDescent="0.2">
      <c r="A67" s="18">
        <v>56</v>
      </c>
      <c r="B67" s="11" t="s">
        <v>114</v>
      </c>
      <c r="C67" s="9" t="s">
        <v>234</v>
      </c>
      <c r="D67" s="33">
        <f t="shared" si="2"/>
        <v>9255451</v>
      </c>
      <c r="E67" s="33">
        <v>9255451</v>
      </c>
      <c r="F67" s="33"/>
      <c r="G67" s="33">
        <v>0</v>
      </c>
    </row>
    <row r="68" spans="1:7" ht="24" x14ac:dyDescent="0.2">
      <c r="A68" s="18">
        <v>57</v>
      </c>
      <c r="B68" s="10" t="s">
        <v>115</v>
      </c>
      <c r="C68" s="9" t="s">
        <v>116</v>
      </c>
      <c r="D68" s="33">
        <f t="shared" si="2"/>
        <v>0</v>
      </c>
      <c r="E68" s="33"/>
      <c r="F68" s="33"/>
      <c r="G68" s="33">
        <v>0</v>
      </c>
    </row>
    <row r="69" spans="1:7" x14ac:dyDescent="0.2">
      <c r="A69" s="18">
        <v>58</v>
      </c>
      <c r="B69" s="11" t="s">
        <v>117</v>
      </c>
      <c r="C69" s="9" t="s">
        <v>235</v>
      </c>
      <c r="D69" s="33">
        <f t="shared" si="2"/>
        <v>10404298</v>
      </c>
      <c r="E69" s="33">
        <v>10404298</v>
      </c>
      <c r="F69" s="33"/>
      <c r="G69" s="33">
        <v>0</v>
      </c>
    </row>
    <row r="70" spans="1:7" x14ac:dyDescent="0.2">
      <c r="A70" s="18">
        <v>59</v>
      </c>
      <c r="B70" s="19" t="s">
        <v>118</v>
      </c>
      <c r="C70" s="9" t="s">
        <v>325</v>
      </c>
      <c r="D70" s="33">
        <f t="shared" si="2"/>
        <v>15113177</v>
      </c>
      <c r="E70" s="33">
        <v>15113177</v>
      </c>
      <c r="F70" s="33"/>
      <c r="G70" s="33">
        <v>0</v>
      </c>
    </row>
    <row r="71" spans="1:7" ht="24" x14ac:dyDescent="0.2">
      <c r="A71" s="18">
        <v>60</v>
      </c>
      <c r="B71" s="10" t="s">
        <v>119</v>
      </c>
      <c r="C71" s="9" t="s">
        <v>236</v>
      </c>
      <c r="D71" s="33">
        <f t="shared" ref="D71:D134" si="3">E71+F71+G71</f>
        <v>0</v>
      </c>
      <c r="E71" s="33"/>
      <c r="F71" s="33"/>
      <c r="G71" s="33">
        <v>0</v>
      </c>
    </row>
    <row r="72" spans="1:7" ht="24" x14ac:dyDescent="0.2">
      <c r="A72" s="18">
        <v>61</v>
      </c>
      <c r="B72" s="10" t="s">
        <v>120</v>
      </c>
      <c r="C72" s="9" t="s">
        <v>237</v>
      </c>
      <c r="D72" s="33">
        <f t="shared" si="3"/>
        <v>0</v>
      </c>
      <c r="E72" s="33"/>
      <c r="F72" s="33"/>
      <c r="G72" s="33">
        <v>0</v>
      </c>
    </row>
    <row r="73" spans="1:7" x14ac:dyDescent="0.2">
      <c r="A73" s="18">
        <v>62</v>
      </c>
      <c r="B73" s="11" t="s">
        <v>121</v>
      </c>
      <c r="C73" s="9" t="s">
        <v>238</v>
      </c>
      <c r="D73" s="33">
        <f t="shared" si="3"/>
        <v>4351897</v>
      </c>
      <c r="E73" s="33">
        <v>4351897</v>
      </c>
      <c r="F73" s="33"/>
      <c r="G73" s="33">
        <v>0</v>
      </c>
    </row>
    <row r="74" spans="1:7" x14ac:dyDescent="0.2">
      <c r="A74" s="18">
        <v>63</v>
      </c>
      <c r="B74" s="11" t="s">
        <v>122</v>
      </c>
      <c r="C74" s="9" t="s">
        <v>51</v>
      </c>
      <c r="D74" s="33">
        <f t="shared" si="3"/>
        <v>14949088</v>
      </c>
      <c r="E74" s="33">
        <v>5011460</v>
      </c>
      <c r="F74" s="33">
        <v>9937628</v>
      </c>
      <c r="G74" s="33">
        <v>0</v>
      </c>
    </row>
    <row r="75" spans="1:7" x14ac:dyDescent="0.2">
      <c r="A75" s="18">
        <v>64</v>
      </c>
      <c r="B75" s="11" t="s">
        <v>123</v>
      </c>
      <c r="C75" s="9" t="s">
        <v>239</v>
      </c>
      <c r="D75" s="33">
        <f t="shared" si="3"/>
        <v>8215129</v>
      </c>
      <c r="E75" s="33">
        <v>8215129</v>
      </c>
      <c r="F75" s="33"/>
      <c r="G75" s="33">
        <v>0</v>
      </c>
    </row>
    <row r="76" spans="1:7" ht="24" x14ac:dyDescent="0.2">
      <c r="A76" s="18">
        <v>65</v>
      </c>
      <c r="B76" s="11" t="s">
        <v>124</v>
      </c>
      <c r="C76" s="9" t="s">
        <v>240</v>
      </c>
      <c r="D76" s="33">
        <f t="shared" si="3"/>
        <v>0</v>
      </c>
      <c r="E76" s="33"/>
      <c r="F76" s="33"/>
      <c r="G76" s="33">
        <v>0</v>
      </c>
    </row>
    <row r="77" spans="1:7" ht="24" x14ac:dyDescent="0.2">
      <c r="A77" s="18">
        <v>66</v>
      </c>
      <c r="B77" s="10" t="s">
        <v>125</v>
      </c>
      <c r="C77" s="9" t="s">
        <v>241</v>
      </c>
      <c r="D77" s="33">
        <f t="shared" si="3"/>
        <v>0</v>
      </c>
      <c r="E77" s="33"/>
      <c r="F77" s="33"/>
      <c r="G77" s="33">
        <v>0</v>
      </c>
    </row>
    <row r="78" spans="1:7" ht="24" x14ac:dyDescent="0.2">
      <c r="A78" s="18">
        <v>67</v>
      </c>
      <c r="B78" s="11" t="s">
        <v>126</v>
      </c>
      <c r="C78" s="9" t="s">
        <v>242</v>
      </c>
      <c r="D78" s="33">
        <f t="shared" si="3"/>
        <v>0</v>
      </c>
      <c r="E78" s="33"/>
      <c r="F78" s="33"/>
      <c r="G78" s="33">
        <v>0</v>
      </c>
    </row>
    <row r="79" spans="1:7" ht="24" x14ac:dyDescent="0.2">
      <c r="A79" s="18">
        <v>68</v>
      </c>
      <c r="B79" s="11" t="s">
        <v>127</v>
      </c>
      <c r="C79" s="9" t="s">
        <v>243</v>
      </c>
      <c r="D79" s="33">
        <f t="shared" si="3"/>
        <v>0</v>
      </c>
      <c r="E79" s="33"/>
      <c r="F79" s="33"/>
      <c r="G79" s="33">
        <v>0</v>
      </c>
    </row>
    <row r="80" spans="1:7" ht="24" x14ac:dyDescent="0.2">
      <c r="A80" s="18">
        <v>69</v>
      </c>
      <c r="B80" s="10" t="s">
        <v>128</v>
      </c>
      <c r="C80" s="9" t="s">
        <v>244</v>
      </c>
      <c r="D80" s="33">
        <f t="shared" si="3"/>
        <v>0</v>
      </c>
      <c r="E80" s="33"/>
      <c r="F80" s="33"/>
      <c r="G80" s="33">
        <v>0</v>
      </c>
    </row>
    <row r="81" spans="1:7" ht="24" x14ac:dyDescent="0.2">
      <c r="A81" s="18">
        <v>70</v>
      </c>
      <c r="B81" s="10" t="s">
        <v>129</v>
      </c>
      <c r="C81" s="9" t="s">
        <v>245</v>
      </c>
      <c r="D81" s="33">
        <f t="shared" si="3"/>
        <v>0</v>
      </c>
      <c r="E81" s="33"/>
      <c r="F81" s="33"/>
      <c r="G81" s="33">
        <v>0</v>
      </c>
    </row>
    <row r="82" spans="1:7" ht="24" x14ac:dyDescent="0.2">
      <c r="A82" s="18">
        <v>71</v>
      </c>
      <c r="B82" s="10" t="s">
        <v>130</v>
      </c>
      <c r="C82" s="9" t="s">
        <v>246</v>
      </c>
      <c r="D82" s="33">
        <f t="shared" si="3"/>
        <v>0</v>
      </c>
      <c r="E82" s="33"/>
      <c r="F82" s="33"/>
      <c r="G82" s="33">
        <v>0</v>
      </c>
    </row>
    <row r="83" spans="1:7" x14ac:dyDescent="0.2">
      <c r="A83" s="18">
        <v>72</v>
      </c>
      <c r="B83" s="19" t="s">
        <v>131</v>
      </c>
      <c r="C83" s="9" t="s">
        <v>132</v>
      </c>
      <c r="D83" s="33">
        <f t="shared" si="3"/>
        <v>8820773</v>
      </c>
      <c r="E83" s="33"/>
      <c r="F83" s="33"/>
      <c r="G83" s="33">
        <v>8820773</v>
      </c>
    </row>
    <row r="84" spans="1:7" ht="13.5" customHeight="1" x14ac:dyDescent="0.2">
      <c r="A84" s="18">
        <v>73</v>
      </c>
      <c r="B84" s="10" t="s">
        <v>133</v>
      </c>
      <c r="C84" s="9" t="s">
        <v>247</v>
      </c>
      <c r="D84" s="33">
        <f t="shared" si="3"/>
        <v>80879459</v>
      </c>
      <c r="E84" s="33">
        <v>3628140</v>
      </c>
      <c r="F84" s="33">
        <v>13815986</v>
      </c>
      <c r="G84" s="33">
        <v>63435333</v>
      </c>
    </row>
    <row r="85" spans="1:7" ht="14.25" customHeight="1" x14ac:dyDescent="0.2">
      <c r="A85" s="18">
        <v>74</v>
      </c>
      <c r="B85" s="19" t="s">
        <v>134</v>
      </c>
      <c r="C85" s="9" t="s">
        <v>35</v>
      </c>
      <c r="D85" s="33">
        <f t="shared" si="3"/>
        <v>66385309</v>
      </c>
      <c r="E85" s="33">
        <v>6973840</v>
      </c>
      <c r="F85" s="33">
        <v>7353749</v>
      </c>
      <c r="G85" s="33">
        <v>52057720</v>
      </c>
    </row>
    <row r="86" spans="1:7" x14ac:dyDescent="0.2">
      <c r="A86" s="18">
        <v>75</v>
      </c>
      <c r="B86" s="10" t="s">
        <v>135</v>
      </c>
      <c r="C86" s="9" t="s">
        <v>414</v>
      </c>
      <c r="D86" s="33">
        <f t="shared" si="3"/>
        <v>4922064</v>
      </c>
      <c r="E86" s="33">
        <v>4922064</v>
      </c>
      <c r="F86" s="33"/>
      <c r="G86" s="33">
        <v>0</v>
      </c>
    </row>
    <row r="87" spans="1:7" x14ac:dyDescent="0.2">
      <c r="A87" s="18">
        <v>76</v>
      </c>
      <c r="B87" s="10" t="s">
        <v>136</v>
      </c>
      <c r="C87" s="9" t="s">
        <v>36</v>
      </c>
      <c r="D87" s="33">
        <f t="shared" si="3"/>
        <v>67409406</v>
      </c>
      <c r="E87" s="33">
        <v>6403809</v>
      </c>
      <c r="F87" s="33">
        <v>14990625</v>
      </c>
      <c r="G87" s="33">
        <v>46014972</v>
      </c>
    </row>
    <row r="88" spans="1:7" x14ac:dyDescent="0.2">
      <c r="A88" s="18">
        <v>77</v>
      </c>
      <c r="B88" s="10" t="s">
        <v>137</v>
      </c>
      <c r="C88" s="9" t="s">
        <v>50</v>
      </c>
      <c r="D88" s="33">
        <f t="shared" si="3"/>
        <v>212014183</v>
      </c>
      <c r="E88" s="33">
        <v>10820877</v>
      </c>
      <c r="F88" s="33">
        <v>9254483</v>
      </c>
      <c r="G88" s="33">
        <v>191938823</v>
      </c>
    </row>
    <row r="89" spans="1:7" x14ac:dyDescent="0.2">
      <c r="A89" s="18">
        <v>78</v>
      </c>
      <c r="B89" s="10" t="s">
        <v>138</v>
      </c>
      <c r="C89" s="9" t="s">
        <v>228</v>
      </c>
      <c r="D89" s="33">
        <f t="shared" si="3"/>
        <v>122970232</v>
      </c>
      <c r="E89" s="33">
        <v>3292681</v>
      </c>
      <c r="F89" s="33"/>
      <c r="G89" s="33">
        <v>119677551</v>
      </c>
    </row>
    <row r="90" spans="1:7" x14ac:dyDescent="0.2">
      <c r="A90" s="18">
        <v>79</v>
      </c>
      <c r="B90" s="10" t="s">
        <v>139</v>
      </c>
      <c r="C90" s="9" t="s">
        <v>308</v>
      </c>
      <c r="D90" s="33">
        <f t="shared" si="3"/>
        <v>0</v>
      </c>
      <c r="E90" s="33"/>
      <c r="F90" s="33"/>
      <c r="G90" s="33">
        <v>0</v>
      </c>
    </row>
    <row r="91" spans="1:7" x14ac:dyDescent="0.2">
      <c r="A91" s="18">
        <v>80</v>
      </c>
      <c r="B91" s="11" t="s">
        <v>140</v>
      </c>
      <c r="C91" s="9" t="s">
        <v>258</v>
      </c>
      <c r="D91" s="33">
        <f t="shared" si="3"/>
        <v>0</v>
      </c>
      <c r="E91" s="33"/>
      <c r="F91" s="33"/>
      <c r="G91" s="33">
        <v>0</v>
      </c>
    </row>
    <row r="92" spans="1:7" ht="24" x14ac:dyDescent="0.2">
      <c r="A92" s="292">
        <v>81</v>
      </c>
      <c r="B92" s="295" t="s">
        <v>141</v>
      </c>
      <c r="C92" s="14" t="s">
        <v>248</v>
      </c>
      <c r="D92" s="33">
        <f t="shared" si="3"/>
        <v>0</v>
      </c>
      <c r="E92" s="33"/>
      <c r="F92" s="33"/>
      <c r="G92" s="33">
        <v>0</v>
      </c>
    </row>
    <row r="93" spans="1:7" ht="36" x14ac:dyDescent="0.2">
      <c r="A93" s="293"/>
      <c r="B93" s="296"/>
      <c r="C93" s="9" t="s">
        <v>306</v>
      </c>
      <c r="D93" s="33">
        <f t="shared" si="3"/>
        <v>0</v>
      </c>
      <c r="E93" s="33"/>
      <c r="F93" s="33"/>
      <c r="G93" s="33">
        <v>0</v>
      </c>
    </row>
    <row r="94" spans="1:7" ht="24" x14ac:dyDescent="0.2">
      <c r="A94" s="293"/>
      <c r="B94" s="296"/>
      <c r="C94" s="9" t="s">
        <v>249</v>
      </c>
      <c r="D94" s="33">
        <f t="shared" si="3"/>
        <v>0</v>
      </c>
      <c r="E94" s="33"/>
      <c r="F94" s="33"/>
      <c r="G94" s="33">
        <v>0</v>
      </c>
    </row>
    <row r="95" spans="1:7" ht="36" x14ac:dyDescent="0.2">
      <c r="A95" s="294"/>
      <c r="B95" s="297"/>
      <c r="C95" s="20" t="s">
        <v>307</v>
      </c>
      <c r="D95" s="33">
        <f t="shared" si="3"/>
        <v>0</v>
      </c>
      <c r="E95" s="33"/>
      <c r="F95" s="33"/>
      <c r="G95" s="33">
        <v>0</v>
      </c>
    </row>
    <row r="96" spans="1:7" ht="24" x14ac:dyDescent="0.2">
      <c r="A96" s="18">
        <v>82</v>
      </c>
      <c r="B96" s="11" t="s">
        <v>142</v>
      </c>
      <c r="C96" s="9" t="s">
        <v>49</v>
      </c>
      <c r="D96" s="33">
        <f t="shared" si="3"/>
        <v>0</v>
      </c>
      <c r="E96" s="33"/>
      <c r="F96" s="33"/>
      <c r="G96" s="33">
        <v>0</v>
      </c>
    </row>
    <row r="97" spans="1:7" x14ac:dyDescent="0.2">
      <c r="A97" s="18">
        <v>83</v>
      </c>
      <c r="B97" s="11" t="s">
        <v>143</v>
      </c>
      <c r="C97" s="9" t="s">
        <v>144</v>
      </c>
      <c r="D97" s="33">
        <f t="shared" si="3"/>
        <v>0</v>
      </c>
      <c r="E97" s="33"/>
      <c r="F97" s="33"/>
      <c r="G97" s="33">
        <v>0</v>
      </c>
    </row>
    <row r="98" spans="1:7" x14ac:dyDescent="0.2">
      <c r="A98" s="18">
        <v>84</v>
      </c>
      <c r="B98" s="19" t="s">
        <v>145</v>
      </c>
      <c r="C98" s="9" t="s">
        <v>146</v>
      </c>
      <c r="D98" s="33">
        <f t="shared" si="3"/>
        <v>69643419</v>
      </c>
      <c r="E98" s="33">
        <v>9870255</v>
      </c>
      <c r="F98" s="33">
        <v>11962137</v>
      </c>
      <c r="G98" s="33">
        <v>47811027</v>
      </c>
    </row>
    <row r="99" spans="1:7" x14ac:dyDescent="0.2">
      <c r="A99" s="18">
        <v>85</v>
      </c>
      <c r="B99" s="11" t="s">
        <v>147</v>
      </c>
      <c r="C99" s="9" t="s">
        <v>27</v>
      </c>
      <c r="D99" s="33">
        <f t="shared" si="3"/>
        <v>0</v>
      </c>
      <c r="E99" s="33"/>
      <c r="F99" s="33"/>
      <c r="G99" s="33">
        <v>0</v>
      </c>
    </row>
    <row r="100" spans="1:7" x14ac:dyDescent="0.2">
      <c r="A100" s="18">
        <v>86</v>
      </c>
      <c r="B100" s="19" t="s">
        <v>148</v>
      </c>
      <c r="C100" s="9" t="s">
        <v>12</v>
      </c>
      <c r="D100" s="33">
        <f t="shared" si="3"/>
        <v>1559191</v>
      </c>
      <c r="E100" s="33">
        <v>1559191</v>
      </c>
      <c r="F100" s="33"/>
      <c r="G100" s="33">
        <v>0</v>
      </c>
    </row>
    <row r="101" spans="1:7" x14ac:dyDescent="0.2">
      <c r="A101" s="18">
        <v>87</v>
      </c>
      <c r="B101" s="19" t="s">
        <v>149</v>
      </c>
      <c r="C101" s="9" t="s">
        <v>26</v>
      </c>
      <c r="D101" s="33">
        <f t="shared" si="3"/>
        <v>0</v>
      </c>
      <c r="E101" s="33"/>
      <c r="F101" s="33"/>
      <c r="G101" s="33">
        <v>0</v>
      </c>
    </row>
    <row r="102" spans="1:7" x14ac:dyDescent="0.2">
      <c r="A102" s="18">
        <v>88</v>
      </c>
      <c r="B102" s="11" t="s">
        <v>150</v>
      </c>
      <c r="C102" s="9" t="s">
        <v>43</v>
      </c>
      <c r="D102" s="33">
        <f t="shared" si="3"/>
        <v>0</v>
      </c>
      <c r="E102" s="33"/>
      <c r="F102" s="33"/>
      <c r="G102" s="33">
        <v>0</v>
      </c>
    </row>
    <row r="103" spans="1:7" x14ac:dyDescent="0.2">
      <c r="A103" s="18">
        <v>89</v>
      </c>
      <c r="B103" s="10" t="s">
        <v>152</v>
      </c>
      <c r="C103" s="9" t="s">
        <v>28</v>
      </c>
      <c r="D103" s="33">
        <f t="shared" si="3"/>
        <v>0</v>
      </c>
      <c r="E103" s="33"/>
      <c r="F103" s="33"/>
      <c r="G103" s="33">
        <v>0</v>
      </c>
    </row>
    <row r="104" spans="1:7" x14ac:dyDescent="0.2">
      <c r="A104" s="18">
        <v>90</v>
      </c>
      <c r="B104" s="10" t="s">
        <v>153</v>
      </c>
      <c r="C104" s="9" t="s">
        <v>29</v>
      </c>
      <c r="D104" s="33">
        <f t="shared" si="3"/>
        <v>0</v>
      </c>
      <c r="E104" s="33"/>
      <c r="F104" s="33"/>
      <c r="G104" s="33">
        <v>0</v>
      </c>
    </row>
    <row r="105" spans="1:7" ht="12" customHeight="1" x14ac:dyDescent="0.2">
      <c r="A105" s="18">
        <v>91</v>
      </c>
      <c r="B105" s="19" t="s">
        <v>154</v>
      </c>
      <c r="C105" s="9" t="s">
        <v>14</v>
      </c>
      <c r="D105" s="33">
        <f t="shared" si="3"/>
        <v>0</v>
      </c>
      <c r="E105" s="33"/>
      <c r="F105" s="33"/>
      <c r="G105" s="33">
        <v>0</v>
      </c>
    </row>
    <row r="106" spans="1:7" x14ac:dyDescent="0.2">
      <c r="A106" s="18">
        <v>92</v>
      </c>
      <c r="B106" s="10" t="s">
        <v>155</v>
      </c>
      <c r="C106" s="9" t="s">
        <v>30</v>
      </c>
      <c r="D106" s="33">
        <f t="shared" si="3"/>
        <v>0</v>
      </c>
      <c r="E106" s="33"/>
      <c r="F106" s="33"/>
      <c r="G106" s="33">
        <v>0</v>
      </c>
    </row>
    <row r="107" spans="1:7" x14ac:dyDescent="0.2">
      <c r="A107" s="18">
        <v>93</v>
      </c>
      <c r="B107" s="10" t="s">
        <v>156</v>
      </c>
      <c r="C107" s="9" t="s">
        <v>15</v>
      </c>
      <c r="D107" s="33">
        <f t="shared" si="3"/>
        <v>0</v>
      </c>
      <c r="E107" s="33"/>
      <c r="F107" s="33"/>
      <c r="G107" s="33">
        <v>0</v>
      </c>
    </row>
    <row r="108" spans="1:7" x14ac:dyDescent="0.2">
      <c r="A108" s="18">
        <v>94</v>
      </c>
      <c r="B108" s="11" t="s">
        <v>157</v>
      </c>
      <c r="C108" s="9" t="s">
        <v>13</v>
      </c>
      <c r="D108" s="33">
        <f t="shared" si="3"/>
        <v>33853951</v>
      </c>
      <c r="E108" s="33">
        <v>6997423</v>
      </c>
      <c r="F108" s="33">
        <v>10840615</v>
      </c>
      <c r="G108" s="33">
        <v>16015913</v>
      </c>
    </row>
    <row r="109" spans="1:7" x14ac:dyDescent="0.2">
      <c r="A109" s="18">
        <v>95</v>
      </c>
      <c r="B109" s="19" t="s">
        <v>158</v>
      </c>
      <c r="C109" s="9" t="s">
        <v>31</v>
      </c>
      <c r="D109" s="33">
        <f t="shared" si="3"/>
        <v>0</v>
      </c>
      <c r="E109" s="33"/>
      <c r="F109" s="33"/>
      <c r="G109" s="33">
        <v>0</v>
      </c>
    </row>
    <row r="110" spans="1:7" x14ac:dyDescent="0.2">
      <c r="A110" s="18">
        <v>96</v>
      </c>
      <c r="B110" s="10" t="s">
        <v>160</v>
      </c>
      <c r="C110" s="9" t="s">
        <v>33</v>
      </c>
      <c r="D110" s="33">
        <f t="shared" si="3"/>
        <v>0</v>
      </c>
      <c r="E110" s="33"/>
      <c r="F110" s="33"/>
      <c r="G110" s="33">
        <v>0</v>
      </c>
    </row>
    <row r="111" spans="1:7" ht="13.5" customHeight="1" x14ac:dyDescent="0.2">
      <c r="A111" s="18">
        <v>97</v>
      </c>
      <c r="B111" s="10" t="s">
        <v>162</v>
      </c>
      <c r="C111" s="9" t="s">
        <v>163</v>
      </c>
      <c r="D111" s="33">
        <f t="shared" si="3"/>
        <v>0</v>
      </c>
      <c r="E111" s="33"/>
      <c r="F111" s="33"/>
      <c r="G111" s="33">
        <v>0</v>
      </c>
    </row>
    <row r="112" spans="1:7" x14ac:dyDescent="0.2">
      <c r="A112" s="18">
        <v>98</v>
      </c>
      <c r="B112" s="10" t="s">
        <v>164</v>
      </c>
      <c r="C112" s="9" t="s">
        <v>165</v>
      </c>
      <c r="D112" s="33">
        <f t="shared" si="3"/>
        <v>0</v>
      </c>
      <c r="E112" s="33"/>
      <c r="F112" s="33"/>
      <c r="G112" s="33">
        <v>0</v>
      </c>
    </row>
    <row r="113" spans="1:7" x14ac:dyDescent="0.2">
      <c r="A113" s="18">
        <v>99</v>
      </c>
      <c r="B113" s="19" t="s">
        <v>166</v>
      </c>
      <c r="C113" s="9" t="s">
        <v>167</v>
      </c>
      <c r="D113" s="33">
        <f t="shared" si="3"/>
        <v>0</v>
      </c>
      <c r="E113" s="33"/>
      <c r="F113" s="33"/>
      <c r="G113" s="33">
        <v>0</v>
      </c>
    </row>
    <row r="114" spans="1:7" ht="12.75" customHeight="1" x14ac:dyDescent="0.2">
      <c r="A114" s="18">
        <v>100</v>
      </c>
      <c r="B114" s="19" t="s">
        <v>168</v>
      </c>
      <c r="C114" s="9" t="s">
        <v>169</v>
      </c>
      <c r="D114" s="33">
        <f t="shared" si="3"/>
        <v>0</v>
      </c>
      <c r="E114" s="33"/>
      <c r="F114" s="33"/>
      <c r="G114" s="33">
        <v>0</v>
      </c>
    </row>
    <row r="115" spans="1:7" ht="24" x14ac:dyDescent="0.2">
      <c r="A115" s="18">
        <v>101</v>
      </c>
      <c r="B115" s="19" t="s">
        <v>170</v>
      </c>
      <c r="C115" s="9" t="s">
        <v>171</v>
      </c>
      <c r="D115" s="33">
        <f t="shared" si="3"/>
        <v>0</v>
      </c>
      <c r="E115" s="33"/>
      <c r="F115" s="33"/>
      <c r="G115" s="33">
        <v>0</v>
      </c>
    </row>
    <row r="116" spans="1:7" x14ac:dyDescent="0.2">
      <c r="A116" s="18">
        <v>102</v>
      </c>
      <c r="B116" s="19" t="s">
        <v>172</v>
      </c>
      <c r="C116" s="9" t="s">
        <v>173</v>
      </c>
      <c r="D116" s="33">
        <f t="shared" si="3"/>
        <v>0</v>
      </c>
      <c r="E116" s="33"/>
      <c r="F116" s="33"/>
      <c r="G116" s="33">
        <v>0</v>
      </c>
    </row>
    <row r="117" spans="1:7" x14ac:dyDescent="0.2">
      <c r="A117" s="18">
        <v>103</v>
      </c>
      <c r="B117" s="19" t="s">
        <v>174</v>
      </c>
      <c r="C117" s="9" t="s">
        <v>175</v>
      </c>
      <c r="D117" s="33">
        <f t="shared" si="3"/>
        <v>0</v>
      </c>
      <c r="E117" s="33"/>
      <c r="F117" s="33"/>
      <c r="G117" s="33">
        <v>0</v>
      </c>
    </row>
    <row r="118" spans="1:7" x14ac:dyDescent="0.2">
      <c r="A118" s="18">
        <v>104</v>
      </c>
      <c r="B118" s="15" t="s">
        <v>176</v>
      </c>
      <c r="C118" s="13" t="s">
        <v>177</v>
      </c>
      <c r="D118" s="33">
        <f t="shared" si="3"/>
        <v>0</v>
      </c>
      <c r="E118" s="33"/>
      <c r="F118" s="33"/>
      <c r="G118" s="33">
        <v>0</v>
      </c>
    </row>
    <row r="119" spans="1:7" x14ac:dyDescent="0.2">
      <c r="A119" s="18">
        <v>105</v>
      </c>
      <c r="B119" s="11" t="s">
        <v>178</v>
      </c>
      <c r="C119" s="9" t="s">
        <v>179</v>
      </c>
      <c r="D119" s="33">
        <f t="shared" si="3"/>
        <v>0</v>
      </c>
      <c r="E119" s="33"/>
      <c r="F119" s="33"/>
      <c r="G119" s="33">
        <v>0</v>
      </c>
    </row>
    <row r="120" spans="1:7" ht="11.25" customHeight="1" x14ac:dyDescent="0.2">
      <c r="A120" s="18">
        <v>106</v>
      </c>
      <c r="B120" s="19" t="s">
        <v>180</v>
      </c>
      <c r="C120" s="9" t="s">
        <v>181</v>
      </c>
      <c r="D120" s="33">
        <f t="shared" si="3"/>
        <v>0</v>
      </c>
      <c r="E120" s="33"/>
      <c r="F120" s="33"/>
      <c r="G120" s="33">
        <v>0</v>
      </c>
    </row>
    <row r="121" spans="1:7" x14ac:dyDescent="0.2">
      <c r="A121" s="18">
        <v>107</v>
      </c>
      <c r="B121" s="10" t="s">
        <v>182</v>
      </c>
      <c r="C121" s="16" t="s">
        <v>183</v>
      </c>
      <c r="D121" s="33">
        <f t="shared" si="3"/>
        <v>0</v>
      </c>
      <c r="E121" s="33"/>
      <c r="F121" s="33"/>
      <c r="G121" s="33">
        <v>0</v>
      </c>
    </row>
    <row r="122" spans="1:7" x14ac:dyDescent="0.2">
      <c r="A122" s="18">
        <v>108</v>
      </c>
      <c r="B122" s="19" t="s">
        <v>184</v>
      </c>
      <c r="C122" s="9" t="s">
        <v>261</v>
      </c>
      <c r="D122" s="33">
        <f t="shared" si="3"/>
        <v>0</v>
      </c>
      <c r="E122" s="33"/>
      <c r="F122" s="33"/>
      <c r="G122" s="33">
        <v>0</v>
      </c>
    </row>
    <row r="123" spans="1:7" ht="14.25" customHeight="1" x14ac:dyDescent="0.2">
      <c r="A123" s="18">
        <v>109</v>
      </c>
      <c r="B123" s="11" t="s">
        <v>185</v>
      </c>
      <c r="C123" s="9" t="s">
        <v>250</v>
      </c>
      <c r="D123" s="33">
        <f t="shared" si="3"/>
        <v>0</v>
      </c>
      <c r="E123" s="33"/>
      <c r="F123" s="33"/>
      <c r="G123" s="33">
        <v>0</v>
      </c>
    </row>
    <row r="124" spans="1:7" x14ac:dyDescent="0.2">
      <c r="A124" s="18">
        <v>110</v>
      </c>
      <c r="B124" s="10" t="s">
        <v>329</v>
      </c>
      <c r="C124" s="9" t="s">
        <v>317</v>
      </c>
      <c r="D124" s="33">
        <f t="shared" si="3"/>
        <v>0</v>
      </c>
      <c r="E124" s="33"/>
      <c r="F124" s="33"/>
      <c r="G124" s="33">
        <v>0</v>
      </c>
    </row>
    <row r="125" spans="1:7" x14ac:dyDescent="0.2">
      <c r="A125" s="18">
        <v>111</v>
      </c>
      <c r="B125" s="49" t="s">
        <v>421</v>
      </c>
      <c r="C125" s="13" t="s">
        <v>422</v>
      </c>
      <c r="D125" s="33">
        <f t="shared" si="3"/>
        <v>0</v>
      </c>
      <c r="E125" s="33"/>
      <c r="F125" s="33"/>
      <c r="G125" s="33">
        <v>0</v>
      </c>
    </row>
    <row r="126" spans="1:7" ht="13.5" customHeight="1" x14ac:dyDescent="0.2">
      <c r="A126" s="18">
        <v>112</v>
      </c>
      <c r="B126" s="11" t="s">
        <v>186</v>
      </c>
      <c r="C126" s="9" t="s">
        <v>320</v>
      </c>
      <c r="D126" s="33">
        <f t="shared" si="3"/>
        <v>0</v>
      </c>
      <c r="E126" s="33"/>
      <c r="F126" s="33"/>
      <c r="G126" s="33">
        <v>0</v>
      </c>
    </row>
    <row r="127" spans="1:7" x14ac:dyDescent="0.2">
      <c r="A127" s="18">
        <v>113</v>
      </c>
      <c r="B127" s="19" t="s">
        <v>187</v>
      </c>
      <c r="C127" s="9" t="s">
        <v>188</v>
      </c>
      <c r="D127" s="33">
        <f t="shared" si="3"/>
        <v>0</v>
      </c>
      <c r="E127" s="33"/>
      <c r="F127" s="33"/>
      <c r="G127" s="33">
        <v>0</v>
      </c>
    </row>
    <row r="128" spans="1:7" ht="24" x14ac:dyDescent="0.2">
      <c r="A128" s="18">
        <v>114</v>
      </c>
      <c r="B128" s="19" t="s">
        <v>189</v>
      </c>
      <c r="C128" s="32" t="s">
        <v>305</v>
      </c>
      <c r="D128" s="33">
        <f t="shared" si="3"/>
        <v>0</v>
      </c>
      <c r="E128" s="33"/>
      <c r="F128" s="33"/>
      <c r="G128" s="33">
        <v>0</v>
      </c>
    </row>
    <row r="129" spans="1:7" x14ac:dyDescent="0.2">
      <c r="A129" s="18">
        <v>115</v>
      </c>
      <c r="B129" s="19" t="s">
        <v>190</v>
      </c>
      <c r="C129" s="9" t="s">
        <v>225</v>
      </c>
      <c r="D129" s="33">
        <f t="shared" si="3"/>
        <v>99757691</v>
      </c>
      <c r="E129" s="33"/>
      <c r="F129" s="33"/>
      <c r="G129" s="33">
        <v>99757691</v>
      </c>
    </row>
    <row r="130" spans="1:7" ht="10.5" customHeight="1" x14ac:dyDescent="0.2">
      <c r="A130" s="18">
        <v>116</v>
      </c>
      <c r="B130" s="19" t="s">
        <v>191</v>
      </c>
      <c r="C130" s="9" t="s">
        <v>192</v>
      </c>
      <c r="D130" s="33">
        <f t="shared" si="3"/>
        <v>20633046</v>
      </c>
      <c r="E130" s="33">
        <v>15709488</v>
      </c>
      <c r="F130" s="33"/>
      <c r="G130" s="33">
        <v>4923558</v>
      </c>
    </row>
    <row r="131" spans="1:7" x14ac:dyDescent="0.2">
      <c r="A131" s="18">
        <v>117</v>
      </c>
      <c r="B131" s="19" t="s">
        <v>193</v>
      </c>
      <c r="C131" s="9" t="s">
        <v>40</v>
      </c>
      <c r="D131" s="33">
        <f t="shared" si="3"/>
        <v>46561615</v>
      </c>
      <c r="E131" s="33">
        <v>6550388</v>
      </c>
      <c r="F131" s="33"/>
      <c r="G131" s="33">
        <v>40011227</v>
      </c>
    </row>
    <row r="132" spans="1:7" x14ac:dyDescent="0.2">
      <c r="A132" s="18">
        <v>118</v>
      </c>
      <c r="B132" s="10" t="s">
        <v>194</v>
      </c>
      <c r="C132" s="9" t="s">
        <v>46</v>
      </c>
      <c r="D132" s="33">
        <f t="shared" si="3"/>
        <v>136298269</v>
      </c>
      <c r="E132" s="33">
        <v>15338060</v>
      </c>
      <c r="F132" s="33">
        <v>22541920</v>
      </c>
      <c r="G132" s="33">
        <v>98418289</v>
      </c>
    </row>
    <row r="133" spans="1:7" x14ac:dyDescent="0.2">
      <c r="A133" s="18">
        <v>119</v>
      </c>
      <c r="B133" s="10" t="s">
        <v>195</v>
      </c>
      <c r="C133" s="9" t="s">
        <v>227</v>
      </c>
      <c r="D133" s="33">
        <f t="shared" si="3"/>
        <v>0</v>
      </c>
      <c r="E133" s="33"/>
      <c r="F133" s="33"/>
      <c r="G133" s="33">
        <v>0</v>
      </c>
    </row>
    <row r="134" spans="1:7" x14ac:dyDescent="0.2">
      <c r="A134" s="18">
        <v>120</v>
      </c>
      <c r="B134" s="10" t="s">
        <v>196</v>
      </c>
      <c r="C134" s="9" t="s">
        <v>48</v>
      </c>
      <c r="D134" s="33">
        <f t="shared" si="3"/>
        <v>0</v>
      </c>
      <c r="E134" s="33"/>
      <c r="F134" s="33"/>
      <c r="G134" s="33">
        <v>0</v>
      </c>
    </row>
    <row r="135" spans="1:7" x14ac:dyDescent="0.2">
      <c r="A135" s="18">
        <v>121</v>
      </c>
      <c r="B135" s="19" t="s">
        <v>197</v>
      </c>
      <c r="C135" s="9" t="s">
        <v>47</v>
      </c>
      <c r="D135" s="33">
        <f t="shared" ref="D135:D148" si="4">E135+F135+G135</f>
        <v>0</v>
      </c>
      <c r="E135" s="33"/>
      <c r="F135" s="33"/>
      <c r="G135" s="33">
        <v>0</v>
      </c>
    </row>
    <row r="136" spans="1:7" x14ac:dyDescent="0.2">
      <c r="A136" s="18">
        <v>122</v>
      </c>
      <c r="B136" s="19" t="s">
        <v>198</v>
      </c>
      <c r="C136" s="9" t="s">
        <v>199</v>
      </c>
      <c r="D136" s="33">
        <f t="shared" si="4"/>
        <v>192049396</v>
      </c>
      <c r="E136" s="33">
        <v>116729371</v>
      </c>
      <c r="F136" s="33">
        <v>75320025</v>
      </c>
      <c r="G136" s="33">
        <v>0</v>
      </c>
    </row>
    <row r="137" spans="1:7" x14ac:dyDescent="0.2">
      <c r="A137" s="18">
        <v>123</v>
      </c>
      <c r="B137" s="19" t="s">
        <v>200</v>
      </c>
      <c r="C137" s="9" t="s">
        <v>41</v>
      </c>
      <c r="D137" s="33">
        <f t="shared" si="4"/>
        <v>317457957</v>
      </c>
      <c r="E137" s="33">
        <v>29928219</v>
      </c>
      <c r="F137" s="33">
        <v>52874991</v>
      </c>
      <c r="G137" s="33">
        <v>234654747</v>
      </c>
    </row>
    <row r="138" spans="1:7" x14ac:dyDescent="0.2">
      <c r="A138" s="18">
        <v>124</v>
      </c>
      <c r="B138" s="10" t="s">
        <v>201</v>
      </c>
      <c r="C138" s="9" t="s">
        <v>226</v>
      </c>
      <c r="D138" s="33">
        <f t="shared" si="4"/>
        <v>106356154</v>
      </c>
      <c r="E138" s="33">
        <v>10238984</v>
      </c>
      <c r="F138" s="33"/>
      <c r="G138" s="33">
        <v>96117170</v>
      </c>
    </row>
    <row r="139" spans="1:7" x14ac:dyDescent="0.2">
      <c r="A139" s="18">
        <v>125</v>
      </c>
      <c r="B139" s="11" t="s">
        <v>202</v>
      </c>
      <c r="C139" s="9" t="s">
        <v>203</v>
      </c>
      <c r="D139" s="33">
        <f t="shared" si="4"/>
        <v>96150202</v>
      </c>
      <c r="E139" s="33">
        <v>5734722</v>
      </c>
      <c r="F139" s="33">
        <v>13012838</v>
      </c>
      <c r="G139" s="33">
        <v>77402642</v>
      </c>
    </row>
    <row r="140" spans="1:7" x14ac:dyDescent="0.2">
      <c r="A140" s="18">
        <v>126</v>
      </c>
      <c r="B140" s="19" t="s">
        <v>204</v>
      </c>
      <c r="C140" s="9" t="s">
        <v>205</v>
      </c>
      <c r="D140" s="33">
        <f t="shared" si="4"/>
        <v>0</v>
      </c>
      <c r="E140" s="33"/>
      <c r="F140" s="33"/>
      <c r="G140" s="33">
        <v>0</v>
      </c>
    </row>
    <row r="141" spans="1:7" x14ac:dyDescent="0.2">
      <c r="A141" s="18">
        <v>127</v>
      </c>
      <c r="B141" s="10" t="s">
        <v>206</v>
      </c>
      <c r="C141" s="9" t="s">
        <v>207</v>
      </c>
      <c r="D141" s="33">
        <f t="shared" si="4"/>
        <v>0</v>
      </c>
      <c r="E141" s="33"/>
      <c r="F141" s="33"/>
      <c r="G141" s="33">
        <v>0</v>
      </c>
    </row>
    <row r="142" spans="1:7" x14ac:dyDescent="0.2">
      <c r="A142" s="18">
        <v>128</v>
      </c>
      <c r="B142" s="19" t="s">
        <v>208</v>
      </c>
      <c r="C142" s="9" t="s">
        <v>209</v>
      </c>
      <c r="D142" s="33">
        <f t="shared" si="4"/>
        <v>0</v>
      </c>
      <c r="E142" s="33"/>
      <c r="F142" s="33"/>
      <c r="G142" s="33">
        <v>0</v>
      </c>
    </row>
    <row r="143" spans="1:7" x14ac:dyDescent="0.2">
      <c r="A143" s="18">
        <v>129</v>
      </c>
      <c r="B143" s="78" t="s">
        <v>251</v>
      </c>
      <c r="C143" s="79" t="s">
        <v>252</v>
      </c>
      <c r="D143" s="33">
        <f t="shared" si="4"/>
        <v>0</v>
      </c>
      <c r="E143" s="33"/>
      <c r="F143" s="33"/>
      <c r="G143" s="33">
        <v>0</v>
      </c>
    </row>
    <row r="144" spans="1:7" x14ac:dyDescent="0.2">
      <c r="A144" s="18">
        <v>130</v>
      </c>
      <c r="B144" s="80" t="s">
        <v>253</v>
      </c>
      <c r="C144" s="36" t="s">
        <v>254</v>
      </c>
      <c r="D144" s="33">
        <f t="shared" si="4"/>
        <v>0</v>
      </c>
      <c r="E144" s="33"/>
      <c r="F144" s="33"/>
      <c r="G144" s="33">
        <v>0</v>
      </c>
    </row>
    <row r="145" spans="1:7" x14ac:dyDescent="0.2">
      <c r="A145" s="18">
        <v>131</v>
      </c>
      <c r="B145" s="81" t="s">
        <v>255</v>
      </c>
      <c r="C145" s="130" t="s">
        <v>419</v>
      </c>
      <c r="D145" s="33">
        <f t="shared" si="4"/>
        <v>0</v>
      </c>
      <c r="E145" s="33"/>
      <c r="F145" s="33"/>
      <c r="G145" s="33">
        <v>0</v>
      </c>
    </row>
    <row r="146" spans="1:7" x14ac:dyDescent="0.2">
      <c r="A146" s="18">
        <v>132</v>
      </c>
      <c r="B146" s="18" t="s">
        <v>259</v>
      </c>
      <c r="C146" s="26" t="s">
        <v>260</v>
      </c>
      <c r="D146" s="33">
        <f t="shared" si="4"/>
        <v>38831374</v>
      </c>
      <c r="E146" s="33"/>
      <c r="F146" s="33"/>
      <c r="G146" s="33">
        <v>38831374</v>
      </c>
    </row>
    <row r="147" spans="1:7" s="40" customFormat="1" x14ac:dyDescent="0.2">
      <c r="A147" s="18">
        <v>133</v>
      </c>
      <c r="B147" s="49" t="s">
        <v>310</v>
      </c>
      <c r="C147" s="26" t="s">
        <v>309</v>
      </c>
      <c r="D147" s="33">
        <f t="shared" si="4"/>
        <v>0</v>
      </c>
      <c r="E147" s="33"/>
      <c r="F147" s="33"/>
      <c r="G147" s="38">
        <v>0</v>
      </c>
    </row>
    <row r="148" spans="1:7" s="40" customFormat="1" x14ac:dyDescent="0.2">
      <c r="A148" s="18">
        <v>134</v>
      </c>
      <c r="B148" s="49" t="s">
        <v>319</v>
      </c>
      <c r="C148" s="26" t="s">
        <v>316</v>
      </c>
      <c r="D148" s="33">
        <f t="shared" si="4"/>
        <v>0</v>
      </c>
      <c r="E148" s="33"/>
      <c r="F148" s="33"/>
      <c r="G148" s="38">
        <v>0</v>
      </c>
    </row>
    <row r="149" spans="1:7" x14ac:dyDescent="0.2">
      <c r="A149" s="18">
        <v>135</v>
      </c>
      <c r="B149" s="49" t="s">
        <v>412</v>
      </c>
      <c r="C149" s="13" t="s">
        <v>413</v>
      </c>
      <c r="D149" s="33">
        <f t="shared" ref="D149" si="5">E149+F149+G149</f>
        <v>0</v>
      </c>
      <c r="E149" s="33"/>
      <c r="F149" s="33"/>
      <c r="G149" s="33">
        <v>0</v>
      </c>
    </row>
  </sheetData>
  <mergeCells count="14">
    <mergeCell ref="A92:A95"/>
    <mergeCell ref="B92:B95"/>
    <mergeCell ref="A2:G2"/>
    <mergeCell ref="A4:A7"/>
    <mergeCell ref="B4:B7"/>
    <mergeCell ref="C4:C7"/>
    <mergeCell ref="A11:C11"/>
    <mergeCell ref="D4:G4"/>
    <mergeCell ref="E5:G5"/>
    <mergeCell ref="D5:D7"/>
    <mergeCell ref="E6:E7"/>
    <mergeCell ref="F6:F7"/>
    <mergeCell ref="G6:G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152"/>
  <sheetViews>
    <sheetView zoomScale="110" zoomScaleNormal="110" workbookViewId="0">
      <selection activeCell="A8" sqref="A8:C10"/>
    </sheetView>
  </sheetViews>
  <sheetFormatPr defaultColWidth="9.140625" defaultRowHeight="12" x14ac:dyDescent="0.2"/>
  <cols>
    <col min="1" max="1" width="4.7109375" style="5" customWidth="1"/>
    <col min="2" max="2" width="9.28515625" style="5" customWidth="1"/>
    <col min="3" max="3" width="31.7109375" style="6" bestFit="1" customWidth="1"/>
    <col min="4" max="4" width="11.140625" style="7" bestFit="1" customWidth="1"/>
    <col min="5" max="5" width="10" style="7" bestFit="1" customWidth="1"/>
    <col min="6" max="6" width="10.140625" style="7" bestFit="1" customWidth="1"/>
    <col min="7" max="9" width="10" style="7" bestFit="1" customWidth="1"/>
    <col min="10" max="10" width="9.140625" style="7" bestFit="1" customWidth="1"/>
    <col min="11" max="11" width="10" style="7" bestFit="1" customWidth="1"/>
    <col min="12" max="12" width="9.85546875" style="7" bestFit="1" customWidth="1"/>
    <col min="13" max="13" width="20.7109375" style="7" customWidth="1"/>
    <col min="14" max="14" width="14.5703125" style="7" customWidth="1"/>
    <col min="15" max="15" width="21.85546875" style="7" customWidth="1"/>
    <col min="16" max="16384" width="9.140625" style="7"/>
  </cols>
  <sheetData>
    <row r="2" spans="1:15" ht="30.75" customHeight="1" x14ac:dyDescent="0.2">
      <c r="A2" s="342" t="s">
        <v>440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</row>
    <row r="3" spans="1:15" x14ac:dyDescent="0.2">
      <c r="C3" s="8"/>
      <c r="E3" s="4"/>
      <c r="M3" s="466" t="s">
        <v>277</v>
      </c>
      <c r="N3" s="466"/>
      <c r="O3" s="466"/>
    </row>
    <row r="4" spans="1:15" s="2" customFormat="1" ht="12" customHeight="1" x14ac:dyDescent="0.2">
      <c r="A4" s="318" t="s">
        <v>44</v>
      </c>
      <c r="B4" s="318" t="s">
        <v>55</v>
      </c>
      <c r="C4" s="319" t="s">
        <v>45</v>
      </c>
      <c r="D4" s="461" t="s">
        <v>229</v>
      </c>
      <c r="E4" s="456" t="s">
        <v>54</v>
      </c>
      <c r="F4" s="457"/>
      <c r="G4" s="457"/>
      <c r="H4" s="457"/>
      <c r="I4" s="457"/>
      <c r="J4" s="457"/>
      <c r="K4" s="457"/>
      <c r="L4" s="457"/>
      <c r="M4" s="457"/>
      <c r="N4" s="457"/>
      <c r="O4" s="458"/>
    </row>
    <row r="5" spans="1:15" ht="12" customHeight="1" x14ac:dyDescent="0.2">
      <c r="A5" s="318"/>
      <c r="B5" s="318"/>
      <c r="C5" s="319"/>
      <c r="D5" s="462"/>
      <c r="E5" s="459" t="s">
        <v>292</v>
      </c>
      <c r="F5" s="459" t="s">
        <v>293</v>
      </c>
      <c r="G5" s="459" t="s">
        <v>294</v>
      </c>
      <c r="H5" s="459" t="s">
        <v>295</v>
      </c>
      <c r="I5" s="459" t="s">
        <v>296</v>
      </c>
      <c r="J5" s="459" t="s">
        <v>297</v>
      </c>
      <c r="K5" s="459" t="s">
        <v>370</v>
      </c>
      <c r="L5" s="459" t="s">
        <v>371</v>
      </c>
      <c r="M5" s="464" t="s">
        <v>443</v>
      </c>
      <c r="N5" s="464" t="s">
        <v>444</v>
      </c>
      <c r="O5" s="464" t="s">
        <v>445</v>
      </c>
    </row>
    <row r="6" spans="1:15" ht="12" customHeight="1" x14ac:dyDescent="0.2">
      <c r="A6" s="318"/>
      <c r="B6" s="318"/>
      <c r="C6" s="319"/>
      <c r="D6" s="462"/>
      <c r="E6" s="460"/>
      <c r="F6" s="460"/>
      <c r="G6" s="460"/>
      <c r="H6" s="460"/>
      <c r="I6" s="460"/>
      <c r="J6" s="460"/>
      <c r="K6" s="460"/>
      <c r="L6" s="460"/>
      <c r="M6" s="465"/>
      <c r="N6" s="465"/>
      <c r="O6" s="465"/>
    </row>
    <row r="7" spans="1:15" ht="33.75" customHeight="1" x14ac:dyDescent="0.2">
      <c r="A7" s="318"/>
      <c r="B7" s="318"/>
      <c r="C7" s="319"/>
      <c r="D7" s="463"/>
      <c r="E7" s="460"/>
      <c r="F7" s="460"/>
      <c r="G7" s="460"/>
      <c r="H7" s="460"/>
      <c r="I7" s="460"/>
      <c r="J7" s="460"/>
      <c r="K7" s="460"/>
      <c r="L7" s="460"/>
      <c r="M7" s="465"/>
      <c r="N7" s="465"/>
      <c r="O7" s="465"/>
    </row>
    <row r="8" spans="1:15" ht="12.75" customHeight="1" x14ac:dyDescent="0.2">
      <c r="A8" s="291" t="s">
        <v>469</v>
      </c>
      <c r="B8" s="291"/>
      <c r="C8" s="291"/>
      <c r="D8" s="54">
        <f>D11+D10+D9</f>
        <v>2666049832</v>
      </c>
      <c r="E8" s="54">
        <f t="shared" ref="E8:O8" si="0">E11+E10+E9</f>
        <v>844596864</v>
      </c>
      <c r="F8" s="54">
        <f t="shared" si="0"/>
        <v>440117659</v>
      </c>
      <c r="G8" s="54">
        <f t="shared" si="0"/>
        <v>386286869</v>
      </c>
      <c r="H8" s="54">
        <f t="shared" si="0"/>
        <v>204668565</v>
      </c>
      <c r="I8" s="54">
        <f t="shared" si="0"/>
        <v>304058591</v>
      </c>
      <c r="J8" s="54">
        <f t="shared" si="0"/>
        <v>67871872</v>
      </c>
      <c r="K8" s="54">
        <f t="shared" si="0"/>
        <v>289311868</v>
      </c>
      <c r="L8" s="54">
        <f t="shared" si="0"/>
        <v>78207820</v>
      </c>
      <c r="M8" s="54">
        <f t="shared" si="0"/>
        <v>39939256</v>
      </c>
      <c r="N8" s="54">
        <f t="shared" si="0"/>
        <v>5819490</v>
      </c>
      <c r="O8" s="54">
        <f t="shared" si="0"/>
        <v>5170978</v>
      </c>
    </row>
    <row r="9" spans="1:15" ht="12.75" customHeight="1" x14ac:dyDescent="0.2">
      <c r="A9" s="228"/>
      <c r="B9" s="228"/>
      <c r="C9" s="278" t="s">
        <v>467</v>
      </c>
      <c r="D9" s="39">
        <f t="shared" ref="D9:D10" si="1">SUM(E9:O9)</f>
        <v>28994482</v>
      </c>
      <c r="E9" s="253">
        <v>7452432</v>
      </c>
      <c r="F9" s="253">
        <v>9126086</v>
      </c>
      <c r="G9" s="253">
        <v>2</v>
      </c>
      <c r="H9" s="253">
        <v>2</v>
      </c>
      <c r="I9" s="253">
        <v>1425327</v>
      </c>
      <c r="J9" s="253"/>
      <c r="K9" s="253">
        <v>125</v>
      </c>
      <c r="L9" s="253">
        <v>40</v>
      </c>
      <c r="M9" s="276"/>
      <c r="N9" s="276">
        <v>5819490</v>
      </c>
      <c r="O9" s="276">
        <v>5170978</v>
      </c>
    </row>
    <row r="10" spans="1:15" ht="12.75" customHeight="1" x14ac:dyDescent="0.2">
      <c r="A10" s="228"/>
      <c r="B10" s="228"/>
      <c r="C10" s="278" t="s">
        <v>468</v>
      </c>
      <c r="D10" s="39">
        <f t="shared" si="1"/>
        <v>0</v>
      </c>
      <c r="E10" s="253"/>
      <c r="F10" s="253"/>
      <c r="G10" s="253"/>
      <c r="H10" s="253"/>
      <c r="I10" s="253"/>
      <c r="J10" s="253"/>
      <c r="K10" s="253"/>
      <c r="L10" s="253"/>
      <c r="M10" s="276"/>
      <c r="N10" s="276"/>
      <c r="O10" s="276"/>
    </row>
    <row r="11" spans="1:15" s="2" customFormat="1" x14ac:dyDescent="0.2">
      <c r="A11" s="291" t="s">
        <v>224</v>
      </c>
      <c r="B11" s="291"/>
      <c r="C11" s="291"/>
      <c r="D11" s="54">
        <f>SUM(D12:D148)-D92</f>
        <v>2637055350</v>
      </c>
      <c r="E11" s="54">
        <f t="shared" ref="E11:O11" si="2">SUM(E12:E148)-E92</f>
        <v>837144432</v>
      </c>
      <c r="F11" s="54">
        <f t="shared" si="2"/>
        <v>430991573</v>
      </c>
      <c r="G11" s="54">
        <f t="shared" si="2"/>
        <v>386286867</v>
      </c>
      <c r="H11" s="54">
        <f t="shared" si="2"/>
        <v>204668563</v>
      </c>
      <c r="I11" s="54">
        <f t="shared" si="2"/>
        <v>302633264</v>
      </c>
      <c r="J11" s="54">
        <f t="shared" si="2"/>
        <v>67871872</v>
      </c>
      <c r="K11" s="54">
        <f t="shared" si="2"/>
        <v>289311743</v>
      </c>
      <c r="L11" s="54">
        <f t="shared" si="2"/>
        <v>78207780</v>
      </c>
      <c r="M11" s="128">
        <f t="shared" si="2"/>
        <v>39939256</v>
      </c>
      <c r="N11" s="167">
        <f t="shared" si="2"/>
        <v>0</v>
      </c>
      <c r="O11" s="167">
        <f t="shared" si="2"/>
        <v>0</v>
      </c>
    </row>
    <row r="12" spans="1:15" s="1" customFormat="1" x14ac:dyDescent="0.2">
      <c r="A12" s="18">
        <v>1</v>
      </c>
      <c r="B12" s="10" t="s">
        <v>56</v>
      </c>
      <c r="C12" s="9" t="s">
        <v>42</v>
      </c>
      <c r="D12" s="39">
        <f>SUM(E12:O12)</f>
        <v>2054406</v>
      </c>
      <c r="E12" s="116">
        <v>0</v>
      </c>
      <c r="F12" s="116">
        <v>0</v>
      </c>
      <c r="G12" s="116">
        <v>1526037</v>
      </c>
      <c r="H12" s="116">
        <v>528369</v>
      </c>
      <c r="I12" s="116">
        <v>0</v>
      </c>
      <c r="J12" s="116">
        <v>0</v>
      </c>
      <c r="K12" s="116">
        <v>0</v>
      </c>
      <c r="L12" s="116">
        <v>0</v>
      </c>
      <c r="M12" s="116"/>
      <c r="N12" s="116"/>
      <c r="O12" s="116"/>
    </row>
    <row r="13" spans="1:15" s="1" customFormat="1" x14ac:dyDescent="0.2">
      <c r="A13" s="18">
        <v>2</v>
      </c>
      <c r="B13" s="11" t="s">
        <v>57</v>
      </c>
      <c r="C13" s="9" t="s">
        <v>210</v>
      </c>
      <c r="D13" s="39">
        <f t="shared" ref="D13:D76" si="3">SUM(E13:O13)</f>
        <v>2193661</v>
      </c>
      <c r="E13" s="116">
        <v>0</v>
      </c>
      <c r="F13" s="116">
        <v>0</v>
      </c>
      <c r="G13" s="116">
        <v>1555310</v>
      </c>
      <c r="H13" s="116">
        <v>638351</v>
      </c>
      <c r="I13" s="116">
        <v>0</v>
      </c>
      <c r="J13" s="116">
        <v>0</v>
      </c>
      <c r="K13" s="116">
        <v>0</v>
      </c>
      <c r="L13" s="116">
        <v>0</v>
      </c>
      <c r="M13" s="116"/>
      <c r="N13" s="116"/>
      <c r="O13" s="116"/>
    </row>
    <row r="14" spans="1:15" s="17" customFormat="1" x14ac:dyDescent="0.2">
      <c r="A14" s="18">
        <v>3</v>
      </c>
      <c r="B14" s="19" t="s">
        <v>58</v>
      </c>
      <c r="C14" s="9" t="s">
        <v>5</v>
      </c>
      <c r="D14" s="39">
        <f t="shared" si="3"/>
        <v>29444840</v>
      </c>
      <c r="E14" s="116">
        <v>16652133</v>
      </c>
      <c r="F14" s="116">
        <v>0</v>
      </c>
      <c r="G14" s="116">
        <v>5423160</v>
      </c>
      <c r="H14" s="116">
        <v>2718243</v>
      </c>
      <c r="I14" s="116">
        <v>4651304</v>
      </c>
      <c r="J14" s="116">
        <v>0</v>
      </c>
      <c r="K14" s="116">
        <v>0</v>
      </c>
      <c r="L14" s="116">
        <v>0</v>
      </c>
      <c r="M14" s="116"/>
      <c r="N14" s="116"/>
      <c r="O14" s="116"/>
    </row>
    <row r="15" spans="1:15" s="1" customFormat="1" x14ac:dyDescent="0.2">
      <c r="A15" s="18">
        <v>4</v>
      </c>
      <c r="B15" s="10" t="s">
        <v>59</v>
      </c>
      <c r="C15" s="9" t="s">
        <v>211</v>
      </c>
      <c r="D15" s="39">
        <f t="shared" si="3"/>
        <v>1690157</v>
      </c>
      <c r="E15" s="116">
        <v>0</v>
      </c>
      <c r="F15" s="116">
        <v>0</v>
      </c>
      <c r="G15" s="116">
        <v>1102632</v>
      </c>
      <c r="H15" s="116">
        <v>587525</v>
      </c>
      <c r="I15" s="116">
        <v>0</v>
      </c>
      <c r="J15" s="116">
        <v>0</v>
      </c>
      <c r="K15" s="116">
        <v>0</v>
      </c>
      <c r="L15" s="116">
        <v>0</v>
      </c>
      <c r="M15" s="116"/>
      <c r="N15" s="116"/>
      <c r="O15" s="116"/>
    </row>
    <row r="16" spans="1:15" s="1" customFormat="1" x14ac:dyDescent="0.2">
      <c r="A16" s="18">
        <v>5</v>
      </c>
      <c r="B16" s="10" t="s">
        <v>60</v>
      </c>
      <c r="C16" s="9" t="s">
        <v>8</v>
      </c>
      <c r="D16" s="39">
        <f t="shared" si="3"/>
        <v>2602922</v>
      </c>
      <c r="E16" s="116">
        <v>0</v>
      </c>
      <c r="F16" s="116">
        <v>0</v>
      </c>
      <c r="G16" s="116">
        <v>1837472</v>
      </c>
      <c r="H16" s="116">
        <v>765450</v>
      </c>
      <c r="I16" s="116">
        <v>0</v>
      </c>
      <c r="J16" s="116">
        <v>0</v>
      </c>
      <c r="K16" s="116">
        <v>0</v>
      </c>
      <c r="L16" s="116">
        <v>0</v>
      </c>
      <c r="M16" s="116"/>
      <c r="N16" s="116"/>
      <c r="O16" s="116"/>
    </row>
    <row r="17" spans="1:15" s="17" customFormat="1" x14ac:dyDescent="0.2">
      <c r="A17" s="18">
        <v>6</v>
      </c>
      <c r="B17" s="19" t="s">
        <v>61</v>
      </c>
      <c r="C17" s="9" t="s">
        <v>62</v>
      </c>
      <c r="D17" s="39">
        <f t="shared" si="3"/>
        <v>68859297</v>
      </c>
      <c r="E17" s="116">
        <v>25490765</v>
      </c>
      <c r="F17" s="116">
        <v>14759394</v>
      </c>
      <c r="G17" s="116">
        <v>8630191</v>
      </c>
      <c r="H17" s="116">
        <v>7178187</v>
      </c>
      <c r="I17" s="116">
        <v>12800760</v>
      </c>
      <c r="J17" s="116">
        <v>0</v>
      </c>
      <c r="K17" s="116">
        <v>0</v>
      </c>
      <c r="L17" s="116">
        <v>0</v>
      </c>
      <c r="M17" s="116"/>
      <c r="N17" s="116"/>
      <c r="O17" s="116"/>
    </row>
    <row r="18" spans="1:15" s="1" customFormat="1" x14ac:dyDescent="0.2">
      <c r="A18" s="18">
        <v>7</v>
      </c>
      <c r="B18" s="10" t="s">
        <v>63</v>
      </c>
      <c r="C18" s="9" t="s">
        <v>212</v>
      </c>
      <c r="D18" s="39">
        <f t="shared" si="3"/>
        <v>16591594</v>
      </c>
      <c r="E18" s="116">
        <v>9432160</v>
      </c>
      <c r="F18" s="116">
        <v>0</v>
      </c>
      <c r="G18" s="116">
        <v>4828878</v>
      </c>
      <c r="H18" s="116">
        <v>2330556</v>
      </c>
      <c r="I18" s="116">
        <v>0</v>
      </c>
      <c r="J18" s="116">
        <v>0</v>
      </c>
      <c r="K18" s="116">
        <v>0</v>
      </c>
      <c r="L18" s="116">
        <v>0</v>
      </c>
      <c r="M18" s="116"/>
      <c r="N18" s="116"/>
      <c r="O18" s="116"/>
    </row>
    <row r="19" spans="1:15" s="1" customFormat="1" x14ac:dyDescent="0.2">
      <c r="A19" s="18">
        <v>8</v>
      </c>
      <c r="B19" s="19" t="s">
        <v>64</v>
      </c>
      <c r="C19" s="9" t="s">
        <v>17</v>
      </c>
      <c r="D19" s="39">
        <f t="shared" si="3"/>
        <v>1794457</v>
      </c>
      <c r="E19" s="116">
        <v>0</v>
      </c>
      <c r="F19" s="116">
        <v>0</v>
      </c>
      <c r="G19" s="116">
        <v>1005408</v>
      </c>
      <c r="H19" s="116">
        <v>789049</v>
      </c>
      <c r="I19" s="116">
        <v>0</v>
      </c>
      <c r="J19" s="116">
        <v>0</v>
      </c>
      <c r="K19" s="116">
        <v>0</v>
      </c>
      <c r="L19" s="116">
        <v>0</v>
      </c>
      <c r="M19" s="116"/>
      <c r="N19" s="116"/>
      <c r="O19" s="116"/>
    </row>
    <row r="20" spans="1:15" s="1" customFormat="1" x14ac:dyDescent="0.2">
      <c r="A20" s="18">
        <v>9</v>
      </c>
      <c r="B20" s="19" t="s">
        <v>65</v>
      </c>
      <c r="C20" s="9" t="s">
        <v>6</v>
      </c>
      <c r="D20" s="39">
        <f t="shared" si="3"/>
        <v>2433101</v>
      </c>
      <c r="E20" s="116">
        <v>0</v>
      </c>
      <c r="F20" s="116">
        <v>0</v>
      </c>
      <c r="G20" s="116">
        <v>1726123</v>
      </c>
      <c r="H20" s="116">
        <v>706978</v>
      </c>
      <c r="I20" s="116">
        <v>0</v>
      </c>
      <c r="J20" s="116">
        <v>0</v>
      </c>
      <c r="K20" s="116">
        <v>0</v>
      </c>
      <c r="L20" s="116">
        <v>0</v>
      </c>
      <c r="M20" s="116"/>
      <c r="N20" s="116"/>
      <c r="O20" s="116"/>
    </row>
    <row r="21" spans="1:15" s="1" customFormat="1" x14ac:dyDescent="0.2">
      <c r="A21" s="18">
        <v>10</v>
      </c>
      <c r="B21" s="19" t="s">
        <v>66</v>
      </c>
      <c r="C21" s="9" t="s">
        <v>18</v>
      </c>
      <c r="D21" s="39">
        <f t="shared" si="3"/>
        <v>3370485</v>
      </c>
      <c r="E21" s="116">
        <v>0</v>
      </c>
      <c r="F21" s="116">
        <v>0</v>
      </c>
      <c r="G21" s="116">
        <v>2381334</v>
      </c>
      <c r="H21" s="116">
        <v>989151</v>
      </c>
      <c r="I21" s="116">
        <v>0</v>
      </c>
      <c r="J21" s="116">
        <v>0</v>
      </c>
      <c r="K21" s="116">
        <v>0</v>
      </c>
      <c r="L21" s="116">
        <v>0</v>
      </c>
      <c r="M21" s="116"/>
      <c r="N21" s="116"/>
      <c r="O21" s="116"/>
    </row>
    <row r="22" spans="1:15" s="1" customFormat="1" x14ac:dyDescent="0.2">
      <c r="A22" s="18">
        <v>11</v>
      </c>
      <c r="B22" s="19" t="s">
        <v>67</v>
      </c>
      <c r="C22" s="9" t="s">
        <v>7</v>
      </c>
      <c r="D22" s="39">
        <f t="shared" si="3"/>
        <v>2441927</v>
      </c>
      <c r="E22" s="116">
        <v>0</v>
      </c>
      <c r="F22" s="116">
        <v>0</v>
      </c>
      <c r="G22" s="116">
        <v>1739183</v>
      </c>
      <c r="H22" s="116">
        <v>702744</v>
      </c>
      <c r="I22" s="116">
        <v>0</v>
      </c>
      <c r="J22" s="116">
        <v>0</v>
      </c>
      <c r="K22" s="116">
        <v>0</v>
      </c>
      <c r="L22" s="116">
        <v>0</v>
      </c>
      <c r="M22" s="116"/>
      <c r="N22" s="116"/>
      <c r="O22" s="116"/>
    </row>
    <row r="23" spans="1:15" s="1" customFormat="1" x14ac:dyDescent="0.2">
      <c r="A23" s="18">
        <v>12</v>
      </c>
      <c r="B23" s="19" t="s">
        <v>68</v>
      </c>
      <c r="C23" s="9" t="s">
        <v>19</v>
      </c>
      <c r="D23" s="39">
        <f t="shared" si="3"/>
        <v>8172272</v>
      </c>
      <c r="E23" s="116">
        <v>4589061</v>
      </c>
      <c r="F23" s="116">
        <v>0</v>
      </c>
      <c r="G23" s="116">
        <v>1739861</v>
      </c>
      <c r="H23" s="116">
        <v>1843350</v>
      </c>
      <c r="I23" s="116">
        <v>0</v>
      </c>
      <c r="J23" s="116">
        <v>0</v>
      </c>
      <c r="K23" s="116">
        <v>0</v>
      </c>
      <c r="L23" s="116">
        <v>0</v>
      </c>
      <c r="M23" s="116"/>
      <c r="N23" s="116"/>
      <c r="O23" s="116"/>
    </row>
    <row r="24" spans="1:15" s="1" customFormat="1" x14ac:dyDescent="0.2">
      <c r="A24" s="18">
        <v>13</v>
      </c>
      <c r="B24" s="19" t="s">
        <v>230</v>
      </c>
      <c r="C24" s="9" t="s">
        <v>231</v>
      </c>
      <c r="D24" s="39">
        <f t="shared" si="3"/>
        <v>8372434</v>
      </c>
      <c r="E24" s="116">
        <v>0</v>
      </c>
      <c r="F24" s="116">
        <v>0</v>
      </c>
      <c r="G24" s="116">
        <v>8372434</v>
      </c>
      <c r="H24" s="116">
        <v>0</v>
      </c>
      <c r="I24" s="116">
        <v>0</v>
      </c>
      <c r="J24" s="116">
        <v>0</v>
      </c>
      <c r="K24" s="116">
        <v>0</v>
      </c>
      <c r="L24" s="116">
        <v>0</v>
      </c>
      <c r="M24" s="116"/>
      <c r="N24" s="116"/>
      <c r="O24" s="116"/>
    </row>
    <row r="25" spans="1:15" s="1" customFormat="1" x14ac:dyDescent="0.2">
      <c r="A25" s="18">
        <v>14</v>
      </c>
      <c r="B25" s="19" t="s">
        <v>69</v>
      </c>
      <c r="C25" s="9" t="s">
        <v>22</v>
      </c>
      <c r="D25" s="39">
        <f t="shared" si="3"/>
        <v>1802587</v>
      </c>
      <c r="E25" s="116">
        <v>0</v>
      </c>
      <c r="F25" s="116">
        <v>0</v>
      </c>
      <c r="G25" s="116">
        <v>816402</v>
      </c>
      <c r="H25" s="116">
        <v>986185</v>
      </c>
      <c r="I25" s="116">
        <v>0</v>
      </c>
      <c r="J25" s="116">
        <v>0</v>
      </c>
      <c r="K25" s="116">
        <v>0</v>
      </c>
      <c r="L25" s="116">
        <v>0</v>
      </c>
      <c r="M25" s="116"/>
      <c r="N25" s="116"/>
      <c r="O25" s="116"/>
    </row>
    <row r="26" spans="1:15" s="1" customFormat="1" x14ac:dyDescent="0.2">
      <c r="A26" s="18">
        <v>15</v>
      </c>
      <c r="B26" s="19" t="s">
        <v>70</v>
      </c>
      <c r="C26" s="9" t="s">
        <v>10</v>
      </c>
      <c r="D26" s="39">
        <f t="shared" si="3"/>
        <v>7294124</v>
      </c>
      <c r="E26" s="116">
        <v>2604744</v>
      </c>
      <c r="F26" s="116">
        <v>0</v>
      </c>
      <c r="G26" s="116">
        <v>3385187</v>
      </c>
      <c r="H26" s="116">
        <v>1304193</v>
      </c>
      <c r="I26" s="116">
        <v>0</v>
      </c>
      <c r="J26" s="116">
        <v>0</v>
      </c>
      <c r="K26" s="116">
        <v>0</v>
      </c>
      <c r="L26" s="116">
        <v>0</v>
      </c>
      <c r="M26" s="116"/>
      <c r="N26" s="116"/>
      <c r="O26" s="116"/>
    </row>
    <row r="27" spans="1:15" s="1" customFormat="1" x14ac:dyDescent="0.2">
      <c r="A27" s="18">
        <v>16</v>
      </c>
      <c r="B27" s="19" t="s">
        <v>71</v>
      </c>
      <c r="C27" s="9" t="s">
        <v>342</v>
      </c>
      <c r="D27" s="39">
        <f t="shared" si="3"/>
        <v>13304997</v>
      </c>
      <c r="E27" s="116">
        <v>7005424</v>
      </c>
      <c r="F27" s="116">
        <v>0</v>
      </c>
      <c r="G27" s="116">
        <v>4353531</v>
      </c>
      <c r="H27" s="116">
        <v>1946042</v>
      </c>
      <c r="I27" s="116">
        <v>0</v>
      </c>
      <c r="J27" s="116">
        <v>0</v>
      </c>
      <c r="K27" s="116">
        <v>0</v>
      </c>
      <c r="L27" s="116">
        <v>0</v>
      </c>
      <c r="M27" s="116"/>
      <c r="N27" s="116"/>
      <c r="O27" s="116"/>
    </row>
    <row r="28" spans="1:15" s="17" customFormat="1" x14ac:dyDescent="0.2">
      <c r="A28" s="18">
        <v>17</v>
      </c>
      <c r="B28" s="19" t="s">
        <v>72</v>
      </c>
      <c r="C28" s="9" t="s">
        <v>9</v>
      </c>
      <c r="D28" s="39">
        <f t="shared" si="3"/>
        <v>54978113</v>
      </c>
      <c r="E28" s="116">
        <v>16691519</v>
      </c>
      <c r="F28" s="116">
        <v>10460185</v>
      </c>
      <c r="G28" s="116">
        <v>9518955</v>
      </c>
      <c r="H28" s="116">
        <v>4753275</v>
      </c>
      <c r="I28" s="116">
        <v>13554179</v>
      </c>
      <c r="J28" s="116">
        <v>0</v>
      </c>
      <c r="K28" s="116">
        <v>0</v>
      </c>
      <c r="L28" s="116">
        <v>0</v>
      </c>
      <c r="M28" s="116"/>
      <c r="N28" s="116"/>
      <c r="O28" s="116"/>
    </row>
    <row r="29" spans="1:15" s="1" customFormat="1" x14ac:dyDescent="0.2">
      <c r="A29" s="18">
        <v>18</v>
      </c>
      <c r="B29" s="10" t="s">
        <v>73</v>
      </c>
      <c r="C29" s="9" t="s">
        <v>11</v>
      </c>
      <c r="D29" s="39">
        <f t="shared" si="3"/>
        <v>933632</v>
      </c>
      <c r="E29" s="116">
        <v>0</v>
      </c>
      <c r="F29" s="116">
        <v>0</v>
      </c>
      <c r="G29" s="116">
        <v>479208</v>
      </c>
      <c r="H29" s="116">
        <v>454424</v>
      </c>
      <c r="I29" s="116">
        <v>0</v>
      </c>
      <c r="J29" s="116">
        <v>0</v>
      </c>
      <c r="K29" s="116">
        <v>0</v>
      </c>
      <c r="L29" s="116">
        <v>0</v>
      </c>
      <c r="M29" s="116"/>
      <c r="N29" s="116"/>
      <c r="O29" s="116"/>
    </row>
    <row r="30" spans="1:15" s="1" customFormat="1" x14ac:dyDescent="0.2">
      <c r="A30" s="18">
        <v>19</v>
      </c>
      <c r="B30" s="10" t="s">
        <v>74</v>
      </c>
      <c r="C30" s="9" t="s">
        <v>213</v>
      </c>
      <c r="D30" s="39">
        <f t="shared" si="3"/>
        <v>551275</v>
      </c>
      <c r="E30" s="116">
        <v>0</v>
      </c>
      <c r="F30" s="116">
        <v>0</v>
      </c>
      <c r="G30" s="116">
        <v>0</v>
      </c>
      <c r="H30" s="116">
        <v>551275</v>
      </c>
      <c r="I30" s="116">
        <v>0</v>
      </c>
      <c r="J30" s="116">
        <v>0</v>
      </c>
      <c r="K30" s="116">
        <v>0</v>
      </c>
      <c r="L30" s="116">
        <v>0</v>
      </c>
      <c r="M30" s="116"/>
      <c r="N30" s="116"/>
      <c r="O30" s="116"/>
    </row>
    <row r="31" spans="1:15" x14ac:dyDescent="0.2">
      <c r="A31" s="18">
        <v>20</v>
      </c>
      <c r="B31" s="10" t="s">
        <v>75</v>
      </c>
      <c r="C31" s="9" t="s">
        <v>343</v>
      </c>
      <c r="D31" s="39">
        <f t="shared" si="3"/>
        <v>13615237</v>
      </c>
      <c r="E31" s="116">
        <v>4411566</v>
      </c>
      <c r="F31" s="116">
        <v>0</v>
      </c>
      <c r="G31" s="116">
        <v>6118442</v>
      </c>
      <c r="H31" s="116">
        <v>3085229</v>
      </c>
      <c r="I31" s="116">
        <v>0</v>
      </c>
      <c r="J31" s="116">
        <v>0</v>
      </c>
      <c r="K31" s="116">
        <v>0</v>
      </c>
      <c r="L31" s="116">
        <v>0</v>
      </c>
      <c r="M31" s="116"/>
      <c r="N31" s="116"/>
      <c r="O31" s="116"/>
    </row>
    <row r="32" spans="1:15" s="17" customFormat="1" x14ac:dyDescent="0.2">
      <c r="A32" s="18">
        <v>21</v>
      </c>
      <c r="B32" s="10" t="s">
        <v>76</v>
      </c>
      <c r="C32" s="9" t="s">
        <v>38</v>
      </c>
      <c r="D32" s="39">
        <f t="shared" si="3"/>
        <v>25909452</v>
      </c>
      <c r="E32" s="116">
        <v>9492078</v>
      </c>
      <c r="F32" s="116">
        <v>5743821</v>
      </c>
      <c r="G32" s="116">
        <v>8171145</v>
      </c>
      <c r="H32" s="116">
        <v>2502408</v>
      </c>
      <c r="I32" s="116">
        <v>0</v>
      </c>
      <c r="J32" s="116">
        <v>0</v>
      </c>
      <c r="K32" s="116">
        <v>0</v>
      </c>
      <c r="L32" s="116">
        <v>0</v>
      </c>
      <c r="M32" s="116"/>
      <c r="N32" s="116"/>
      <c r="O32" s="116"/>
    </row>
    <row r="33" spans="1:15" s="17" customFormat="1" x14ac:dyDescent="0.2">
      <c r="A33" s="18">
        <v>22</v>
      </c>
      <c r="B33" s="19" t="s">
        <v>77</v>
      </c>
      <c r="C33" s="9" t="s">
        <v>78</v>
      </c>
      <c r="D33" s="39">
        <f t="shared" si="3"/>
        <v>3031092</v>
      </c>
      <c r="E33" s="116">
        <v>0</v>
      </c>
      <c r="F33" s="116">
        <v>0</v>
      </c>
      <c r="G33" s="116">
        <v>2151648</v>
      </c>
      <c r="H33" s="116">
        <v>879444</v>
      </c>
      <c r="I33" s="116">
        <v>0</v>
      </c>
      <c r="J33" s="116">
        <v>0</v>
      </c>
      <c r="K33" s="116">
        <v>0</v>
      </c>
      <c r="L33" s="116">
        <v>0</v>
      </c>
      <c r="M33" s="116"/>
      <c r="N33" s="116"/>
      <c r="O33" s="116"/>
    </row>
    <row r="34" spans="1:15" s="1" customFormat="1" x14ac:dyDescent="0.2">
      <c r="A34" s="18">
        <v>23</v>
      </c>
      <c r="B34" s="19" t="s">
        <v>79</v>
      </c>
      <c r="C34" s="9" t="s">
        <v>80</v>
      </c>
      <c r="D34" s="39">
        <f t="shared" si="3"/>
        <v>4732889</v>
      </c>
      <c r="E34" s="116">
        <v>0</v>
      </c>
      <c r="F34" s="116">
        <v>4732889</v>
      </c>
      <c r="G34" s="116">
        <v>0</v>
      </c>
      <c r="H34" s="116">
        <v>0</v>
      </c>
      <c r="I34" s="116">
        <v>0</v>
      </c>
      <c r="J34" s="116">
        <v>0</v>
      </c>
      <c r="K34" s="116">
        <v>0</v>
      </c>
      <c r="L34" s="116">
        <v>0</v>
      </c>
      <c r="M34" s="116"/>
      <c r="N34" s="116"/>
      <c r="O34" s="116"/>
    </row>
    <row r="35" spans="1:15" s="1" customFormat="1" ht="24" x14ac:dyDescent="0.2">
      <c r="A35" s="18">
        <v>24</v>
      </c>
      <c r="B35" s="19" t="s">
        <v>81</v>
      </c>
      <c r="C35" s="9" t="s">
        <v>82</v>
      </c>
      <c r="D35" s="39">
        <f t="shared" si="3"/>
        <v>0</v>
      </c>
      <c r="E35" s="116">
        <v>0</v>
      </c>
      <c r="F35" s="116">
        <v>0</v>
      </c>
      <c r="G35" s="116">
        <v>0</v>
      </c>
      <c r="H35" s="116">
        <v>0</v>
      </c>
      <c r="I35" s="116">
        <v>0</v>
      </c>
      <c r="J35" s="116">
        <v>0</v>
      </c>
      <c r="K35" s="116">
        <v>0</v>
      </c>
      <c r="L35" s="116">
        <v>0</v>
      </c>
      <c r="M35" s="116"/>
      <c r="N35" s="116"/>
      <c r="O35" s="116"/>
    </row>
    <row r="36" spans="1:15" s="1" customFormat="1" x14ac:dyDescent="0.2">
      <c r="A36" s="18">
        <v>25</v>
      </c>
      <c r="B36" s="10" t="s">
        <v>83</v>
      </c>
      <c r="C36" s="9" t="s">
        <v>84</v>
      </c>
      <c r="D36" s="39">
        <f t="shared" si="3"/>
        <v>121674071</v>
      </c>
      <c r="E36" s="116">
        <v>39674985</v>
      </c>
      <c r="F36" s="116">
        <v>26312725</v>
      </c>
      <c r="G36" s="116">
        <v>25274195</v>
      </c>
      <c r="H36" s="116">
        <v>13775584</v>
      </c>
      <c r="I36" s="116">
        <v>16636582</v>
      </c>
      <c r="J36" s="116">
        <v>0</v>
      </c>
      <c r="K36" s="116">
        <v>0</v>
      </c>
      <c r="L36" s="116">
        <v>0</v>
      </c>
      <c r="M36" s="116"/>
      <c r="N36" s="116"/>
      <c r="O36" s="116"/>
    </row>
    <row r="37" spans="1:15" s="1" customFormat="1" x14ac:dyDescent="0.2">
      <c r="A37" s="18">
        <v>26</v>
      </c>
      <c r="B37" s="19" t="s">
        <v>85</v>
      </c>
      <c r="C37" s="9" t="s">
        <v>86</v>
      </c>
      <c r="D37" s="39">
        <f t="shared" si="3"/>
        <v>5101781</v>
      </c>
      <c r="E37" s="116">
        <v>0</v>
      </c>
      <c r="F37" s="116">
        <v>0</v>
      </c>
      <c r="G37" s="116">
        <v>4213100</v>
      </c>
      <c r="H37" s="116">
        <v>888681</v>
      </c>
      <c r="I37" s="116">
        <v>0</v>
      </c>
      <c r="J37" s="116">
        <v>0</v>
      </c>
      <c r="K37" s="116">
        <v>0</v>
      </c>
      <c r="L37" s="116">
        <v>0</v>
      </c>
      <c r="M37" s="116"/>
      <c r="N37" s="116"/>
      <c r="O37" s="116"/>
    </row>
    <row r="38" spans="1:15" s="1" customFormat="1" x14ac:dyDescent="0.2">
      <c r="A38" s="18">
        <v>27</v>
      </c>
      <c r="B38" s="11" t="s">
        <v>87</v>
      </c>
      <c r="C38" s="9" t="s">
        <v>88</v>
      </c>
      <c r="D38" s="39">
        <f t="shared" si="3"/>
        <v>0</v>
      </c>
      <c r="E38" s="116">
        <v>0</v>
      </c>
      <c r="F38" s="116">
        <v>0</v>
      </c>
      <c r="G38" s="116">
        <v>0</v>
      </c>
      <c r="H38" s="116">
        <v>0</v>
      </c>
      <c r="I38" s="116">
        <v>0</v>
      </c>
      <c r="J38" s="116">
        <v>0</v>
      </c>
      <c r="K38" s="116">
        <v>0</v>
      </c>
      <c r="L38" s="116">
        <v>0</v>
      </c>
      <c r="M38" s="116"/>
      <c r="N38" s="116"/>
      <c r="O38" s="116"/>
    </row>
    <row r="39" spans="1:15" s="17" customFormat="1" x14ac:dyDescent="0.2">
      <c r="A39" s="18">
        <v>28</v>
      </c>
      <c r="B39" s="11" t="s">
        <v>89</v>
      </c>
      <c r="C39" s="9" t="s">
        <v>39</v>
      </c>
      <c r="D39" s="39">
        <f t="shared" si="3"/>
        <v>44359931</v>
      </c>
      <c r="E39" s="116">
        <v>24499783</v>
      </c>
      <c r="F39" s="116">
        <v>0</v>
      </c>
      <c r="G39" s="116">
        <v>7302036</v>
      </c>
      <c r="H39" s="116">
        <v>3856488</v>
      </c>
      <c r="I39" s="116">
        <v>8701624</v>
      </c>
      <c r="J39" s="116">
        <v>0</v>
      </c>
      <c r="K39" s="116">
        <v>0</v>
      </c>
      <c r="L39" s="116">
        <v>0</v>
      </c>
      <c r="M39" s="116"/>
      <c r="N39" s="116"/>
      <c r="O39" s="116"/>
    </row>
    <row r="40" spans="1:15" x14ac:dyDescent="0.2">
      <c r="A40" s="18">
        <v>29</v>
      </c>
      <c r="B40" s="10" t="s">
        <v>90</v>
      </c>
      <c r="C40" s="9" t="s">
        <v>37</v>
      </c>
      <c r="D40" s="39">
        <f t="shared" si="3"/>
        <v>34999007</v>
      </c>
      <c r="E40" s="116">
        <v>11076914</v>
      </c>
      <c r="F40" s="116">
        <v>0</v>
      </c>
      <c r="G40" s="116">
        <v>11181866</v>
      </c>
      <c r="H40" s="116">
        <v>6605559</v>
      </c>
      <c r="I40" s="116">
        <v>6134668</v>
      </c>
      <c r="J40" s="116">
        <v>0</v>
      </c>
      <c r="K40" s="116">
        <v>0</v>
      </c>
      <c r="L40" s="116">
        <v>0</v>
      </c>
      <c r="M40" s="116"/>
      <c r="N40" s="116"/>
      <c r="O40" s="116"/>
    </row>
    <row r="41" spans="1:15" s="1" customFormat="1" x14ac:dyDescent="0.2">
      <c r="A41" s="18">
        <v>30</v>
      </c>
      <c r="B41" s="11" t="s">
        <v>91</v>
      </c>
      <c r="C41" s="9" t="s">
        <v>16</v>
      </c>
      <c r="D41" s="39">
        <f t="shared" si="3"/>
        <v>2767915</v>
      </c>
      <c r="E41" s="116">
        <v>0</v>
      </c>
      <c r="F41" s="116">
        <v>0</v>
      </c>
      <c r="G41" s="116">
        <v>1976177</v>
      </c>
      <c r="H41" s="116">
        <v>791738</v>
      </c>
      <c r="I41" s="116">
        <v>0</v>
      </c>
      <c r="J41" s="116">
        <v>0</v>
      </c>
      <c r="K41" s="116">
        <v>0</v>
      </c>
      <c r="L41" s="116">
        <v>0</v>
      </c>
      <c r="M41" s="116"/>
      <c r="N41" s="116"/>
      <c r="O41" s="116"/>
    </row>
    <row r="42" spans="1:15" s="1" customFormat="1" x14ac:dyDescent="0.2">
      <c r="A42" s="18">
        <v>31</v>
      </c>
      <c r="B42" s="19" t="s">
        <v>92</v>
      </c>
      <c r="C42" s="9" t="s">
        <v>21</v>
      </c>
      <c r="D42" s="39">
        <f t="shared" si="3"/>
        <v>15852642</v>
      </c>
      <c r="E42" s="116">
        <v>5814153</v>
      </c>
      <c r="F42" s="116">
        <v>0</v>
      </c>
      <c r="G42" s="116">
        <v>7104357</v>
      </c>
      <c r="H42" s="116">
        <v>2934132</v>
      </c>
      <c r="I42" s="116">
        <v>0</v>
      </c>
      <c r="J42" s="116">
        <v>0</v>
      </c>
      <c r="K42" s="116">
        <v>0</v>
      </c>
      <c r="L42" s="116">
        <v>0</v>
      </c>
      <c r="M42" s="116"/>
      <c r="N42" s="116"/>
      <c r="O42" s="116"/>
    </row>
    <row r="43" spans="1:15" s="1" customFormat="1" x14ac:dyDescent="0.2">
      <c r="A43" s="18">
        <v>32</v>
      </c>
      <c r="B43" s="11" t="s">
        <v>93</v>
      </c>
      <c r="C43" s="9" t="s">
        <v>24</v>
      </c>
      <c r="D43" s="39">
        <f t="shared" si="3"/>
        <v>4018781</v>
      </c>
      <c r="E43" s="116">
        <v>0</v>
      </c>
      <c r="F43" s="116">
        <v>0</v>
      </c>
      <c r="G43" s="116">
        <v>2621391</v>
      </c>
      <c r="H43" s="116">
        <v>1397390</v>
      </c>
      <c r="I43" s="116">
        <v>0</v>
      </c>
      <c r="J43" s="116">
        <v>0</v>
      </c>
      <c r="K43" s="116">
        <v>0</v>
      </c>
      <c r="L43" s="116">
        <v>0</v>
      </c>
      <c r="M43" s="116"/>
      <c r="N43" s="116"/>
      <c r="O43" s="116"/>
    </row>
    <row r="44" spans="1:15" x14ac:dyDescent="0.2">
      <c r="A44" s="18">
        <v>33</v>
      </c>
      <c r="B44" s="10" t="s">
        <v>94</v>
      </c>
      <c r="C44" s="9" t="s">
        <v>214</v>
      </c>
      <c r="D44" s="39">
        <f t="shared" si="3"/>
        <v>10196157</v>
      </c>
      <c r="E44" s="116">
        <v>0</v>
      </c>
      <c r="F44" s="116">
        <v>0</v>
      </c>
      <c r="G44" s="116">
        <v>6870183</v>
      </c>
      <c r="H44" s="116">
        <v>3325974</v>
      </c>
      <c r="I44" s="116">
        <v>0</v>
      </c>
      <c r="J44" s="116">
        <v>0</v>
      </c>
      <c r="K44" s="116">
        <v>0</v>
      </c>
      <c r="L44" s="116">
        <v>0</v>
      </c>
      <c r="M44" s="116"/>
      <c r="N44" s="116"/>
      <c r="O44" s="116"/>
    </row>
    <row r="45" spans="1:15" s="1" customFormat="1" x14ac:dyDescent="0.2">
      <c r="A45" s="18">
        <v>34</v>
      </c>
      <c r="B45" s="12" t="s">
        <v>95</v>
      </c>
      <c r="C45" s="13" t="s">
        <v>215</v>
      </c>
      <c r="D45" s="39">
        <f t="shared" si="3"/>
        <v>3297653</v>
      </c>
      <c r="E45" s="116">
        <v>0</v>
      </c>
      <c r="F45" s="116">
        <v>0</v>
      </c>
      <c r="G45" s="116">
        <v>2333013</v>
      </c>
      <c r="H45" s="116">
        <v>964640</v>
      </c>
      <c r="I45" s="116">
        <v>0</v>
      </c>
      <c r="J45" s="116">
        <v>0</v>
      </c>
      <c r="K45" s="116">
        <v>0</v>
      </c>
      <c r="L45" s="116">
        <v>0</v>
      </c>
      <c r="M45" s="116"/>
      <c r="N45" s="116"/>
      <c r="O45" s="116"/>
    </row>
    <row r="46" spans="1:15" s="1" customFormat="1" x14ac:dyDescent="0.2">
      <c r="A46" s="18">
        <v>35</v>
      </c>
      <c r="B46" s="10" t="s">
        <v>96</v>
      </c>
      <c r="C46" s="9" t="s">
        <v>216</v>
      </c>
      <c r="D46" s="39">
        <f t="shared" si="3"/>
        <v>1003534</v>
      </c>
      <c r="E46" s="116">
        <v>0</v>
      </c>
      <c r="F46" s="116">
        <v>0</v>
      </c>
      <c r="G46" s="116">
        <v>485921</v>
      </c>
      <c r="H46" s="116">
        <v>517613</v>
      </c>
      <c r="I46" s="116">
        <v>0</v>
      </c>
      <c r="J46" s="116">
        <v>0</v>
      </c>
      <c r="K46" s="116">
        <v>0</v>
      </c>
      <c r="L46" s="116">
        <v>0</v>
      </c>
      <c r="M46" s="116"/>
      <c r="N46" s="116"/>
      <c r="O46" s="116"/>
    </row>
    <row r="47" spans="1:15" s="1" customFormat="1" x14ac:dyDescent="0.2">
      <c r="A47" s="18">
        <v>36</v>
      </c>
      <c r="B47" s="10" t="s">
        <v>97</v>
      </c>
      <c r="C47" s="9" t="s">
        <v>23</v>
      </c>
      <c r="D47" s="39">
        <f t="shared" si="3"/>
        <v>5790199</v>
      </c>
      <c r="E47" s="116">
        <v>2039356</v>
      </c>
      <c r="F47" s="116">
        <v>0</v>
      </c>
      <c r="G47" s="116">
        <v>2335396</v>
      </c>
      <c r="H47" s="116">
        <v>1415447</v>
      </c>
      <c r="I47" s="116">
        <v>0</v>
      </c>
      <c r="J47" s="116">
        <v>0</v>
      </c>
      <c r="K47" s="116">
        <v>0</v>
      </c>
      <c r="L47" s="116">
        <v>0</v>
      </c>
      <c r="M47" s="116"/>
      <c r="N47" s="116"/>
      <c r="O47" s="116"/>
    </row>
    <row r="48" spans="1:15" s="1" customFormat="1" x14ac:dyDescent="0.2">
      <c r="A48" s="18">
        <v>37</v>
      </c>
      <c r="B48" s="19" t="s">
        <v>98</v>
      </c>
      <c r="C48" s="9" t="s">
        <v>20</v>
      </c>
      <c r="D48" s="39">
        <f t="shared" si="3"/>
        <v>1602989</v>
      </c>
      <c r="E48" s="116">
        <v>0</v>
      </c>
      <c r="F48" s="116">
        <v>0</v>
      </c>
      <c r="G48" s="116">
        <v>1113992</v>
      </c>
      <c r="H48" s="116">
        <v>488997</v>
      </c>
      <c r="I48" s="116">
        <v>0</v>
      </c>
      <c r="J48" s="116">
        <v>0</v>
      </c>
      <c r="K48" s="116">
        <v>0</v>
      </c>
      <c r="L48" s="116">
        <v>0</v>
      </c>
      <c r="M48" s="116"/>
      <c r="N48" s="116"/>
      <c r="O48" s="116"/>
    </row>
    <row r="49" spans="1:15" s="1" customFormat="1" x14ac:dyDescent="0.2">
      <c r="A49" s="18">
        <v>38</v>
      </c>
      <c r="B49" s="11" t="s">
        <v>99</v>
      </c>
      <c r="C49" s="9" t="s">
        <v>100</v>
      </c>
      <c r="D49" s="39">
        <f t="shared" si="3"/>
        <v>6316677</v>
      </c>
      <c r="E49" s="116">
        <v>2284592</v>
      </c>
      <c r="F49" s="116">
        <v>1000291</v>
      </c>
      <c r="G49" s="116">
        <v>1537420</v>
      </c>
      <c r="H49" s="116">
        <v>705433</v>
      </c>
      <c r="I49" s="116">
        <v>788941</v>
      </c>
      <c r="J49" s="116">
        <v>0</v>
      </c>
      <c r="K49" s="116">
        <v>0</v>
      </c>
      <c r="L49" s="116">
        <v>0</v>
      </c>
      <c r="M49" s="116"/>
      <c r="N49" s="116"/>
      <c r="O49" s="116"/>
    </row>
    <row r="50" spans="1:15" s="17" customFormat="1" x14ac:dyDescent="0.2">
      <c r="A50" s="18">
        <v>39</v>
      </c>
      <c r="B50" s="19" t="s">
        <v>101</v>
      </c>
      <c r="C50" s="9" t="s">
        <v>102</v>
      </c>
      <c r="D50" s="39">
        <f t="shared" si="3"/>
        <v>45465968</v>
      </c>
      <c r="E50" s="116">
        <v>7333741</v>
      </c>
      <c r="F50" s="116">
        <v>15739602</v>
      </c>
      <c r="G50" s="116">
        <v>10422729</v>
      </c>
      <c r="H50" s="116">
        <v>6838903</v>
      </c>
      <c r="I50" s="116">
        <v>5130993</v>
      </c>
      <c r="J50" s="116">
        <v>0</v>
      </c>
      <c r="K50" s="116">
        <v>0</v>
      </c>
      <c r="L50" s="116">
        <v>0</v>
      </c>
      <c r="M50" s="116"/>
      <c r="N50" s="116"/>
      <c r="O50" s="116"/>
    </row>
    <row r="51" spans="1:15" s="1" customFormat="1" x14ac:dyDescent="0.2">
      <c r="A51" s="18">
        <v>40</v>
      </c>
      <c r="B51" s="10" t="s">
        <v>103</v>
      </c>
      <c r="C51" s="9" t="s">
        <v>221</v>
      </c>
      <c r="D51" s="39">
        <f t="shared" si="3"/>
        <v>2937381</v>
      </c>
      <c r="E51" s="116">
        <v>0</v>
      </c>
      <c r="F51" s="116">
        <v>0</v>
      </c>
      <c r="G51" s="116">
        <v>2086628</v>
      </c>
      <c r="H51" s="116">
        <v>850753</v>
      </c>
      <c r="I51" s="116">
        <v>0</v>
      </c>
      <c r="J51" s="116">
        <v>0</v>
      </c>
      <c r="K51" s="116">
        <v>0</v>
      </c>
      <c r="L51" s="116">
        <v>0</v>
      </c>
      <c r="M51" s="116"/>
      <c r="N51" s="116"/>
      <c r="O51" s="116"/>
    </row>
    <row r="52" spans="1:15" s="1" customFormat="1" x14ac:dyDescent="0.2">
      <c r="A52" s="18">
        <v>41</v>
      </c>
      <c r="B52" s="10" t="s">
        <v>104</v>
      </c>
      <c r="C52" s="9" t="s">
        <v>2</v>
      </c>
      <c r="D52" s="39">
        <f t="shared" si="3"/>
        <v>24203055</v>
      </c>
      <c r="E52" s="116">
        <v>5949864</v>
      </c>
      <c r="F52" s="116">
        <v>0</v>
      </c>
      <c r="G52" s="116">
        <v>7468857</v>
      </c>
      <c r="H52" s="116">
        <v>3059106</v>
      </c>
      <c r="I52" s="116">
        <v>7725228</v>
      </c>
      <c r="J52" s="116">
        <v>0</v>
      </c>
      <c r="K52" s="116">
        <v>0</v>
      </c>
      <c r="L52" s="116">
        <v>0</v>
      </c>
      <c r="M52" s="116"/>
      <c r="N52" s="116"/>
      <c r="O52" s="116"/>
    </row>
    <row r="53" spans="1:15" s="1" customFormat="1" x14ac:dyDescent="0.2">
      <c r="A53" s="18">
        <v>42</v>
      </c>
      <c r="B53" s="19" t="s">
        <v>105</v>
      </c>
      <c r="C53" s="9" t="s">
        <v>3</v>
      </c>
      <c r="D53" s="39">
        <f t="shared" si="3"/>
        <v>2239999</v>
      </c>
      <c r="E53" s="116">
        <v>0</v>
      </c>
      <c r="F53" s="116">
        <v>0</v>
      </c>
      <c r="G53" s="116">
        <v>1589347</v>
      </c>
      <c r="H53" s="116">
        <v>650652</v>
      </c>
      <c r="I53" s="116">
        <v>0</v>
      </c>
      <c r="J53" s="116">
        <v>0</v>
      </c>
      <c r="K53" s="116">
        <v>0</v>
      </c>
      <c r="L53" s="116">
        <v>0</v>
      </c>
      <c r="M53" s="116"/>
      <c r="N53" s="116"/>
      <c r="O53" s="116"/>
    </row>
    <row r="54" spans="1:15" s="1" customFormat="1" x14ac:dyDescent="0.2">
      <c r="A54" s="18">
        <v>43</v>
      </c>
      <c r="B54" s="11" t="s">
        <v>151</v>
      </c>
      <c r="C54" s="9" t="s">
        <v>32</v>
      </c>
      <c r="D54" s="39">
        <f t="shared" si="3"/>
        <v>5945225</v>
      </c>
      <c r="E54" s="116">
        <v>2876558</v>
      </c>
      <c r="F54" s="116">
        <v>0</v>
      </c>
      <c r="G54" s="116">
        <v>2154775</v>
      </c>
      <c r="H54" s="116">
        <v>913892</v>
      </c>
      <c r="I54" s="116">
        <v>0</v>
      </c>
      <c r="J54" s="116">
        <v>0</v>
      </c>
      <c r="K54" s="116">
        <v>0</v>
      </c>
      <c r="L54" s="116">
        <v>0</v>
      </c>
      <c r="M54" s="116"/>
      <c r="N54" s="116"/>
      <c r="O54" s="116"/>
    </row>
    <row r="55" spans="1:15" s="1" customFormat="1" x14ac:dyDescent="0.2">
      <c r="A55" s="18">
        <v>44</v>
      </c>
      <c r="B55" s="19" t="s">
        <v>106</v>
      </c>
      <c r="C55" s="9" t="s">
        <v>217</v>
      </c>
      <c r="D55" s="39">
        <f t="shared" si="3"/>
        <v>3929100</v>
      </c>
      <c r="E55" s="116">
        <v>0</v>
      </c>
      <c r="F55" s="116">
        <v>0</v>
      </c>
      <c r="G55" s="116">
        <v>2558581</v>
      </c>
      <c r="H55" s="116">
        <v>1370519</v>
      </c>
      <c r="I55" s="116">
        <v>0</v>
      </c>
      <c r="J55" s="116">
        <v>0</v>
      </c>
      <c r="K55" s="116">
        <v>0</v>
      </c>
      <c r="L55" s="116">
        <v>0</v>
      </c>
      <c r="M55" s="116"/>
      <c r="N55" s="116"/>
      <c r="O55" s="116"/>
    </row>
    <row r="56" spans="1:15" s="1" customFormat="1" x14ac:dyDescent="0.2">
      <c r="A56" s="18">
        <v>45</v>
      </c>
      <c r="B56" s="11" t="s">
        <v>107</v>
      </c>
      <c r="C56" s="9" t="s">
        <v>0</v>
      </c>
      <c r="D56" s="39">
        <f t="shared" si="3"/>
        <v>12270683</v>
      </c>
      <c r="E56" s="116">
        <v>4751873</v>
      </c>
      <c r="F56" s="116">
        <v>0</v>
      </c>
      <c r="G56" s="116">
        <v>3047626</v>
      </c>
      <c r="H56" s="116">
        <v>1265758</v>
      </c>
      <c r="I56" s="116">
        <v>3205426</v>
      </c>
      <c r="J56" s="116">
        <v>0</v>
      </c>
      <c r="K56" s="116">
        <v>0</v>
      </c>
      <c r="L56" s="116">
        <v>0</v>
      </c>
      <c r="M56" s="116"/>
      <c r="N56" s="116"/>
      <c r="O56" s="116"/>
    </row>
    <row r="57" spans="1:15" s="1" customFormat="1" x14ac:dyDescent="0.2">
      <c r="A57" s="18">
        <v>46</v>
      </c>
      <c r="B57" s="19" t="s">
        <v>108</v>
      </c>
      <c r="C57" s="9" t="s">
        <v>4</v>
      </c>
      <c r="D57" s="39">
        <f t="shared" si="3"/>
        <v>1097075</v>
      </c>
      <c r="E57" s="116">
        <v>0</v>
      </c>
      <c r="F57" s="116">
        <v>0</v>
      </c>
      <c r="G57" s="116">
        <v>646179</v>
      </c>
      <c r="H57" s="116">
        <v>450896</v>
      </c>
      <c r="I57" s="116">
        <v>0</v>
      </c>
      <c r="J57" s="116">
        <v>0</v>
      </c>
      <c r="K57" s="116">
        <v>0</v>
      </c>
      <c r="L57" s="116">
        <v>0</v>
      </c>
      <c r="M57" s="116"/>
      <c r="N57" s="116"/>
      <c r="O57" s="116"/>
    </row>
    <row r="58" spans="1:15" s="1" customFormat="1" x14ac:dyDescent="0.2">
      <c r="A58" s="18">
        <v>47</v>
      </c>
      <c r="B58" s="11" t="s">
        <v>109</v>
      </c>
      <c r="C58" s="9" t="s">
        <v>1</v>
      </c>
      <c r="D58" s="39">
        <f t="shared" si="3"/>
        <v>2569737</v>
      </c>
      <c r="E58" s="116">
        <v>0</v>
      </c>
      <c r="F58" s="116">
        <v>0</v>
      </c>
      <c r="G58" s="116">
        <v>1746607</v>
      </c>
      <c r="H58" s="116">
        <v>823130</v>
      </c>
      <c r="I58" s="116">
        <v>0</v>
      </c>
      <c r="J58" s="116">
        <v>0</v>
      </c>
      <c r="K58" s="116">
        <v>0</v>
      </c>
      <c r="L58" s="116">
        <v>0</v>
      </c>
      <c r="M58" s="116"/>
      <c r="N58" s="116"/>
      <c r="O58" s="116"/>
    </row>
    <row r="59" spans="1:15" s="1" customFormat="1" x14ac:dyDescent="0.2">
      <c r="A59" s="18">
        <v>48</v>
      </c>
      <c r="B59" s="19" t="s">
        <v>110</v>
      </c>
      <c r="C59" s="9" t="s">
        <v>218</v>
      </c>
      <c r="D59" s="39">
        <f t="shared" si="3"/>
        <v>4370415</v>
      </c>
      <c r="E59" s="116">
        <v>0</v>
      </c>
      <c r="F59" s="116">
        <v>0</v>
      </c>
      <c r="G59" s="116">
        <v>3101780</v>
      </c>
      <c r="H59" s="116">
        <v>1268635</v>
      </c>
      <c r="I59" s="116">
        <v>0</v>
      </c>
      <c r="J59" s="116">
        <v>0</v>
      </c>
      <c r="K59" s="116">
        <v>0</v>
      </c>
      <c r="L59" s="116">
        <v>0</v>
      </c>
      <c r="M59" s="116"/>
      <c r="N59" s="116"/>
      <c r="O59" s="116"/>
    </row>
    <row r="60" spans="1:15" s="1" customFormat="1" x14ac:dyDescent="0.2">
      <c r="A60" s="18">
        <v>49</v>
      </c>
      <c r="B60" s="19" t="s">
        <v>111</v>
      </c>
      <c r="C60" s="9" t="s">
        <v>25</v>
      </c>
      <c r="D60" s="39">
        <f t="shared" si="3"/>
        <v>33798949</v>
      </c>
      <c r="E60" s="116">
        <v>11133243</v>
      </c>
      <c r="F60" s="116">
        <v>0</v>
      </c>
      <c r="G60" s="116">
        <v>11548866</v>
      </c>
      <c r="H60" s="116">
        <v>4131495</v>
      </c>
      <c r="I60" s="116">
        <v>6985345</v>
      </c>
      <c r="J60" s="116">
        <v>0</v>
      </c>
      <c r="K60" s="116">
        <v>0</v>
      </c>
      <c r="L60" s="116">
        <v>0</v>
      </c>
      <c r="M60" s="116"/>
      <c r="N60" s="116"/>
      <c r="O60" s="116"/>
    </row>
    <row r="61" spans="1:15" s="1" customFormat="1" x14ac:dyDescent="0.2">
      <c r="A61" s="18">
        <v>50</v>
      </c>
      <c r="B61" s="19" t="s">
        <v>159</v>
      </c>
      <c r="C61" s="9" t="s">
        <v>53</v>
      </c>
      <c r="D61" s="39">
        <f t="shared" si="3"/>
        <v>3143298</v>
      </c>
      <c r="E61" s="116">
        <v>0</v>
      </c>
      <c r="F61" s="116">
        <v>0</v>
      </c>
      <c r="G61" s="116">
        <v>2216905</v>
      </c>
      <c r="H61" s="116">
        <v>926393</v>
      </c>
      <c r="I61" s="116">
        <v>0</v>
      </c>
      <c r="J61" s="116">
        <v>0</v>
      </c>
      <c r="K61" s="116">
        <v>0</v>
      </c>
      <c r="L61" s="116">
        <v>0</v>
      </c>
      <c r="M61" s="116"/>
      <c r="N61" s="116"/>
      <c r="O61" s="116"/>
    </row>
    <row r="62" spans="1:15" s="1" customFormat="1" x14ac:dyDescent="0.2">
      <c r="A62" s="18">
        <v>51</v>
      </c>
      <c r="B62" s="19" t="s">
        <v>112</v>
      </c>
      <c r="C62" s="9" t="s">
        <v>219</v>
      </c>
      <c r="D62" s="39">
        <f t="shared" si="3"/>
        <v>2300175</v>
      </c>
      <c r="E62" s="116">
        <v>0</v>
      </c>
      <c r="F62" s="116">
        <v>0</v>
      </c>
      <c r="G62" s="116">
        <v>1630300</v>
      </c>
      <c r="H62" s="116">
        <v>669875</v>
      </c>
      <c r="I62" s="116">
        <v>0</v>
      </c>
      <c r="J62" s="116">
        <v>0</v>
      </c>
      <c r="K62" s="116">
        <v>0</v>
      </c>
      <c r="L62" s="116">
        <v>0</v>
      </c>
      <c r="M62" s="116"/>
      <c r="N62" s="116"/>
      <c r="O62" s="116"/>
    </row>
    <row r="63" spans="1:15" s="1" customFormat="1" x14ac:dyDescent="0.2">
      <c r="A63" s="18">
        <v>52</v>
      </c>
      <c r="B63" s="11" t="s">
        <v>161</v>
      </c>
      <c r="C63" s="9" t="s">
        <v>220</v>
      </c>
      <c r="D63" s="39">
        <f t="shared" si="3"/>
        <v>3841425</v>
      </c>
      <c r="E63" s="116">
        <v>1443492</v>
      </c>
      <c r="F63" s="116">
        <v>0</v>
      </c>
      <c r="G63" s="116">
        <v>1779486</v>
      </c>
      <c r="H63" s="116">
        <v>618447</v>
      </c>
      <c r="I63" s="116">
        <v>0</v>
      </c>
      <c r="J63" s="116">
        <v>0</v>
      </c>
      <c r="K63" s="116">
        <v>0</v>
      </c>
      <c r="L63" s="116">
        <v>0</v>
      </c>
      <c r="M63" s="116"/>
      <c r="N63" s="116"/>
      <c r="O63" s="116"/>
    </row>
    <row r="64" spans="1:15" s="1" customFormat="1" x14ac:dyDescent="0.2">
      <c r="A64" s="18">
        <v>53</v>
      </c>
      <c r="B64" s="19" t="s">
        <v>223</v>
      </c>
      <c r="C64" s="9" t="s">
        <v>222</v>
      </c>
      <c r="D64" s="39">
        <f t="shared" si="3"/>
        <v>0</v>
      </c>
      <c r="E64" s="116">
        <v>0</v>
      </c>
      <c r="F64" s="116">
        <v>0</v>
      </c>
      <c r="G64" s="116">
        <v>0</v>
      </c>
      <c r="H64" s="116">
        <v>0</v>
      </c>
      <c r="I64" s="116">
        <v>0</v>
      </c>
      <c r="J64" s="116">
        <v>0</v>
      </c>
      <c r="K64" s="116">
        <v>0</v>
      </c>
      <c r="L64" s="116">
        <v>0</v>
      </c>
      <c r="M64" s="116"/>
      <c r="N64" s="116"/>
      <c r="O64" s="116"/>
    </row>
    <row r="65" spans="1:15" s="1" customFormat="1" x14ac:dyDescent="0.2">
      <c r="A65" s="18">
        <v>54</v>
      </c>
      <c r="B65" s="19" t="s">
        <v>232</v>
      </c>
      <c r="C65" s="9" t="s">
        <v>233</v>
      </c>
      <c r="D65" s="39">
        <f t="shared" si="3"/>
        <v>0</v>
      </c>
      <c r="E65" s="116">
        <v>0</v>
      </c>
      <c r="F65" s="116">
        <v>0</v>
      </c>
      <c r="G65" s="116">
        <v>0</v>
      </c>
      <c r="H65" s="116">
        <v>0</v>
      </c>
      <c r="I65" s="116">
        <v>0</v>
      </c>
      <c r="J65" s="116">
        <v>0</v>
      </c>
      <c r="K65" s="116">
        <v>0</v>
      </c>
      <c r="L65" s="116">
        <v>0</v>
      </c>
      <c r="M65" s="116"/>
      <c r="N65" s="116"/>
      <c r="O65" s="116"/>
    </row>
    <row r="66" spans="1:15" s="1" customFormat="1" x14ac:dyDescent="0.2">
      <c r="A66" s="18">
        <v>55</v>
      </c>
      <c r="B66" s="19" t="s">
        <v>113</v>
      </c>
      <c r="C66" s="9" t="s">
        <v>52</v>
      </c>
      <c r="D66" s="39">
        <f t="shared" si="3"/>
        <v>2073413</v>
      </c>
      <c r="E66" s="116">
        <v>0</v>
      </c>
      <c r="F66" s="116">
        <v>0</v>
      </c>
      <c r="G66" s="116">
        <v>2073413</v>
      </c>
      <c r="H66" s="116">
        <v>0</v>
      </c>
      <c r="I66" s="116">
        <v>0</v>
      </c>
      <c r="J66" s="116">
        <v>0</v>
      </c>
      <c r="K66" s="116">
        <v>0</v>
      </c>
      <c r="L66" s="116">
        <v>0</v>
      </c>
      <c r="M66" s="116"/>
      <c r="N66" s="116"/>
      <c r="O66" s="116"/>
    </row>
    <row r="67" spans="1:15" s="1" customFormat="1" x14ac:dyDescent="0.2">
      <c r="A67" s="18">
        <v>56</v>
      </c>
      <c r="B67" s="11" t="s">
        <v>114</v>
      </c>
      <c r="C67" s="9" t="s">
        <v>234</v>
      </c>
      <c r="D67" s="39">
        <f t="shared" si="3"/>
        <v>1953677</v>
      </c>
      <c r="E67" s="116">
        <v>0</v>
      </c>
      <c r="F67" s="116">
        <v>0</v>
      </c>
      <c r="G67" s="116">
        <v>1592020</v>
      </c>
      <c r="H67" s="116">
        <v>361657</v>
      </c>
      <c r="I67" s="116">
        <v>0</v>
      </c>
      <c r="J67" s="116">
        <v>0</v>
      </c>
      <c r="K67" s="116">
        <v>0</v>
      </c>
      <c r="L67" s="116">
        <v>0</v>
      </c>
      <c r="M67" s="116"/>
      <c r="N67" s="116"/>
      <c r="O67" s="116"/>
    </row>
    <row r="68" spans="1:15" s="1" customFormat="1" x14ac:dyDescent="0.2">
      <c r="A68" s="18">
        <v>57</v>
      </c>
      <c r="B68" s="10" t="s">
        <v>115</v>
      </c>
      <c r="C68" s="9" t="s">
        <v>420</v>
      </c>
      <c r="D68" s="39">
        <f t="shared" si="3"/>
        <v>2248200</v>
      </c>
      <c r="E68" s="116">
        <v>0</v>
      </c>
      <c r="F68" s="116">
        <v>0</v>
      </c>
      <c r="G68" s="116">
        <v>2248200</v>
      </c>
      <c r="H68" s="116">
        <v>0</v>
      </c>
      <c r="I68" s="116">
        <v>0</v>
      </c>
      <c r="J68" s="116">
        <v>0</v>
      </c>
      <c r="K68" s="116">
        <v>0</v>
      </c>
      <c r="L68" s="116">
        <v>0</v>
      </c>
      <c r="M68" s="116"/>
      <c r="N68" s="116"/>
      <c r="O68" s="116"/>
    </row>
    <row r="69" spans="1:15" s="1" customFormat="1" x14ac:dyDescent="0.2">
      <c r="A69" s="18">
        <v>58</v>
      </c>
      <c r="B69" s="11" t="s">
        <v>117</v>
      </c>
      <c r="C69" s="9" t="s">
        <v>235</v>
      </c>
      <c r="D69" s="39">
        <f t="shared" si="3"/>
        <v>4796589</v>
      </c>
      <c r="E69" s="116">
        <v>0</v>
      </c>
      <c r="F69" s="116">
        <v>0</v>
      </c>
      <c r="G69" s="116">
        <v>3051493</v>
      </c>
      <c r="H69" s="116">
        <v>1745096</v>
      </c>
      <c r="I69" s="116">
        <v>0</v>
      </c>
      <c r="J69" s="116">
        <v>0</v>
      </c>
      <c r="K69" s="116">
        <v>0</v>
      </c>
      <c r="L69" s="116">
        <v>0</v>
      </c>
      <c r="M69" s="116"/>
      <c r="N69" s="116"/>
      <c r="O69" s="116"/>
    </row>
    <row r="70" spans="1:15" s="1" customFormat="1" x14ac:dyDescent="0.2">
      <c r="A70" s="18">
        <v>59</v>
      </c>
      <c r="B70" s="19" t="s">
        <v>118</v>
      </c>
      <c r="C70" s="9" t="s">
        <v>325</v>
      </c>
      <c r="D70" s="39">
        <f t="shared" si="3"/>
        <v>2102472</v>
      </c>
      <c r="E70" s="116">
        <v>0</v>
      </c>
      <c r="F70" s="116">
        <v>0</v>
      </c>
      <c r="G70" s="116">
        <v>1778460</v>
      </c>
      <c r="H70" s="116">
        <v>324012</v>
      </c>
      <c r="I70" s="116">
        <v>0</v>
      </c>
      <c r="J70" s="116">
        <v>0</v>
      </c>
      <c r="K70" s="116">
        <v>0</v>
      </c>
      <c r="L70" s="116">
        <v>0</v>
      </c>
      <c r="M70" s="116"/>
      <c r="N70" s="116"/>
      <c r="O70" s="116"/>
    </row>
    <row r="71" spans="1:15" s="1" customFormat="1" ht="24" x14ac:dyDescent="0.2">
      <c r="A71" s="18">
        <v>60</v>
      </c>
      <c r="B71" s="10" t="s">
        <v>119</v>
      </c>
      <c r="C71" s="9" t="s">
        <v>236</v>
      </c>
      <c r="D71" s="39">
        <f t="shared" si="3"/>
        <v>0</v>
      </c>
      <c r="E71" s="116">
        <v>0</v>
      </c>
      <c r="F71" s="116">
        <v>0</v>
      </c>
      <c r="G71" s="116">
        <v>0</v>
      </c>
      <c r="H71" s="116">
        <v>0</v>
      </c>
      <c r="I71" s="116">
        <v>0</v>
      </c>
      <c r="J71" s="116">
        <v>0</v>
      </c>
      <c r="K71" s="116">
        <v>0</v>
      </c>
      <c r="L71" s="116">
        <v>0</v>
      </c>
      <c r="M71" s="116"/>
      <c r="N71" s="116"/>
      <c r="O71" s="116"/>
    </row>
    <row r="72" spans="1:15" s="1" customFormat="1" ht="24" x14ac:dyDescent="0.2">
      <c r="A72" s="18">
        <v>61</v>
      </c>
      <c r="B72" s="10" t="s">
        <v>120</v>
      </c>
      <c r="C72" s="9" t="s">
        <v>237</v>
      </c>
      <c r="D72" s="39">
        <f t="shared" si="3"/>
        <v>0</v>
      </c>
      <c r="E72" s="116">
        <v>0</v>
      </c>
      <c r="F72" s="116">
        <v>0</v>
      </c>
      <c r="G72" s="116">
        <v>0</v>
      </c>
      <c r="H72" s="116">
        <v>0</v>
      </c>
      <c r="I72" s="116">
        <v>0</v>
      </c>
      <c r="J72" s="116">
        <v>0</v>
      </c>
      <c r="K72" s="116">
        <v>0</v>
      </c>
      <c r="L72" s="116">
        <v>0</v>
      </c>
      <c r="M72" s="116"/>
      <c r="N72" s="116"/>
      <c r="O72" s="116"/>
    </row>
    <row r="73" spans="1:15" s="1" customFormat="1" x14ac:dyDescent="0.2">
      <c r="A73" s="18">
        <v>62</v>
      </c>
      <c r="B73" s="11" t="s">
        <v>121</v>
      </c>
      <c r="C73" s="9" t="s">
        <v>238</v>
      </c>
      <c r="D73" s="39">
        <f t="shared" si="3"/>
        <v>12145980</v>
      </c>
      <c r="E73" s="116">
        <v>0</v>
      </c>
      <c r="F73" s="116">
        <v>0</v>
      </c>
      <c r="G73" s="116">
        <v>8323942</v>
      </c>
      <c r="H73" s="116">
        <v>3822038</v>
      </c>
      <c r="I73" s="116">
        <v>0</v>
      </c>
      <c r="J73" s="116">
        <v>0</v>
      </c>
      <c r="K73" s="116">
        <v>0</v>
      </c>
      <c r="L73" s="116">
        <v>0</v>
      </c>
      <c r="M73" s="116"/>
      <c r="N73" s="116"/>
      <c r="O73" s="116"/>
    </row>
    <row r="74" spans="1:15" s="1" customFormat="1" x14ac:dyDescent="0.2">
      <c r="A74" s="18">
        <v>63</v>
      </c>
      <c r="B74" s="11" t="s">
        <v>122</v>
      </c>
      <c r="C74" s="9" t="s">
        <v>51</v>
      </c>
      <c r="D74" s="39">
        <f t="shared" si="3"/>
        <v>10925383</v>
      </c>
      <c r="E74" s="116">
        <v>4207879</v>
      </c>
      <c r="F74" s="116">
        <v>0</v>
      </c>
      <c r="G74" s="116">
        <v>4820485</v>
      </c>
      <c r="H74" s="116">
        <v>1897019</v>
      </c>
      <c r="I74" s="116">
        <v>0</v>
      </c>
      <c r="J74" s="116">
        <v>0</v>
      </c>
      <c r="K74" s="116">
        <v>0</v>
      </c>
      <c r="L74" s="116">
        <v>0</v>
      </c>
      <c r="M74" s="116"/>
      <c r="N74" s="116"/>
      <c r="O74" s="116"/>
    </row>
    <row r="75" spans="1:15" s="1" customFormat="1" x14ac:dyDescent="0.2">
      <c r="A75" s="18">
        <v>64</v>
      </c>
      <c r="B75" s="11" t="s">
        <v>123</v>
      </c>
      <c r="C75" s="9" t="s">
        <v>239</v>
      </c>
      <c r="D75" s="39">
        <f t="shared" si="3"/>
        <v>16148832</v>
      </c>
      <c r="E75" s="116">
        <v>0</v>
      </c>
      <c r="F75" s="116">
        <v>0</v>
      </c>
      <c r="G75" s="116">
        <v>11066425</v>
      </c>
      <c r="H75" s="116">
        <v>5082407</v>
      </c>
      <c r="I75" s="116">
        <v>0</v>
      </c>
      <c r="J75" s="116">
        <v>0</v>
      </c>
      <c r="K75" s="116">
        <v>0</v>
      </c>
      <c r="L75" s="116">
        <v>0</v>
      </c>
      <c r="M75" s="116"/>
      <c r="N75" s="116"/>
      <c r="O75" s="116"/>
    </row>
    <row r="76" spans="1:15" s="1" customFormat="1" ht="24" x14ac:dyDescent="0.2">
      <c r="A76" s="18">
        <v>65</v>
      </c>
      <c r="B76" s="11" t="s">
        <v>124</v>
      </c>
      <c r="C76" s="9" t="s">
        <v>240</v>
      </c>
      <c r="D76" s="39">
        <f t="shared" si="3"/>
        <v>0</v>
      </c>
      <c r="E76" s="116">
        <v>0</v>
      </c>
      <c r="F76" s="116">
        <v>0</v>
      </c>
      <c r="G76" s="116">
        <v>0</v>
      </c>
      <c r="H76" s="116">
        <v>0</v>
      </c>
      <c r="I76" s="116">
        <v>0</v>
      </c>
      <c r="J76" s="116">
        <v>0</v>
      </c>
      <c r="K76" s="116">
        <v>0</v>
      </c>
      <c r="L76" s="116">
        <v>0</v>
      </c>
      <c r="M76" s="116"/>
      <c r="N76" s="116"/>
      <c r="O76" s="116"/>
    </row>
    <row r="77" spans="1:15" s="1" customFormat="1" ht="24" x14ac:dyDescent="0.2">
      <c r="A77" s="18">
        <v>66</v>
      </c>
      <c r="B77" s="10" t="s">
        <v>125</v>
      </c>
      <c r="C77" s="9" t="s">
        <v>241</v>
      </c>
      <c r="D77" s="39">
        <f t="shared" ref="D77:D140" si="4">SUM(E77:O77)</f>
        <v>0</v>
      </c>
      <c r="E77" s="116">
        <v>0</v>
      </c>
      <c r="F77" s="116">
        <v>0</v>
      </c>
      <c r="G77" s="116">
        <v>0</v>
      </c>
      <c r="H77" s="116">
        <v>0</v>
      </c>
      <c r="I77" s="116">
        <v>0</v>
      </c>
      <c r="J77" s="116">
        <v>0</v>
      </c>
      <c r="K77" s="116">
        <v>0</v>
      </c>
      <c r="L77" s="116">
        <v>0</v>
      </c>
      <c r="M77" s="116"/>
      <c r="N77" s="116"/>
      <c r="O77" s="116"/>
    </row>
    <row r="78" spans="1:15" s="1" customFormat="1" ht="24" x14ac:dyDescent="0.2">
      <c r="A78" s="18">
        <v>67</v>
      </c>
      <c r="B78" s="11" t="s">
        <v>126</v>
      </c>
      <c r="C78" s="9" t="s">
        <v>242</v>
      </c>
      <c r="D78" s="39">
        <f t="shared" si="4"/>
        <v>0</v>
      </c>
      <c r="E78" s="116">
        <v>0</v>
      </c>
      <c r="F78" s="116">
        <v>0</v>
      </c>
      <c r="G78" s="116">
        <v>0</v>
      </c>
      <c r="H78" s="116">
        <v>0</v>
      </c>
      <c r="I78" s="116">
        <v>0</v>
      </c>
      <c r="J78" s="116">
        <v>0</v>
      </c>
      <c r="K78" s="116">
        <v>0</v>
      </c>
      <c r="L78" s="116">
        <v>0</v>
      </c>
      <c r="M78" s="116"/>
      <c r="N78" s="116"/>
      <c r="O78" s="116"/>
    </row>
    <row r="79" spans="1:15" s="1" customFormat="1" ht="24" x14ac:dyDescent="0.2">
      <c r="A79" s="18">
        <v>68</v>
      </c>
      <c r="B79" s="11" t="s">
        <v>127</v>
      </c>
      <c r="C79" s="9" t="s">
        <v>243</v>
      </c>
      <c r="D79" s="39">
        <f t="shared" si="4"/>
        <v>0</v>
      </c>
      <c r="E79" s="116">
        <v>0</v>
      </c>
      <c r="F79" s="116">
        <v>0</v>
      </c>
      <c r="G79" s="116">
        <v>0</v>
      </c>
      <c r="H79" s="116">
        <v>0</v>
      </c>
      <c r="I79" s="116">
        <v>0</v>
      </c>
      <c r="J79" s="116">
        <v>0</v>
      </c>
      <c r="K79" s="116">
        <v>0</v>
      </c>
      <c r="L79" s="116">
        <v>0</v>
      </c>
      <c r="M79" s="116"/>
      <c r="N79" s="116"/>
      <c r="O79" s="116"/>
    </row>
    <row r="80" spans="1:15" s="1" customFormat="1" ht="24" x14ac:dyDescent="0.2">
      <c r="A80" s="18">
        <v>69</v>
      </c>
      <c r="B80" s="10" t="s">
        <v>128</v>
      </c>
      <c r="C80" s="9" t="s">
        <v>244</v>
      </c>
      <c r="D80" s="39">
        <f t="shared" si="4"/>
        <v>0</v>
      </c>
      <c r="E80" s="116">
        <v>0</v>
      </c>
      <c r="F80" s="116">
        <v>0</v>
      </c>
      <c r="G80" s="116">
        <v>0</v>
      </c>
      <c r="H80" s="116">
        <v>0</v>
      </c>
      <c r="I80" s="116">
        <v>0</v>
      </c>
      <c r="J80" s="116">
        <v>0</v>
      </c>
      <c r="K80" s="116">
        <v>0</v>
      </c>
      <c r="L80" s="116">
        <v>0</v>
      </c>
      <c r="M80" s="116"/>
      <c r="N80" s="116"/>
      <c r="O80" s="116"/>
    </row>
    <row r="81" spans="1:15" s="1" customFormat="1" ht="24" x14ac:dyDescent="0.2">
      <c r="A81" s="18">
        <v>70</v>
      </c>
      <c r="B81" s="10" t="s">
        <v>129</v>
      </c>
      <c r="C81" s="9" t="s">
        <v>245</v>
      </c>
      <c r="D81" s="39">
        <f t="shared" si="4"/>
        <v>0</v>
      </c>
      <c r="E81" s="116">
        <v>0</v>
      </c>
      <c r="F81" s="116">
        <v>0</v>
      </c>
      <c r="G81" s="116">
        <v>0</v>
      </c>
      <c r="H81" s="116">
        <v>0</v>
      </c>
      <c r="I81" s="116">
        <v>0</v>
      </c>
      <c r="J81" s="116">
        <v>0</v>
      </c>
      <c r="K81" s="116">
        <v>0</v>
      </c>
      <c r="L81" s="116">
        <v>0</v>
      </c>
      <c r="M81" s="116"/>
      <c r="N81" s="116"/>
      <c r="O81" s="116"/>
    </row>
    <row r="82" spans="1:15" s="1" customFormat="1" ht="24" x14ac:dyDescent="0.2">
      <c r="A82" s="18">
        <v>71</v>
      </c>
      <c r="B82" s="10" t="s">
        <v>130</v>
      </c>
      <c r="C82" s="9" t="s">
        <v>246</v>
      </c>
      <c r="D82" s="39">
        <f t="shared" si="4"/>
        <v>0</v>
      </c>
      <c r="E82" s="116">
        <v>0</v>
      </c>
      <c r="F82" s="116">
        <v>0</v>
      </c>
      <c r="G82" s="116">
        <v>0</v>
      </c>
      <c r="H82" s="116">
        <v>0</v>
      </c>
      <c r="I82" s="116">
        <v>0</v>
      </c>
      <c r="J82" s="116">
        <v>0</v>
      </c>
      <c r="K82" s="116">
        <v>0</v>
      </c>
      <c r="L82" s="116">
        <v>0</v>
      </c>
      <c r="M82" s="116"/>
      <c r="N82" s="116"/>
      <c r="O82" s="116"/>
    </row>
    <row r="83" spans="1:15" s="1" customFormat="1" x14ac:dyDescent="0.2">
      <c r="A83" s="18">
        <v>72</v>
      </c>
      <c r="B83" s="19" t="s">
        <v>131</v>
      </c>
      <c r="C83" s="9" t="s">
        <v>132</v>
      </c>
      <c r="D83" s="39">
        <f t="shared" si="4"/>
        <v>17166616</v>
      </c>
      <c r="E83" s="116">
        <v>5929992</v>
      </c>
      <c r="F83" s="116">
        <v>0</v>
      </c>
      <c r="G83" s="116">
        <v>8189818</v>
      </c>
      <c r="H83" s="116">
        <v>3046806</v>
      </c>
      <c r="I83" s="116">
        <v>0</v>
      </c>
      <c r="J83" s="116">
        <v>0</v>
      </c>
      <c r="K83" s="116">
        <v>0</v>
      </c>
      <c r="L83" s="116">
        <v>0</v>
      </c>
      <c r="M83" s="116"/>
      <c r="N83" s="116"/>
      <c r="O83" s="116"/>
    </row>
    <row r="84" spans="1:15" s="1" customFormat="1" x14ac:dyDescent="0.2">
      <c r="A84" s="18">
        <v>73</v>
      </c>
      <c r="B84" s="10" t="s">
        <v>133</v>
      </c>
      <c r="C84" s="9" t="s">
        <v>247</v>
      </c>
      <c r="D84" s="39">
        <f t="shared" si="4"/>
        <v>47483293</v>
      </c>
      <c r="E84" s="116">
        <v>23220069</v>
      </c>
      <c r="F84" s="116">
        <v>0</v>
      </c>
      <c r="G84" s="116">
        <v>16833710</v>
      </c>
      <c r="H84" s="116">
        <v>7429514</v>
      </c>
      <c r="I84" s="116">
        <v>0</v>
      </c>
      <c r="J84" s="116">
        <v>0</v>
      </c>
      <c r="K84" s="116">
        <v>0</v>
      </c>
      <c r="L84" s="116">
        <v>0</v>
      </c>
      <c r="M84" s="116"/>
      <c r="N84" s="116"/>
      <c r="O84" s="116"/>
    </row>
    <row r="85" spans="1:15" s="1" customFormat="1" x14ac:dyDescent="0.2">
      <c r="A85" s="18">
        <v>74</v>
      </c>
      <c r="B85" s="19" t="s">
        <v>134</v>
      </c>
      <c r="C85" s="9" t="s">
        <v>35</v>
      </c>
      <c r="D85" s="39">
        <f t="shared" si="4"/>
        <v>57278843</v>
      </c>
      <c r="E85" s="116">
        <v>39687645</v>
      </c>
      <c r="F85" s="116">
        <v>0</v>
      </c>
      <c r="G85" s="116">
        <v>12788850</v>
      </c>
      <c r="H85" s="116">
        <v>4802348</v>
      </c>
      <c r="I85" s="116">
        <v>0</v>
      </c>
      <c r="J85" s="116">
        <v>0</v>
      </c>
      <c r="K85" s="116">
        <v>0</v>
      </c>
      <c r="L85" s="116">
        <v>0</v>
      </c>
      <c r="M85" s="116"/>
      <c r="N85" s="116"/>
      <c r="O85" s="116"/>
    </row>
    <row r="86" spans="1:15" s="1" customFormat="1" x14ac:dyDescent="0.2">
      <c r="A86" s="18">
        <v>75</v>
      </c>
      <c r="B86" s="10" t="s">
        <v>135</v>
      </c>
      <c r="C86" s="9" t="s">
        <v>414</v>
      </c>
      <c r="D86" s="39">
        <f t="shared" si="4"/>
        <v>14753024</v>
      </c>
      <c r="E86" s="116">
        <v>5017660</v>
      </c>
      <c r="F86" s="116">
        <v>0</v>
      </c>
      <c r="G86" s="116">
        <v>6978028</v>
      </c>
      <c r="H86" s="116">
        <v>2757336</v>
      </c>
      <c r="I86" s="116">
        <v>0</v>
      </c>
      <c r="J86" s="116">
        <v>0</v>
      </c>
      <c r="K86" s="116">
        <v>0</v>
      </c>
      <c r="L86" s="116">
        <v>0</v>
      </c>
      <c r="M86" s="116"/>
      <c r="N86" s="116"/>
      <c r="O86" s="116"/>
    </row>
    <row r="87" spans="1:15" s="1" customFormat="1" x14ac:dyDescent="0.2">
      <c r="A87" s="18">
        <v>76</v>
      </c>
      <c r="B87" s="10" t="s">
        <v>136</v>
      </c>
      <c r="C87" s="9" t="s">
        <v>36</v>
      </c>
      <c r="D87" s="39">
        <f t="shared" si="4"/>
        <v>106332839</v>
      </c>
      <c r="E87" s="116">
        <v>33815714</v>
      </c>
      <c r="F87" s="116">
        <v>0</v>
      </c>
      <c r="G87" s="116">
        <v>16165092</v>
      </c>
      <c r="H87" s="116">
        <v>9276515</v>
      </c>
      <c r="I87" s="116">
        <v>47075518</v>
      </c>
      <c r="J87" s="116">
        <v>0</v>
      </c>
      <c r="K87" s="116">
        <v>0</v>
      </c>
      <c r="L87" s="116">
        <v>0</v>
      </c>
      <c r="M87" s="116"/>
      <c r="N87" s="116"/>
      <c r="O87" s="116"/>
    </row>
    <row r="88" spans="1:15" s="1" customFormat="1" x14ac:dyDescent="0.2">
      <c r="A88" s="18">
        <v>77</v>
      </c>
      <c r="B88" s="10" t="s">
        <v>137</v>
      </c>
      <c r="C88" s="9" t="s">
        <v>50</v>
      </c>
      <c r="D88" s="39">
        <f t="shared" si="4"/>
        <v>22197372</v>
      </c>
      <c r="E88" s="116">
        <v>10425306</v>
      </c>
      <c r="F88" s="116">
        <v>8149309</v>
      </c>
      <c r="G88" s="116">
        <v>2735420</v>
      </c>
      <c r="H88" s="116">
        <v>887337</v>
      </c>
      <c r="I88" s="116">
        <v>0</v>
      </c>
      <c r="J88" s="116">
        <v>0</v>
      </c>
      <c r="K88" s="116">
        <v>0</v>
      </c>
      <c r="L88" s="116">
        <v>0</v>
      </c>
      <c r="M88" s="116"/>
      <c r="N88" s="116"/>
      <c r="O88" s="116"/>
    </row>
    <row r="89" spans="1:15" s="1" customFormat="1" x14ac:dyDescent="0.2">
      <c r="A89" s="18">
        <v>78</v>
      </c>
      <c r="B89" s="10" t="s">
        <v>138</v>
      </c>
      <c r="C89" s="9" t="s">
        <v>228</v>
      </c>
      <c r="D89" s="39">
        <f t="shared" si="4"/>
        <v>38224911</v>
      </c>
      <c r="E89" s="116">
        <v>17213776</v>
      </c>
      <c r="F89" s="116">
        <v>0</v>
      </c>
      <c r="G89" s="116">
        <v>13005945</v>
      </c>
      <c r="H89" s="116">
        <v>8005190</v>
      </c>
      <c r="I89" s="116">
        <v>0</v>
      </c>
      <c r="J89" s="116">
        <v>0</v>
      </c>
      <c r="K89" s="116">
        <v>0</v>
      </c>
      <c r="L89" s="116">
        <v>0</v>
      </c>
      <c r="M89" s="116"/>
      <c r="N89" s="116"/>
      <c r="O89" s="116"/>
    </row>
    <row r="90" spans="1:15" s="1" customFormat="1" x14ac:dyDescent="0.2">
      <c r="A90" s="18">
        <v>79</v>
      </c>
      <c r="B90" s="10" t="s">
        <v>139</v>
      </c>
      <c r="C90" s="9" t="s">
        <v>308</v>
      </c>
      <c r="D90" s="39">
        <f t="shared" si="4"/>
        <v>0</v>
      </c>
      <c r="E90" s="116">
        <v>0</v>
      </c>
      <c r="F90" s="116">
        <v>0</v>
      </c>
      <c r="G90" s="116">
        <v>0</v>
      </c>
      <c r="H90" s="116">
        <v>0</v>
      </c>
      <c r="I90" s="116">
        <v>0</v>
      </c>
      <c r="J90" s="116">
        <v>0</v>
      </c>
      <c r="K90" s="116">
        <v>0</v>
      </c>
      <c r="L90" s="116">
        <v>0</v>
      </c>
      <c r="M90" s="116"/>
      <c r="N90" s="116"/>
      <c r="O90" s="116"/>
    </row>
    <row r="91" spans="1:15" s="1" customFormat="1" x14ac:dyDescent="0.2">
      <c r="A91" s="18">
        <v>80</v>
      </c>
      <c r="B91" s="11" t="s">
        <v>140</v>
      </c>
      <c r="C91" s="9" t="s">
        <v>258</v>
      </c>
      <c r="D91" s="39">
        <f t="shared" si="4"/>
        <v>0</v>
      </c>
      <c r="E91" s="116">
        <v>0</v>
      </c>
      <c r="F91" s="116">
        <v>0</v>
      </c>
      <c r="G91" s="116">
        <v>0</v>
      </c>
      <c r="H91" s="116">
        <v>0</v>
      </c>
      <c r="I91" s="116">
        <v>0</v>
      </c>
      <c r="J91" s="116">
        <v>0</v>
      </c>
      <c r="K91" s="116">
        <v>0</v>
      </c>
      <c r="L91" s="116">
        <v>0</v>
      </c>
      <c r="M91" s="116"/>
      <c r="N91" s="116"/>
      <c r="O91" s="116"/>
    </row>
    <row r="92" spans="1:15" s="1" customFormat="1" ht="24" x14ac:dyDescent="0.2">
      <c r="A92" s="292">
        <v>81</v>
      </c>
      <c r="B92" s="295" t="s">
        <v>141</v>
      </c>
      <c r="C92" s="14" t="s">
        <v>248</v>
      </c>
      <c r="D92" s="39">
        <f t="shared" si="4"/>
        <v>2352106</v>
      </c>
      <c r="E92" s="116">
        <v>904369</v>
      </c>
      <c r="F92" s="116">
        <v>527951</v>
      </c>
      <c r="G92" s="116">
        <v>624256</v>
      </c>
      <c r="H92" s="116">
        <v>295530</v>
      </c>
      <c r="I92" s="116">
        <v>0</v>
      </c>
      <c r="J92" s="116">
        <v>0</v>
      </c>
      <c r="K92" s="116">
        <v>0</v>
      </c>
      <c r="L92" s="116">
        <v>0</v>
      </c>
      <c r="M92" s="116"/>
      <c r="N92" s="116"/>
      <c r="O92" s="116"/>
    </row>
    <row r="93" spans="1:15" s="1" customFormat="1" ht="36" x14ac:dyDescent="0.2">
      <c r="A93" s="293"/>
      <c r="B93" s="296"/>
      <c r="C93" s="9" t="s">
        <v>306</v>
      </c>
      <c r="D93" s="39">
        <f t="shared" si="4"/>
        <v>2352106</v>
      </c>
      <c r="E93" s="116">
        <v>904369</v>
      </c>
      <c r="F93" s="116">
        <v>527951</v>
      </c>
      <c r="G93" s="116">
        <v>624256</v>
      </c>
      <c r="H93" s="116">
        <v>295530</v>
      </c>
      <c r="I93" s="116">
        <v>0</v>
      </c>
      <c r="J93" s="116">
        <v>0</v>
      </c>
      <c r="K93" s="116">
        <v>0</v>
      </c>
      <c r="L93" s="116">
        <v>0</v>
      </c>
      <c r="M93" s="116"/>
      <c r="N93" s="116"/>
      <c r="O93" s="116"/>
    </row>
    <row r="94" spans="1:15" s="1" customFormat="1" ht="24" x14ac:dyDescent="0.2">
      <c r="A94" s="293"/>
      <c r="B94" s="296"/>
      <c r="C94" s="9" t="s">
        <v>249</v>
      </c>
      <c r="D94" s="39">
        <f t="shared" si="4"/>
        <v>0</v>
      </c>
      <c r="E94" s="116">
        <v>0</v>
      </c>
      <c r="F94" s="116">
        <v>0</v>
      </c>
      <c r="G94" s="116">
        <v>0</v>
      </c>
      <c r="H94" s="116">
        <v>0</v>
      </c>
      <c r="I94" s="116">
        <v>0</v>
      </c>
      <c r="J94" s="116">
        <v>0</v>
      </c>
      <c r="K94" s="116">
        <v>0</v>
      </c>
      <c r="L94" s="116">
        <v>0</v>
      </c>
      <c r="M94" s="116"/>
      <c r="N94" s="116"/>
      <c r="O94" s="116"/>
    </row>
    <row r="95" spans="1:15" s="1" customFormat="1" ht="36" x14ac:dyDescent="0.2">
      <c r="A95" s="294"/>
      <c r="B95" s="297"/>
      <c r="C95" s="20" t="s">
        <v>307</v>
      </c>
      <c r="D95" s="39">
        <f t="shared" si="4"/>
        <v>0</v>
      </c>
      <c r="E95" s="116">
        <v>0</v>
      </c>
      <c r="F95" s="116">
        <v>0</v>
      </c>
      <c r="G95" s="116">
        <v>0</v>
      </c>
      <c r="H95" s="116">
        <v>0</v>
      </c>
      <c r="I95" s="116">
        <v>0</v>
      </c>
      <c r="J95" s="116">
        <v>0</v>
      </c>
      <c r="K95" s="116">
        <v>0</v>
      </c>
      <c r="L95" s="116">
        <v>0</v>
      </c>
      <c r="M95" s="116"/>
      <c r="N95" s="116"/>
      <c r="O95" s="116"/>
    </row>
    <row r="96" spans="1:15" s="1" customFormat="1" ht="24" x14ac:dyDescent="0.2">
      <c r="A96" s="18">
        <v>82</v>
      </c>
      <c r="B96" s="11" t="s">
        <v>142</v>
      </c>
      <c r="C96" s="9" t="s">
        <v>49</v>
      </c>
      <c r="D96" s="39">
        <f t="shared" si="4"/>
        <v>0</v>
      </c>
      <c r="E96" s="116">
        <v>0</v>
      </c>
      <c r="F96" s="116">
        <v>0</v>
      </c>
      <c r="G96" s="116">
        <v>0</v>
      </c>
      <c r="H96" s="116">
        <v>0</v>
      </c>
      <c r="I96" s="116">
        <v>0</v>
      </c>
      <c r="J96" s="116">
        <v>0</v>
      </c>
      <c r="K96" s="116">
        <v>0</v>
      </c>
      <c r="L96" s="116">
        <v>0</v>
      </c>
      <c r="M96" s="116"/>
      <c r="N96" s="116"/>
      <c r="O96" s="116"/>
    </row>
    <row r="97" spans="1:15" s="1" customFormat="1" x14ac:dyDescent="0.2">
      <c r="A97" s="18">
        <v>83</v>
      </c>
      <c r="B97" s="11" t="s">
        <v>143</v>
      </c>
      <c r="C97" s="9" t="s">
        <v>144</v>
      </c>
      <c r="D97" s="39">
        <f t="shared" si="4"/>
        <v>689737</v>
      </c>
      <c r="E97" s="116">
        <v>0</v>
      </c>
      <c r="F97" s="116">
        <v>0</v>
      </c>
      <c r="G97" s="116">
        <v>494792</v>
      </c>
      <c r="H97" s="116">
        <v>194945</v>
      </c>
      <c r="I97" s="116">
        <v>0</v>
      </c>
      <c r="J97" s="116">
        <v>0</v>
      </c>
      <c r="K97" s="116">
        <v>0</v>
      </c>
      <c r="L97" s="116">
        <v>0</v>
      </c>
      <c r="M97" s="116"/>
      <c r="N97" s="116"/>
      <c r="O97" s="116"/>
    </row>
    <row r="98" spans="1:15" s="1" customFormat="1" x14ac:dyDescent="0.2">
      <c r="A98" s="18">
        <v>84</v>
      </c>
      <c r="B98" s="19" t="s">
        <v>145</v>
      </c>
      <c r="C98" s="9" t="s">
        <v>146</v>
      </c>
      <c r="D98" s="39">
        <f t="shared" si="4"/>
        <v>13142599</v>
      </c>
      <c r="E98" s="116">
        <v>6969996</v>
      </c>
      <c r="F98" s="116">
        <v>0</v>
      </c>
      <c r="G98" s="116">
        <v>3549394</v>
      </c>
      <c r="H98" s="116">
        <v>2623209</v>
      </c>
      <c r="I98" s="116">
        <v>0</v>
      </c>
      <c r="J98" s="116">
        <v>0</v>
      </c>
      <c r="K98" s="116">
        <v>0</v>
      </c>
      <c r="L98" s="116">
        <v>0</v>
      </c>
      <c r="M98" s="116"/>
      <c r="N98" s="116"/>
      <c r="O98" s="116"/>
    </row>
    <row r="99" spans="1:15" s="1" customFormat="1" x14ac:dyDescent="0.2">
      <c r="A99" s="18">
        <v>85</v>
      </c>
      <c r="B99" s="11" t="s">
        <v>147</v>
      </c>
      <c r="C99" s="9" t="s">
        <v>27</v>
      </c>
      <c r="D99" s="39">
        <f t="shared" si="4"/>
        <v>1858146</v>
      </c>
      <c r="E99" s="116">
        <v>0</v>
      </c>
      <c r="F99" s="116">
        <v>0</v>
      </c>
      <c r="G99" s="116">
        <v>1369343</v>
      </c>
      <c r="H99" s="116">
        <v>488803</v>
      </c>
      <c r="I99" s="116">
        <v>0</v>
      </c>
      <c r="J99" s="116">
        <v>0</v>
      </c>
      <c r="K99" s="116">
        <v>0</v>
      </c>
      <c r="L99" s="116">
        <v>0</v>
      </c>
      <c r="M99" s="116"/>
      <c r="N99" s="116"/>
      <c r="O99" s="116"/>
    </row>
    <row r="100" spans="1:15" s="1" customFormat="1" x14ac:dyDescent="0.2">
      <c r="A100" s="18">
        <v>86</v>
      </c>
      <c r="B100" s="19" t="s">
        <v>148</v>
      </c>
      <c r="C100" s="9" t="s">
        <v>12</v>
      </c>
      <c r="D100" s="39">
        <f t="shared" si="4"/>
        <v>1314277</v>
      </c>
      <c r="E100" s="116">
        <v>0</v>
      </c>
      <c r="F100" s="116">
        <v>0</v>
      </c>
      <c r="G100" s="116">
        <v>736085</v>
      </c>
      <c r="H100" s="116">
        <v>578192</v>
      </c>
      <c r="I100" s="116">
        <v>0</v>
      </c>
      <c r="J100" s="116">
        <v>0</v>
      </c>
      <c r="K100" s="116">
        <v>0</v>
      </c>
      <c r="L100" s="116">
        <v>0</v>
      </c>
      <c r="M100" s="116"/>
      <c r="N100" s="116"/>
      <c r="O100" s="116"/>
    </row>
    <row r="101" spans="1:15" s="1" customFormat="1" x14ac:dyDescent="0.2">
      <c r="A101" s="18">
        <v>87</v>
      </c>
      <c r="B101" s="19" t="s">
        <v>149</v>
      </c>
      <c r="C101" s="9" t="s">
        <v>26</v>
      </c>
      <c r="D101" s="39">
        <f t="shared" si="4"/>
        <v>8983640</v>
      </c>
      <c r="E101" s="116">
        <v>3233808</v>
      </c>
      <c r="F101" s="116">
        <v>0</v>
      </c>
      <c r="G101" s="116">
        <v>4087037</v>
      </c>
      <c r="H101" s="116">
        <v>1662795</v>
      </c>
      <c r="I101" s="116">
        <v>0</v>
      </c>
      <c r="J101" s="116">
        <v>0</v>
      </c>
      <c r="K101" s="116">
        <v>0</v>
      </c>
      <c r="L101" s="116">
        <v>0</v>
      </c>
      <c r="M101" s="116"/>
      <c r="N101" s="116"/>
      <c r="O101" s="116"/>
    </row>
    <row r="102" spans="1:15" s="1" customFormat="1" x14ac:dyDescent="0.2">
      <c r="A102" s="18">
        <v>88</v>
      </c>
      <c r="B102" s="11" t="s">
        <v>150</v>
      </c>
      <c r="C102" s="9" t="s">
        <v>43</v>
      </c>
      <c r="D102" s="39">
        <f t="shared" si="4"/>
        <v>3483398</v>
      </c>
      <c r="E102" s="116">
        <v>1296643</v>
      </c>
      <c r="F102" s="116">
        <v>0</v>
      </c>
      <c r="G102" s="116">
        <v>1485910</v>
      </c>
      <c r="H102" s="116">
        <v>700845</v>
      </c>
      <c r="I102" s="116">
        <v>0</v>
      </c>
      <c r="J102" s="116">
        <v>0</v>
      </c>
      <c r="K102" s="116">
        <v>0</v>
      </c>
      <c r="L102" s="116">
        <v>0</v>
      </c>
      <c r="M102" s="116"/>
      <c r="N102" s="116"/>
      <c r="O102" s="116"/>
    </row>
    <row r="103" spans="1:15" s="1" customFormat="1" x14ac:dyDescent="0.2">
      <c r="A103" s="18">
        <v>89</v>
      </c>
      <c r="B103" s="10" t="s">
        <v>152</v>
      </c>
      <c r="C103" s="9" t="s">
        <v>28</v>
      </c>
      <c r="D103" s="39">
        <f t="shared" si="4"/>
        <v>1699385</v>
      </c>
      <c r="E103" s="116">
        <v>0</v>
      </c>
      <c r="F103" s="116">
        <v>0</v>
      </c>
      <c r="G103" s="116">
        <v>0</v>
      </c>
      <c r="H103" s="116">
        <v>1699385</v>
      </c>
      <c r="I103" s="116">
        <v>0</v>
      </c>
      <c r="J103" s="116">
        <v>0</v>
      </c>
      <c r="K103" s="116">
        <v>0</v>
      </c>
      <c r="L103" s="116">
        <v>0</v>
      </c>
      <c r="M103" s="116"/>
      <c r="N103" s="116"/>
      <c r="O103" s="116"/>
    </row>
    <row r="104" spans="1:15" s="1" customFormat="1" x14ac:dyDescent="0.2">
      <c r="A104" s="18">
        <v>90</v>
      </c>
      <c r="B104" s="10" t="s">
        <v>153</v>
      </c>
      <c r="C104" s="9" t="s">
        <v>29</v>
      </c>
      <c r="D104" s="39">
        <f t="shared" si="4"/>
        <v>5212344</v>
      </c>
      <c r="E104" s="116">
        <v>0</v>
      </c>
      <c r="F104" s="116">
        <v>0</v>
      </c>
      <c r="G104" s="116">
        <v>3683449</v>
      </c>
      <c r="H104" s="116">
        <v>1528895</v>
      </c>
      <c r="I104" s="116">
        <v>0</v>
      </c>
      <c r="J104" s="116">
        <v>0</v>
      </c>
      <c r="K104" s="116">
        <v>0</v>
      </c>
      <c r="L104" s="116">
        <v>0</v>
      </c>
      <c r="M104" s="116"/>
      <c r="N104" s="116"/>
      <c r="O104" s="116"/>
    </row>
    <row r="105" spans="1:15" s="1" customFormat="1" x14ac:dyDescent="0.2">
      <c r="A105" s="18">
        <v>91</v>
      </c>
      <c r="B105" s="19" t="s">
        <v>154</v>
      </c>
      <c r="C105" s="9" t="s">
        <v>14</v>
      </c>
      <c r="D105" s="39">
        <f t="shared" si="4"/>
        <v>2031667</v>
      </c>
      <c r="E105" s="116">
        <v>0</v>
      </c>
      <c r="F105" s="116">
        <v>0</v>
      </c>
      <c r="G105" s="116">
        <v>1306626</v>
      </c>
      <c r="H105" s="116">
        <v>725041</v>
      </c>
      <c r="I105" s="116">
        <v>0</v>
      </c>
      <c r="J105" s="116">
        <v>0</v>
      </c>
      <c r="K105" s="116">
        <v>0</v>
      </c>
      <c r="L105" s="116">
        <v>0</v>
      </c>
      <c r="M105" s="116"/>
      <c r="N105" s="116"/>
      <c r="O105" s="116"/>
    </row>
    <row r="106" spans="1:15" s="17" customFormat="1" x14ac:dyDescent="0.2">
      <c r="A106" s="18">
        <v>92</v>
      </c>
      <c r="B106" s="10" t="s">
        <v>155</v>
      </c>
      <c r="C106" s="9" t="s">
        <v>30</v>
      </c>
      <c r="D106" s="39">
        <f t="shared" si="4"/>
        <v>2021718</v>
      </c>
      <c r="E106" s="116">
        <v>0</v>
      </c>
      <c r="F106" s="116">
        <v>0</v>
      </c>
      <c r="G106" s="116">
        <v>1318571</v>
      </c>
      <c r="H106" s="116">
        <v>703147</v>
      </c>
      <c r="I106" s="116">
        <v>0</v>
      </c>
      <c r="J106" s="116">
        <v>0</v>
      </c>
      <c r="K106" s="116">
        <v>0</v>
      </c>
      <c r="L106" s="116">
        <v>0</v>
      </c>
      <c r="M106" s="116"/>
      <c r="N106" s="116"/>
      <c r="O106" s="116"/>
    </row>
    <row r="107" spans="1:15" s="1" customFormat="1" x14ac:dyDescent="0.2">
      <c r="A107" s="18">
        <v>93</v>
      </c>
      <c r="B107" s="10" t="s">
        <v>156</v>
      </c>
      <c r="C107" s="9" t="s">
        <v>15</v>
      </c>
      <c r="D107" s="39">
        <f t="shared" si="4"/>
        <v>4218756</v>
      </c>
      <c r="E107" s="116">
        <v>1473006</v>
      </c>
      <c r="F107" s="116">
        <v>0</v>
      </c>
      <c r="G107" s="116">
        <v>1948566</v>
      </c>
      <c r="H107" s="116">
        <v>797184</v>
      </c>
      <c r="I107" s="116">
        <v>0</v>
      </c>
      <c r="J107" s="116">
        <v>0</v>
      </c>
      <c r="K107" s="116">
        <v>0</v>
      </c>
      <c r="L107" s="116">
        <v>0</v>
      </c>
      <c r="M107" s="116"/>
      <c r="N107" s="116"/>
      <c r="O107" s="116"/>
    </row>
    <row r="108" spans="1:15" s="1" customFormat="1" x14ac:dyDescent="0.2">
      <c r="A108" s="18">
        <v>94</v>
      </c>
      <c r="B108" s="11" t="s">
        <v>157</v>
      </c>
      <c r="C108" s="9" t="s">
        <v>13</v>
      </c>
      <c r="D108" s="39">
        <f t="shared" si="4"/>
        <v>13569846</v>
      </c>
      <c r="E108" s="116">
        <v>7892384</v>
      </c>
      <c r="F108" s="116">
        <v>0</v>
      </c>
      <c r="G108" s="116">
        <v>3895548</v>
      </c>
      <c r="H108" s="116">
        <v>1781914</v>
      </c>
      <c r="I108" s="116">
        <v>0</v>
      </c>
      <c r="J108" s="116">
        <v>0</v>
      </c>
      <c r="K108" s="116">
        <v>0</v>
      </c>
      <c r="L108" s="116">
        <v>0</v>
      </c>
      <c r="M108" s="116"/>
      <c r="N108" s="116"/>
      <c r="O108" s="116"/>
    </row>
    <row r="109" spans="1:15" s="1" customFormat="1" x14ac:dyDescent="0.2">
      <c r="A109" s="18">
        <v>95</v>
      </c>
      <c r="B109" s="19" t="s">
        <v>158</v>
      </c>
      <c r="C109" s="9" t="s">
        <v>31</v>
      </c>
      <c r="D109" s="39">
        <f t="shared" si="4"/>
        <v>1822929</v>
      </c>
      <c r="E109" s="116">
        <v>0</v>
      </c>
      <c r="F109" s="116">
        <v>0</v>
      </c>
      <c r="G109" s="116">
        <v>1308005</v>
      </c>
      <c r="H109" s="116">
        <v>514924</v>
      </c>
      <c r="I109" s="116">
        <v>0</v>
      </c>
      <c r="J109" s="116">
        <v>0</v>
      </c>
      <c r="K109" s="116">
        <v>0</v>
      </c>
      <c r="L109" s="116">
        <v>0</v>
      </c>
      <c r="M109" s="116"/>
      <c r="N109" s="116"/>
      <c r="O109" s="116"/>
    </row>
    <row r="110" spans="1:15" s="1" customFormat="1" x14ac:dyDescent="0.2">
      <c r="A110" s="18">
        <v>96</v>
      </c>
      <c r="B110" s="10" t="s">
        <v>160</v>
      </c>
      <c r="C110" s="9" t="s">
        <v>33</v>
      </c>
      <c r="D110" s="39">
        <f t="shared" si="4"/>
        <v>10095219</v>
      </c>
      <c r="E110" s="116">
        <v>5002595</v>
      </c>
      <c r="F110" s="116">
        <v>0</v>
      </c>
      <c r="G110" s="116">
        <v>3460008</v>
      </c>
      <c r="H110" s="116">
        <v>1632616</v>
      </c>
      <c r="I110" s="116">
        <v>0</v>
      </c>
      <c r="J110" s="116">
        <v>0</v>
      </c>
      <c r="K110" s="116">
        <v>0</v>
      </c>
      <c r="L110" s="116">
        <v>0</v>
      </c>
      <c r="M110" s="116"/>
      <c r="N110" s="116"/>
      <c r="O110" s="116"/>
    </row>
    <row r="111" spans="1:15" s="1" customFormat="1" x14ac:dyDescent="0.2">
      <c r="A111" s="18">
        <v>97</v>
      </c>
      <c r="B111" s="10" t="s">
        <v>162</v>
      </c>
      <c r="C111" s="9" t="s">
        <v>163</v>
      </c>
      <c r="D111" s="39">
        <f t="shared" si="4"/>
        <v>0</v>
      </c>
      <c r="E111" s="116">
        <v>0</v>
      </c>
      <c r="F111" s="116">
        <v>0</v>
      </c>
      <c r="G111" s="116">
        <v>0</v>
      </c>
      <c r="H111" s="116">
        <v>0</v>
      </c>
      <c r="I111" s="116">
        <v>0</v>
      </c>
      <c r="J111" s="116">
        <v>0</v>
      </c>
      <c r="K111" s="116">
        <v>0</v>
      </c>
      <c r="L111" s="116">
        <v>0</v>
      </c>
      <c r="M111" s="116"/>
      <c r="N111" s="116"/>
      <c r="O111" s="116"/>
    </row>
    <row r="112" spans="1:15" s="1" customFormat="1" x14ac:dyDescent="0.2">
      <c r="A112" s="18">
        <v>98</v>
      </c>
      <c r="B112" s="10" t="s">
        <v>164</v>
      </c>
      <c r="C112" s="9" t="s">
        <v>165</v>
      </c>
      <c r="D112" s="39">
        <f t="shared" si="4"/>
        <v>0</v>
      </c>
      <c r="E112" s="116">
        <v>0</v>
      </c>
      <c r="F112" s="116">
        <v>0</v>
      </c>
      <c r="G112" s="116">
        <v>0</v>
      </c>
      <c r="H112" s="116">
        <v>0</v>
      </c>
      <c r="I112" s="116">
        <v>0</v>
      </c>
      <c r="J112" s="116">
        <v>0</v>
      </c>
      <c r="K112" s="116">
        <v>0</v>
      </c>
      <c r="L112" s="116">
        <v>0</v>
      </c>
      <c r="M112" s="116"/>
      <c r="N112" s="116"/>
      <c r="O112" s="116"/>
    </row>
    <row r="113" spans="1:15" s="1" customFormat="1" x14ac:dyDescent="0.2">
      <c r="A113" s="18">
        <v>99</v>
      </c>
      <c r="B113" s="19" t="s">
        <v>166</v>
      </c>
      <c r="C113" s="9" t="s">
        <v>167</v>
      </c>
      <c r="D113" s="39">
        <f t="shared" si="4"/>
        <v>0</v>
      </c>
      <c r="E113" s="116">
        <v>0</v>
      </c>
      <c r="F113" s="116">
        <v>0</v>
      </c>
      <c r="G113" s="116">
        <v>0</v>
      </c>
      <c r="H113" s="116">
        <v>0</v>
      </c>
      <c r="I113" s="116">
        <v>0</v>
      </c>
      <c r="J113" s="116">
        <v>0</v>
      </c>
      <c r="K113" s="116">
        <v>0</v>
      </c>
      <c r="L113" s="116">
        <v>0</v>
      </c>
      <c r="M113" s="116"/>
      <c r="N113" s="116"/>
      <c r="O113" s="116"/>
    </row>
    <row r="114" spans="1:15" s="1" customFormat="1" x14ac:dyDescent="0.2">
      <c r="A114" s="18">
        <v>100</v>
      </c>
      <c r="B114" s="19" t="s">
        <v>168</v>
      </c>
      <c r="C114" s="9" t="s">
        <v>169</v>
      </c>
      <c r="D114" s="39">
        <f t="shared" si="4"/>
        <v>0</v>
      </c>
      <c r="E114" s="116">
        <v>0</v>
      </c>
      <c r="F114" s="116">
        <v>0</v>
      </c>
      <c r="G114" s="116">
        <v>0</v>
      </c>
      <c r="H114" s="116">
        <v>0</v>
      </c>
      <c r="I114" s="116">
        <v>0</v>
      </c>
      <c r="J114" s="116">
        <v>0</v>
      </c>
      <c r="K114" s="116">
        <v>0</v>
      </c>
      <c r="L114" s="116">
        <v>0</v>
      </c>
      <c r="M114" s="116"/>
      <c r="N114" s="116"/>
      <c r="O114" s="116"/>
    </row>
    <row r="115" spans="1:15" s="1" customFormat="1" ht="24" x14ac:dyDescent="0.2">
      <c r="A115" s="18">
        <v>101</v>
      </c>
      <c r="B115" s="19" t="s">
        <v>170</v>
      </c>
      <c r="C115" s="9" t="s">
        <v>171</v>
      </c>
      <c r="D115" s="39">
        <f t="shared" si="4"/>
        <v>0</v>
      </c>
      <c r="E115" s="116">
        <v>0</v>
      </c>
      <c r="F115" s="116">
        <v>0</v>
      </c>
      <c r="G115" s="116">
        <v>0</v>
      </c>
      <c r="H115" s="116">
        <v>0</v>
      </c>
      <c r="I115" s="116">
        <v>0</v>
      </c>
      <c r="J115" s="116">
        <v>0</v>
      </c>
      <c r="K115" s="116">
        <v>0</v>
      </c>
      <c r="L115" s="116">
        <v>0</v>
      </c>
      <c r="M115" s="116"/>
      <c r="N115" s="116"/>
      <c r="O115" s="116"/>
    </row>
    <row r="116" spans="1:15" s="1" customFormat="1" x14ac:dyDescent="0.2">
      <c r="A116" s="18">
        <v>102</v>
      </c>
      <c r="B116" s="19" t="s">
        <v>172</v>
      </c>
      <c r="C116" s="9" t="s">
        <v>173</v>
      </c>
      <c r="D116" s="39">
        <f t="shared" si="4"/>
        <v>5426068</v>
      </c>
      <c r="E116" s="116">
        <v>0</v>
      </c>
      <c r="F116" s="116">
        <v>5426068</v>
      </c>
      <c r="G116" s="116">
        <v>0</v>
      </c>
      <c r="H116" s="116">
        <v>0</v>
      </c>
      <c r="I116" s="116">
        <v>0</v>
      </c>
      <c r="J116" s="116">
        <v>0</v>
      </c>
      <c r="K116" s="116">
        <v>0</v>
      </c>
      <c r="L116" s="116">
        <v>0</v>
      </c>
      <c r="M116" s="116"/>
      <c r="N116" s="116"/>
      <c r="O116" s="116"/>
    </row>
    <row r="117" spans="1:15" s="1" customFormat="1" x14ac:dyDescent="0.2">
      <c r="A117" s="18">
        <v>103</v>
      </c>
      <c r="B117" s="19" t="s">
        <v>174</v>
      </c>
      <c r="C117" s="9" t="s">
        <v>175</v>
      </c>
      <c r="D117" s="39">
        <f t="shared" si="4"/>
        <v>0</v>
      </c>
      <c r="E117" s="116">
        <v>0</v>
      </c>
      <c r="F117" s="116">
        <v>0</v>
      </c>
      <c r="G117" s="116">
        <v>0</v>
      </c>
      <c r="H117" s="116">
        <v>0</v>
      </c>
      <c r="I117" s="116">
        <v>0</v>
      </c>
      <c r="J117" s="116">
        <v>0</v>
      </c>
      <c r="K117" s="116">
        <v>0</v>
      </c>
      <c r="L117" s="116">
        <v>0</v>
      </c>
      <c r="M117" s="116"/>
      <c r="N117" s="116"/>
      <c r="O117" s="116"/>
    </row>
    <row r="118" spans="1:15" s="1" customFormat="1" x14ac:dyDescent="0.2">
      <c r="A118" s="18">
        <v>104</v>
      </c>
      <c r="B118" s="15" t="s">
        <v>176</v>
      </c>
      <c r="C118" s="13" t="s">
        <v>177</v>
      </c>
      <c r="D118" s="39">
        <f t="shared" si="4"/>
        <v>93072943</v>
      </c>
      <c r="E118" s="116">
        <v>20781079</v>
      </c>
      <c r="F118" s="116">
        <v>72291864</v>
      </c>
      <c r="G118" s="116">
        <v>0</v>
      </c>
      <c r="H118" s="116">
        <v>0</v>
      </c>
      <c r="I118" s="116">
        <v>0</v>
      </c>
      <c r="J118" s="116">
        <v>0</v>
      </c>
      <c r="K118" s="116">
        <v>0</v>
      </c>
      <c r="L118" s="116">
        <v>0</v>
      </c>
      <c r="M118" s="116"/>
      <c r="N118" s="116"/>
      <c r="O118" s="116"/>
    </row>
    <row r="119" spans="1:15" s="1" customFormat="1" x14ac:dyDescent="0.2">
      <c r="A119" s="18">
        <v>105</v>
      </c>
      <c r="B119" s="11" t="s">
        <v>178</v>
      </c>
      <c r="C119" s="9" t="s">
        <v>179</v>
      </c>
      <c r="D119" s="39">
        <f t="shared" si="4"/>
        <v>11688158</v>
      </c>
      <c r="E119" s="116">
        <v>0</v>
      </c>
      <c r="F119" s="116">
        <v>11688158</v>
      </c>
      <c r="G119" s="116">
        <v>0</v>
      </c>
      <c r="H119" s="116">
        <v>0</v>
      </c>
      <c r="I119" s="116">
        <v>0</v>
      </c>
      <c r="J119" s="116">
        <v>0</v>
      </c>
      <c r="K119" s="116">
        <v>0</v>
      </c>
      <c r="L119" s="116">
        <v>0</v>
      </c>
      <c r="M119" s="116"/>
      <c r="N119" s="116"/>
      <c r="O119" s="116"/>
    </row>
    <row r="120" spans="1:15" s="1" customFormat="1" x14ac:dyDescent="0.2">
      <c r="A120" s="18">
        <v>106</v>
      </c>
      <c r="B120" s="19" t="s">
        <v>180</v>
      </c>
      <c r="C120" s="9" t="s">
        <v>181</v>
      </c>
      <c r="D120" s="39">
        <f t="shared" si="4"/>
        <v>0</v>
      </c>
      <c r="E120" s="116">
        <v>0</v>
      </c>
      <c r="F120" s="116">
        <v>0</v>
      </c>
      <c r="G120" s="116">
        <v>0</v>
      </c>
      <c r="H120" s="116">
        <v>0</v>
      </c>
      <c r="I120" s="116">
        <v>0</v>
      </c>
      <c r="J120" s="116">
        <v>0</v>
      </c>
      <c r="K120" s="116">
        <v>0</v>
      </c>
      <c r="L120" s="116">
        <v>0</v>
      </c>
      <c r="M120" s="116"/>
      <c r="N120" s="116"/>
      <c r="O120" s="116"/>
    </row>
    <row r="121" spans="1:15" s="1" customFormat="1" x14ac:dyDescent="0.2">
      <c r="A121" s="18">
        <v>107</v>
      </c>
      <c r="B121" s="10" t="s">
        <v>182</v>
      </c>
      <c r="C121" s="16" t="s">
        <v>183</v>
      </c>
      <c r="D121" s="39">
        <f t="shared" si="4"/>
        <v>0</v>
      </c>
      <c r="E121" s="116">
        <v>0</v>
      </c>
      <c r="F121" s="116">
        <v>0</v>
      </c>
      <c r="G121" s="116">
        <v>0</v>
      </c>
      <c r="H121" s="116">
        <v>0</v>
      </c>
      <c r="I121" s="116">
        <v>0</v>
      </c>
      <c r="J121" s="116">
        <v>0</v>
      </c>
      <c r="K121" s="116">
        <v>0</v>
      </c>
      <c r="L121" s="116">
        <v>0</v>
      </c>
      <c r="M121" s="116"/>
      <c r="N121" s="116"/>
      <c r="O121" s="116"/>
    </row>
    <row r="122" spans="1:15" s="1" customFormat="1" x14ac:dyDescent="0.2">
      <c r="A122" s="18">
        <v>108</v>
      </c>
      <c r="B122" s="19" t="s">
        <v>184</v>
      </c>
      <c r="C122" s="9" t="s">
        <v>261</v>
      </c>
      <c r="D122" s="39">
        <f t="shared" si="4"/>
        <v>6512098</v>
      </c>
      <c r="E122" s="116">
        <v>0</v>
      </c>
      <c r="F122" s="116">
        <v>6512098</v>
      </c>
      <c r="G122" s="116">
        <v>0</v>
      </c>
      <c r="H122" s="116">
        <v>0</v>
      </c>
      <c r="I122" s="116">
        <v>0</v>
      </c>
      <c r="J122" s="116">
        <v>0</v>
      </c>
      <c r="K122" s="116">
        <v>0</v>
      </c>
      <c r="L122" s="116">
        <v>0</v>
      </c>
      <c r="M122" s="116"/>
      <c r="N122" s="116"/>
      <c r="O122" s="116"/>
    </row>
    <row r="123" spans="1:15" s="1" customFormat="1" x14ac:dyDescent="0.2">
      <c r="A123" s="18">
        <v>109</v>
      </c>
      <c r="B123" s="11" t="s">
        <v>185</v>
      </c>
      <c r="C123" s="9" t="s">
        <v>250</v>
      </c>
      <c r="D123" s="39">
        <f t="shared" si="4"/>
        <v>7502367</v>
      </c>
      <c r="E123" s="116">
        <v>1913577</v>
      </c>
      <c r="F123" s="116">
        <v>5588790</v>
      </c>
      <c r="G123" s="116">
        <v>0</v>
      </c>
      <c r="H123" s="116">
        <v>0</v>
      </c>
      <c r="I123" s="116">
        <v>0</v>
      </c>
      <c r="J123" s="116">
        <v>0</v>
      </c>
      <c r="K123" s="116">
        <v>0</v>
      </c>
      <c r="L123" s="116">
        <v>0</v>
      </c>
      <c r="M123" s="116"/>
      <c r="N123" s="116"/>
      <c r="O123" s="116"/>
    </row>
    <row r="124" spans="1:15" s="1" customFormat="1" x14ac:dyDescent="0.2">
      <c r="A124" s="18">
        <v>110</v>
      </c>
      <c r="B124" s="10" t="s">
        <v>329</v>
      </c>
      <c r="C124" s="9" t="s">
        <v>317</v>
      </c>
      <c r="D124" s="39">
        <f t="shared" si="4"/>
        <v>0</v>
      </c>
      <c r="E124" s="116">
        <v>0</v>
      </c>
      <c r="F124" s="116">
        <v>0</v>
      </c>
      <c r="G124" s="116">
        <v>0</v>
      </c>
      <c r="H124" s="116">
        <v>0</v>
      </c>
      <c r="I124" s="116">
        <v>0</v>
      </c>
      <c r="J124" s="116">
        <v>0</v>
      </c>
      <c r="K124" s="116">
        <v>0</v>
      </c>
      <c r="L124" s="116">
        <v>0</v>
      </c>
      <c r="M124" s="116"/>
      <c r="N124" s="116"/>
      <c r="O124" s="116"/>
    </row>
    <row r="125" spans="1:15" s="1" customFormat="1" x14ac:dyDescent="0.2">
      <c r="A125" s="18">
        <v>111</v>
      </c>
      <c r="B125" s="49" t="s">
        <v>421</v>
      </c>
      <c r="C125" s="13" t="s">
        <v>422</v>
      </c>
      <c r="D125" s="39">
        <f t="shared" si="4"/>
        <v>0</v>
      </c>
      <c r="E125" s="116">
        <v>0</v>
      </c>
      <c r="F125" s="116">
        <v>0</v>
      </c>
      <c r="G125" s="116">
        <v>0</v>
      </c>
      <c r="H125" s="116">
        <v>0</v>
      </c>
      <c r="I125" s="116">
        <v>0</v>
      </c>
      <c r="J125" s="116">
        <v>0</v>
      </c>
      <c r="K125" s="116">
        <v>0</v>
      </c>
      <c r="L125" s="116">
        <v>0</v>
      </c>
      <c r="M125" s="116"/>
      <c r="N125" s="116"/>
      <c r="O125" s="116"/>
    </row>
    <row r="126" spans="1:15" s="1" customFormat="1" x14ac:dyDescent="0.2">
      <c r="A126" s="18">
        <v>112</v>
      </c>
      <c r="B126" s="11" t="s">
        <v>186</v>
      </c>
      <c r="C126" s="9" t="s">
        <v>320</v>
      </c>
      <c r="D126" s="39">
        <f t="shared" si="4"/>
        <v>0</v>
      </c>
      <c r="E126" s="116">
        <v>0</v>
      </c>
      <c r="F126" s="116">
        <v>0</v>
      </c>
      <c r="G126" s="116">
        <v>0</v>
      </c>
      <c r="H126" s="116">
        <v>0</v>
      </c>
      <c r="I126" s="116">
        <v>0</v>
      </c>
      <c r="J126" s="116">
        <v>0</v>
      </c>
      <c r="K126" s="116">
        <v>0</v>
      </c>
      <c r="L126" s="116">
        <v>0</v>
      </c>
      <c r="M126" s="116"/>
      <c r="N126" s="116"/>
      <c r="O126" s="116"/>
    </row>
    <row r="127" spans="1:15" s="1" customFormat="1" x14ac:dyDescent="0.2">
      <c r="A127" s="18">
        <v>113</v>
      </c>
      <c r="B127" s="19" t="s">
        <v>187</v>
      </c>
      <c r="C127" s="9" t="s">
        <v>188</v>
      </c>
      <c r="D127" s="39">
        <f t="shared" si="4"/>
        <v>0</v>
      </c>
      <c r="E127" s="116">
        <v>0</v>
      </c>
      <c r="F127" s="116">
        <v>0</v>
      </c>
      <c r="G127" s="116">
        <v>0</v>
      </c>
      <c r="H127" s="116">
        <v>0</v>
      </c>
      <c r="I127" s="116">
        <v>0</v>
      </c>
      <c r="J127" s="116">
        <v>0</v>
      </c>
      <c r="K127" s="116">
        <v>0</v>
      </c>
      <c r="L127" s="116">
        <v>0</v>
      </c>
      <c r="M127" s="116"/>
      <c r="N127" s="116"/>
      <c r="O127" s="116"/>
    </row>
    <row r="128" spans="1:15" s="1" customFormat="1" ht="24" x14ac:dyDescent="0.2">
      <c r="A128" s="18">
        <v>114</v>
      </c>
      <c r="B128" s="19" t="s">
        <v>189</v>
      </c>
      <c r="C128" s="32" t="s">
        <v>305</v>
      </c>
      <c r="D128" s="39">
        <f t="shared" si="4"/>
        <v>0</v>
      </c>
      <c r="E128" s="116">
        <v>0</v>
      </c>
      <c r="F128" s="116">
        <v>0</v>
      </c>
      <c r="G128" s="116">
        <v>0</v>
      </c>
      <c r="H128" s="116">
        <v>0</v>
      </c>
      <c r="I128" s="116">
        <v>0</v>
      </c>
      <c r="J128" s="116">
        <v>0</v>
      </c>
      <c r="K128" s="116">
        <v>0</v>
      </c>
      <c r="L128" s="116">
        <v>0</v>
      </c>
      <c r="M128" s="116"/>
      <c r="N128" s="116"/>
      <c r="O128" s="116"/>
    </row>
    <row r="129" spans="1:15" s="1" customFormat="1" x14ac:dyDescent="0.2">
      <c r="A129" s="18">
        <v>115</v>
      </c>
      <c r="B129" s="19" t="s">
        <v>190</v>
      </c>
      <c r="C129" s="9" t="s">
        <v>225</v>
      </c>
      <c r="D129" s="39">
        <f t="shared" si="4"/>
        <v>191058312</v>
      </c>
      <c r="E129" s="116">
        <v>64662676</v>
      </c>
      <c r="F129" s="116">
        <v>54425000</v>
      </c>
      <c r="G129" s="116">
        <v>6048993</v>
      </c>
      <c r="H129" s="116">
        <v>5786946</v>
      </c>
      <c r="I129" s="116">
        <v>43099499</v>
      </c>
      <c r="J129" s="116">
        <v>0</v>
      </c>
      <c r="K129" s="116">
        <v>0</v>
      </c>
      <c r="L129" s="116">
        <v>17035198</v>
      </c>
      <c r="M129" s="116"/>
      <c r="N129" s="116"/>
      <c r="O129" s="116"/>
    </row>
    <row r="130" spans="1:15" x14ac:dyDescent="0.2">
      <c r="A130" s="18">
        <v>116</v>
      </c>
      <c r="B130" s="19" t="s">
        <v>191</v>
      </c>
      <c r="C130" s="9" t="s">
        <v>192</v>
      </c>
      <c r="D130" s="39">
        <f t="shared" si="4"/>
        <v>513162017</v>
      </c>
      <c r="E130" s="116">
        <v>240871785</v>
      </c>
      <c r="F130" s="116">
        <v>102222566</v>
      </c>
      <c r="G130" s="116">
        <v>2184840</v>
      </c>
      <c r="H130" s="116">
        <v>20519274</v>
      </c>
      <c r="I130" s="116">
        <v>101824981</v>
      </c>
      <c r="J130" s="116">
        <v>0</v>
      </c>
      <c r="K130" s="116">
        <v>0</v>
      </c>
      <c r="L130" s="116">
        <v>45538571</v>
      </c>
      <c r="M130" s="116"/>
      <c r="N130" s="116"/>
      <c r="O130" s="116"/>
    </row>
    <row r="131" spans="1:15" s="1" customFormat="1" x14ac:dyDescent="0.2">
      <c r="A131" s="18">
        <v>117</v>
      </c>
      <c r="B131" s="19" t="s">
        <v>193</v>
      </c>
      <c r="C131" s="9" t="s">
        <v>40</v>
      </c>
      <c r="D131" s="39">
        <f t="shared" si="4"/>
        <v>55827940</v>
      </c>
      <c r="E131" s="116">
        <v>26879303</v>
      </c>
      <c r="F131" s="116">
        <v>0</v>
      </c>
      <c r="G131" s="116">
        <v>13314626</v>
      </c>
      <c r="H131" s="116">
        <v>0</v>
      </c>
      <c r="I131" s="116">
        <v>0</v>
      </c>
      <c r="J131" s="116">
        <v>0</v>
      </c>
      <c r="K131" s="116">
        <v>0</v>
      </c>
      <c r="L131" s="116">
        <v>15634011</v>
      </c>
      <c r="M131" s="116"/>
      <c r="N131" s="116"/>
      <c r="O131" s="116"/>
    </row>
    <row r="132" spans="1:15" s="1" customFormat="1" x14ac:dyDescent="0.2">
      <c r="A132" s="18">
        <v>118</v>
      </c>
      <c r="B132" s="10" t="s">
        <v>194</v>
      </c>
      <c r="C132" s="9" t="s">
        <v>46</v>
      </c>
      <c r="D132" s="39">
        <f t="shared" si="4"/>
        <v>31823955</v>
      </c>
      <c r="E132" s="116">
        <v>11108403</v>
      </c>
      <c r="F132" s="116">
        <v>12885380</v>
      </c>
      <c r="G132" s="116">
        <v>1820700</v>
      </c>
      <c r="H132" s="116">
        <v>3361125</v>
      </c>
      <c r="I132" s="116">
        <v>2648347</v>
      </c>
      <c r="J132" s="116">
        <v>0</v>
      </c>
      <c r="K132" s="116">
        <v>0</v>
      </c>
      <c r="L132" s="116">
        <v>0</v>
      </c>
      <c r="M132" s="116"/>
      <c r="N132" s="116"/>
      <c r="O132" s="116"/>
    </row>
    <row r="133" spans="1:15" s="1" customFormat="1" x14ac:dyDescent="0.2">
      <c r="A133" s="18">
        <v>119</v>
      </c>
      <c r="B133" s="10" t="s">
        <v>195</v>
      </c>
      <c r="C133" s="9" t="s">
        <v>227</v>
      </c>
      <c r="D133" s="39">
        <f t="shared" si="4"/>
        <v>0</v>
      </c>
      <c r="E133" s="116">
        <v>0</v>
      </c>
      <c r="F133" s="116">
        <v>0</v>
      </c>
      <c r="G133" s="116">
        <v>0</v>
      </c>
      <c r="H133" s="116">
        <v>0</v>
      </c>
      <c r="I133" s="116">
        <v>0</v>
      </c>
      <c r="J133" s="116">
        <v>0</v>
      </c>
      <c r="K133" s="116">
        <v>0</v>
      </c>
      <c r="L133" s="116">
        <v>0</v>
      </c>
      <c r="M133" s="116"/>
      <c r="N133" s="116"/>
      <c r="O133" s="116"/>
    </row>
    <row r="134" spans="1:15" s="1" customFormat="1" x14ac:dyDescent="0.2">
      <c r="A134" s="18">
        <v>120</v>
      </c>
      <c r="B134" s="10" t="s">
        <v>196</v>
      </c>
      <c r="C134" s="9" t="s">
        <v>48</v>
      </c>
      <c r="D134" s="39">
        <f t="shared" si="4"/>
        <v>15301853</v>
      </c>
      <c r="E134" s="116">
        <v>0</v>
      </c>
      <c r="F134" s="116">
        <v>14792057</v>
      </c>
      <c r="G134" s="116">
        <v>509796</v>
      </c>
      <c r="H134" s="116">
        <v>0</v>
      </c>
      <c r="I134" s="116">
        <v>0</v>
      </c>
      <c r="J134" s="116">
        <v>0</v>
      </c>
      <c r="K134" s="116">
        <v>0</v>
      </c>
      <c r="L134" s="116">
        <v>0</v>
      </c>
      <c r="M134" s="116"/>
      <c r="N134" s="116"/>
      <c r="O134" s="116"/>
    </row>
    <row r="135" spans="1:15" s="1" customFormat="1" x14ac:dyDescent="0.2">
      <c r="A135" s="18">
        <v>121</v>
      </c>
      <c r="B135" s="19" t="s">
        <v>197</v>
      </c>
      <c r="C135" s="9" t="s">
        <v>47</v>
      </c>
      <c r="D135" s="39">
        <f t="shared" si="4"/>
        <v>107811128</v>
      </c>
      <c r="E135" s="116">
        <v>0</v>
      </c>
      <c r="F135" s="116">
        <v>0</v>
      </c>
      <c r="G135" s="116">
        <v>0</v>
      </c>
      <c r="H135" s="116">
        <v>0</v>
      </c>
      <c r="I135" s="116">
        <v>0</v>
      </c>
      <c r="J135" s="116">
        <v>67871872</v>
      </c>
      <c r="K135" s="116">
        <v>0</v>
      </c>
      <c r="L135" s="116">
        <v>0</v>
      </c>
      <c r="M135" s="116">
        <v>39939256</v>
      </c>
      <c r="N135" s="116"/>
      <c r="O135" s="116"/>
    </row>
    <row r="136" spans="1:15" s="1" customFormat="1" x14ac:dyDescent="0.2">
      <c r="A136" s="18">
        <v>122</v>
      </c>
      <c r="B136" s="19" t="s">
        <v>198</v>
      </c>
      <c r="C136" s="9" t="s">
        <v>199</v>
      </c>
      <c r="D136" s="39">
        <f t="shared" si="4"/>
        <v>0</v>
      </c>
      <c r="E136" s="116">
        <v>0</v>
      </c>
      <c r="F136" s="116">
        <v>0</v>
      </c>
      <c r="G136" s="116">
        <v>0</v>
      </c>
      <c r="H136" s="116">
        <v>0</v>
      </c>
      <c r="I136" s="116">
        <v>0</v>
      </c>
      <c r="J136" s="116">
        <v>0</v>
      </c>
      <c r="K136" s="116">
        <v>0</v>
      </c>
      <c r="L136" s="116">
        <v>0</v>
      </c>
      <c r="M136" s="116"/>
      <c r="N136" s="116"/>
      <c r="O136" s="116"/>
    </row>
    <row r="137" spans="1:15" s="1" customFormat="1" x14ac:dyDescent="0.2">
      <c r="A137" s="18">
        <v>123</v>
      </c>
      <c r="B137" s="19" t="s">
        <v>200</v>
      </c>
      <c r="C137" s="9" t="s">
        <v>41</v>
      </c>
      <c r="D137" s="39">
        <f t="shared" si="4"/>
        <v>17986625</v>
      </c>
      <c r="E137" s="116">
        <v>13066678</v>
      </c>
      <c r="F137" s="116">
        <v>0</v>
      </c>
      <c r="G137" s="116">
        <v>1908379</v>
      </c>
      <c r="H137" s="116">
        <v>3011568</v>
      </c>
      <c r="I137" s="116">
        <v>0</v>
      </c>
      <c r="J137" s="116">
        <v>0</v>
      </c>
      <c r="K137" s="116">
        <v>0</v>
      </c>
      <c r="L137" s="116">
        <v>0</v>
      </c>
      <c r="M137" s="116"/>
      <c r="N137" s="116"/>
      <c r="O137" s="116"/>
    </row>
    <row r="138" spans="1:15" s="1" customFormat="1" x14ac:dyDescent="0.2">
      <c r="A138" s="18">
        <v>124</v>
      </c>
      <c r="B138" s="10" t="s">
        <v>201</v>
      </c>
      <c r="C138" s="9" t="s">
        <v>226</v>
      </c>
      <c r="D138" s="39">
        <f t="shared" si="4"/>
        <v>127380329</v>
      </c>
      <c r="E138" s="116">
        <v>65042417</v>
      </c>
      <c r="F138" s="116">
        <v>52430559</v>
      </c>
      <c r="G138" s="116">
        <v>6718091</v>
      </c>
      <c r="H138" s="116">
        <v>3189262</v>
      </c>
      <c r="I138" s="116">
        <v>0</v>
      </c>
      <c r="J138" s="116">
        <v>0</v>
      </c>
      <c r="K138" s="116">
        <v>0</v>
      </c>
      <c r="L138" s="116">
        <v>0</v>
      </c>
      <c r="M138" s="116"/>
      <c r="N138" s="116"/>
      <c r="O138" s="116"/>
    </row>
    <row r="139" spans="1:15" s="1" customFormat="1" x14ac:dyDescent="0.2">
      <c r="A139" s="18">
        <v>125</v>
      </c>
      <c r="B139" s="11" t="s">
        <v>202</v>
      </c>
      <c r="C139" s="9" t="s">
        <v>203</v>
      </c>
      <c r="D139" s="39">
        <f t="shared" si="4"/>
        <v>53593830</v>
      </c>
      <c r="E139" s="116">
        <v>11279668</v>
      </c>
      <c r="F139" s="116">
        <v>5302866</v>
      </c>
      <c r="G139" s="116">
        <v>9652297</v>
      </c>
      <c r="H139" s="116">
        <v>5689130</v>
      </c>
      <c r="I139" s="116">
        <v>21669869</v>
      </c>
      <c r="J139" s="116">
        <v>0</v>
      </c>
      <c r="K139" s="116">
        <v>0</v>
      </c>
      <c r="L139" s="116">
        <v>0</v>
      </c>
      <c r="M139" s="116"/>
      <c r="N139" s="116"/>
      <c r="O139" s="116"/>
    </row>
    <row r="140" spans="1:15" x14ac:dyDescent="0.2">
      <c r="A140" s="18">
        <v>126</v>
      </c>
      <c r="B140" s="19" t="s">
        <v>204</v>
      </c>
      <c r="C140" s="9" t="s">
        <v>205</v>
      </c>
      <c r="D140" s="39">
        <f t="shared" si="4"/>
        <v>0</v>
      </c>
      <c r="E140" s="116">
        <v>0</v>
      </c>
      <c r="F140" s="116">
        <v>0</v>
      </c>
      <c r="G140" s="116">
        <v>0</v>
      </c>
      <c r="H140" s="116">
        <v>0</v>
      </c>
      <c r="I140" s="116">
        <v>0</v>
      </c>
      <c r="J140" s="116">
        <v>0</v>
      </c>
      <c r="K140" s="116">
        <v>0</v>
      </c>
      <c r="L140" s="116">
        <v>0</v>
      </c>
      <c r="M140" s="116"/>
      <c r="N140" s="116"/>
      <c r="O140" s="116"/>
    </row>
    <row r="141" spans="1:15" x14ac:dyDescent="0.2">
      <c r="A141" s="18">
        <v>127</v>
      </c>
      <c r="B141" s="10" t="s">
        <v>206</v>
      </c>
      <c r="C141" s="9" t="s">
        <v>207</v>
      </c>
      <c r="D141" s="39">
        <f t="shared" ref="D141:D149" si="5">SUM(E141:O141)</f>
        <v>0</v>
      </c>
      <c r="E141" s="116">
        <v>0</v>
      </c>
      <c r="F141" s="116">
        <v>0</v>
      </c>
      <c r="G141" s="116">
        <v>0</v>
      </c>
      <c r="H141" s="116">
        <v>0</v>
      </c>
      <c r="I141" s="116">
        <v>0</v>
      </c>
      <c r="J141" s="116">
        <v>0</v>
      </c>
      <c r="K141" s="116">
        <v>0</v>
      </c>
      <c r="L141" s="116">
        <v>0</v>
      </c>
      <c r="M141" s="116"/>
      <c r="N141" s="116"/>
      <c r="O141" s="116"/>
    </row>
    <row r="142" spans="1:15" x14ac:dyDescent="0.2">
      <c r="A142" s="18">
        <v>128</v>
      </c>
      <c r="B142" s="19" t="s">
        <v>208</v>
      </c>
      <c r="C142" s="9" t="s">
        <v>209</v>
      </c>
      <c r="D142" s="39">
        <f t="shared" si="5"/>
        <v>289311743</v>
      </c>
      <c r="E142" s="116">
        <v>0</v>
      </c>
      <c r="F142" s="116">
        <v>0</v>
      </c>
      <c r="G142" s="116">
        <v>0</v>
      </c>
      <c r="H142" s="116">
        <v>0</v>
      </c>
      <c r="I142" s="116">
        <v>0</v>
      </c>
      <c r="J142" s="116">
        <v>0</v>
      </c>
      <c r="K142" s="116">
        <v>289311743</v>
      </c>
      <c r="L142" s="116">
        <v>0</v>
      </c>
      <c r="M142" s="116"/>
      <c r="N142" s="116"/>
      <c r="O142" s="116"/>
    </row>
    <row r="143" spans="1:15" x14ac:dyDescent="0.2">
      <c r="A143" s="18">
        <v>129</v>
      </c>
      <c r="B143" s="78" t="s">
        <v>251</v>
      </c>
      <c r="C143" s="79" t="s">
        <v>252</v>
      </c>
      <c r="D143" s="39">
        <f t="shared" si="5"/>
        <v>0</v>
      </c>
      <c r="E143" s="116">
        <v>0</v>
      </c>
      <c r="F143" s="116">
        <v>0</v>
      </c>
      <c r="G143" s="116">
        <v>0</v>
      </c>
      <c r="H143" s="116">
        <v>0</v>
      </c>
      <c r="I143" s="116">
        <v>0</v>
      </c>
      <c r="J143" s="116">
        <v>0</v>
      </c>
      <c r="K143" s="116">
        <v>0</v>
      </c>
      <c r="L143" s="116">
        <v>0</v>
      </c>
      <c r="M143" s="116"/>
      <c r="N143" s="116"/>
      <c r="O143" s="116"/>
    </row>
    <row r="144" spans="1:15" x14ac:dyDescent="0.2">
      <c r="A144" s="18">
        <v>130</v>
      </c>
      <c r="B144" s="80" t="s">
        <v>253</v>
      </c>
      <c r="C144" s="36" t="s">
        <v>254</v>
      </c>
      <c r="D144" s="39">
        <f t="shared" si="5"/>
        <v>0</v>
      </c>
      <c r="E144" s="116">
        <v>0</v>
      </c>
      <c r="F144" s="116">
        <v>0</v>
      </c>
      <c r="G144" s="116">
        <v>0</v>
      </c>
      <c r="H144" s="116">
        <v>0</v>
      </c>
      <c r="I144" s="116">
        <v>0</v>
      </c>
      <c r="J144" s="116">
        <v>0</v>
      </c>
      <c r="K144" s="116">
        <v>0</v>
      </c>
      <c r="L144" s="116">
        <v>0</v>
      </c>
      <c r="M144" s="116"/>
      <c r="N144" s="116"/>
      <c r="O144" s="116"/>
    </row>
    <row r="145" spans="1:15" x14ac:dyDescent="0.2">
      <c r="A145" s="18">
        <v>131</v>
      </c>
      <c r="B145" s="81" t="s">
        <v>255</v>
      </c>
      <c r="C145" s="129" t="s">
        <v>419</v>
      </c>
      <c r="D145" s="39">
        <f t="shared" si="5"/>
        <v>0</v>
      </c>
      <c r="E145" s="116">
        <v>0</v>
      </c>
      <c r="F145" s="116">
        <v>0</v>
      </c>
      <c r="G145" s="116">
        <v>0</v>
      </c>
      <c r="H145" s="116">
        <v>0</v>
      </c>
      <c r="I145" s="116">
        <v>0</v>
      </c>
      <c r="J145" s="116">
        <v>0</v>
      </c>
      <c r="K145" s="116">
        <v>0</v>
      </c>
      <c r="L145" s="116">
        <v>0</v>
      </c>
      <c r="M145" s="116"/>
      <c r="N145" s="116"/>
      <c r="O145" s="116"/>
    </row>
    <row r="146" spans="1:15" x14ac:dyDescent="0.2">
      <c r="A146" s="18">
        <v>132</v>
      </c>
      <c r="B146" s="18" t="s">
        <v>259</v>
      </c>
      <c r="C146" s="26" t="s">
        <v>260</v>
      </c>
      <c r="D146" s="39">
        <f t="shared" si="5"/>
        <v>0</v>
      </c>
      <c r="E146" s="116">
        <v>0</v>
      </c>
      <c r="F146" s="116">
        <v>0</v>
      </c>
      <c r="G146" s="116">
        <v>0</v>
      </c>
      <c r="H146" s="116">
        <v>0</v>
      </c>
      <c r="I146" s="116">
        <v>0</v>
      </c>
      <c r="J146" s="116">
        <v>0</v>
      </c>
      <c r="K146" s="116">
        <v>0</v>
      </c>
      <c r="L146" s="116">
        <v>0</v>
      </c>
      <c r="M146" s="116"/>
      <c r="N146" s="116"/>
      <c r="O146" s="116"/>
    </row>
    <row r="147" spans="1:15" x14ac:dyDescent="0.2">
      <c r="A147" s="18">
        <v>133</v>
      </c>
      <c r="B147" s="49" t="s">
        <v>310</v>
      </c>
      <c r="C147" s="26" t="s">
        <v>309</v>
      </c>
      <c r="D147" s="39">
        <f t="shared" si="5"/>
        <v>0</v>
      </c>
      <c r="E147" s="116">
        <v>0</v>
      </c>
      <c r="F147" s="116">
        <v>0</v>
      </c>
      <c r="G147" s="116">
        <v>0</v>
      </c>
      <c r="H147" s="116">
        <v>0</v>
      </c>
      <c r="I147" s="116">
        <v>0</v>
      </c>
      <c r="J147" s="116">
        <v>0</v>
      </c>
      <c r="K147" s="116">
        <v>0</v>
      </c>
      <c r="L147" s="116">
        <v>0</v>
      </c>
      <c r="M147" s="116"/>
      <c r="N147" s="116"/>
      <c r="O147" s="116"/>
    </row>
    <row r="148" spans="1:15" x14ac:dyDescent="0.2">
      <c r="A148" s="18">
        <v>134</v>
      </c>
      <c r="B148" s="49" t="s">
        <v>319</v>
      </c>
      <c r="C148" s="26" t="s">
        <v>316</v>
      </c>
      <c r="D148" s="39">
        <f t="shared" si="5"/>
        <v>0</v>
      </c>
      <c r="E148" s="116">
        <v>0</v>
      </c>
      <c r="F148" s="116">
        <v>0</v>
      </c>
      <c r="G148" s="116">
        <v>0</v>
      </c>
      <c r="H148" s="116">
        <v>0</v>
      </c>
      <c r="I148" s="116">
        <v>0</v>
      </c>
      <c r="J148" s="116">
        <v>0</v>
      </c>
      <c r="K148" s="116">
        <v>0</v>
      </c>
      <c r="L148" s="116">
        <v>0</v>
      </c>
      <c r="M148" s="116"/>
      <c r="N148" s="116"/>
      <c r="O148" s="116"/>
    </row>
    <row r="149" spans="1:15" s="4" customFormat="1" x14ac:dyDescent="0.2">
      <c r="A149" s="18">
        <v>135</v>
      </c>
      <c r="B149" s="49" t="s">
        <v>412</v>
      </c>
      <c r="C149" s="13" t="s">
        <v>413</v>
      </c>
      <c r="D149" s="39">
        <f t="shared" si="5"/>
        <v>0</v>
      </c>
      <c r="E149" s="116">
        <v>0</v>
      </c>
      <c r="F149" s="116">
        <v>0</v>
      </c>
      <c r="G149" s="116">
        <v>0</v>
      </c>
      <c r="H149" s="116">
        <v>0</v>
      </c>
      <c r="I149" s="116">
        <v>0</v>
      </c>
      <c r="J149" s="116">
        <v>0</v>
      </c>
      <c r="K149" s="116">
        <v>0</v>
      </c>
      <c r="L149" s="116">
        <v>0</v>
      </c>
      <c r="M149" s="116"/>
      <c r="N149" s="116"/>
      <c r="O149" s="116"/>
    </row>
    <row r="150" spans="1:15" s="4" customFormat="1" x14ac:dyDescent="0.2">
      <c r="A150" s="5"/>
      <c r="B150" s="5"/>
      <c r="C150" s="6"/>
      <c r="D150" s="7"/>
      <c r="E150" s="7"/>
      <c r="F150" s="7"/>
      <c r="G150" s="7"/>
      <c r="H150" s="7"/>
      <c r="I150" s="7"/>
      <c r="J150" s="7"/>
      <c r="K150" s="7"/>
      <c r="L150" s="7"/>
      <c r="O150" s="7"/>
    </row>
    <row r="152" spans="1:15" x14ac:dyDescent="0.2"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</sheetData>
  <mergeCells count="22">
    <mergeCell ref="A92:A95"/>
    <mergeCell ref="B92:B95"/>
    <mergeCell ref="K5:K7"/>
    <mergeCell ref="L5:L7"/>
    <mergeCell ref="M5:M7"/>
    <mergeCell ref="I5:I7"/>
    <mergeCell ref="J5:J7"/>
    <mergeCell ref="A11:C11"/>
    <mergeCell ref="A8:C8"/>
    <mergeCell ref="E4:O4"/>
    <mergeCell ref="A2:O2"/>
    <mergeCell ref="H5:H7"/>
    <mergeCell ref="A4:A7"/>
    <mergeCell ref="B4:B7"/>
    <mergeCell ref="C4:C7"/>
    <mergeCell ref="E5:E7"/>
    <mergeCell ref="D4:D7"/>
    <mergeCell ref="F5:F7"/>
    <mergeCell ref="G5:G7"/>
    <mergeCell ref="O5:O7"/>
    <mergeCell ref="N5:N7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8"/>
  <sheetViews>
    <sheetView zoomScale="110" zoomScaleNormal="110" workbookViewId="0">
      <pane xSplit="3" ySplit="6" topLeftCell="D7" activePane="bottomRight" state="frozen"/>
      <selection pane="topRight" activeCell="E1" sqref="E1"/>
      <selection pane="bottomLeft" activeCell="A9" sqref="A9"/>
      <selection pane="bottomRight" activeCell="C8" sqref="C8:C9"/>
    </sheetView>
  </sheetViews>
  <sheetFormatPr defaultColWidth="9.140625" defaultRowHeight="12" x14ac:dyDescent="0.2"/>
  <cols>
    <col min="1" max="1" width="4.7109375" style="5" customWidth="1"/>
    <col min="2" max="2" width="9.28515625" style="5" customWidth="1"/>
    <col min="3" max="3" width="31.7109375" style="6" bestFit="1" customWidth="1"/>
    <col min="4" max="4" width="22.42578125" style="7" customWidth="1"/>
    <col min="5" max="5" width="13" style="7" customWidth="1"/>
    <col min="6" max="16384" width="9.140625" style="7"/>
  </cols>
  <sheetData>
    <row r="2" spans="1:5" ht="75.75" customHeight="1" x14ac:dyDescent="0.2">
      <c r="A2" s="342" t="s">
        <v>441</v>
      </c>
      <c r="B2" s="342"/>
      <c r="C2" s="342"/>
      <c r="D2" s="342"/>
      <c r="E2" s="342"/>
    </row>
    <row r="3" spans="1:5" x14ac:dyDescent="0.2">
      <c r="C3" s="8"/>
      <c r="D3" s="7" t="s">
        <v>277</v>
      </c>
    </row>
    <row r="4" spans="1:5" ht="12" customHeight="1" x14ac:dyDescent="0.2">
      <c r="A4" s="318" t="s">
        <v>44</v>
      </c>
      <c r="B4" s="318" t="s">
        <v>55</v>
      </c>
      <c r="C4" s="319" t="s">
        <v>45</v>
      </c>
      <c r="D4" s="467" t="s">
        <v>453</v>
      </c>
      <c r="E4" s="168" t="s">
        <v>418</v>
      </c>
    </row>
    <row r="5" spans="1:5" ht="12" customHeight="1" x14ac:dyDescent="0.2">
      <c r="A5" s="318"/>
      <c r="B5" s="318"/>
      <c r="C5" s="319"/>
      <c r="D5" s="467"/>
      <c r="E5" s="318" t="s">
        <v>442</v>
      </c>
    </row>
    <row r="6" spans="1:5" ht="41.25" customHeight="1" x14ac:dyDescent="0.2">
      <c r="A6" s="318"/>
      <c r="B6" s="318"/>
      <c r="C6" s="319"/>
      <c r="D6" s="467"/>
      <c r="E6" s="318"/>
    </row>
    <row r="7" spans="1:5" ht="12.75" customHeight="1" x14ac:dyDescent="0.2">
      <c r="A7" s="291" t="s">
        <v>469</v>
      </c>
      <c r="B7" s="291"/>
      <c r="C7" s="291"/>
      <c r="D7" s="229">
        <f>D10+D9+D8</f>
        <v>859484564</v>
      </c>
      <c r="E7" s="229">
        <f>E10+E9+E8</f>
        <v>33825536</v>
      </c>
    </row>
    <row r="8" spans="1:5" ht="12.75" customHeight="1" x14ac:dyDescent="0.2">
      <c r="A8" s="228"/>
      <c r="B8" s="228"/>
      <c r="C8" s="278" t="s">
        <v>467</v>
      </c>
      <c r="D8" s="253">
        <v>6850</v>
      </c>
      <c r="E8" s="227">
        <v>8</v>
      </c>
    </row>
    <row r="9" spans="1:5" ht="12.75" customHeight="1" x14ac:dyDescent="0.2">
      <c r="A9" s="228"/>
      <c r="B9" s="228"/>
      <c r="C9" s="278" t="s">
        <v>468</v>
      </c>
      <c r="D9" s="253"/>
      <c r="E9" s="227"/>
    </row>
    <row r="10" spans="1:5" s="2" customFormat="1" x14ac:dyDescent="0.2">
      <c r="A10" s="291" t="s">
        <v>224</v>
      </c>
      <c r="B10" s="291"/>
      <c r="C10" s="291"/>
      <c r="D10" s="167">
        <f t="shared" ref="D10:E10" si="0">SUM(D11:D147)-D91</f>
        <v>859477714</v>
      </c>
      <c r="E10" s="167">
        <f t="shared" si="0"/>
        <v>33825528</v>
      </c>
    </row>
    <row r="11" spans="1:5" s="1" customFormat="1" x14ac:dyDescent="0.2">
      <c r="A11" s="18">
        <v>1</v>
      </c>
      <c r="B11" s="10" t="s">
        <v>56</v>
      </c>
      <c r="C11" s="9" t="s">
        <v>42</v>
      </c>
      <c r="D11" s="116">
        <v>4268649</v>
      </c>
      <c r="E11" s="116">
        <v>13607</v>
      </c>
    </row>
    <row r="12" spans="1:5" s="1" customFormat="1" x14ac:dyDescent="0.2">
      <c r="A12" s="18">
        <v>2</v>
      </c>
      <c r="B12" s="11" t="s">
        <v>57</v>
      </c>
      <c r="C12" s="9" t="s">
        <v>210</v>
      </c>
      <c r="D12" s="116">
        <v>4540454</v>
      </c>
      <c r="E12" s="116">
        <v>499581</v>
      </c>
    </row>
    <row r="13" spans="1:5" s="17" customFormat="1" x14ac:dyDescent="0.2">
      <c r="A13" s="18">
        <v>3</v>
      </c>
      <c r="B13" s="19" t="s">
        <v>58</v>
      </c>
      <c r="C13" s="9" t="s">
        <v>5</v>
      </c>
      <c r="D13" s="116">
        <v>13411239</v>
      </c>
      <c r="E13" s="116">
        <v>811989</v>
      </c>
    </row>
    <row r="14" spans="1:5" s="1" customFormat="1" x14ac:dyDescent="0.2">
      <c r="A14" s="18">
        <v>4</v>
      </c>
      <c r="B14" s="10" t="s">
        <v>59</v>
      </c>
      <c r="C14" s="9" t="s">
        <v>211</v>
      </c>
      <c r="D14" s="116">
        <v>5009130</v>
      </c>
      <c r="E14" s="116">
        <v>18143</v>
      </c>
    </row>
    <row r="15" spans="1:5" s="1" customFormat="1" x14ac:dyDescent="0.2">
      <c r="A15" s="18">
        <v>5</v>
      </c>
      <c r="B15" s="10" t="s">
        <v>60</v>
      </c>
      <c r="C15" s="9" t="s">
        <v>8</v>
      </c>
      <c r="D15" s="116">
        <v>4714667</v>
      </c>
      <c r="E15" s="116">
        <v>11339</v>
      </c>
    </row>
    <row r="16" spans="1:5" s="17" customFormat="1" x14ac:dyDescent="0.2">
      <c r="A16" s="18">
        <v>6</v>
      </c>
      <c r="B16" s="19" t="s">
        <v>61</v>
      </c>
      <c r="C16" s="9" t="s">
        <v>62</v>
      </c>
      <c r="D16" s="116">
        <v>22692488</v>
      </c>
      <c r="E16" s="116">
        <v>1520163</v>
      </c>
    </row>
    <row r="17" spans="1:5" s="1" customFormat="1" x14ac:dyDescent="0.2">
      <c r="A17" s="18">
        <v>7</v>
      </c>
      <c r="B17" s="10" t="s">
        <v>63</v>
      </c>
      <c r="C17" s="9" t="s">
        <v>212</v>
      </c>
      <c r="D17" s="116">
        <v>10175885</v>
      </c>
      <c r="E17" s="116">
        <v>706238</v>
      </c>
    </row>
    <row r="18" spans="1:5" s="1" customFormat="1" x14ac:dyDescent="0.2">
      <c r="A18" s="18">
        <v>8</v>
      </c>
      <c r="B18" s="19" t="s">
        <v>64</v>
      </c>
      <c r="C18" s="9" t="s">
        <v>17</v>
      </c>
      <c r="D18" s="116">
        <v>3999719</v>
      </c>
      <c r="E18" s="116">
        <v>11339</v>
      </c>
    </row>
    <row r="19" spans="1:5" s="1" customFormat="1" x14ac:dyDescent="0.2">
      <c r="A19" s="18">
        <v>9</v>
      </c>
      <c r="B19" s="19" t="s">
        <v>65</v>
      </c>
      <c r="C19" s="9" t="s">
        <v>6</v>
      </c>
      <c r="D19" s="116">
        <v>5204402</v>
      </c>
      <c r="E19" s="116">
        <v>18143</v>
      </c>
    </row>
    <row r="20" spans="1:5" s="1" customFormat="1" x14ac:dyDescent="0.2">
      <c r="A20" s="18">
        <v>10</v>
      </c>
      <c r="B20" s="19" t="s">
        <v>66</v>
      </c>
      <c r="C20" s="9" t="s">
        <v>18</v>
      </c>
      <c r="D20" s="116">
        <v>6021858</v>
      </c>
      <c r="E20" s="116">
        <v>27214</v>
      </c>
    </row>
    <row r="21" spans="1:5" s="1" customFormat="1" x14ac:dyDescent="0.2">
      <c r="A21" s="18">
        <v>11</v>
      </c>
      <c r="B21" s="19" t="s">
        <v>67</v>
      </c>
      <c r="C21" s="9" t="s">
        <v>7</v>
      </c>
      <c r="D21" s="116">
        <v>5149137</v>
      </c>
      <c r="E21" s="116">
        <v>9071</v>
      </c>
    </row>
    <row r="22" spans="1:5" s="1" customFormat="1" x14ac:dyDescent="0.2">
      <c r="A22" s="18">
        <v>12</v>
      </c>
      <c r="B22" s="19" t="s">
        <v>68</v>
      </c>
      <c r="C22" s="9" t="s">
        <v>19</v>
      </c>
      <c r="D22" s="116">
        <v>9259775</v>
      </c>
      <c r="E22" s="116">
        <v>619509</v>
      </c>
    </row>
    <row r="23" spans="1:5" s="1" customFormat="1" x14ac:dyDescent="0.2">
      <c r="A23" s="18">
        <v>13</v>
      </c>
      <c r="B23" s="19" t="s">
        <v>230</v>
      </c>
      <c r="C23" s="9" t="s">
        <v>231</v>
      </c>
      <c r="D23" s="116">
        <v>0</v>
      </c>
      <c r="E23" s="116">
        <v>0</v>
      </c>
    </row>
    <row r="24" spans="1:5" s="1" customFormat="1" x14ac:dyDescent="0.2">
      <c r="A24" s="18">
        <v>14</v>
      </c>
      <c r="B24" s="19" t="s">
        <v>69</v>
      </c>
      <c r="C24" s="9" t="s">
        <v>22</v>
      </c>
      <c r="D24" s="116">
        <v>5791165</v>
      </c>
      <c r="E24" s="116">
        <v>261605</v>
      </c>
    </row>
    <row r="25" spans="1:5" s="1" customFormat="1" x14ac:dyDescent="0.2">
      <c r="A25" s="18">
        <v>15</v>
      </c>
      <c r="B25" s="19" t="s">
        <v>70</v>
      </c>
      <c r="C25" s="9" t="s">
        <v>10</v>
      </c>
      <c r="D25" s="116">
        <v>6511216</v>
      </c>
      <c r="E25" s="116">
        <v>43090</v>
      </c>
    </row>
    <row r="26" spans="1:5" s="1" customFormat="1" x14ac:dyDescent="0.2">
      <c r="A26" s="18">
        <v>16</v>
      </c>
      <c r="B26" s="19" t="s">
        <v>71</v>
      </c>
      <c r="C26" s="9" t="s">
        <v>342</v>
      </c>
      <c r="D26" s="116">
        <v>7458516</v>
      </c>
      <c r="E26" s="116">
        <v>47625</v>
      </c>
    </row>
    <row r="27" spans="1:5" s="17" customFormat="1" x14ac:dyDescent="0.2">
      <c r="A27" s="18">
        <v>17</v>
      </c>
      <c r="B27" s="19" t="s">
        <v>72</v>
      </c>
      <c r="C27" s="9" t="s">
        <v>9</v>
      </c>
      <c r="D27" s="116">
        <v>18839950</v>
      </c>
      <c r="E27" s="116">
        <v>1068089</v>
      </c>
    </row>
    <row r="28" spans="1:5" s="1" customFormat="1" x14ac:dyDescent="0.2">
      <c r="A28" s="18">
        <v>18</v>
      </c>
      <c r="B28" s="10" t="s">
        <v>73</v>
      </c>
      <c r="C28" s="9" t="s">
        <v>11</v>
      </c>
      <c r="D28" s="116">
        <v>2988378</v>
      </c>
      <c r="E28" s="116">
        <v>6804</v>
      </c>
    </row>
    <row r="29" spans="1:5" s="1" customFormat="1" x14ac:dyDescent="0.2">
      <c r="A29" s="18">
        <v>19</v>
      </c>
      <c r="B29" s="10" t="s">
        <v>74</v>
      </c>
      <c r="C29" s="9" t="s">
        <v>213</v>
      </c>
      <c r="D29" s="116">
        <v>2424944</v>
      </c>
      <c r="E29" s="116">
        <v>11339</v>
      </c>
    </row>
    <row r="30" spans="1:5" x14ac:dyDescent="0.2">
      <c r="A30" s="18">
        <v>20</v>
      </c>
      <c r="B30" s="10" t="s">
        <v>75</v>
      </c>
      <c r="C30" s="9" t="s">
        <v>343</v>
      </c>
      <c r="D30" s="116">
        <v>11937815</v>
      </c>
      <c r="E30" s="116">
        <v>594186</v>
      </c>
    </row>
    <row r="31" spans="1:5" s="17" customFormat="1" x14ac:dyDescent="0.2">
      <c r="A31" s="18">
        <v>21</v>
      </c>
      <c r="B31" s="10" t="s">
        <v>76</v>
      </c>
      <c r="C31" s="9" t="s">
        <v>38</v>
      </c>
      <c r="D31" s="116">
        <v>9297752</v>
      </c>
      <c r="E31" s="116">
        <v>798166</v>
      </c>
    </row>
    <row r="32" spans="1:5" s="17" customFormat="1" x14ac:dyDescent="0.2">
      <c r="A32" s="18">
        <v>22</v>
      </c>
      <c r="B32" s="19" t="s">
        <v>77</v>
      </c>
      <c r="C32" s="9" t="s">
        <v>78</v>
      </c>
      <c r="D32" s="116">
        <v>3231790</v>
      </c>
      <c r="E32" s="116">
        <v>28949</v>
      </c>
    </row>
    <row r="33" spans="1:5" s="1" customFormat="1" x14ac:dyDescent="0.2">
      <c r="A33" s="18">
        <v>23</v>
      </c>
      <c r="B33" s="19" t="s">
        <v>79</v>
      </c>
      <c r="C33" s="9" t="s">
        <v>80</v>
      </c>
      <c r="D33" s="116">
        <v>0</v>
      </c>
      <c r="E33" s="116">
        <v>0</v>
      </c>
    </row>
    <row r="34" spans="1:5" s="1" customFormat="1" ht="24" x14ac:dyDescent="0.2">
      <c r="A34" s="18">
        <v>24</v>
      </c>
      <c r="B34" s="19" t="s">
        <v>81</v>
      </c>
      <c r="C34" s="9" t="s">
        <v>82</v>
      </c>
      <c r="D34" s="116">
        <v>0</v>
      </c>
      <c r="E34" s="116">
        <v>0</v>
      </c>
    </row>
    <row r="35" spans="1:5" s="1" customFormat="1" x14ac:dyDescent="0.2">
      <c r="A35" s="18">
        <v>25</v>
      </c>
      <c r="B35" s="10" t="s">
        <v>83</v>
      </c>
      <c r="C35" s="9" t="s">
        <v>84</v>
      </c>
      <c r="D35" s="116">
        <v>74913340</v>
      </c>
      <c r="E35" s="116">
        <v>2710956</v>
      </c>
    </row>
    <row r="36" spans="1:5" s="1" customFormat="1" x14ac:dyDescent="0.2">
      <c r="A36" s="18">
        <v>26</v>
      </c>
      <c r="B36" s="19" t="s">
        <v>85</v>
      </c>
      <c r="C36" s="9" t="s">
        <v>86</v>
      </c>
      <c r="D36" s="116">
        <v>1157667</v>
      </c>
      <c r="E36" s="116">
        <v>222251</v>
      </c>
    </row>
    <row r="37" spans="1:5" s="1" customFormat="1" x14ac:dyDescent="0.2">
      <c r="A37" s="18">
        <v>27</v>
      </c>
      <c r="B37" s="11" t="s">
        <v>87</v>
      </c>
      <c r="C37" s="9" t="s">
        <v>88</v>
      </c>
      <c r="D37" s="116">
        <v>0</v>
      </c>
      <c r="E37" s="116">
        <v>0</v>
      </c>
    </row>
    <row r="38" spans="1:5" s="17" customFormat="1" x14ac:dyDescent="0.2">
      <c r="A38" s="18">
        <v>28</v>
      </c>
      <c r="B38" s="11" t="s">
        <v>89</v>
      </c>
      <c r="C38" s="9" t="s">
        <v>39</v>
      </c>
      <c r="D38" s="116">
        <v>12969505</v>
      </c>
      <c r="E38" s="116">
        <v>665263</v>
      </c>
    </row>
    <row r="39" spans="1:5" x14ac:dyDescent="0.2">
      <c r="A39" s="18">
        <v>29</v>
      </c>
      <c r="B39" s="10" t="s">
        <v>90</v>
      </c>
      <c r="C39" s="9" t="s">
        <v>37</v>
      </c>
      <c r="D39" s="116">
        <v>21277943</v>
      </c>
      <c r="E39" s="116">
        <v>1306646</v>
      </c>
    </row>
    <row r="40" spans="1:5" s="1" customFormat="1" x14ac:dyDescent="0.2">
      <c r="A40" s="18">
        <v>30</v>
      </c>
      <c r="B40" s="11" t="s">
        <v>91</v>
      </c>
      <c r="C40" s="9" t="s">
        <v>16</v>
      </c>
      <c r="D40" s="116">
        <v>5097149</v>
      </c>
      <c r="E40" s="116">
        <v>15875</v>
      </c>
    </row>
    <row r="41" spans="1:5" s="1" customFormat="1" x14ac:dyDescent="0.2">
      <c r="A41" s="18">
        <v>31</v>
      </c>
      <c r="B41" s="19" t="s">
        <v>92</v>
      </c>
      <c r="C41" s="9" t="s">
        <v>21</v>
      </c>
      <c r="D41" s="116">
        <v>14424700</v>
      </c>
      <c r="E41" s="116">
        <v>738855</v>
      </c>
    </row>
    <row r="42" spans="1:5" s="1" customFormat="1" x14ac:dyDescent="0.2">
      <c r="A42" s="18">
        <v>32</v>
      </c>
      <c r="B42" s="11" t="s">
        <v>93</v>
      </c>
      <c r="C42" s="9" t="s">
        <v>24</v>
      </c>
      <c r="D42" s="116">
        <v>5898183</v>
      </c>
      <c r="E42" s="116">
        <v>295134</v>
      </c>
    </row>
    <row r="43" spans="1:5" x14ac:dyDescent="0.2">
      <c r="A43" s="18">
        <v>33</v>
      </c>
      <c r="B43" s="10" t="s">
        <v>94</v>
      </c>
      <c r="C43" s="9" t="s">
        <v>214</v>
      </c>
      <c r="D43" s="116">
        <v>13954129</v>
      </c>
      <c r="E43" s="116">
        <v>867749</v>
      </c>
    </row>
    <row r="44" spans="1:5" s="1" customFormat="1" x14ac:dyDescent="0.2">
      <c r="A44" s="18">
        <v>34</v>
      </c>
      <c r="B44" s="12" t="s">
        <v>95</v>
      </c>
      <c r="C44" s="13" t="s">
        <v>215</v>
      </c>
      <c r="D44" s="116">
        <v>6024092</v>
      </c>
      <c r="E44" s="116">
        <v>396896</v>
      </c>
    </row>
    <row r="45" spans="1:5" s="1" customFormat="1" x14ac:dyDescent="0.2">
      <c r="A45" s="18">
        <v>35</v>
      </c>
      <c r="B45" s="10" t="s">
        <v>96</v>
      </c>
      <c r="C45" s="9" t="s">
        <v>216</v>
      </c>
      <c r="D45" s="116">
        <v>3841569</v>
      </c>
      <c r="E45" s="116">
        <v>2268</v>
      </c>
    </row>
    <row r="46" spans="1:5" s="1" customFormat="1" x14ac:dyDescent="0.2">
      <c r="A46" s="18">
        <v>36</v>
      </c>
      <c r="B46" s="10" t="s">
        <v>97</v>
      </c>
      <c r="C46" s="9" t="s">
        <v>23</v>
      </c>
      <c r="D46" s="116">
        <v>7951523</v>
      </c>
      <c r="E46" s="116">
        <v>13607</v>
      </c>
    </row>
    <row r="47" spans="1:5" s="1" customFormat="1" x14ac:dyDescent="0.2">
      <c r="A47" s="18">
        <v>37</v>
      </c>
      <c r="B47" s="19" t="s">
        <v>98</v>
      </c>
      <c r="C47" s="9" t="s">
        <v>20</v>
      </c>
      <c r="D47" s="116">
        <v>3168952</v>
      </c>
      <c r="E47" s="116">
        <v>6804</v>
      </c>
    </row>
    <row r="48" spans="1:5" s="1" customFormat="1" x14ac:dyDescent="0.2">
      <c r="A48" s="18">
        <v>38</v>
      </c>
      <c r="B48" s="11" t="s">
        <v>99</v>
      </c>
      <c r="C48" s="9" t="s">
        <v>100</v>
      </c>
      <c r="D48" s="116">
        <v>2986823</v>
      </c>
      <c r="E48" s="116">
        <v>0</v>
      </c>
    </row>
    <row r="49" spans="1:5" s="17" customFormat="1" x14ac:dyDescent="0.2">
      <c r="A49" s="18">
        <v>39</v>
      </c>
      <c r="B49" s="19" t="s">
        <v>101</v>
      </c>
      <c r="C49" s="9" t="s">
        <v>102</v>
      </c>
      <c r="D49" s="116">
        <v>21630670</v>
      </c>
      <c r="E49" s="116">
        <v>865687</v>
      </c>
    </row>
    <row r="50" spans="1:5" s="1" customFormat="1" x14ac:dyDescent="0.2">
      <c r="A50" s="18">
        <v>40</v>
      </c>
      <c r="B50" s="10" t="s">
        <v>103</v>
      </c>
      <c r="C50" s="9" t="s">
        <v>221</v>
      </c>
      <c r="D50" s="116">
        <v>5569037</v>
      </c>
      <c r="E50" s="116">
        <v>22679</v>
      </c>
    </row>
    <row r="51" spans="1:5" s="1" customFormat="1" x14ac:dyDescent="0.2">
      <c r="A51" s="18">
        <v>41</v>
      </c>
      <c r="B51" s="10" t="s">
        <v>104</v>
      </c>
      <c r="C51" s="9" t="s">
        <v>2</v>
      </c>
      <c r="D51" s="116">
        <v>13529510</v>
      </c>
      <c r="E51" s="116">
        <v>858870</v>
      </c>
    </row>
    <row r="52" spans="1:5" s="1" customFormat="1" x14ac:dyDescent="0.2">
      <c r="A52" s="18">
        <v>42</v>
      </c>
      <c r="B52" s="19" t="s">
        <v>105</v>
      </c>
      <c r="C52" s="9" t="s">
        <v>3</v>
      </c>
      <c r="D52" s="116">
        <v>3794998</v>
      </c>
      <c r="E52" s="116">
        <v>11339</v>
      </c>
    </row>
    <row r="53" spans="1:5" s="1" customFormat="1" x14ac:dyDescent="0.2">
      <c r="A53" s="18">
        <v>43</v>
      </c>
      <c r="B53" s="11" t="s">
        <v>151</v>
      </c>
      <c r="C53" s="9" t="s">
        <v>32</v>
      </c>
      <c r="D53" s="116">
        <v>5070150</v>
      </c>
      <c r="E53" s="116">
        <v>596739</v>
      </c>
    </row>
    <row r="54" spans="1:5" s="1" customFormat="1" x14ac:dyDescent="0.2">
      <c r="A54" s="18">
        <v>44</v>
      </c>
      <c r="B54" s="19" t="s">
        <v>106</v>
      </c>
      <c r="C54" s="9" t="s">
        <v>217</v>
      </c>
      <c r="D54" s="116">
        <v>6187902</v>
      </c>
      <c r="E54" s="116">
        <v>29482</v>
      </c>
    </row>
    <row r="55" spans="1:5" s="1" customFormat="1" x14ac:dyDescent="0.2">
      <c r="A55" s="18">
        <v>45</v>
      </c>
      <c r="B55" s="11" t="s">
        <v>107</v>
      </c>
      <c r="C55" s="9" t="s">
        <v>0</v>
      </c>
      <c r="D55" s="116">
        <v>6272227</v>
      </c>
      <c r="E55" s="116">
        <v>34018</v>
      </c>
    </row>
    <row r="56" spans="1:5" s="1" customFormat="1" x14ac:dyDescent="0.2">
      <c r="A56" s="18">
        <v>46</v>
      </c>
      <c r="B56" s="19" t="s">
        <v>108</v>
      </c>
      <c r="C56" s="9" t="s">
        <v>4</v>
      </c>
      <c r="D56" s="116">
        <v>2623198</v>
      </c>
      <c r="E56" s="116">
        <v>9071</v>
      </c>
    </row>
    <row r="57" spans="1:5" s="1" customFormat="1" x14ac:dyDescent="0.2">
      <c r="A57" s="18">
        <v>47</v>
      </c>
      <c r="B57" s="11" t="s">
        <v>109</v>
      </c>
      <c r="C57" s="9" t="s">
        <v>1</v>
      </c>
      <c r="D57" s="116">
        <v>4861392</v>
      </c>
      <c r="E57" s="116">
        <v>523412</v>
      </c>
    </row>
    <row r="58" spans="1:5" s="1" customFormat="1" x14ac:dyDescent="0.2">
      <c r="A58" s="18">
        <v>48</v>
      </c>
      <c r="B58" s="19" t="s">
        <v>110</v>
      </c>
      <c r="C58" s="9" t="s">
        <v>218</v>
      </c>
      <c r="D58" s="116">
        <v>10089058</v>
      </c>
      <c r="E58" s="116">
        <v>253013</v>
      </c>
    </row>
    <row r="59" spans="1:5" s="1" customFormat="1" x14ac:dyDescent="0.2">
      <c r="A59" s="18">
        <v>49</v>
      </c>
      <c r="B59" s="19" t="s">
        <v>111</v>
      </c>
      <c r="C59" s="9" t="s">
        <v>25</v>
      </c>
      <c r="D59" s="116">
        <v>24250353</v>
      </c>
      <c r="E59" s="116">
        <v>1068615</v>
      </c>
    </row>
    <row r="60" spans="1:5" s="1" customFormat="1" x14ac:dyDescent="0.2">
      <c r="A60" s="18">
        <v>50</v>
      </c>
      <c r="B60" s="19" t="s">
        <v>159</v>
      </c>
      <c r="C60" s="9" t="s">
        <v>53</v>
      </c>
      <c r="D60" s="116">
        <v>4308048</v>
      </c>
      <c r="E60" s="116">
        <v>723860</v>
      </c>
    </row>
    <row r="61" spans="1:5" s="1" customFormat="1" x14ac:dyDescent="0.2">
      <c r="A61" s="18">
        <v>51</v>
      </c>
      <c r="B61" s="19" t="s">
        <v>112</v>
      </c>
      <c r="C61" s="9" t="s">
        <v>219</v>
      </c>
      <c r="D61" s="116">
        <v>4131287</v>
      </c>
      <c r="E61" s="116">
        <v>15875</v>
      </c>
    </row>
    <row r="62" spans="1:5" s="1" customFormat="1" x14ac:dyDescent="0.2">
      <c r="A62" s="18">
        <v>52</v>
      </c>
      <c r="B62" s="11" t="s">
        <v>161</v>
      </c>
      <c r="C62" s="9" t="s">
        <v>220</v>
      </c>
      <c r="D62" s="116">
        <v>5286081</v>
      </c>
      <c r="E62" s="116">
        <v>29482</v>
      </c>
    </row>
    <row r="63" spans="1:5" s="1" customFormat="1" x14ac:dyDescent="0.2">
      <c r="A63" s="18">
        <v>53</v>
      </c>
      <c r="B63" s="19" t="s">
        <v>223</v>
      </c>
      <c r="C63" s="9" t="s">
        <v>222</v>
      </c>
      <c r="D63" s="116">
        <v>0</v>
      </c>
      <c r="E63" s="116">
        <v>0</v>
      </c>
    </row>
    <row r="64" spans="1:5" s="1" customFormat="1" x14ac:dyDescent="0.2">
      <c r="A64" s="18">
        <v>54</v>
      </c>
      <c r="B64" s="19" t="s">
        <v>232</v>
      </c>
      <c r="C64" s="9" t="s">
        <v>233</v>
      </c>
      <c r="D64" s="116">
        <v>0</v>
      </c>
      <c r="E64" s="116">
        <v>0</v>
      </c>
    </row>
    <row r="65" spans="1:5" s="1" customFormat="1" x14ac:dyDescent="0.2">
      <c r="A65" s="18">
        <v>55</v>
      </c>
      <c r="B65" s="19" t="s">
        <v>113</v>
      </c>
      <c r="C65" s="9" t="s">
        <v>52</v>
      </c>
      <c r="D65" s="116">
        <v>1523142</v>
      </c>
      <c r="E65" s="116">
        <v>238126</v>
      </c>
    </row>
    <row r="66" spans="1:5" s="1" customFormat="1" x14ac:dyDescent="0.2">
      <c r="A66" s="18">
        <v>56</v>
      </c>
      <c r="B66" s="11" t="s">
        <v>114</v>
      </c>
      <c r="C66" s="9" t="s">
        <v>234</v>
      </c>
      <c r="D66" s="116">
        <v>1036094</v>
      </c>
      <c r="E66" s="116">
        <v>210912</v>
      </c>
    </row>
    <row r="67" spans="1:5" s="1" customFormat="1" x14ac:dyDescent="0.2">
      <c r="A67" s="18">
        <v>57</v>
      </c>
      <c r="B67" s="10" t="s">
        <v>115</v>
      </c>
      <c r="C67" s="9" t="s">
        <v>420</v>
      </c>
      <c r="D67" s="116">
        <v>1622206</v>
      </c>
      <c r="E67" s="116">
        <v>229055</v>
      </c>
    </row>
    <row r="68" spans="1:5" s="1" customFormat="1" x14ac:dyDescent="0.2">
      <c r="A68" s="18">
        <v>58</v>
      </c>
      <c r="B68" s="11" t="s">
        <v>117</v>
      </c>
      <c r="C68" s="9" t="s">
        <v>235</v>
      </c>
      <c r="D68" s="116">
        <v>2152099</v>
      </c>
      <c r="E68" s="116">
        <v>381002</v>
      </c>
    </row>
    <row r="69" spans="1:5" s="1" customFormat="1" x14ac:dyDescent="0.2">
      <c r="A69" s="18">
        <v>59</v>
      </c>
      <c r="B69" s="19" t="s">
        <v>118</v>
      </c>
      <c r="C69" s="9" t="s">
        <v>325</v>
      </c>
      <c r="D69" s="116">
        <v>1842751</v>
      </c>
      <c r="E69" s="116">
        <v>145144</v>
      </c>
    </row>
    <row r="70" spans="1:5" s="1" customFormat="1" ht="24" x14ac:dyDescent="0.2">
      <c r="A70" s="18">
        <v>60</v>
      </c>
      <c r="B70" s="10" t="s">
        <v>119</v>
      </c>
      <c r="C70" s="9" t="s">
        <v>236</v>
      </c>
      <c r="D70" s="116">
        <v>0</v>
      </c>
      <c r="E70" s="116">
        <v>0</v>
      </c>
    </row>
    <row r="71" spans="1:5" s="1" customFormat="1" ht="24" x14ac:dyDescent="0.2">
      <c r="A71" s="18">
        <v>61</v>
      </c>
      <c r="B71" s="10" t="s">
        <v>120</v>
      </c>
      <c r="C71" s="9" t="s">
        <v>237</v>
      </c>
      <c r="D71" s="116">
        <v>0</v>
      </c>
      <c r="E71" s="116">
        <v>0</v>
      </c>
    </row>
    <row r="72" spans="1:5" s="1" customFormat="1" x14ac:dyDescent="0.2">
      <c r="A72" s="18">
        <v>62</v>
      </c>
      <c r="B72" s="11" t="s">
        <v>121</v>
      </c>
      <c r="C72" s="9" t="s">
        <v>238</v>
      </c>
      <c r="D72" s="116">
        <v>18975041</v>
      </c>
      <c r="E72" s="116">
        <v>944917</v>
      </c>
    </row>
    <row r="73" spans="1:5" s="1" customFormat="1" x14ac:dyDescent="0.2">
      <c r="A73" s="18">
        <v>63</v>
      </c>
      <c r="B73" s="11" t="s">
        <v>122</v>
      </c>
      <c r="C73" s="9" t="s">
        <v>51</v>
      </c>
      <c r="D73" s="116">
        <v>11514009</v>
      </c>
      <c r="E73" s="116">
        <v>538877</v>
      </c>
    </row>
    <row r="74" spans="1:5" s="1" customFormat="1" x14ac:dyDescent="0.2">
      <c r="A74" s="18">
        <v>64</v>
      </c>
      <c r="B74" s="11" t="s">
        <v>123</v>
      </c>
      <c r="C74" s="9" t="s">
        <v>239</v>
      </c>
      <c r="D74" s="116">
        <v>25452363</v>
      </c>
      <c r="E74" s="116">
        <v>1002406</v>
      </c>
    </row>
    <row r="75" spans="1:5" s="1" customFormat="1" ht="24" x14ac:dyDescent="0.2">
      <c r="A75" s="18">
        <v>65</v>
      </c>
      <c r="B75" s="11" t="s">
        <v>124</v>
      </c>
      <c r="C75" s="9" t="s">
        <v>240</v>
      </c>
      <c r="D75" s="116">
        <v>0</v>
      </c>
      <c r="E75" s="116">
        <v>0</v>
      </c>
    </row>
    <row r="76" spans="1:5" s="1" customFormat="1" ht="24" x14ac:dyDescent="0.2">
      <c r="A76" s="18">
        <v>66</v>
      </c>
      <c r="B76" s="10" t="s">
        <v>125</v>
      </c>
      <c r="C76" s="9" t="s">
        <v>241</v>
      </c>
      <c r="D76" s="116">
        <v>0</v>
      </c>
      <c r="E76" s="116">
        <v>0</v>
      </c>
    </row>
    <row r="77" spans="1:5" s="1" customFormat="1" ht="24" x14ac:dyDescent="0.2">
      <c r="A77" s="18">
        <v>67</v>
      </c>
      <c r="B77" s="11" t="s">
        <v>126</v>
      </c>
      <c r="C77" s="9" t="s">
        <v>242</v>
      </c>
      <c r="D77" s="116">
        <v>0</v>
      </c>
      <c r="E77" s="116">
        <v>0</v>
      </c>
    </row>
    <row r="78" spans="1:5" s="1" customFormat="1" ht="24" x14ac:dyDescent="0.2">
      <c r="A78" s="18">
        <v>68</v>
      </c>
      <c r="B78" s="11" t="s">
        <v>127</v>
      </c>
      <c r="C78" s="9" t="s">
        <v>243</v>
      </c>
      <c r="D78" s="116">
        <v>0</v>
      </c>
      <c r="E78" s="116">
        <v>0</v>
      </c>
    </row>
    <row r="79" spans="1:5" s="1" customFormat="1" ht="24" x14ac:dyDescent="0.2">
      <c r="A79" s="18">
        <v>69</v>
      </c>
      <c r="B79" s="10" t="s">
        <v>128</v>
      </c>
      <c r="C79" s="9" t="s">
        <v>244</v>
      </c>
      <c r="D79" s="116">
        <v>0</v>
      </c>
      <c r="E79" s="116">
        <v>0</v>
      </c>
    </row>
    <row r="80" spans="1:5" s="1" customFormat="1" ht="24" x14ac:dyDescent="0.2">
      <c r="A80" s="18">
        <v>70</v>
      </c>
      <c r="B80" s="10" t="s">
        <v>129</v>
      </c>
      <c r="C80" s="9" t="s">
        <v>245</v>
      </c>
      <c r="D80" s="116">
        <v>0</v>
      </c>
      <c r="E80" s="116">
        <v>0</v>
      </c>
    </row>
    <row r="81" spans="1:5" s="1" customFormat="1" ht="24" x14ac:dyDescent="0.2">
      <c r="A81" s="18">
        <v>71</v>
      </c>
      <c r="B81" s="10" t="s">
        <v>130</v>
      </c>
      <c r="C81" s="9" t="s">
        <v>246</v>
      </c>
      <c r="D81" s="116">
        <v>0</v>
      </c>
      <c r="E81" s="116">
        <v>0</v>
      </c>
    </row>
    <row r="82" spans="1:5" s="1" customFormat="1" x14ac:dyDescent="0.2">
      <c r="A82" s="18">
        <v>72</v>
      </c>
      <c r="B82" s="19" t="s">
        <v>131</v>
      </c>
      <c r="C82" s="9" t="s">
        <v>132</v>
      </c>
      <c r="D82" s="116">
        <v>15202608</v>
      </c>
      <c r="E82" s="116">
        <v>834361</v>
      </c>
    </row>
    <row r="83" spans="1:5" s="1" customFormat="1" x14ac:dyDescent="0.2">
      <c r="A83" s="18">
        <v>73</v>
      </c>
      <c r="B83" s="10" t="s">
        <v>133</v>
      </c>
      <c r="C83" s="9" t="s">
        <v>247</v>
      </c>
      <c r="D83" s="116">
        <v>30656778</v>
      </c>
      <c r="E83" s="116">
        <v>1226333</v>
      </c>
    </row>
    <row r="84" spans="1:5" s="1" customFormat="1" x14ac:dyDescent="0.2">
      <c r="A84" s="18">
        <v>74</v>
      </c>
      <c r="B84" s="19" t="s">
        <v>134</v>
      </c>
      <c r="C84" s="9" t="s">
        <v>35</v>
      </c>
      <c r="D84" s="116">
        <v>18946609</v>
      </c>
      <c r="E84" s="116">
        <v>836696</v>
      </c>
    </row>
    <row r="85" spans="1:5" s="1" customFormat="1" x14ac:dyDescent="0.2">
      <c r="A85" s="18">
        <v>75</v>
      </c>
      <c r="B85" s="10" t="s">
        <v>135</v>
      </c>
      <c r="C85" s="9" t="s">
        <v>414</v>
      </c>
      <c r="D85" s="116">
        <v>11670361</v>
      </c>
      <c r="E85" s="116">
        <v>476860</v>
      </c>
    </row>
    <row r="86" spans="1:5" s="1" customFormat="1" x14ac:dyDescent="0.2">
      <c r="A86" s="18">
        <v>76</v>
      </c>
      <c r="B86" s="10" t="s">
        <v>136</v>
      </c>
      <c r="C86" s="9" t="s">
        <v>36</v>
      </c>
      <c r="D86" s="116">
        <v>61692759</v>
      </c>
      <c r="E86" s="116">
        <v>1555251</v>
      </c>
    </row>
    <row r="87" spans="1:5" s="1" customFormat="1" x14ac:dyDescent="0.2">
      <c r="A87" s="18">
        <v>77</v>
      </c>
      <c r="B87" s="10" t="s">
        <v>137</v>
      </c>
      <c r="C87" s="9" t="s">
        <v>50</v>
      </c>
      <c r="D87" s="116">
        <v>862232</v>
      </c>
      <c r="E87" s="116">
        <v>131536</v>
      </c>
    </row>
    <row r="88" spans="1:5" s="1" customFormat="1" x14ac:dyDescent="0.2">
      <c r="A88" s="18">
        <v>78</v>
      </c>
      <c r="B88" s="10" t="s">
        <v>138</v>
      </c>
      <c r="C88" s="9" t="s">
        <v>228</v>
      </c>
      <c r="D88" s="116">
        <v>25871972</v>
      </c>
      <c r="E88" s="116">
        <v>1019923</v>
      </c>
    </row>
    <row r="89" spans="1:5" s="1" customFormat="1" x14ac:dyDescent="0.2">
      <c r="A89" s="18">
        <v>79</v>
      </c>
      <c r="B89" s="10" t="s">
        <v>139</v>
      </c>
      <c r="C89" s="9" t="s">
        <v>308</v>
      </c>
      <c r="D89" s="116">
        <v>0</v>
      </c>
      <c r="E89" s="116">
        <v>0</v>
      </c>
    </row>
    <row r="90" spans="1:5" s="1" customFormat="1" x14ac:dyDescent="0.2">
      <c r="A90" s="18">
        <v>80</v>
      </c>
      <c r="B90" s="11" t="s">
        <v>140</v>
      </c>
      <c r="C90" s="9" t="s">
        <v>258</v>
      </c>
      <c r="D90" s="116">
        <v>0</v>
      </c>
      <c r="E90" s="116">
        <v>0</v>
      </c>
    </row>
    <row r="91" spans="1:5" s="1" customFormat="1" ht="24" x14ac:dyDescent="0.2">
      <c r="A91" s="292">
        <v>81</v>
      </c>
      <c r="B91" s="295" t="s">
        <v>141</v>
      </c>
      <c r="C91" s="14" t="s">
        <v>248</v>
      </c>
      <c r="D91" s="116">
        <v>160627</v>
      </c>
      <c r="E91" s="116">
        <v>0</v>
      </c>
    </row>
    <row r="92" spans="1:5" s="1" customFormat="1" ht="36" x14ac:dyDescent="0.2">
      <c r="A92" s="293"/>
      <c r="B92" s="296"/>
      <c r="C92" s="9" t="s">
        <v>306</v>
      </c>
      <c r="D92" s="116">
        <v>160627</v>
      </c>
      <c r="E92" s="116">
        <v>0</v>
      </c>
    </row>
    <row r="93" spans="1:5" s="1" customFormat="1" ht="24" x14ac:dyDescent="0.2">
      <c r="A93" s="293"/>
      <c r="B93" s="296"/>
      <c r="C93" s="9" t="s">
        <v>249</v>
      </c>
      <c r="D93" s="116">
        <v>0</v>
      </c>
      <c r="E93" s="116">
        <v>0</v>
      </c>
    </row>
    <row r="94" spans="1:5" s="1" customFormat="1" ht="36" x14ac:dyDescent="0.2">
      <c r="A94" s="294"/>
      <c r="B94" s="297"/>
      <c r="C94" s="20" t="s">
        <v>307</v>
      </c>
      <c r="D94" s="116">
        <v>0</v>
      </c>
      <c r="E94" s="116">
        <v>0</v>
      </c>
    </row>
    <row r="95" spans="1:5" s="1" customFormat="1" ht="24" x14ac:dyDescent="0.2">
      <c r="A95" s="18">
        <v>82</v>
      </c>
      <c r="B95" s="11" t="s">
        <v>142</v>
      </c>
      <c r="C95" s="9" t="s">
        <v>49</v>
      </c>
      <c r="D95" s="116">
        <v>0</v>
      </c>
      <c r="E95" s="116">
        <v>0</v>
      </c>
    </row>
    <row r="96" spans="1:5" s="1" customFormat="1" x14ac:dyDescent="0.2">
      <c r="A96" s="18">
        <v>83</v>
      </c>
      <c r="B96" s="11" t="s">
        <v>143</v>
      </c>
      <c r="C96" s="9" t="s">
        <v>144</v>
      </c>
      <c r="D96" s="116">
        <v>1215726</v>
      </c>
      <c r="E96" s="116">
        <v>0</v>
      </c>
    </row>
    <row r="97" spans="1:5" s="1" customFormat="1" x14ac:dyDescent="0.2">
      <c r="A97" s="18">
        <v>84</v>
      </c>
      <c r="B97" s="19" t="s">
        <v>145</v>
      </c>
      <c r="C97" s="9" t="s">
        <v>146</v>
      </c>
      <c r="D97" s="116">
        <v>6628753</v>
      </c>
      <c r="E97" s="116">
        <v>0</v>
      </c>
    </row>
    <row r="98" spans="1:5" s="1" customFormat="1" x14ac:dyDescent="0.2">
      <c r="A98" s="18">
        <v>85</v>
      </c>
      <c r="B98" s="11" t="s">
        <v>147</v>
      </c>
      <c r="C98" s="9" t="s">
        <v>27</v>
      </c>
      <c r="D98" s="116">
        <v>3399878</v>
      </c>
      <c r="E98" s="116">
        <v>20411</v>
      </c>
    </row>
    <row r="99" spans="1:5" s="1" customFormat="1" x14ac:dyDescent="0.2">
      <c r="A99" s="18">
        <v>86</v>
      </c>
      <c r="B99" s="19" t="s">
        <v>148</v>
      </c>
      <c r="C99" s="9" t="s">
        <v>12</v>
      </c>
      <c r="D99" s="116">
        <v>3606194</v>
      </c>
      <c r="E99" s="116">
        <v>13607</v>
      </c>
    </row>
    <row r="100" spans="1:5" s="1" customFormat="1" x14ac:dyDescent="0.2">
      <c r="A100" s="18">
        <v>87</v>
      </c>
      <c r="B100" s="19" t="s">
        <v>149</v>
      </c>
      <c r="C100" s="9" t="s">
        <v>26</v>
      </c>
      <c r="D100" s="116">
        <v>9643359</v>
      </c>
      <c r="E100" s="116">
        <v>485517</v>
      </c>
    </row>
    <row r="101" spans="1:5" s="1" customFormat="1" x14ac:dyDescent="0.2">
      <c r="A101" s="18">
        <v>88</v>
      </c>
      <c r="B101" s="11" t="s">
        <v>150</v>
      </c>
      <c r="C101" s="9" t="s">
        <v>43</v>
      </c>
      <c r="D101" s="116">
        <v>4329204</v>
      </c>
      <c r="E101" s="116">
        <v>9071</v>
      </c>
    </row>
    <row r="102" spans="1:5" s="1" customFormat="1" x14ac:dyDescent="0.2">
      <c r="A102" s="18">
        <v>89</v>
      </c>
      <c r="B102" s="10" t="s">
        <v>152</v>
      </c>
      <c r="C102" s="9" t="s">
        <v>28</v>
      </c>
      <c r="D102" s="116">
        <v>9613818</v>
      </c>
      <c r="E102" s="116">
        <v>510569</v>
      </c>
    </row>
    <row r="103" spans="1:5" s="1" customFormat="1" x14ac:dyDescent="0.2">
      <c r="A103" s="18">
        <v>90</v>
      </c>
      <c r="B103" s="10" t="s">
        <v>153</v>
      </c>
      <c r="C103" s="9" t="s">
        <v>29</v>
      </c>
      <c r="D103" s="116">
        <v>8270185</v>
      </c>
      <c r="E103" s="116">
        <v>758508</v>
      </c>
    </row>
    <row r="104" spans="1:5" s="1" customFormat="1" x14ac:dyDescent="0.2">
      <c r="A104" s="18">
        <v>91</v>
      </c>
      <c r="B104" s="19" t="s">
        <v>154</v>
      </c>
      <c r="C104" s="9" t="s">
        <v>14</v>
      </c>
      <c r="D104" s="116">
        <v>3605899</v>
      </c>
      <c r="E104" s="116">
        <v>310420</v>
      </c>
    </row>
    <row r="105" spans="1:5" s="17" customFormat="1" x14ac:dyDescent="0.2">
      <c r="A105" s="18">
        <v>92</v>
      </c>
      <c r="B105" s="10" t="s">
        <v>155</v>
      </c>
      <c r="C105" s="9" t="s">
        <v>30</v>
      </c>
      <c r="D105" s="116">
        <v>5806638</v>
      </c>
      <c r="E105" s="116">
        <v>27214</v>
      </c>
    </row>
    <row r="106" spans="1:5" s="1" customFormat="1" x14ac:dyDescent="0.2">
      <c r="A106" s="18">
        <v>93</v>
      </c>
      <c r="B106" s="10" t="s">
        <v>156</v>
      </c>
      <c r="C106" s="9" t="s">
        <v>15</v>
      </c>
      <c r="D106" s="116">
        <v>4636097</v>
      </c>
      <c r="E106" s="116">
        <v>13607</v>
      </c>
    </row>
    <row r="107" spans="1:5" s="1" customFormat="1" x14ac:dyDescent="0.2">
      <c r="A107" s="18">
        <v>94</v>
      </c>
      <c r="B107" s="11" t="s">
        <v>157</v>
      </c>
      <c r="C107" s="9" t="s">
        <v>13</v>
      </c>
      <c r="D107" s="116">
        <v>5714167</v>
      </c>
      <c r="E107" s="116">
        <v>538406</v>
      </c>
    </row>
    <row r="108" spans="1:5" s="1" customFormat="1" x14ac:dyDescent="0.2">
      <c r="A108" s="18">
        <v>95</v>
      </c>
      <c r="B108" s="19" t="s">
        <v>158</v>
      </c>
      <c r="C108" s="9" t="s">
        <v>31</v>
      </c>
      <c r="D108" s="116">
        <v>3138969</v>
      </c>
      <c r="E108" s="116">
        <v>27214</v>
      </c>
    </row>
    <row r="109" spans="1:5" s="1" customFormat="1" x14ac:dyDescent="0.2">
      <c r="A109" s="18">
        <v>96</v>
      </c>
      <c r="B109" s="10" t="s">
        <v>160</v>
      </c>
      <c r="C109" s="9" t="s">
        <v>33</v>
      </c>
      <c r="D109" s="116">
        <v>10443401</v>
      </c>
      <c r="E109" s="116">
        <v>511820</v>
      </c>
    </row>
    <row r="110" spans="1:5" s="1" customFormat="1" x14ac:dyDescent="0.2">
      <c r="A110" s="18">
        <v>97</v>
      </c>
      <c r="B110" s="10" t="s">
        <v>162</v>
      </c>
      <c r="C110" s="9" t="s">
        <v>163</v>
      </c>
      <c r="D110" s="116">
        <v>0</v>
      </c>
      <c r="E110" s="116">
        <v>0</v>
      </c>
    </row>
    <row r="111" spans="1:5" s="1" customFormat="1" x14ac:dyDescent="0.2">
      <c r="A111" s="18">
        <v>98</v>
      </c>
      <c r="B111" s="10" t="s">
        <v>164</v>
      </c>
      <c r="C111" s="9" t="s">
        <v>165</v>
      </c>
      <c r="D111" s="116">
        <v>0</v>
      </c>
      <c r="E111" s="116">
        <v>0</v>
      </c>
    </row>
    <row r="112" spans="1:5" s="1" customFormat="1" x14ac:dyDescent="0.2">
      <c r="A112" s="18">
        <v>99</v>
      </c>
      <c r="B112" s="19" t="s">
        <v>166</v>
      </c>
      <c r="C112" s="9" t="s">
        <v>167</v>
      </c>
      <c r="D112" s="116">
        <v>0</v>
      </c>
      <c r="E112" s="116">
        <v>0</v>
      </c>
    </row>
    <row r="113" spans="1:5" s="1" customFormat="1" x14ac:dyDescent="0.2">
      <c r="A113" s="18">
        <v>100</v>
      </c>
      <c r="B113" s="19" t="s">
        <v>168</v>
      </c>
      <c r="C113" s="9" t="s">
        <v>169</v>
      </c>
      <c r="D113" s="116">
        <v>0</v>
      </c>
      <c r="E113" s="116">
        <v>0</v>
      </c>
    </row>
    <row r="114" spans="1:5" s="1" customFormat="1" ht="24" x14ac:dyDescent="0.2">
      <c r="A114" s="18">
        <v>101</v>
      </c>
      <c r="B114" s="19" t="s">
        <v>170</v>
      </c>
      <c r="C114" s="9" t="s">
        <v>171</v>
      </c>
      <c r="D114" s="116">
        <v>0</v>
      </c>
      <c r="E114" s="116">
        <v>0</v>
      </c>
    </row>
    <row r="115" spans="1:5" s="1" customFormat="1" x14ac:dyDescent="0.2">
      <c r="A115" s="18">
        <v>102</v>
      </c>
      <c r="B115" s="19" t="s">
        <v>172</v>
      </c>
      <c r="C115" s="9" t="s">
        <v>173</v>
      </c>
      <c r="D115" s="116">
        <v>0</v>
      </c>
      <c r="E115" s="116">
        <v>0</v>
      </c>
    </row>
    <row r="116" spans="1:5" s="1" customFormat="1" x14ac:dyDescent="0.2">
      <c r="A116" s="18">
        <v>103</v>
      </c>
      <c r="B116" s="19" t="s">
        <v>174</v>
      </c>
      <c r="C116" s="9" t="s">
        <v>175</v>
      </c>
      <c r="D116" s="116">
        <v>0</v>
      </c>
      <c r="E116" s="116">
        <v>0</v>
      </c>
    </row>
    <row r="117" spans="1:5" s="1" customFormat="1" x14ac:dyDescent="0.2">
      <c r="A117" s="18">
        <v>104</v>
      </c>
      <c r="B117" s="15" t="s">
        <v>176</v>
      </c>
      <c r="C117" s="13" t="s">
        <v>177</v>
      </c>
      <c r="D117" s="116">
        <v>0</v>
      </c>
      <c r="E117" s="116">
        <v>0</v>
      </c>
    </row>
    <row r="118" spans="1:5" s="1" customFormat="1" x14ac:dyDescent="0.2">
      <c r="A118" s="18">
        <v>105</v>
      </c>
      <c r="B118" s="11" t="s">
        <v>178</v>
      </c>
      <c r="C118" s="9" t="s">
        <v>179</v>
      </c>
      <c r="D118" s="116">
        <v>0</v>
      </c>
      <c r="E118" s="116">
        <v>0</v>
      </c>
    </row>
    <row r="119" spans="1:5" s="1" customFormat="1" x14ac:dyDescent="0.2">
      <c r="A119" s="18">
        <v>106</v>
      </c>
      <c r="B119" s="19" t="s">
        <v>180</v>
      </c>
      <c r="C119" s="9" t="s">
        <v>181</v>
      </c>
      <c r="D119" s="116">
        <v>0</v>
      </c>
      <c r="E119" s="116">
        <v>0</v>
      </c>
    </row>
    <row r="120" spans="1:5" s="1" customFormat="1" x14ac:dyDescent="0.2">
      <c r="A120" s="18">
        <v>107</v>
      </c>
      <c r="B120" s="10" t="s">
        <v>182</v>
      </c>
      <c r="C120" s="16" t="s">
        <v>183</v>
      </c>
      <c r="D120" s="116">
        <v>0</v>
      </c>
      <c r="E120" s="116">
        <v>0</v>
      </c>
    </row>
    <row r="121" spans="1:5" s="1" customFormat="1" x14ac:dyDescent="0.2">
      <c r="A121" s="18">
        <v>108</v>
      </c>
      <c r="B121" s="19" t="s">
        <v>184</v>
      </c>
      <c r="C121" s="9" t="s">
        <v>261</v>
      </c>
      <c r="D121" s="116">
        <v>0</v>
      </c>
      <c r="E121" s="116">
        <v>0</v>
      </c>
    </row>
    <row r="122" spans="1:5" s="1" customFormat="1" x14ac:dyDescent="0.2">
      <c r="A122" s="18">
        <v>109</v>
      </c>
      <c r="B122" s="11" t="s">
        <v>185</v>
      </c>
      <c r="C122" s="9" t="s">
        <v>250</v>
      </c>
      <c r="D122" s="116">
        <v>0</v>
      </c>
      <c r="E122" s="116">
        <v>0</v>
      </c>
    </row>
    <row r="123" spans="1:5" s="1" customFormat="1" x14ac:dyDescent="0.2">
      <c r="A123" s="18">
        <v>110</v>
      </c>
      <c r="B123" s="10" t="s">
        <v>329</v>
      </c>
      <c r="C123" s="9" t="s">
        <v>317</v>
      </c>
      <c r="D123" s="116">
        <v>0</v>
      </c>
      <c r="E123" s="116">
        <v>0</v>
      </c>
    </row>
    <row r="124" spans="1:5" s="1" customFormat="1" x14ac:dyDescent="0.2">
      <c r="A124" s="18">
        <v>111</v>
      </c>
      <c r="B124" s="49" t="s">
        <v>421</v>
      </c>
      <c r="C124" s="13" t="s">
        <v>422</v>
      </c>
      <c r="D124" s="116">
        <v>0</v>
      </c>
      <c r="E124" s="116">
        <v>0</v>
      </c>
    </row>
    <row r="125" spans="1:5" s="1" customFormat="1" x14ac:dyDescent="0.2">
      <c r="A125" s="18">
        <v>112</v>
      </c>
      <c r="B125" s="11" t="s">
        <v>186</v>
      </c>
      <c r="C125" s="9" t="s">
        <v>320</v>
      </c>
      <c r="D125" s="116">
        <v>0</v>
      </c>
      <c r="E125" s="116">
        <v>0</v>
      </c>
    </row>
    <row r="126" spans="1:5" s="1" customFormat="1" x14ac:dyDescent="0.2">
      <c r="A126" s="18">
        <v>113</v>
      </c>
      <c r="B126" s="19" t="s">
        <v>187</v>
      </c>
      <c r="C126" s="9" t="s">
        <v>188</v>
      </c>
      <c r="D126" s="116">
        <v>0</v>
      </c>
      <c r="E126" s="116">
        <v>0</v>
      </c>
    </row>
    <row r="127" spans="1:5" s="1" customFormat="1" ht="24" x14ac:dyDescent="0.2">
      <c r="A127" s="18">
        <v>114</v>
      </c>
      <c r="B127" s="19" t="s">
        <v>189</v>
      </c>
      <c r="C127" s="32" t="s">
        <v>305</v>
      </c>
      <c r="D127" s="116">
        <v>0</v>
      </c>
      <c r="E127" s="116">
        <v>0</v>
      </c>
    </row>
    <row r="128" spans="1:5" s="1" customFormat="1" x14ac:dyDescent="0.2">
      <c r="A128" s="18">
        <v>115</v>
      </c>
      <c r="B128" s="19" t="s">
        <v>190</v>
      </c>
      <c r="C128" s="9" t="s">
        <v>225</v>
      </c>
      <c r="D128" s="116">
        <v>60156405</v>
      </c>
      <c r="E128" s="116">
        <v>0</v>
      </c>
    </row>
    <row r="129" spans="1:5" x14ac:dyDescent="0.2">
      <c r="A129" s="18">
        <v>116</v>
      </c>
      <c r="B129" s="19" t="s">
        <v>191</v>
      </c>
      <c r="C129" s="9" t="s">
        <v>192</v>
      </c>
      <c r="D129" s="116">
        <v>0</v>
      </c>
      <c r="E129" s="116">
        <v>0</v>
      </c>
    </row>
    <row r="130" spans="1:5" s="1" customFormat="1" x14ac:dyDescent="0.2">
      <c r="A130" s="18">
        <v>117</v>
      </c>
      <c r="B130" s="19" t="s">
        <v>193</v>
      </c>
      <c r="C130" s="9" t="s">
        <v>40</v>
      </c>
      <c r="D130" s="116">
        <v>90287</v>
      </c>
      <c r="E130" s="116">
        <v>0</v>
      </c>
    </row>
    <row r="131" spans="1:5" s="1" customFormat="1" x14ac:dyDescent="0.2">
      <c r="A131" s="18">
        <v>118</v>
      </c>
      <c r="B131" s="10" t="s">
        <v>194</v>
      </c>
      <c r="C131" s="9" t="s">
        <v>46</v>
      </c>
      <c r="D131" s="116">
        <v>0</v>
      </c>
      <c r="E131" s="116">
        <v>0</v>
      </c>
    </row>
    <row r="132" spans="1:5" s="1" customFormat="1" x14ac:dyDescent="0.2">
      <c r="A132" s="18">
        <v>119</v>
      </c>
      <c r="B132" s="10" t="s">
        <v>195</v>
      </c>
      <c r="C132" s="9" t="s">
        <v>227</v>
      </c>
      <c r="D132" s="116">
        <v>0</v>
      </c>
      <c r="E132" s="116">
        <v>0</v>
      </c>
    </row>
    <row r="133" spans="1:5" s="1" customFormat="1" x14ac:dyDescent="0.2">
      <c r="A133" s="18">
        <v>120</v>
      </c>
      <c r="B133" s="10" t="s">
        <v>196</v>
      </c>
      <c r="C133" s="9" t="s">
        <v>48</v>
      </c>
      <c r="D133" s="116">
        <v>0</v>
      </c>
      <c r="E133" s="116">
        <v>0</v>
      </c>
    </row>
    <row r="134" spans="1:5" s="1" customFormat="1" x14ac:dyDescent="0.2">
      <c r="A134" s="18">
        <v>121</v>
      </c>
      <c r="B134" s="19" t="s">
        <v>197</v>
      </c>
      <c r="C134" s="9" t="s">
        <v>47</v>
      </c>
      <c r="D134" s="116">
        <v>0</v>
      </c>
      <c r="E134" s="116">
        <v>0</v>
      </c>
    </row>
    <row r="135" spans="1:5" s="1" customFormat="1" x14ac:dyDescent="0.2">
      <c r="A135" s="18">
        <v>122</v>
      </c>
      <c r="B135" s="19" t="s">
        <v>198</v>
      </c>
      <c r="C135" s="9" t="s">
        <v>199</v>
      </c>
      <c r="D135" s="116">
        <v>0</v>
      </c>
      <c r="E135" s="116">
        <v>0</v>
      </c>
    </row>
    <row r="136" spans="1:5" s="1" customFormat="1" x14ac:dyDescent="0.2">
      <c r="A136" s="18">
        <v>123</v>
      </c>
      <c r="B136" s="19" t="s">
        <v>200</v>
      </c>
      <c r="C136" s="9" t="s">
        <v>41</v>
      </c>
      <c r="D136" s="116">
        <v>0</v>
      </c>
      <c r="E136" s="116">
        <v>0</v>
      </c>
    </row>
    <row r="137" spans="1:5" s="1" customFormat="1" x14ac:dyDescent="0.2">
      <c r="A137" s="18">
        <v>124</v>
      </c>
      <c r="B137" s="10" t="s">
        <v>201</v>
      </c>
      <c r="C137" s="9" t="s">
        <v>226</v>
      </c>
      <c r="D137" s="116">
        <v>12230597</v>
      </c>
      <c r="E137" s="116">
        <v>646552</v>
      </c>
    </row>
    <row r="138" spans="1:5" s="1" customFormat="1" x14ac:dyDescent="0.2">
      <c r="A138" s="18">
        <v>125</v>
      </c>
      <c r="B138" s="11" t="s">
        <v>202</v>
      </c>
      <c r="C138" s="9" t="s">
        <v>203</v>
      </c>
      <c r="D138" s="116">
        <v>23568071</v>
      </c>
      <c r="E138" s="116">
        <v>770578</v>
      </c>
    </row>
    <row r="139" spans="1:5" x14ac:dyDescent="0.2">
      <c r="A139" s="18">
        <v>126</v>
      </c>
      <c r="B139" s="19" t="s">
        <v>204</v>
      </c>
      <c r="C139" s="9" t="s">
        <v>205</v>
      </c>
      <c r="D139" s="116">
        <v>0</v>
      </c>
      <c r="E139" s="116">
        <v>0</v>
      </c>
    </row>
    <row r="140" spans="1:5" x14ac:dyDescent="0.2">
      <c r="A140" s="18">
        <v>127</v>
      </c>
      <c r="B140" s="10" t="s">
        <v>206</v>
      </c>
      <c r="C140" s="9" t="s">
        <v>207</v>
      </c>
      <c r="D140" s="116">
        <v>0</v>
      </c>
      <c r="E140" s="116">
        <v>0</v>
      </c>
    </row>
    <row r="141" spans="1:5" x14ac:dyDescent="0.2">
      <c r="A141" s="18">
        <v>128</v>
      </c>
      <c r="B141" s="19" t="s">
        <v>208</v>
      </c>
      <c r="C141" s="9" t="s">
        <v>209</v>
      </c>
      <c r="D141" s="116">
        <v>0</v>
      </c>
      <c r="E141" s="116">
        <v>0</v>
      </c>
    </row>
    <row r="142" spans="1:5" x14ac:dyDescent="0.2">
      <c r="A142" s="18">
        <v>129</v>
      </c>
      <c r="B142" s="78" t="s">
        <v>251</v>
      </c>
      <c r="C142" s="79" t="s">
        <v>252</v>
      </c>
      <c r="D142" s="116">
        <v>0</v>
      </c>
      <c r="E142" s="116">
        <v>0</v>
      </c>
    </row>
    <row r="143" spans="1:5" x14ac:dyDescent="0.2">
      <c r="A143" s="18">
        <v>130</v>
      </c>
      <c r="B143" s="80" t="s">
        <v>253</v>
      </c>
      <c r="C143" s="36" t="s">
        <v>254</v>
      </c>
      <c r="D143" s="116">
        <v>0</v>
      </c>
      <c r="E143" s="116">
        <v>0</v>
      </c>
    </row>
    <row r="144" spans="1:5" x14ac:dyDescent="0.2">
      <c r="A144" s="18">
        <v>131</v>
      </c>
      <c r="B144" s="81" t="s">
        <v>255</v>
      </c>
      <c r="C144" s="129" t="s">
        <v>419</v>
      </c>
      <c r="D144" s="116">
        <v>0</v>
      </c>
      <c r="E144" s="116">
        <v>0</v>
      </c>
    </row>
    <row r="145" spans="1:5" x14ac:dyDescent="0.2">
      <c r="A145" s="18">
        <v>132</v>
      </c>
      <c r="B145" s="18" t="s">
        <v>259</v>
      </c>
      <c r="C145" s="26" t="s">
        <v>260</v>
      </c>
      <c r="D145" s="116">
        <v>0</v>
      </c>
      <c r="E145" s="116">
        <v>0</v>
      </c>
    </row>
    <row r="146" spans="1:5" x14ac:dyDescent="0.2">
      <c r="A146" s="18">
        <v>133</v>
      </c>
      <c r="B146" s="49" t="s">
        <v>310</v>
      </c>
      <c r="C146" s="26" t="s">
        <v>309</v>
      </c>
      <c r="D146" s="116">
        <v>0</v>
      </c>
      <c r="E146" s="116">
        <v>0</v>
      </c>
    </row>
    <row r="147" spans="1:5" x14ac:dyDescent="0.2">
      <c r="A147" s="18">
        <v>134</v>
      </c>
      <c r="B147" s="49" t="s">
        <v>319</v>
      </c>
      <c r="C147" s="26" t="s">
        <v>316</v>
      </c>
      <c r="D147" s="116">
        <v>0</v>
      </c>
      <c r="E147" s="116">
        <v>0</v>
      </c>
    </row>
    <row r="148" spans="1:5" s="4" customFormat="1" x14ac:dyDescent="0.2">
      <c r="A148" s="18">
        <v>135</v>
      </c>
      <c r="B148" s="49" t="s">
        <v>412</v>
      </c>
      <c r="C148" s="13" t="s">
        <v>413</v>
      </c>
      <c r="D148" s="116">
        <v>0</v>
      </c>
      <c r="E148" s="116">
        <v>0</v>
      </c>
    </row>
  </sheetData>
  <mergeCells count="10">
    <mergeCell ref="D4:D6"/>
    <mergeCell ref="E5:E6"/>
    <mergeCell ref="A2:E2"/>
    <mergeCell ref="A10:C10"/>
    <mergeCell ref="A91:A94"/>
    <mergeCell ref="B91:B94"/>
    <mergeCell ref="A4:A6"/>
    <mergeCell ref="B4:B6"/>
    <mergeCell ref="C4:C6"/>
    <mergeCell ref="A7:C7"/>
  </mergeCells>
  <pageMargins left="0" right="0" top="0" bottom="0" header="0" footer="0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AL151"/>
  <sheetViews>
    <sheetView topLeftCell="A2" zoomScale="98" zoomScaleNormal="98" workbookViewId="0">
      <selection activeCell="D9" sqref="D9:D10"/>
    </sheetView>
  </sheetViews>
  <sheetFormatPr defaultColWidth="9.140625" defaultRowHeight="12" x14ac:dyDescent="0.2"/>
  <cols>
    <col min="1" max="1" width="4.7109375" style="41" customWidth="1"/>
    <col min="2" max="2" width="9.28515625" style="41" customWidth="1"/>
    <col min="3" max="3" width="39.5703125" style="6" customWidth="1"/>
    <col min="4" max="4" width="13.5703125" style="40" customWidth="1"/>
    <col min="5" max="16384" width="9.140625" style="1"/>
  </cols>
  <sheetData>
    <row r="2" spans="1:4" ht="36" customHeight="1" x14ac:dyDescent="0.2">
      <c r="A2" s="342" t="s">
        <v>429</v>
      </c>
      <c r="B2" s="342"/>
      <c r="C2" s="342"/>
      <c r="D2" s="342"/>
    </row>
    <row r="3" spans="1:4" x14ac:dyDescent="0.2">
      <c r="C3" s="42"/>
      <c r="D3" s="40" t="s">
        <v>277</v>
      </c>
    </row>
    <row r="4" spans="1:4" s="3" customFormat="1" ht="15.75" customHeight="1" x14ac:dyDescent="0.2">
      <c r="A4" s="319" t="s">
        <v>44</v>
      </c>
      <c r="B4" s="319" t="s">
        <v>55</v>
      </c>
      <c r="C4" s="319" t="s">
        <v>45</v>
      </c>
      <c r="D4" s="440" t="s">
        <v>298</v>
      </c>
    </row>
    <row r="5" spans="1:4" ht="25.5" customHeight="1" x14ac:dyDescent="0.2">
      <c r="A5" s="319"/>
      <c r="B5" s="319"/>
      <c r="C5" s="319"/>
      <c r="D5" s="441"/>
    </row>
    <row r="6" spans="1:4" ht="14.25" customHeight="1" x14ac:dyDescent="0.2">
      <c r="A6" s="319"/>
      <c r="B6" s="319"/>
      <c r="C6" s="319"/>
      <c r="D6" s="441"/>
    </row>
    <row r="7" spans="1:4" ht="21.75" customHeight="1" x14ac:dyDescent="0.2">
      <c r="A7" s="319"/>
      <c r="B7" s="319"/>
      <c r="C7" s="319"/>
      <c r="D7" s="442"/>
    </row>
    <row r="8" spans="1:4" ht="14.25" customHeight="1" x14ac:dyDescent="0.2">
      <c r="A8" s="291" t="s">
        <v>469</v>
      </c>
      <c r="B8" s="291"/>
      <c r="C8" s="291"/>
      <c r="D8" s="45">
        <f>D9+D10+D11</f>
        <v>2851122648</v>
      </c>
    </row>
    <row r="9" spans="1:4" ht="14.25" customHeight="1" x14ac:dyDescent="0.2">
      <c r="A9" s="251"/>
      <c r="B9" s="251"/>
      <c r="C9" s="278" t="s">
        <v>467</v>
      </c>
      <c r="D9" s="116">
        <v>75177600</v>
      </c>
    </row>
    <row r="10" spans="1:4" ht="14.25" customHeight="1" x14ac:dyDescent="0.2">
      <c r="A10" s="228"/>
      <c r="B10" s="228"/>
      <c r="C10" s="278" t="s">
        <v>468</v>
      </c>
      <c r="D10" s="248">
        <v>0</v>
      </c>
    </row>
    <row r="11" spans="1:4" s="3" customFormat="1" x14ac:dyDescent="0.2">
      <c r="A11" s="291" t="s">
        <v>224</v>
      </c>
      <c r="B11" s="291"/>
      <c r="C11" s="291"/>
      <c r="D11" s="28">
        <f>SUM(D12:D148)-D92</f>
        <v>2775945048</v>
      </c>
    </row>
    <row r="12" spans="1:4" ht="12" customHeight="1" x14ac:dyDescent="0.2">
      <c r="A12" s="18">
        <v>1</v>
      </c>
      <c r="B12" s="10" t="s">
        <v>56</v>
      </c>
      <c r="C12" s="9" t="s">
        <v>42</v>
      </c>
      <c r="D12" s="39">
        <v>46254285</v>
      </c>
    </row>
    <row r="13" spans="1:4" x14ac:dyDescent="0.2">
      <c r="A13" s="18">
        <v>2</v>
      </c>
      <c r="B13" s="11" t="s">
        <v>57</v>
      </c>
      <c r="C13" s="9" t="s">
        <v>210</v>
      </c>
      <c r="D13" s="39">
        <v>48264875</v>
      </c>
    </row>
    <row r="14" spans="1:4" x14ac:dyDescent="0.2">
      <c r="A14" s="18">
        <v>3</v>
      </c>
      <c r="B14" s="19" t="s">
        <v>58</v>
      </c>
      <c r="C14" s="9" t="s">
        <v>5</v>
      </c>
      <c r="D14" s="39">
        <v>34763568</v>
      </c>
    </row>
    <row r="15" spans="1:4" ht="14.25" customHeight="1" x14ac:dyDescent="0.2">
      <c r="A15" s="18">
        <v>4</v>
      </c>
      <c r="B15" s="10" t="s">
        <v>59</v>
      </c>
      <c r="C15" s="9" t="s">
        <v>211</v>
      </c>
      <c r="D15" s="39">
        <v>57810051</v>
      </c>
    </row>
    <row r="16" spans="1:4" x14ac:dyDescent="0.2">
      <c r="A16" s="18">
        <v>5</v>
      </c>
      <c r="B16" s="10" t="s">
        <v>60</v>
      </c>
      <c r="C16" s="9" t="s">
        <v>8</v>
      </c>
      <c r="D16" s="39">
        <v>45005980</v>
      </c>
    </row>
    <row r="17" spans="1:4" x14ac:dyDescent="0.2">
      <c r="A17" s="18">
        <v>6</v>
      </c>
      <c r="B17" s="19" t="s">
        <v>61</v>
      </c>
      <c r="C17" s="9" t="s">
        <v>62</v>
      </c>
      <c r="D17" s="39">
        <v>4213602</v>
      </c>
    </row>
    <row r="18" spans="1:4" x14ac:dyDescent="0.2">
      <c r="A18" s="18">
        <v>7</v>
      </c>
      <c r="B18" s="10" t="s">
        <v>63</v>
      </c>
      <c r="C18" s="9" t="s">
        <v>212</v>
      </c>
      <c r="D18" s="39">
        <v>44295480</v>
      </c>
    </row>
    <row r="19" spans="1:4" x14ac:dyDescent="0.2">
      <c r="A19" s="18">
        <v>8</v>
      </c>
      <c r="B19" s="19" t="s">
        <v>64</v>
      </c>
      <c r="C19" s="9" t="s">
        <v>17</v>
      </c>
      <c r="D19" s="39">
        <v>39509239</v>
      </c>
    </row>
    <row r="20" spans="1:4" x14ac:dyDescent="0.2">
      <c r="A20" s="18">
        <v>9</v>
      </c>
      <c r="B20" s="19" t="s">
        <v>65</v>
      </c>
      <c r="C20" s="9" t="s">
        <v>6</v>
      </c>
      <c r="D20" s="39">
        <v>62044374</v>
      </c>
    </row>
    <row r="21" spans="1:4" x14ac:dyDescent="0.2">
      <c r="A21" s="18">
        <v>10</v>
      </c>
      <c r="B21" s="19" t="s">
        <v>66</v>
      </c>
      <c r="C21" s="9" t="s">
        <v>18</v>
      </c>
      <c r="D21" s="39">
        <v>47433261</v>
      </c>
    </row>
    <row r="22" spans="1:4" x14ac:dyDescent="0.2">
      <c r="A22" s="18">
        <v>11</v>
      </c>
      <c r="B22" s="19" t="s">
        <v>67</v>
      </c>
      <c r="C22" s="9" t="s">
        <v>7</v>
      </c>
      <c r="D22" s="39">
        <v>43939007</v>
      </c>
    </row>
    <row r="23" spans="1:4" x14ac:dyDescent="0.2">
      <c r="A23" s="18">
        <v>12</v>
      </c>
      <c r="B23" s="19" t="s">
        <v>68</v>
      </c>
      <c r="C23" s="9" t="s">
        <v>19</v>
      </c>
      <c r="D23" s="39">
        <v>65756212</v>
      </c>
    </row>
    <row r="24" spans="1:4" x14ac:dyDescent="0.2">
      <c r="A24" s="18">
        <v>13</v>
      </c>
      <c r="B24" s="19" t="s">
        <v>230</v>
      </c>
      <c r="C24" s="9" t="s">
        <v>231</v>
      </c>
      <c r="D24" s="39"/>
    </row>
    <row r="25" spans="1:4" x14ac:dyDescent="0.2">
      <c r="A25" s="18">
        <v>14</v>
      </c>
      <c r="B25" s="19" t="s">
        <v>69</v>
      </c>
      <c r="C25" s="9" t="s">
        <v>22</v>
      </c>
      <c r="D25" s="39">
        <v>47102456</v>
      </c>
    </row>
    <row r="26" spans="1:4" x14ac:dyDescent="0.2">
      <c r="A26" s="18">
        <v>15</v>
      </c>
      <c r="B26" s="19" t="s">
        <v>70</v>
      </c>
      <c r="C26" s="9" t="s">
        <v>10</v>
      </c>
      <c r="D26" s="39">
        <v>87896462</v>
      </c>
    </row>
    <row r="27" spans="1:4" x14ac:dyDescent="0.2">
      <c r="A27" s="18">
        <v>16</v>
      </c>
      <c r="B27" s="19" t="s">
        <v>71</v>
      </c>
      <c r="C27" s="9" t="s">
        <v>342</v>
      </c>
      <c r="D27" s="39">
        <v>73235373</v>
      </c>
    </row>
    <row r="28" spans="1:4" x14ac:dyDescent="0.2">
      <c r="A28" s="18">
        <v>17</v>
      </c>
      <c r="B28" s="19" t="s">
        <v>72</v>
      </c>
      <c r="C28" s="9" t="s">
        <v>9</v>
      </c>
      <c r="D28" s="39">
        <v>48996238</v>
      </c>
    </row>
    <row r="29" spans="1:4" x14ac:dyDescent="0.2">
      <c r="A29" s="18">
        <v>18</v>
      </c>
      <c r="B29" s="10" t="s">
        <v>73</v>
      </c>
      <c r="C29" s="9" t="s">
        <v>11</v>
      </c>
      <c r="D29" s="39">
        <v>34151410</v>
      </c>
    </row>
    <row r="30" spans="1:4" x14ac:dyDescent="0.2">
      <c r="A30" s="18">
        <v>19</v>
      </c>
      <c r="B30" s="10" t="s">
        <v>74</v>
      </c>
      <c r="C30" s="9" t="s">
        <v>213</v>
      </c>
      <c r="D30" s="39">
        <v>27545965</v>
      </c>
    </row>
    <row r="31" spans="1:4" x14ac:dyDescent="0.2">
      <c r="A31" s="18">
        <v>20</v>
      </c>
      <c r="B31" s="10" t="s">
        <v>75</v>
      </c>
      <c r="C31" s="9" t="s">
        <v>343</v>
      </c>
      <c r="D31" s="39">
        <v>73645191</v>
      </c>
    </row>
    <row r="32" spans="1:4" x14ac:dyDescent="0.2">
      <c r="A32" s="18">
        <v>21</v>
      </c>
      <c r="B32" s="10" t="s">
        <v>76</v>
      </c>
      <c r="C32" s="9" t="s">
        <v>38</v>
      </c>
      <c r="D32" s="39">
        <v>2716570</v>
      </c>
    </row>
    <row r="33" spans="1:4" x14ac:dyDescent="0.2">
      <c r="A33" s="18">
        <v>22</v>
      </c>
      <c r="B33" s="19" t="s">
        <v>77</v>
      </c>
      <c r="C33" s="9" t="s">
        <v>78</v>
      </c>
      <c r="D33" s="39"/>
    </row>
    <row r="34" spans="1:4" ht="12" customHeight="1" x14ac:dyDescent="0.2">
      <c r="A34" s="18">
        <v>23</v>
      </c>
      <c r="B34" s="19" t="s">
        <v>79</v>
      </c>
      <c r="C34" s="9" t="s">
        <v>80</v>
      </c>
      <c r="D34" s="39"/>
    </row>
    <row r="35" spans="1:4" ht="24" x14ac:dyDescent="0.2">
      <c r="A35" s="18">
        <v>24</v>
      </c>
      <c r="B35" s="19" t="s">
        <v>81</v>
      </c>
      <c r="C35" s="9" t="s">
        <v>82</v>
      </c>
      <c r="D35" s="39"/>
    </row>
    <row r="36" spans="1:4" x14ac:dyDescent="0.2">
      <c r="A36" s="18">
        <v>25</v>
      </c>
      <c r="B36" s="10" t="s">
        <v>83</v>
      </c>
      <c r="C36" s="9" t="s">
        <v>84</v>
      </c>
      <c r="D36" s="39">
        <v>93622862</v>
      </c>
    </row>
    <row r="37" spans="1:4" ht="15.75" customHeight="1" x14ac:dyDescent="0.2">
      <c r="A37" s="18">
        <v>26</v>
      </c>
      <c r="B37" s="19" t="s">
        <v>85</v>
      </c>
      <c r="C37" s="9" t="s">
        <v>86</v>
      </c>
      <c r="D37" s="39"/>
    </row>
    <row r="38" spans="1:4" x14ac:dyDescent="0.2">
      <c r="A38" s="18">
        <v>27</v>
      </c>
      <c r="B38" s="11" t="s">
        <v>87</v>
      </c>
      <c r="C38" s="9" t="s">
        <v>88</v>
      </c>
      <c r="D38" s="39"/>
    </row>
    <row r="39" spans="1:4" x14ac:dyDescent="0.2">
      <c r="A39" s="18">
        <v>28</v>
      </c>
      <c r="B39" s="11" t="s">
        <v>89</v>
      </c>
      <c r="C39" s="9" t="s">
        <v>39</v>
      </c>
      <c r="D39" s="39">
        <v>54464657</v>
      </c>
    </row>
    <row r="40" spans="1:4" x14ac:dyDescent="0.2">
      <c r="A40" s="18">
        <v>29</v>
      </c>
      <c r="B40" s="10" t="s">
        <v>90</v>
      </c>
      <c r="C40" s="9" t="s">
        <v>37</v>
      </c>
      <c r="D40" s="39"/>
    </row>
    <row r="41" spans="1:4" x14ac:dyDescent="0.2">
      <c r="A41" s="18">
        <v>30</v>
      </c>
      <c r="B41" s="11" t="s">
        <v>91</v>
      </c>
      <c r="C41" s="9" t="s">
        <v>16</v>
      </c>
      <c r="D41" s="39">
        <v>56253174</v>
      </c>
    </row>
    <row r="42" spans="1:4" x14ac:dyDescent="0.2">
      <c r="A42" s="18">
        <v>31</v>
      </c>
      <c r="B42" s="19" t="s">
        <v>92</v>
      </c>
      <c r="C42" s="9" t="s">
        <v>21</v>
      </c>
      <c r="D42" s="39">
        <v>40911516</v>
      </c>
    </row>
    <row r="43" spans="1:4" x14ac:dyDescent="0.2">
      <c r="A43" s="18">
        <v>32</v>
      </c>
      <c r="B43" s="11" t="s">
        <v>93</v>
      </c>
      <c r="C43" s="9" t="s">
        <v>24</v>
      </c>
      <c r="D43" s="39">
        <v>55904250</v>
      </c>
    </row>
    <row r="44" spans="1:4" x14ac:dyDescent="0.2">
      <c r="A44" s="18">
        <v>33</v>
      </c>
      <c r="B44" s="10" t="s">
        <v>94</v>
      </c>
      <c r="C44" s="9" t="s">
        <v>214</v>
      </c>
      <c r="D44" s="39">
        <v>63810504</v>
      </c>
    </row>
    <row r="45" spans="1:4" x14ac:dyDescent="0.2">
      <c r="A45" s="18">
        <v>34</v>
      </c>
      <c r="B45" s="12" t="s">
        <v>95</v>
      </c>
      <c r="C45" s="13" t="s">
        <v>215</v>
      </c>
      <c r="D45" s="39">
        <v>67029496</v>
      </c>
    </row>
    <row r="46" spans="1:4" x14ac:dyDescent="0.2">
      <c r="A46" s="18">
        <v>35</v>
      </c>
      <c r="B46" s="10" t="s">
        <v>96</v>
      </c>
      <c r="C46" s="9" t="s">
        <v>216</v>
      </c>
      <c r="D46" s="39">
        <v>50251144</v>
      </c>
    </row>
    <row r="47" spans="1:4" x14ac:dyDescent="0.2">
      <c r="A47" s="18">
        <v>36</v>
      </c>
      <c r="B47" s="10" t="s">
        <v>97</v>
      </c>
      <c r="C47" s="9" t="s">
        <v>23</v>
      </c>
      <c r="D47" s="39">
        <v>56793383</v>
      </c>
    </row>
    <row r="48" spans="1:4" x14ac:dyDescent="0.2">
      <c r="A48" s="18">
        <v>37</v>
      </c>
      <c r="B48" s="19" t="s">
        <v>98</v>
      </c>
      <c r="C48" s="9" t="s">
        <v>20</v>
      </c>
      <c r="D48" s="39">
        <v>41817151</v>
      </c>
    </row>
    <row r="49" spans="1:4" x14ac:dyDescent="0.2">
      <c r="A49" s="18">
        <v>38</v>
      </c>
      <c r="B49" s="11" t="s">
        <v>99</v>
      </c>
      <c r="C49" s="9" t="s">
        <v>100</v>
      </c>
      <c r="D49" s="39"/>
    </row>
    <row r="50" spans="1:4" x14ac:dyDescent="0.2">
      <c r="A50" s="18">
        <v>39</v>
      </c>
      <c r="B50" s="19" t="s">
        <v>101</v>
      </c>
      <c r="C50" s="9" t="s">
        <v>102</v>
      </c>
      <c r="D50" s="39"/>
    </row>
    <row r="51" spans="1:4" x14ac:dyDescent="0.2">
      <c r="A51" s="18">
        <v>40</v>
      </c>
      <c r="B51" s="10" t="s">
        <v>103</v>
      </c>
      <c r="C51" s="9" t="s">
        <v>221</v>
      </c>
      <c r="D51" s="39">
        <v>55771824</v>
      </c>
    </row>
    <row r="52" spans="1:4" ht="10.5" customHeight="1" x14ac:dyDescent="0.2">
      <c r="A52" s="18">
        <v>41</v>
      </c>
      <c r="B52" s="10" t="s">
        <v>104</v>
      </c>
      <c r="C52" s="9" t="s">
        <v>2</v>
      </c>
      <c r="D52" s="39">
        <v>33409844</v>
      </c>
    </row>
    <row r="53" spans="1:4" x14ac:dyDescent="0.2">
      <c r="A53" s="18">
        <v>42</v>
      </c>
      <c r="B53" s="19" t="s">
        <v>105</v>
      </c>
      <c r="C53" s="9" t="s">
        <v>3</v>
      </c>
      <c r="D53" s="39">
        <v>42909246</v>
      </c>
    </row>
    <row r="54" spans="1:4" x14ac:dyDescent="0.2">
      <c r="A54" s="18">
        <v>43</v>
      </c>
      <c r="B54" s="11" t="s">
        <v>151</v>
      </c>
      <c r="C54" s="9" t="s">
        <v>32</v>
      </c>
      <c r="D54" s="39">
        <v>57160921</v>
      </c>
    </row>
    <row r="55" spans="1:4" x14ac:dyDescent="0.2">
      <c r="A55" s="18">
        <v>44</v>
      </c>
      <c r="B55" s="19" t="s">
        <v>106</v>
      </c>
      <c r="C55" s="9" t="s">
        <v>217</v>
      </c>
      <c r="D55" s="39">
        <v>73090398</v>
      </c>
    </row>
    <row r="56" spans="1:4" ht="10.5" customHeight="1" x14ac:dyDescent="0.2">
      <c r="A56" s="18">
        <v>45</v>
      </c>
      <c r="B56" s="11" t="s">
        <v>107</v>
      </c>
      <c r="C56" s="9" t="s">
        <v>0</v>
      </c>
      <c r="D56" s="39">
        <v>55951114</v>
      </c>
    </row>
    <row r="57" spans="1:4" x14ac:dyDescent="0.2">
      <c r="A57" s="18">
        <v>46</v>
      </c>
      <c r="B57" s="19" t="s">
        <v>108</v>
      </c>
      <c r="C57" s="9" t="s">
        <v>4</v>
      </c>
      <c r="D57" s="39">
        <v>35410703</v>
      </c>
    </row>
    <row r="58" spans="1:4" x14ac:dyDescent="0.2">
      <c r="A58" s="18">
        <v>47</v>
      </c>
      <c r="B58" s="11" t="s">
        <v>109</v>
      </c>
      <c r="C58" s="9" t="s">
        <v>1</v>
      </c>
      <c r="D58" s="39">
        <v>51727434</v>
      </c>
    </row>
    <row r="59" spans="1:4" x14ac:dyDescent="0.2">
      <c r="A59" s="18">
        <v>48</v>
      </c>
      <c r="B59" s="19" t="s">
        <v>110</v>
      </c>
      <c r="C59" s="9" t="s">
        <v>218</v>
      </c>
      <c r="D59" s="39">
        <v>51780593</v>
      </c>
    </row>
    <row r="60" spans="1:4" x14ac:dyDescent="0.2">
      <c r="A60" s="18">
        <v>49</v>
      </c>
      <c r="B60" s="19" t="s">
        <v>111</v>
      </c>
      <c r="C60" s="9" t="s">
        <v>25</v>
      </c>
      <c r="D60" s="39">
        <v>87143242</v>
      </c>
    </row>
    <row r="61" spans="1:4" x14ac:dyDescent="0.2">
      <c r="A61" s="18">
        <v>50</v>
      </c>
      <c r="B61" s="19" t="s">
        <v>159</v>
      </c>
      <c r="C61" s="9" t="s">
        <v>53</v>
      </c>
      <c r="D61" s="39">
        <v>51003823</v>
      </c>
    </row>
    <row r="62" spans="1:4" x14ac:dyDescent="0.2">
      <c r="A62" s="18">
        <v>51</v>
      </c>
      <c r="B62" s="19" t="s">
        <v>112</v>
      </c>
      <c r="C62" s="9" t="s">
        <v>219</v>
      </c>
      <c r="D62" s="39">
        <v>54591949</v>
      </c>
    </row>
    <row r="63" spans="1:4" x14ac:dyDescent="0.2">
      <c r="A63" s="18">
        <v>52</v>
      </c>
      <c r="B63" s="11" t="s">
        <v>161</v>
      </c>
      <c r="C63" s="9" t="s">
        <v>220</v>
      </c>
      <c r="D63" s="39">
        <v>40868564</v>
      </c>
    </row>
    <row r="64" spans="1:4" x14ac:dyDescent="0.2">
      <c r="A64" s="18">
        <v>53</v>
      </c>
      <c r="B64" s="19" t="s">
        <v>223</v>
      </c>
      <c r="C64" s="9" t="s">
        <v>222</v>
      </c>
      <c r="D64" s="39"/>
    </row>
    <row r="65" spans="1:4" ht="14.25" customHeight="1" x14ac:dyDescent="0.2">
      <c r="A65" s="18">
        <v>54</v>
      </c>
      <c r="B65" s="19" t="s">
        <v>232</v>
      </c>
      <c r="C65" s="9" t="s">
        <v>233</v>
      </c>
      <c r="D65" s="39"/>
    </row>
    <row r="66" spans="1:4" ht="14.25" customHeight="1" x14ac:dyDescent="0.2">
      <c r="A66" s="18">
        <v>55</v>
      </c>
      <c r="B66" s="19" t="s">
        <v>113</v>
      </c>
      <c r="C66" s="9" t="s">
        <v>52</v>
      </c>
      <c r="D66" s="39"/>
    </row>
    <row r="67" spans="1:4" ht="14.25" customHeight="1" x14ac:dyDescent="0.2">
      <c r="A67" s="18">
        <v>56</v>
      </c>
      <c r="B67" s="11" t="s">
        <v>114</v>
      </c>
      <c r="C67" s="9" t="s">
        <v>234</v>
      </c>
      <c r="D67" s="39"/>
    </row>
    <row r="68" spans="1:4" ht="25.5" customHeight="1" x14ac:dyDescent="0.2">
      <c r="A68" s="18">
        <v>57</v>
      </c>
      <c r="B68" s="10" t="s">
        <v>115</v>
      </c>
      <c r="C68" s="9" t="s">
        <v>116</v>
      </c>
      <c r="D68" s="39"/>
    </row>
    <row r="69" spans="1:4" ht="25.5" customHeight="1" x14ac:dyDescent="0.2">
      <c r="A69" s="18">
        <v>58</v>
      </c>
      <c r="B69" s="11" t="s">
        <v>117</v>
      </c>
      <c r="C69" s="9" t="s">
        <v>235</v>
      </c>
      <c r="D69" s="39"/>
    </row>
    <row r="70" spans="1:4" x14ac:dyDescent="0.2">
      <c r="A70" s="18">
        <v>59</v>
      </c>
      <c r="B70" s="19" t="s">
        <v>118</v>
      </c>
      <c r="C70" s="9" t="s">
        <v>325</v>
      </c>
      <c r="D70" s="39"/>
    </row>
    <row r="71" spans="1:4" ht="24" x14ac:dyDescent="0.2">
      <c r="A71" s="18">
        <v>60</v>
      </c>
      <c r="B71" s="10" t="s">
        <v>119</v>
      </c>
      <c r="C71" s="9" t="s">
        <v>236</v>
      </c>
      <c r="D71" s="39"/>
    </row>
    <row r="72" spans="1:4" ht="24" x14ac:dyDescent="0.2">
      <c r="A72" s="18">
        <v>61</v>
      </c>
      <c r="B72" s="10" t="s">
        <v>120</v>
      </c>
      <c r="C72" s="9" t="s">
        <v>237</v>
      </c>
      <c r="D72" s="39"/>
    </row>
    <row r="73" spans="1:4" x14ac:dyDescent="0.2">
      <c r="A73" s="18">
        <v>62</v>
      </c>
      <c r="B73" s="11" t="s">
        <v>121</v>
      </c>
      <c r="C73" s="9" t="s">
        <v>238</v>
      </c>
      <c r="D73" s="39"/>
    </row>
    <row r="74" spans="1:4" x14ac:dyDescent="0.2">
      <c r="A74" s="18">
        <v>63</v>
      </c>
      <c r="B74" s="11" t="s">
        <v>122</v>
      </c>
      <c r="C74" s="9" t="s">
        <v>51</v>
      </c>
      <c r="D74" s="39"/>
    </row>
    <row r="75" spans="1:4" x14ac:dyDescent="0.2">
      <c r="A75" s="18">
        <v>64</v>
      </c>
      <c r="B75" s="11" t="s">
        <v>123</v>
      </c>
      <c r="C75" s="9" t="s">
        <v>239</v>
      </c>
      <c r="D75" s="39"/>
    </row>
    <row r="76" spans="1:4" ht="24" x14ac:dyDescent="0.2">
      <c r="A76" s="18">
        <v>65</v>
      </c>
      <c r="B76" s="11" t="s">
        <v>124</v>
      </c>
      <c r="C76" s="9" t="s">
        <v>240</v>
      </c>
      <c r="D76" s="39"/>
    </row>
    <row r="77" spans="1:4" ht="24" x14ac:dyDescent="0.2">
      <c r="A77" s="18">
        <v>66</v>
      </c>
      <c r="B77" s="10" t="s">
        <v>125</v>
      </c>
      <c r="C77" s="9" t="s">
        <v>241</v>
      </c>
      <c r="D77" s="39"/>
    </row>
    <row r="78" spans="1:4" ht="24" x14ac:dyDescent="0.2">
      <c r="A78" s="18">
        <v>67</v>
      </c>
      <c r="B78" s="11" t="s">
        <v>126</v>
      </c>
      <c r="C78" s="9" t="s">
        <v>242</v>
      </c>
      <c r="D78" s="39"/>
    </row>
    <row r="79" spans="1:4" ht="24" x14ac:dyDescent="0.2">
      <c r="A79" s="18">
        <v>68</v>
      </c>
      <c r="B79" s="11" t="s">
        <v>127</v>
      </c>
      <c r="C79" s="9" t="s">
        <v>243</v>
      </c>
      <c r="D79" s="39"/>
    </row>
    <row r="80" spans="1:4" ht="24" x14ac:dyDescent="0.2">
      <c r="A80" s="18">
        <v>69</v>
      </c>
      <c r="B80" s="10" t="s">
        <v>128</v>
      </c>
      <c r="C80" s="9" t="s">
        <v>244</v>
      </c>
      <c r="D80" s="39"/>
    </row>
    <row r="81" spans="1:4" ht="24" x14ac:dyDescent="0.2">
      <c r="A81" s="18">
        <v>70</v>
      </c>
      <c r="B81" s="10" t="s">
        <v>129</v>
      </c>
      <c r="C81" s="9" t="s">
        <v>245</v>
      </c>
      <c r="D81" s="39"/>
    </row>
    <row r="82" spans="1:4" ht="24" x14ac:dyDescent="0.2">
      <c r="A82" s="18">
        <v>71</v>
      </c>
      <c r="B82" s="10" t="s">
        <v>130</v>
      </c>
      <c r="C82" s="9" t="s">
        <v>246</v>
      </c>
      <c r="D82" s="39"/>
    </row>
    <row r="83" spans="1:4" x14ac:dyDescent="0.2">
      <c r="A83" s="18">
        <v>72</v>
      </c>
      <c r="B83" s="19" t="s">
        <v>131</v>
      </c>
      <c r="C83" s="9" t="s">
        <v>132</v>
      </c>
      <c r="D83" s="39">
        <v>2744185</v>
      </c>
    </row>
    <row r="84" spans="1:4" ht="13.5" customHeight="1" x14ac:dyDescent="0.2">
      <c r="A84" s="18">
        <v>73</v>
      </c>
      <c r="B84" s="10" t="s">
        <v>133</v>
      </c>
      <c r="C84" s="9" t="s">
        <v>247</v>
      </c>
      <c r="D84" s="39">
        <v>5488957</v>
      </c>
    </row>
    <row r="85" spans="1:4" ht="14.25" customHeight="1" x14ac:dyDescent="0.2">
      <c r="A85" s="18">
        <v>74</v>
      </c>
      <c r="B85" s="19" t="s">
        <v>134</v>
      </c>
      <c r="C85" s="9" t="s">
        <v>35</v>
      </c>
      <c r="D85" s="39">
        <v>2746924</v>
      </c>
    </row>
    <row r="86" spans="1:4" x14ac:dyDescent="0.2">
      <c r="A86" s="18">
        <v>75</v>
      </c>
      <c r="B86" s="10" t="s">
        <v>135</v>
      </c>
      <c r="C86" s="9" t="s">
        <v>414</v>
      </c>
      <c r="D86" s="39">
        <v>15663967</v>
      </c>
    </row>
    <row r="87" spans="1:4" x14ac:dyDescent="0.2">
      <c r="A87" s="18">
        <v>76</v>
      </c>
      <c r="B87" s="10" t="s">
        <v>136</v>
      </c>
      <c r="C87" s="9" t="s">
        <v>36</v>
      </c>
      <c r="D87" s="39">
        <v>6270780</v>
      </c>
    </row>
    <row r="88" spans="1:4" x14ac:dyDescent="0.2">
      <c r="A88" s="18">
        <v>77</v>
      </c>
      <c r="B88" s="10" t="s">
        <v>137</v>
      </c>
      <c r="C88" s="9" t="s">
        <v>50</v>
      </c>
      <c r="D88" s="39"/>
    </row>
    <row r="89" spans="1:4" x14ac:dyDescent="0.2">
      <c r="A89" s="18">
        <v>78</v>
      </c>
      <c r="B89" s="10" t="s">
        <v>138</v>
      </c>
      <c r="C89" s="9" t="s">
        <v>228</v>
      </c>
      <c r="D89" s="39">
        <v>2769969</v>
      </c>
    </row>
    <row r="90" spans="1:4" x14ac:dyDescent="0.2">
      <c r="A90" s="18">
        <v>79</v>
      </c>
      <c r="B90" s="10" t="s">
        <v>139</v>
      </c>
      <c r="C90" s="9" t="s">
        <v>308</v>
      </c>
      <c r="D90" s="39"/>
    </row>
    <row r="91" spans="1:4" x14ac:dyDescent="0.2">
      <c r="A91" s="18">
        <v>80</v>
      </c>
      <c r="B91" s="11" t="s">
        <v>140</v>
      </c>
      <c r="C91" s="9" t="s">
        <v>258</v>
      </c>
      <c r="D91" s="39"/>
    </row>
    <row r="92" spans="1:4" ht="24" x14ac:dyDescent="0.2">
      <c r="A92" s="292">
        <v>81</v>
      </c>
      <c r="B92" s="295" t="s">
        <v>141</v>
      </c>
      <c r="C92" s="14" t="s">
        <v>248</v>
      </c>
      <c r="D92" s="39"/>
    </row>
    <row r="93" spans="1:4" ht="36" x14ac:dyDescent="0.2">
      <c r="A93" s="293"/>
      <c r="B93" s="296"/>
      <c r="C93" s="9" t="s">
        <v>306</v>
      </c>
      <c r="D93" s="39"/>
    </row>
    <row r="94" spans="1:4" ht="24" x14ac:dyDescent="0.2">
      <c r="A94" s="293"/>
      <c r="B94" s="296"/>
      <c r="C94" s="9" t="s">
        <v>249</v>
      </c>
      <c r="D94" s="39"/>
    </row>
    <row r="95" spans="1:4" ht="36" x14ac:dyDescent="0.2">
      <c r="A95" s="294"/>
      <c r="B95" s="297"/>
      <c r="C95" s="20" t="s">
        <v>307</v>
      </c>
      <c r="D95" s="39"/>
    </row>
    <row r="96" spans="1:4" ht="24" x14ac:dyDescent="0.2">
      <c r="A96" s="18">
        <v>82</v>
      </c>
      <c r="B96" s="11" t="s">
        <v>142</v>
      </c>
      <c r="C96" s="9" t="s">
        <v>49</v>
      </c>
      <c r="D96" s="39"/>
    </row>
    <row r="97" spans="1:4" x14ac:dyDescent="0.2">
      <c r="A97" s="18">
        <v>83</v>
      </c>
      <c r="B97" s="11" t="s">
        <v>143</v>
      </c>
      <c r="C97" s="9" t="s">
        <v>144</v>
      </c>
      <c r="D97" s="39"/>
    </row>
    <row r="98" spans="1:4" x14ac:dyDescent="0.2">
      <c r="A98" s="18">
        <v>84</v>
      </c>
      <c r="B98" s="19" t="s">
        <v>145</v>
      </c>
      <c r="C98" s="9" t="s">
        <v>146</v>
      </c>
      <c r="D98" s="39"/>
    </row>
    <row r="99" spans="1:4" x14ac:dyDescent="0.2">
      <c r="A99" s="18">
        <v>85</v>
      </c>
      <c r="B99" s="11" t="s">
        <v>147</v>
      </c>
      <c r="C99" s="9" t="s">
        <v>27</v>
      </c>
      <c r="D99" s="39">
        <v>48289218</v>
      </c>
    </row>
    <row r="100" spans="1:4" x14ac:dyDescent="0.2">
      <c r="A100" s="18">
        <v>86</v>
      </c>
      <c r="B100" s="19" t="s">
        <v>148</v>
      </c>
      <c r="C100" s="9" t="s">
        <v>12</v>
      </c>
      <c r="D100" s="39">
        <v>32853556</v>
      </c>
    </row>
    <row r="101" spans="1:4" x14ac:dyDescent="0.2">
      <c r="A101" s="18">
        <v>87</v>
      </c>
      <c r="B101" s="19" t="s">
        <v>149</v>
      </c>
      <c r="C101" s="9" t="s">
        <v>26</v>
      </c>
      <c r="D101" s="39">
        <v>28953906</v>
      </c>
    </row>
    <row r="102" spans="1:4" x14ac:dyDescent="0.2">
      <c r="A102" s="18">
        <v>88</v>
      </c>
      <c r="B102" s="11" t="s">
        <v>150</v>
      </c>
      <c r="C102" s="9" t="s">
        <v>43</v>
      </c>
      <c r="D102" s="39">
        <v>40535789</v>
      </c>
    </row>
    <row r="103" spans="1:4" x14ac:dyDescent="0.2">
      <c r="A103" s="18">
        <v>89</v>
      </c>
      <c r="B103" s="10" t="s">
        <v>152</v>
      </c>
      <c r="C103" s="9" t="s">
        <v>28</v>
      </c>
      <c r="D103" s="39">
        <v>51432245</v>
      </c>
    </row>
    <row r="104" spans="1:4" x14ac:dyDescent="0.2">
      <c r="A104" s="18">
        <v>90</v>
      </c>
      <c r="B104" s="10" t="s">
        <v>153</v>
      </c>
      <c r="C104" s="9" t="s">
        <v>29</v>
      </c>
      <c r="D104" s="39">
        <v>73336658</v>
      </c>
    </row>
    <row r="105" spans="1:4" ht="12" customHeight="1" x14ac:dyDescent="0.2">
      <c r="A105" s="18">
        <v>91</v>
      </c>
      <c r="B105" s="19" t="s">
        <v>154</v>
      </c>
      <c r="C105" s="9" t="s">
        <v>14</v>
      </c>
      <c r="D105" s="39">
        <v>28667382</v>
      </c>
    </row>
    <row r="106" spans="1:4" x14ac:dyDescent="0.2">
      <c r="A106" s="18">
        <v>92</v>
      </c>
      <c r="B106" s="10" t="s">
        <v>155</v>
      </c>
      <c r="C106" s="9" t="s">
        <v>30</v>
      </c>
      <c r="D106" s="39">
        <v>49059062</v>
      </c>
    </row>
    <row r="107" spans="1:4" x14ac:dyDescent="0.2">
      <c r="A107" s="18">
        <v>93</v>
      </c>
      <c r="B107" s="10" t="s">
        <v>156</v>
      </c>
      <c r="C107" s="9" t="s">
        <v>15</v>
      </c>
      <c r="D107" s="39">
        <v>49821090</v>
      </c>
    </row>
    <row r="108" spans="1:4" x14ac:dyDescent="0.2">
      <c r="A108" s="18">
        <v>94</v>
      </c>
      <c r="B108" s="11" t="s">
        <v>157</v>
      </c>
      <c r="C108" s="9" t="s">
        <v>13</v>
      </c>
      <c r="D108" s="39">
        <v>25682022</v>
      </c>
    </row>
    <row r="109" spans="1:4" x14ac:dyDescent="0.2">
      <c r="A109" s="18">
        <v>95</v>
      </c>
      <c r="B109" s="19" t="s">
        <v>158</v>
      </c>
      <c r="C109" s="9" t="s">
        <v>31</v>
      </c>
      <c r="D109" s="39">
        <v>25553548</v>
      </c>
    </row>
    <row r="110" spans="1:4" x14ac:dyDescent="0.2">
      <c r="A110" s="18">
        <v>96</v>
      </c>
      <c r="B110" s="10" t="s">
        <v>160</v>
      </c>
      <c r="C110" s="9" t="s">
        <v>33</v>
      </c>
      <c r="D110" s="39">
        <v>59069412</v>
      </c>
    </row>
    <row r="111" spans="1:4" ht="13.5" customHeight="1" x14ac:dyDescent="0.2">
      <c r="A111" s="18">
        <v>97</v>
      </c>
      <c r="B111" s="10" t="s">
        <v>162</v>
      </c>
      <c r="C111" s="9" t="s">
        <v>163</v>
      </c>
      <c r="D111" s="39"/>
    </row>
    <row r="112" spans="1:4" x14ac:dyDescent="0.2">
      <c r="A112" s="18">
        <v>98</v>
      </c>
      <c r="B112" s="10" t="s">
        <v>164</v>
      </c>
      <c r="C112" s="9" t="s">
        <v>165</v>
      </c>
      <c r="D112" s="39"/>
    </row>
    <row r="113" spans="1:4" x14ac:dyDescent="0.2">
      <c r="A113" s="18">
        <v>99</v>
      </c>
      <c r="B113" s="19" t="s">
        <v>166</v>
      </c>
      <c r="C113" s="9" t="s">
        <v>167</v>
      </c>
      <c r="D113" s="39"/>
    </row>
    <row r="114" spans="1:4" ht="12.75" customHeight="1" x14ac:dyDescent="0.2">
      <c r="A114" s="18">
        <v>100</v>
      </c>
      <c r="B114" s="19" t="s">
        <v>168</v>
      </c>
      <c r="C114" s="9" t="s">
        <v>169</v>
      </c>
      <c r="D114" s="39"/>
    </row>
    <row r="115" spans="1:4" x14ac:dyDescent="0.2">
      <c r="A115" s="18">
        <v>101</v>
      </c>
      <c r="B115" s="19" t="s">
        <v>170</v>
      </c>
      <c r="C115" s="9" t="s">
        <v>171</v>
      </c>
      <c r="D115" s="39"/>
    </row>
    <row r="116" spans="1:4" x14ac:dyDescent="0.2">
      <c r="A116" s="18">
        <v>102</v>
      </c>
      <c r="B116" s="19" t="s">
        <v>172</v>
      </c>
      <c r="C116" s="9" t="s">
        <v>173</v>
      </c>
      <c r="D116" s="39"/>
    </row>
    <row r="117" spans="1:4" x14ac:dyDescent="0.2">
      <c r="A117" s="18">
        <v>103</v>
      </c>
      <c r="B117" s="19" t="s">
        <v>174</v>
      </c>
      <c r="C117" s="9" t="s">
        <v>175</v>
      </c>
      <c r="D117" s="39"/>
    </row>
    <row r="118" spans="1:4" x14ac:dyDescent="0.2">
      <c r="A118" s="18">
        <v>104</v>
      </c>
      <c r="B118" s="15" t="s">
        <v>176</v>
      </c>
      <c r="C118" s="13" t="s">
        <v>177</v>
      </c>
      <c r="D118" s="39"/>
    </row>
    <row r="119" spans="1:4" x14ac:dyDescent="0.2">
      <c r="A119" s="18">
        <v>105</v>
      </c>
      <c r="B119" s="11" t="s">
        <v>178</v>
      </c>
      <c r="C119" s="9" t="s">
        <v>179</v>
      </c>
      <c r="D119" s="39"/>
    </row>
    <row r="120" spans="1:4" ht="11.25" customHeight="1" x14ac:dyDescent="0.2">
      <c r="A120" s="18">
        <v>106</v>
      </c>
      <c r="B120" s="19" t="s">
        <v>180</v>
      </c>
      <c r="C120" s="9" t="s">
        <v>181</v>
      </c>
      <c r="D120" s="39"/>
    </row>
    <row r="121" spans="1:4" x14ac:dyDescent="0.2">
      <c r="A121" s="18">
        <v>107</v>
      </c>
      <c r="B121" s="10" t="s">
        <v>182</v>
      </c>
      <c r="C121" s="16" t="s">
        <v>183</v>
      </c>
      <c r="D121" s="39"/>
    </row>
    <row r="122" spans="1:4" x14ac:dyDescent="0.2">
      <c r="A122" s="18">
        <v>108</v>
      </c>
      <c r="B122" s="19" t="s">
        <v>184</v>
      </c>
      <c r="C122" s="9" t="s">
        <v>261</v>
      </c>
      <c r="D122" s="39"/>
    </row>
    <row r="123" spans="1:4" ht="14.25" customHeight="1" x14ac:dyDescent="0.2">
      <c r="A123" s="18">
        <v>109</v>
      </c>
      <c r="B123" s="11" t="s">
        <v>185</v>
      </c>
      <c r="C123" s="9" t="s">
        <v>250</v>
      </c>
      <c r="D123" s="39"/>
    </row>
    <row r="124" spans="1:4" x14ac:dyDescent="0.2">
      <c r="A124" s="18">
        <v>110</v>
      </c>
      <c r="B124" s="10" t="s">
        <v>329</v>
      </c>
      <c r="C124" s="9" t="s">
        <v>317</v>
      </c>
      <c r="D124" s="39"/>
    </row>
    <row r="125" spans="1:4" x14ac:dyDescent="0.2">
      <c r="A125" s="18">
        <v>111</v>
      </c>
      <c r="B125" s="49" t="s">
        <v>421</v>
      </c>
      <c r="C125" s="13" t="s">
        <v>422</v>
      </c>
      <c r="D125" s="39"/>
    </row>
    <row r="126" spans="1:4" ht="13.5" customHeight="1" x14ac:dyDescent="0.2">
      <c r="A126" s="18">
        <v>112</v>
      </c>
      <c r="B126" s="11" t="s">
        <v>186</v>
      </c>
      <c r="C126" s="9" t="s">
        <v>320</v>
      </c>
      <c r="D126" s="39"/>
    </row>
    <row r="127" spans="1:4" x14ac:dyDescent="0.2">
      <c r="A127" s="18">
        <v>113</v>
      </c>
      <c r="B127" s="19" t="s">
        <v>187</v>
      </c>
      <c r="C127" s="9" t="s">
        <v>188</v>
      </c>
      <c r="D127" s="39"/>
    </row>
    <row r="128" spans="1:4" x14ac:dyDescent="0.2">
      <c r="A128" s="18">
        <v>114</v>
      </c>
      <c r="B128" s="19" t="s">
        <v>189</v>
      </c>
      <c r="C128" s="32" t="s">
        <v>305</v>
      </c>
      <c r="D128" s="39"/>
    </row>
    <row r="129" spans="1:4" x14ac:dyDescent="0.2">
      <c r="A129" s="18">
        <v>115</v>
      </c>
      <c r="B129" s="19" t="s">
        <v>190</v>
      </c>
      <c r="C129" s="9" t="s">
        <v>225</v>
      </c>
      <c r="D129" s="39"/>
    </row>
    <row r="130" spans="1:4" ht="10.5" customHeight="1" x14ac:dyDescent="0.2">
      <c r="A130" s="18">
        <v>116</v>
      </c>
      <c r="B130" s="19" t="s">
        <v>191</v>
      </c>
      <c r="C130" s="9" t="s">
        <v>192</v>
      </c>
      <c r="D130" s="39"/>
    </row>
    <row r="131" spans="1:4" x14ac:dyDescent="0.2">
      <c r="A131" s="18">
        <v>117</v>
      </c>
      <c r="B131" s="19" t="s">
        <v>193</v>
      </c>
      <c r="C131" s="9" t="s">
        <v>40</v>
      </c>
      <c r="D131" s="39"/>
    </row>
    <row r="132" spans="1:4" x14ac:dyDescent="0.2">
      <c r="A132" s="18">
        <v>118</v>
      </c>
      <c r="B132" s="10" t="s">
        <v>194</v>
      </c>
      <c r="C132" s="9" t="s">
        <v>46</v>
      </c>
      <c r="D132" s="39"/>
    </row>
    <row r="133" spans="1:4" x14ac:dyDescent="0.2">
      <c r="A133" s="18">
        <v>119</v>
      </c>
      <c r="B133" s="10" t="s">
        <v>195</v>
      </c>
      <c r="C133" s="9" t="s">
        <v>227</v>
      </c>
      <c r="D133" s="39"/>
    </row>
    <row r="134" spans="1:4" x14ac:dyDescent="0.2">
      <c r="A134" s="18">
        <v>120</v>
      </c>
      <c r="B134" s="10" t="s">
        <v>196</v>
      </c>
      <c r="C134" s="9" t="s">
        <v>48</v>
      </c>
      <c r="D134" s="39"/>
    </row>
    <row r="135" spans="1:4" x14ac:dyDescent="0.2">
      <c r="A135" s="18">
        <v>121</v>
      </c>
      <c r="B135" s="19" t="s">
        <v>197</v>
      </c>
      <c r="C135" s="9" t="s">
        <v>47</v>
      </c>
      <c r="D135" s="39"/>
    </row>
    <row r="136" spans="1:4" x14ac:dyDescent="0.2">
      <c r="A136" s="18">
        <v>122</v>
      </c>
      <c r="B136" s="19" t="s">
        <v>198</v>
      </c>
      <c r="C136" s="9" t="s">
        <v>199</v>
      </c>
      <c r="D136" s="39"/>
    </row>
    <row r="137" spans="1:4" x14ac:dyDescent="0.2">
      <c r="A137" s="18">
        <v>123</v>
      </c>
      <c r="B137" s="19" t="s">
        <v>200</v>
      </c>
      <c r="C137" s="9" t="s">
        <v>41</v>
      </c>
      <c r="D137" s="39"/>
    </row>
    <row r="138" spans="1:4" x14ac:dyDescent="0.2">
      <c r="A138" s="18">
        <v>124</v>
      </c>
      <c r="B138" s="10" t="s">
        <v>201</v>
      </c>
      <c r="C138" s="9" t="s">
        <v>226</v>
      </c>
      <c r="D138" s="39"/>
    </row>
    <row r="139" spans="1:4" x14ac:dyDescent="0.2">
      <c r="A139" s="18">
        <v>125</v>
      </c>
      <c r="B139" s="11" t="s">
        <v>202</v>
      </c>
      <c r="C139" s="9" t="s">
        <v>203</v>
      </c>
      <c r="D139" s="39">
        <v>20748987</v>
      </c>
    </row>
    <row r="140" spans="1:4" x14ac:dyDescent="0.2">
      <c r="A140" s="18">
        <v>126</v>
      </c>
      <c r="B140" s="19" t="s">
        <v>204</v>
      </c>
      <c r="C140" s="9" t="s">
        <v>205</v>
      </c>
      <c r="D140" s="39"/>
    </row>
    <row r="141" spans="1:4" x14ac:dyDescent="0.2">
      <c r="A141" s="18">
        <v>127</v>
      </c>
      <c r="B141" s="10" t="s">
        <v>206</v>
      </c>
      <c r="C141" s="9" t="s">
        <v>207</v>
      </c>
      <c r="D141" s="39"/>
    </row>
    <row r="142" spans="1:4" x14ac:dyDescent="0.2">
      <c r="A142" s="18">
        <v>128</v>
      </c>
      <c r="B142" s="19" t="s">
        <v>208</v>
      </c>
      <c r="C142" s="9" t="s">
        <v>209</v>
      </c>
      <c r="D142" s="39"/>
    </row>
    <row r="143" spans="1:4" x14ac:dyDescent="0.2">
      <c r="A143" s="18">
        <v>129</v>
      </c>
      <c r="B143" s="78" t="s">
        <v>251</v>
      </c>
      <c r="C143" s="79" t="s">
        <v>252</v>
      </c>
      <c r="D143" s="39"/>
    </row>
    <row r="144" spans="1:4" x14ac:dyDescent="0.2">
      <c r="A144" s="18">
        <v>130</v>
      </c>
      <c r="B144" s="80" t="s">
        <v>253</v>
      </c>
      <c r="C144" s="36" t="s">
        <v>254</v>
      </c>
      <c r="D144" s="39"/>
    </row>
    <row r="145" spans="1:38" x14ac:dyDescent="0.2">
      <c r="A145" s="18">
        <v>131</v>
      </c>
      <c r="B145" s="81" t="s">
        <v>255</v>
      </c>
      <c r="C145" s="129" t="s">
        <v>419</v>
      </c>
      <c r="D145" s="39"/>
    </row>
    <row r="146" spans="1:38" x14ac:dyDescent="0.2">
      <c r="A146" s="18">
        <v>132</v>
      </c>
      <c r="B146" s="18" t="s">
        <v>259</v>
      </c>
      <c r="C146" s="26" t="s">
        <v>260</v>
      </c>
      <c r="D146" s="39"/>
    </row>
    <row r="147" spans="1:38" x14ac:dyDescent="0.2">
      <c r="A147" s="18">
        <v>133</v>
      </c>
      <c r="B147" s="49" t="s">
        <v>310</v>
      </c>
      <c r="C147" s="26" t="s">
        <v>309</v>
      </c>
      <c r="D147" s="39"/>
    </row>
    <row r="148" spans="1:38" s="40" customFormat="1" x14ac:dyDescent="0.2">
      <c r="A148" s="18">
        <v>134</v>
      </c>
      <c r="B148" s="49" t="s">
        <v>319</v>
      </c>
      <c r="C148" s="26" t="s">
        <v>316</v>
      </c>
      <c r="D148" s="3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s="40" customFormat="1" ht="17.25" customHeight="1" x14ac:dyDescent="0.2">
      <c r="A149" s="18">
        <v>135</v>
      </c>
      <c r="B149" s="49" t="s">
        <v>412</v>
      </c>
      <c r="C149" s="13" t="s">
        <v>413</v>
      </c>
      <c r="D149" s="3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s="40" customFormat="1" x14ac:dyDescent="0.2">
      <c r="A150" s="41"/>
      <c r="B150" s="41"/>
      <c r="C150" s="6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s="40" customFormat="1" x14ac:dyDescent="0.2">
      <c r="A151" s="41"/>
      <c r="B151" s="41"/>
      <c r="C151" s="6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</sheetData>
  <mergeCells count="9">
    <mergeCell ref="A11:C11"/>
    <mergeCell ref="A92:A95"/>
    <mergeCell ref="B92:B95"/>
    <mergeCell ref="A2:D2"/>
    <mergeCell ref="A4:A7"/>
    <mergeCell ref="B4:B7"/>
    <mergeCell ref="C4:C7"/>
    <mergeCell ref="D4:D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149"/>
  <sheetViews>
    <sheetView zoomScale="98" zoomScaleNormal="98" workbookViewId="0">
      <pane ySplit="11" topLeftCell="A12" activePane="bottomLeft" state="frozen"/>
      <selection activeCell="C1" sqref="C1"/>
      <selection pane="bottomLeft" activeCell="D9" sqref="D9:G10"/>
    </sheetView>
  </sheetViews>
  <sheetFormatPr defaultColWidth="9.140625" defaultRowHeight="12" x14ac:dyDescent="0.2"/>
  <cols>
    <col min="1" max="1" width="4.7109375" style="5" customWidth="1"/>
    <col min="2" max="2" width="10.140625" style="5" customWidth="1"/>
    <col min="3" max="3" width="31.7109375" style="6" bestFit="1" customWidth="1"/>
    <col min="4" max="4" width="12" style="125" customWidth="1"/>
    <col min="5" max="5" width="10.7109375" style="4" customWidth="1"/>
    <col min="6" max="6" width="10.5703125" style="4" customWidth="1"/>
    <col min="7" max="7" width="11.7109375" style="4" customWidth="1"/>
    <col min="8" max="8" width="6.5703125" style="7" customWidth="1"/>
    <col min="9" max="9" width="10.42578125" style="7" customWidth="1"/>
    <col min="10" max="16384" width="9.140625" style="7"/>
  </cols>
  <sheetData>
    <row r="1" spans="1:11" ht="4.5" customHeight="1" x14ac:dyDescent="0.2"/>
    <row r="2" spans="1:11" ht="23.25" customHeight="1" x14ac:dyDescent="0.2"/>
    <row r="3" spans="1:11" ht="5.25" customHeight="1" x14ac:dyDescent="0.2"/>
    <row r="4" spans="1:11" ht="45.75" customHeight="1" x14ac:dyDescent="0.2">
      <c r="A4" s="342" t="s">
        <v>430</v>
      </c>
      <c r="B4" s="342"/>
      <c r="C4" s="342"/>
      <c r="D4" s="342"/>
      <c r="E4" s="342"/>
      <c r="F4" s="342"/>
      <c r="G4" s="342"/>
    </row>
    <row r="5" spans="1:11" ht="6" customHeight="1" x14ac:dyDescent="0.2">
      <c r="A5" s="64"/>
      <c r="B5" s="64"/>
      <c r="C5" s="64"/>
      <c r="D5" s="131"/>
      <c r="E5" s="64"/>
      <c r="F5" s="64"/>
      <c r="G5" s="64"/>
    </row>
    <row r="6" spans="1:11" ht="9" customHeight="1" x14ac:dyDescent="0.2">
      <c r="C6" s="8"/>
      <c r="G6" s="4" t="s">
        <v>277</v>
      </c>
    </row>
    <row r="7" spans="1:11" s="2" customFormat="1" ht="28.5" customHeight="1" x14ac:dyDescent="0.2">
      <c r="A7" s="63" t="s">
        <v>44</v>
      </c>
      <c r="B7" s="63" t="s">
        <v>55</v>
      </c>
      <c r="C7" s="63" t="s">
        <v>45</v>
      </c>
      <c r="D7" s="132" t="s">
        <v>229</v>
      </c>
      <c r="E7" s="65" t="s">
        <v>326</v>
      </c>
      <c r="F7" s="65" t="s">
        <v>327</v>
      </c>
      <c r="G7" s="65" t="s">
        <v>328</v>
      </c>
    </row>
    <row r="8" spans="1:11" s="2" customFormat="1" ht="14.25" customHeight="1" x14ac:dyDescent="0.2">
      <c r="A8" s="291" t="s">
        <v>469</v>
      </c>
      <c r="B8" s="291"/>
      <c r="C8" s="291"/>
      <c r="D8" s="28">
        <f>D11+D10+D9</f>
        <v>1917309089</v>
      </c>
      <c r="E8" s="28">
        <f t="shared" ref="E8:G8" si="0">E11+E10+E9</f>
        <v>33826772</v>
      </c>
      <c r="F8" s="28">
        <f t="shared" si="0"/>
        <v>5366900</v>
      </c>
      <c r="G8" s="28">
        <f t="shared" si="0"/>
        <v>1878115417</v>
      </c>
    </row>
    <row r="9" spans="1:11" s="2" customFormat="1" ht="16.5" customHeight="1" x14ac:dyDescent="0.2">
      <c r="A9" s="228"/>
      <c r="B9" s="228"/>
      <c r="C9" s="278" t="s">
        <v>467</v>
      </c>
      <c r="D9" s="279">
        <v>167447280</v>
      </c>
      <c r="E9" s="277"/>
      <c r="F9" s="277"/>
      <c r="G9" s="279">
        <v>167447280</v>
      </c>
      <c r="H9" s="125"/>
      <c r="I9" s="125"/>
      <c r="J9" s="125"/>
      <c r="K9" s="125"/>
    </row>
    <row r="10" spans="1:11" s="2" customFormat="1" ht="22.5" customHeight="1" x14ac:dyDescent="0.2">
      <c r="A10" s="228"/>
      <c r="B10" s="228"/>
      <c r="C10" s="278" t="s">
        <v>468</v>
      </c>
      <c r="D10" s="252"/>
      <c r="E10" s="65"/>
      <c r="F10" s="65"/>
      <c r="G10" s="65"/>
    </row>
    <row r="11" spans="1:11" s="2" customFormat="1" x14ac:dyDescent="0.2">
      <c r="A11" s="291" t="s">
        <v>224</v>
      </c>
      <c r="B11" s="291"/>
      <c r="C11" s="291"/>
      <c r="D11" s="28">
        <f>SUM(D12:D148)-D92</f>
        <v>1749861809</v>
      </c>
      <c r="E11" s="28">
        <f>SUM(E12:E148)-E92</f>
        <v>33826772</v>
      </c>
      <c r="F11" s="28">
        <f>SUM(F12:F148)-F92</f>
        <v>5366900</v>
      </c>
      <c r="G11" s="28">
        <f>SUM(G12:G148)-G92</f>
        <v>1710668137</v>
      </c>
    </row>
    <row r="12" spans="1:11" s="1" customFormat="1" ht="12" customHeight="1" x14ac:dyDescent="0.2">
      <c r="A12" s="18">
        <v>1</v>
      </c>
      <c r="B12" s="10" t="s">
        <v>56</v>
      </c>
      <c r="C12" s="9" t="s">
        <v>42</v>
      </c>
      <c r="D12" s="29">
        <f t="shared" ref="D12:D72" si="1">E12+F12+G12</f>
        <v>0</v>
      </c>
      <c r="E12" s="27"/>
      <c r="F12" s="27"/>
      <c r="G12" s="27"/>
    </row>
    <row r="13" spans="1:11" s="1" customFormat="1" x14ac:dyDescent="0.2">
      <c r="A13" s="18">
        <v>2</v>
      </c>
      <c r="B13" s="11" t="s">
        <v>57</v>
      </c>
      <c r="C13" s="9" t="s">
        <v>210</v>
      </c>
      <c r="D13" s="29">
        <f t="shared" si="1"/>
        <v>0</v>
      </c>
      <c r="E13" s="27"/>
      <c r="F13" s="27"/>
      <c r="G13" s="27"/>
    </row>
    <row r="14" spans="1:11" s="17" customFormat="1" x14ac:dyDescent="0.2">
      <c r="A14" s="18">
        <v>3</v>
      </c>
      <c r="B14" s="19" t="s">
        <v>58</v>
      </c>
      <c r="C14" s="9" t="s">
        <v>5</v>
      </c>
      <c r="D14" s="29">
        <f t="shared" si="1"/>
        <v>0</v>
      </c>
      <c r="E14" s="27"/>
      <c r="F14" s="27"/>
      <c r="G14" s="27"/>
    </row>
    <row r="15" spans="1:11" s="1" customFormat="1" ht="14.25" customHeight="1" x14ac:dyDescent="0.2">
      <c r="A15" s="18">
        <v>4</v>
      </c>
      <c r="B15" s="10" t="s">
        <v>59</v>
      </c>
      <c r="C15" s="9" t="s">
        <v>211</v>
      </c>
      <c r="D15" s="29">
        <f t="shared" si="1"/>
        <v>0</v>
      </c>
      <c r="E15" s="27"/>
      <c r="F15" s="27"/>
      <c r="G15" s="27"/>
    </row>
    <row r="16" spans="1:11" s="1" customFormat="1" x14ac:dyDescent="0.2">
      <c r="A16" s="18">
        <v>5</v>
      </c>
      <c r="B16" s="10" t="s">
        <v>60</v>
      </c>
      <c r="C16" s="9" t="s">
        <v>8</v>
      </c>
      <c r="D16" s="29">
        <f t="shared" si="1"/>
        <v>0</v>
      </c>
      <c r="E16" s="27"/>
      <c r="F16" s="27"/>
      <c r="G16" s="27"/>
    </row>
    <row r="17" spans="1:7" s="17" customFormat="1" x14ac:dyDescent="0.2">
      <c r="A17" s="18">
        <v>6</v>
      </c>
      <c r="B17" s="19" t="s">
        <v>61</v>
      </c>
      <c r="C17" s="9" t="s">
        <v>62</v>
      </c>
      <c r="D17" s="29">
        <f t="shared" si="1"/>
        <v>1337280</v>
      </c>
      <c r="E17" s="27">
        <v>1337280</v>
      </c>
      <c r="F17" s="27"/>
      <c r="G17" s="27"/>
    </row>
    <row r="18" spans="1:7" s="1" customFormat="1" x14ac:dyDescent="0.2">
      <c r="A18" s="18">
        <v>7</v>
      </c>
      <c r="B18" s="10" t="s">
        <v>63</v>
      </c>
      <c r="C18" s="9" t="s">
        <v>212</v>
      </c>
      <c r="D18" s="29">
        <f t="shared" si="1"/>
        <v>0</v>
      </c>
      <c r="E18" s="27"/>
      <c r="F18" s="27"/>
      <c r="G18" s="27"/>
    </row>
    <row r="19" spans="1:7" s="1" customFormat="1" x14ac:dyDescent="0.2">
      <c r="A19" s="18">
        <v>8</v>
      </c>
      <c r="B19" s="19" t="s">
        <v>64</v>
      </c>
      <c r="C19" s="9" t="s">
        <v>17</v>
      </c>
      <c r="D19" s="29">
        <f t="shared" si="1"/>
        <v>0</v>
      </c>
      <c r="E19" s="27"/>
      <c r="F19" s="27"/>
      <c r="G19" s="27"/>
    </row>
    <row r="20" spans="1:7" s="1" customFormat="1" x14ac:dyDescent="0.2">
      <c r="A20" s="18">
        <v>9</v>
      </c>
      <c r="B20" s="19" t="s">
        <v>65</v>
      </c>
      <c r="C20" s="9" t="s">
        <v>6</v>
      </c>
      <c r="D20" s="29">
        <f t="shared" si="1"/>
        <v>0</v>
      </c>
      <c r="E20" s="27"/>
      <c r="F20" s="27"/>
      <c r="G20" s="27"/>
    </row>
    <row r="21" spans="1:7" s="1" customFormat="1" x14ac:dyDescent="0.2">
      <c r="A21" s="18">
        <v>10</v>
      </c>
      <c r="B21" s="19" t="s">
        <v>66</v>
      </c>
      <c r="C21" s="9" t="s">
        <v>18</v>
      </c>
      <c r="D21" s="29">
        <f t="shared" si="1"/>
        <v>0</v>
      </c>
      <c r="E21" s="27"/>
      <c r="F21" s="27"/>
      <c r="G21" s="27"/>
    </row>
    <row r="22" spans="1:7" s="1" customFormat="1" x14ac:dyDescent="0.2">
      <c r="A22" s="18">
        <v>11</v>
      </c>
      <c r="B22" s="19" t="s">
        <v>67</v>
      </c>
      <c r="C22" s="9" t="s">
        <v>7</v>
      </c>
      <c r="D22" s="29">
        <f t="shared" si="1"/>
        <v>0</v>
      </c>
      <c r="E22" s="27"/>
      <c r="F22" s="27"/>
      <c r="G22" s="27"/>
    </row>
    <row r="23" spans="1:7" s="1" customFormat="1" x14ac:dyDescent="0.2">
      <c r="A23" s="18">
        <v>12</v>
      </c>
      <c r="B23" s="19" t="s">
        <v>68</v>
      </c>
      <c r="C23" s="9" t="s">
        <v>19</v>
      </c>
      <c r="D23" s="29">
        <f t="shared" si="1"/>
        <v>0</v>
      </c>
      <c r="E23" s="27"/>
      <c r="F23" s="27"/>
      <c r="G23" s="27"/>
    </row>
    <row r="24" spans="1:7" s="1" customFormat="1" x14ac:dyDescent="0.2">
      <c r="A24" s="18">
        <v>13</v>
      </c>
      <c r="B24" s="19" t="s">
        <v>230</v>
      </c>
      <c r="C24" s="9" t="s">
        <v>231</v>
      </c>
      <c r="D24" s="29">
        <f t="shared" si="1"/>
        <v>0</v>
      </c>
      <c r="E24" s="27"/>
      <c r="F24" s="27"/>
      <c r="G24" s="27"/>
    </row>
    <row r="25" spans="1:7" s="1" customFormat="1" x14ac:dyDescent="0.2">
      <c r="A25" s="18">
        <v>14</v>
      </c>
      <c r="B25" s="19" t="s">
        <v>69</v>
      </c>
      <c r="C25" s="9" t="s">
        <v>22</v>
      </c>
      <c r="D25" s="29">
        <f t="shared" si="1"/>
        <v>0</v>
      </c>
      <c r="E25" s="27"/>
      <c r="F25" s="27"/>
      <c r="G25" s="27"/>
    </row>
    <row r="26" spans="1:7" s="1" customFormat="1" x14ac:dyDescent="0.2">
      <c r="A26" s="18">
        <v>15</v>
      </c>
      <c r="B26" s="19" t="s">
        <v>70</v>
      </c>
      <c r="C26" s="9" t="s">
        <v>10</v>
      </c>
      <c r="D26" s="29">
        <f t="shared" si="1"/>
        <v>0</v>
      </c>
      <c r="E26" s="27"/>
      <c r="F26" s="27"/>
      <c r="G26" s="27"/>
    </row>
    <row r="27" spans="1:7" s="1" customFormat="1" x14ac:dyDescent="0.2">
      <c r="A27" s="18">
        <v>16</v>
      </c>
      <c r="B27" s="19" t="s">
        <v>71</v>
      </c>
      <c r="C27" s="9" t="s">
        <v>342</v>
      </c>
      <c r="D27" s="29">
        <f t="shared" si="1"/>
        <v>0</v>
      </c>
      <c r="E27" s="27"/>
      <c r="F27" s="27"/>
      <c r="G27" s="27"/>
    </row>
    <row r="28" spans="1:7" s="17" customFormat="1" x14ac:dyDescent="0.2">
      <c r="A28" s="18">
        <v>17</v>
      </c>
      <c r="B28" s="19" t="s">
        <v>72</v>
      </c>
      <c r="C28" s="9" t="s">
        <v>9</v>
      </c>
      <c r="D28" s="29">
        <f t="shared" si="1"/>
        <v>0</v>
      </c>
      <c r="E28" s="27"/>
      <c r="F28" s="27"/>
      <c r="G28" s="27"/>
    </row>
    <row r="29" spans="1:7" s="1" customFormat="1" x14ac:dyDescent="0.2">
      <c r="A29" s="18">
        <v>18</v>
      </c>
      <c r="B29" s="10" t="s">
        <v>73</v>
      </c>
      <c r="C29" s="9" t="s">
        <v>11</v>
      </c>
      <c r="D29" s="29">
        <f t="shared" si="1"/>
        <v>0</v>
      </c>
      <c r="E29" s="27"/>
      <c r="F29" s="27"/>
      <c r="G29" s="27"/>
    </row>
    <row r="30" spans="1:7" s="1" customFormat="1" x14ac:dyDescent="0.2">
      <c r="A30" s="18">
        <v>19</v>
      </c>
      <c r="B30" s="10" t="s">
        <v>74</v>
      </c>
      <c r="C30" s="9" t="s">
        <v>213</v>
      </c>
      <c r="D30" s="29">
        <f t="shared" si="1"/>
        <v>0</v>
      </c>
      <c r="E30" s="27"/>
      <c r="F30" s="27"/>
      <c r="G30" s="27"/>
    </row>
    <row r="31" spans="1:7" x14ac:dyDescent="0.2">
      <c r="A31" s="18">
        <v>20</v>
      </c>
      <c r="B31" s="10" t="s">
        <v>75</v>
      </c>
      <c r="C31" s="9" t="s">
        <v>343</v>
      </c>
      <c r="D31" s="29">
        <f t="shared" si="1"/>
        <v>0</v>
      </c>
      <c r="E31" s="27"/>
      <c r="F31" s="27"/>
      <c r="G31" s="27"/>
    </row>
    <row r="32" spans="1:7" s="17" customFormat="1" x14ac:dyDescent="0.2">
      <c r="A32" s="18">
        <v>21</v>
      </c>
      <c r="B32" s="10" t="s">
        <v>76</v>
      </c>
      <c r="C32" s="9" t="s">
        <v>38</v>
      </c>
      <c r="D32" s="29">
        <f t="shared" si="1"/>
        <v>0</v>
      </c>
      <c r="E32" s="27"/>
      <c r="F32" s="27"/>
      <c r="G32" s="27"/>
    </row>
    <row r="33" spans="1:7" s="17" customFormat="1" x14ac:dyDescent="0.2">
      <c r="A33" s="18">
        <v>22</v>
      </c>
      <c r="B33" s="19" t="s">
        <v>77</v>
      </c>
      <c r="C33" s="9" t="s">
        <v>78</v>
      </c>
      <c r="D33" s="29">
        <f t="shared" si="1"/>
        <v>0</v>
      </c>
      <c r="E33" s="27"/>
      <c r="F33" s="27"/>
      <c r="G33" s="27"/>
    </row>
    <row r="34" spans="1:7" s="1" customFormat="1" ht="12" customHeight="1" x14ac:dyDescent="0.2">
      <c r="A34" s="18">
        <v>23</v>
      </c>
      <c r="B34" s="19" t="s">
        <v>79</v>
      </c>
      <c r="C34" s="9" t="s">
        <v>80</v>
      </c>
      <c r="D34" s="29">
        <f t="shared" si="1"/>
        <v>0</v>
      </c>
      <c r="E34" s="27"/>
      <c r="F34" s="27"/>
      <c r="G34" s="27"/>
    </row>
    <row r="35" spans="1:7" s="1" customFormat="1" ht="24" x14ac:dyDescent="0.2">
      <c r="A35" s="18">
        <v>24</v>
      </c>
      <c r="B35" s="19" t="s">
        <v>81</v>
      </c>
      <c r="C35" s="9" t="s">
        <v>82</v>
      </c>
      <c r="D35" s="29">
        <f t="shared" si="1"/>
        <v>0</v>
      </c>
      <c r="E35" s="27"/>
      <c r="F35" s="27"/>
      <c r="G35" s="27"/>
    </row>
    <row r="36" spans="1:7" s="1" customFormat="1" x14ac:dyDescent="0.2">
      <c r="A36" s="18">
        <v>25</v>
      </c>
      <c r="B36" s="10" t="s">
        <v>83</v>
      </c>
      <c r="C36" s="9" t="s">
        <v>84</v>
      </c>
      <c r="D36" s="29">
        <f t="shared" si="1"/>
        <v>1150050</v>
      </c>
      <c r="E36" s="27">
        <v>1150050</v>
      </c>
      <c r="F36" s="27"/>
      <c r="G36" s="27"/>
    </row>
    <row r="37" spans="1:7" s="1" customFormat="1" ht="15.75" customHeight="1" x14ac:dyDescent="0.2">
      <c r="A37" s="18">
        <v>26</v>
      </c>
      <c r="B37" s="19" t="s">
        <v>85</v>
      </c>
      <c r="C37" s="9" t="s">
        <v>86</v>
      </c>
      <c r="D37" s="29">
        <f t="shared" si="1"/>
        <v>0</v>
      </c>
      <c r="E37" s="27"/>
      <c r="F37" s="27"/>
      <c r="G37" s="27"/>
    </row>
    <row r="38" spans="1:7" s="1" customFormat="1" x14ac:dyDescent="0.2">
      <c r="A38" s="18">
        <v>27</v>
      </c>
      <c r="B38" s="11" t="s">
        <v>87</v>
      </c>
      <c r="C38" s="9" t="s">
        <v>88</v>
      </c>
      <c r="D38" s="29">
        <f t="shared" si="1"/>
        <v>0</v>
      </c>
      <c r="E38" s="27"/>
      <c r="F38" s="27"/>
      <c r="G38" s="27"/>
    </row>
    <row r="39" spans="1:7" s="17" customFormat="1" x14ac:dyDescent="0.2">
      <c r="A39" s="18">
        <v>28</v>
      </c>
      <c r="B39" s="11" t="s">
        <v>89</v>
      </c>
      <c r="C39" s="9" t="s">
        <v>39</v>
      </c>
      <c r="D39" s="29">
        <f t="shared" si="1"/>
        <v>0</v>
      </c>
      <c r="E39" s="27"/>
      <c r="F39" s="27"/>
      <c r="G39" s="27"/>
    </row>
    <row r="40" spans="1:7" x14ac:dyDescent="0.2">
      <c r="A40" s="18">
        <v>29</v>
      </c>
      <c r="B40" s="10" t="s">
        <v>90</v>
      </c>
      <c r="C40" s="9" t="s">
        <v>37</v>
      </c>
      <c r="D40" s="29">
        <f t="shared" si="1"/>
        <v>0</v>
      </c>
      <c r="E40" s="27"/>
      <c r="F40" s="27"/>
      <c r="G40" s="27"/>
    </row>
    <row r="41" spans="1:7" s="1" customFormat="1" x14ac:dyDescent="0.2">
      <c r="A41" s="18">
        <v>30</v>
      </c>
      <c r="B41" s="11" t="s">
        <v>91</v>
      </c>
      <c r="C41" s="9" t="s">
        <v>16</v>
      </c>
      <c r="D41" s="29">
        <f t="shared" si="1"/>
        <v>0</v>
      </c>
      <c r="E41" s="27"/>
      <c r="F41" s="27"/>
      <c r="G41" s="27"/>
    </row>
    <row r="42" spans="1:7" s="1" customFormat="1" x14ac:dyDescent="0.2">
      <c r="A42" s="18">
        <v>31</v>
      </c>
      <c r="B42" s="19" t="s">
        <v>92</v>
      </c>
      <c r="C42" s="9" t="s">
        <v>21</v>
      </c>
      <c r="D42" s="29">
        <f t="shared" si="1"/>
        <v>0</v>
      </c>
      <c r="E42" s="27"/>
      <c r="F42" s="27"/>
      <c r="G42" s="27"/>
    </row>
    <row r="43" spans="1:7" s="1" customFormat="1" x14ac:dyDescent="0.2">
      <c r="A43" s="18">
        <v>32</v>
      </c>
      <c r="B43" s="11" t="s">
        <v>93</v>
      </c>
      <c r="C43" s="9" t="s">
        <v>24</v>
      </c>
      <c r="D43" s="29">
        <f t="shared" si="1"/>
        <v>0</v>
      </c>
      <c r="E43" s="27"/>
      <c r="F43" s="27"/>
      <c r="G43" s="27"/>
    </row>
    <row r="44" spans="1:7" x14ac:dyDescent="0.2">
      <c r="A44" s="18">
        <v>33</v>
      </c>
      <c r="B44" s="10" t="s">
        <v>94</v>
      </c>
      <c r="C44" s="9" t="s">
        <v>214</v>
      </c>
      <c r="D44" s="29">
        <f t="shared" si="1"/>
        <v>0</v>
      </c>
      <c r="E44" s="27"/>
      <c r="F44" s="27"/>
      <c r="G44" s="27"/>
    </row>
    <row r="45" spans="1:7" s="1" customFormat="1" x14ac:dyDescent="0.2">
      <c r="A45" s="18">
        <v>34</v>
      </c>
      <c r="B45" s="12" t="s">
        <v>95</v>
      </c>
      <c r="C45" s="13" t="s">
        <v>215</v>
      </c>
      <c r="D45" s="29">
        <f t="shared" si="1"/>
        <v>0</v>
      </c>
      <c r="E45" s="27"/>
      <c r="F45" s="27"/>
      <c r="G45" s="27"/>
    </row>
    <row r="46" spans="1:7" s="1" customFormat="1" x14ac:dyDescent="0.2">
      <c r="A46" s="18">
        <v>35</v>
      </c>
      <c r="B46" s="10" t="s">
        <v>96</v>
      </c>
      <c r="C46" s="9" t="s">
        <v>216</v>
      </c>
      <c r="D46" s="29">
        <f t="shared" si="1"/>
        <v>0</v>
      </c>
      <c r="E46" s="27"/>
      <c r="F46" s="27"/>
      <c r="G46" s="27"/>
    </row>
    <row r="47" spans="1:7" s="1" customFormat="1" x14ac:dyDescent="0.2">
      <c r="A47" s="18">
        <v>36</v>
      </c>
      <c r="B47" s="10" t="s">
        <v>97</v>
      </c>
      <c r="C47" s="9" t="s">
        <v>23</v>
      </c>
      <c r="D47" s="29">
        <f t="shared" si="1"/>
        <v>0</v>
      </c>
      <c r="E47" s="27"/>
      <c r="F47" s="27"/>
      <c r="G47" s="27"/>
    </row>
    <row r="48" spans="1:7" s="1" customFormat="1" x14ac:dyDescent="0.2">
      <c r="A48" s="18">
        <v>37</v>
      </c>
      <c r="B48" s="19" t="s">
        <v>98</v>
      </c>
      <c r="C48" s="9" t="s">
        <v>20</v>
      </c>
      <c r="D48" s="29">
        <f t="shared" si="1"/>
        <v>0</v>
      </c>
      <c r="E48" s="27"/>
      <c r="F48" s="27"/>
      <c r="G48" s="27"/>
    </row>
    <row r="49" spans="1:7" s="1" customFormat="1" x14ac:dyDescent="0.2">
      <c r="A49" s="18">
        <v>38</v>
      </c>
      <c r="B49" s="11" t="s">
        <v>99</v>
      </c>
      <c r="C49" s="9" t="s">
        <v>100</v>
      </c>
      <c r="D49" s="29">
        <f t="shared" si="1"/>
        <v>0</v>
      </c>
      <c r="E49" s="27"/>
      <c r="F49" s="27"/>
      <c r="G49" s="27"/>
    </row>
    <row r="50" spans="1:7" s="17" customFormat="1" x14ac:dyDescent="0.2">
      <c r="A50" s="18">
        <v>39</v>
      </c>
      <c r="B50" s="19" t="s">
        <v>101</v>
      </c>
      <c r="C50" s="9" t="s">
        <v>102</v>
      </c>
      <c r="D50" s="29">
        <f t="shared" si="1"/>
        <v>0</v>
      </c>
      <c r="E50" s="27"/>
      <c r="F50" s="27"/>
      <c r="G50" s="27"/>
    </row>
    <row r="51" spans="1:7" s="1" customFormat="1" x14ac:dyDescent="0.2">
      <c r="A51" s="18">
        <v>40</v>
      </c>
      <c r="B51" s="10" t="s">
        <v>103</v>
      </c>
      <c r="C51" s="9" t="s">
        <v>221</v>
      </c>
      <c r="D51" s="29">
        <f t="shared" si="1"/>
        <v>0</v>
      </c>
      <c r="E51" s="27"/>
      <c r="F51" s="27"/>
      <c r="G51" s="27"/>
    </row>
    <row r="52" spans="1:7" s="1" customFormat="1" ht="10.5" customHeight="1" x14ac:dyDescent="0.2">
      <c r="A52" s="18">
        <v>41</v>
      </c>
      <c r="B52" s="10" t="s">
        <v>104</v>
      </c>
      <c r="C52" s="9" t="s">
        <v>2</v>
      </c>
      <c r="D52" s="29">
        <f t="shared" si="1"/>
        <v>0</v>
      </c>
      <c r="E52" s="27"/>
      <c r="F52" s="27"/>
      <c r="G52" s="27"/>
    </row>
    <row r="53" spans="1:7" s="1" customFormat="1" x14ac:dyDescent="0.2">
      <c r="A53" s="18">
        <v>42</v>
      </c>
      <c r="B53" s="19" t="s">
        <v>105</v>
      </c>
      <c r="C53" s="9" t="s">
        <v>3</v>
      </c>
      <c r="D53" s="29">
        <f t="shared" si="1"/>
        <v>0</v>
      </c>
      <c r="E53" s="27"/>
      <c r="F53" s="27"/>
      <c r="G53" s="27"/>
    </row>
    <row r="54" spans="1:7" s="1" customFormat="1" x14ac:dyDescent="0.2">
      <c r="A54" s="18">
        <v>43</v>
      </c>
      <c r="B54" s="11" t="s">
        <v>151</v>
      </c>
      <c r="C54" s="9" t="s">
        <v>32</v>
      </c>
      <c r="D54" s="29">
        <f t="shared" si="1"/>
        <v>0</v>
      </c>
      <c r="E54" s="27"/>
      <c r="F54" s="27"/>
      <c r="G54" s="27"/>
    </row>
    <row r="55" spans="1:7" s="1" customFormat="1" x14ac:dyDescent="0.2">
      <c r="A55" s="18">
        <v>44</v>
      </c>
      <c r="B55" s="19" t="s">
        <v>106</v>
      </c>
      <c r="C55" s="9" t="s">
        <v>217</v>
      </c>
      <c r="D55" s="29">
        <f t="shared" si="1"/>
        <v>0</v>
      </c>
      <c r="E55" s="27"/>
      <c r="F55" s="27"/>
      <c r="G55" s="27"/>
    </row>
    <row r="56" spans="1:7" s="1" customFormat="1" ht="10.5" customHeight="1" x14ac:dyDescent="0.2">
      <c r="A56" s="18">
        <v>45</v>
      </c>
      <c r="B56" s="11" t="s">
        <v>107</v>
      </c>
      <c r="C56" s="9" t="s">
        <v>0</v>
      </c>
      <c r="D56" s="29">
        <f t="shared" si="1"/>
        <v>0</v>
      </c>
      <c r="E56" s="27"/>
      <c r="F56" s="27"/>
      <c r="G56" s="27"/>
    </row>
    <row r="57" spans="1:7" s="1" customFormat="1" x14ac:dyDescent="0.2">
      <c r="A57" s="18">
        <v>46</v>
      </c>
      <c r="B57" s="19" t="s">
        <v>108</v>
      </c>
      <c r="C57" s="9" t="s">
        <v>4</v>
      </c>
      <c r="D57" s="29">
        <f t="shared" si="1"/>
        <v>0</v>
      </c>
      <c r="E57" s="27"/>
      <c r="F57" s="27"/>
      <c r="G57" s="27"/>
    </row>
    <row r="58" spans="1:7" s="1" customFormat="1" x14ac:dyDescent="0.2">
      <c r="A58" s="18">
        <v>47</v>
      </c>
      <c r="B58" s="11" t="s">
        <v>109</v>
      </c>
      <c r="C58" s="9" t="s">
        <v>1</v>
      </c>
      <c r="D58" s="29">
        <f t="shared" si="1"/>
        <v>0</v>
      </c>
      <c r="E58" s="27"/>
      <c r="F58" s="27"/>
      <c r="G58" s="27"/>
    </row>
    <row r="59" spans="1:7" s="1" customFormat="1" x14ac:dyDescent="0.2">
      <c r="A59" s="18">
        <v>48</v>
      </c>
      <c r="B59" s="19" t="s">
        <v>110</v>
      </c>
      <c r="C59" s="9" t="s">
        <v>218</v>
      </c>
      <c r="D59" s="29">
        <f t="shared" si="1"/>
        <v>0</v>
      </c>
      <c r="E59" s="27"/>
      <c r="F59" s="27"/>
      <c r="G59" s="27"/>
    </row>
    <row r="60" spans="1:7" s="1" customFormat="1" x14ac:dyDescent="0.2">
      <c r="A60" s="18">
        <v>49</v>
      </c>
      <c r="B60" s="19" t="s">
        <v>111</v>
      </c>
      <c r="C60" s="9" t="s">
        <v>25</v>
      </c>
      <c r="D60" s="29">
        <f t="shared" si="1"/>
        <v>0</v>
      </c>
      <c r="E60" s="27"/>
      <c r="F60" s="27"/>
      <c r="G60" s="27"/>
    </row>
    <row r="61" spans="1:7" s="1" customFormat="1" x14ac:dyDescent="0.2">
      <c r="A61" s="18">
        <v>50</v>
      </c>
      <c r="B61" s="19" t="s">
        <v>159</v>
      </c>
      <c r="C61" s="9" t="s">
        <v>53</v>
      </c>
      <c r="D61" s="29">
        <f t="shared" si="1"/>
        <v>0</v>
      </c>
      <c r="E61" s="27"/>
      <c r="F61" s="27"/>
      <c r="G61" s="27"/>
    </row>
    <row r="62" spans="1:7" s="1" customFormat="1" x14ac:dyDescent="0.2">
      <c r="A62" s="18">
        <v>51</v>
      </c>
      <c r="B62" s="19" t="s">
        <v>112</v>
      </c>
      <c r="C62" s="9" t="s">
        <v>219</v>
      </c>
      <c r="D62" s="29">
        <f t="shared" si="1"/>
        <v>0</v>
      </c>
      <c r="E62" s="27"/>
      <c r="F62" s="27"/>
      <c r="G62" s="27"/>
    </row>
    <row r="63" spans="1:7" s="1" customFormat="1" x14ac:dyDescent="0.2">
      <c r="A63" s="18">
        <v>52</v>
      </c>
      <c r="B63" s="11" t="s">
        <v>161</v>
      </c>
      <c r="C63" s="9" t="s">
        <v>220</v>
      </c>
      <c r="D63" s="29">
        <f t="shared" si="1"/>
        <v>0</v>
      </c>
      <c r="E63" s="27"/>
      <c r="F63" s="27"/>
      <c r="G63" s="27"/>
    </row>
    <row r="64" spans="1:7" s="1" customFormat="1" x14ac:dyDescent="0.2">
      <c r="A64" s="18">
        <v>53</v>
      </c>
      <c r="B64" s="19" t="s">
        <v>223</v>
      </c>
      <c r="C64" s="9" t="s">
        <v>222</v>
      </c>
      <c r="D64" s="29">
        <f t="shared" si="1"/>
        <v>0</v>
      </c>
      <c r="E64" s="27"/>
      <c r="F64" s="27"/>
      <c r="G64" s="27"/>
    </row>
    <row r="65" spans="1:7" s="1" customFormat="1" x14ac:dyDescent="0.2">
      <c r="A65" s="18">
        <v>54</v>
      </c>
      <c r="B65" s="19" t="s">
        <v>232</v>
      </c>
      <c r="C65" s="9" t="s">
        <v>233</v>
      </c>
      <c r="D65" s="29">
        <f t="shared" si="1"/>
        <v>0</v>
      </c>
      <c r="E65" s="27"/>
      <c r="F65" s="27"/>
      <c r="G65" s="27"/>
    </row>
    <row r="66" spans="1:7" s="1" customFormat="1" ht="23.25" customHeight="1" x14ac:dyDescent="0.2">
      <c r="A66" s="18">
        <v>55</v>
      </c>
      <c r="B66" s="19" t="s">
        <v>113</v>
      </c>
      <c r="C66" s="9" t="s">
        <v>52</v>
      </c>
      <c r="D66" s="29">
        <f t="shared" si="1"/>
        <v>0</v>
      </c>
      <c r="E66" s="27"/>
      <c r="F66" s="27"/>
      <c r="G66" s="27"/>
    </row>
    <row r="67" spans="1:7" s="1" customFormat="1" ht="22.5" customHeight="1" x14ac:dyDescent="0.2">
      <c r="A67" s="18">
        <v>56</v>
      </c>
      <c r="B67" s="11" t="s">
        <v>114</v>
      </c>
      <c r="C67" s="9" t="s">
        <v>234</v>
      </c>
      <c r="D67" s="29">
        <f t="shared" si="1"/>
        <v>0</v>
      </c>
      <c r="E67" s="27"/>
      <c r="F67" s="27"/>
      <c r="G67" s="27"/>
    </row>
    <row r="68" spans="1:7" s="1" customFormat="1" ht="24" x14ac:dyDescent="0.2">
      <c r="A68" s="18">
        <v>57</v>
      </c>
      <c r="B68" s="10" t="s">
        <v>115</v>
      </c>
      <c r="C68" s="9" t="s">
        <v>116</v>
      </c>
      <c r="D68" s="29">
        <f t="shared" si="1"/>
        <v>0</v>
      </c>
      <c r="E68" s="27"/>
      <c r="F68" s="27"/>
      <c r="G68" s="27"/>
    </row>
    <row r="69" spans="1:7" s="1" customFormat="1" x14ac:dyDescent="0.2">
      <c r="A69" s="18">
        <v>58</v>
      </c>
      <c r="B69" s="11" t="s">
        <v>117</v>
      </c>
      <c r="C69" s="9" t="s">
        <v>235</v>
      </c>
      <c r="D69" s="29">
        <f t="shared" si="1"/>
        <v>0</v>
      </c>
      <c r="E69" s="27"/>
      <c r="F69" s="27"/>
      <c r="G69" s="27"/>
    </row>
    <row r="70" spans="1:7" s="1" customFormat="1" x14ac:dyDescent="0.2">
      <c r="A70" s="18">
        <v>59</v>
      </c>
      <c r="B70" s="19" t="s">
        <v>118</v>
      </c>
      <c r="C70" s="9" t="s">
        <v>325</v>
      </c>
      <c r="D70" s="29">
        <f t="shared" si="1"/>
        <v>0</v>
      </c>
      <c r="E70" s="27"/>
      <c r="F70" s="27"/>
      <c r="G70" s="27"/>
    </row>
    <row r="71" spans="1:7" s="1" customFormat="1" ht="24" x14ac:dyDescent="0.2">
      <c r="A71" s="18">
        <v>60</v>
      </c>
      <c r="B71" s="10" t="s">
        <v>119</v>
      </c>
      <c r="C71" s="9" t="s">
        <v>236</v>
      </c>
      <c r="D71" s="29">
        <f t="shared" si="1"/>
        <v>0</v>
      </c>
      <c r="E71" s="27"/>
      <c r="F71" s="27"/>
      <c r="G71" s="27"/>
    </row>
    <row r="72" spans="1:7" s="1" customFormat="1" ht="24" x14ac:dyDescent="0.2">
      <c r="A72" s="18">
        <v>61</v>
      </c>
      <c r="B72" s="10" t="s">
        <v>120</v>
      </c>
      <c r="C72" s="9" t="s">
        <v>237</v>
      </c>
      <c r="D72" s="29">
        <f t="shared" si="1"/>
        <v>0</v>
      </c>
      <c r="E72" s="27"/>
      <c r="F72" s="27"/>
      <c r="G72" s="27"/>
    </row>
    <row r="73" spans="1:7" s="1" customFormat="1" x14ac:dyDescent="0.2">
      <c r="A73" s="18">
        <v>62</v>
      </c>
      <c r="B73" s="11" t="s">
        <v>121</v>
      </c>
      <c r="C73" s="9" t="s">
        <v>238</v>
      </c>
      <c r="D73" s="29">
        <f t="shared" ref="D73:D136" si="2">E73+F73+G73</f>
        <v>0</v>
      </c>
      <c r="E73" s="27"/>
      <c r="F73" s="27"/>
      <c r="G73" s="27"/>
    </row>
    <row r="74" spans="1:7" s="1" customFormat="1" x14ac:dyDescent="0.2">
      <c r="A74" s="18">
        <v>63</v>
      </c>
      <c r="B74" s="11" t="s">
        <v>122</v>
      </c>
      <c r="C74" s="9" t="s">
        <v>51</v>
      </c>
      <c r="D74" s="29">
        <f t="shared" si="2"/>
        <v>0</v>
      </c>
      <c r="E74" s="27"/>
      <c r="F74" s="27"/>
      <c r="G74" s="27"/>
    </row>
    <row r="75" spans="1:7" s="1" customFormat="1" x14ac:dyDescent="0.2">
      <c r="A75" s="18">
        <v>64</v>
      </c>
      <c r="B75" s="11" t="s">
        <v>123</v>
      </c>
      <c r="C75" s="9" t="s">
        <v>239</v>
      </c>
      <c r="D75" s="29">
        <f t="shared" si="2"/>
        <v>0</v>
      </c>
      <c r="E75" s="27"/>
      <c r="F75" s="27"/>
      <c r="G75" s="27"/>
    </row>
    <row r="76" spans="1:7" s="1" customFormat="1" ht="24" x14ac:dyDescent="0.2">
      <c r="A76" s="18">
        <v>65</v>
      </c>
      <c r="B76" s="11" t="s">
        <v>124</v>
      </c>
      <c r="C76" s="9" t="s">
        <v>240</v>
      </c>
      <c r="D76" s="29">
        <f t="shared" si="2"/>
        <v>0</v>
      </c>
      <c r="E76" s="27"/>
      <c r="F76" s="27"/>
      <c r="G76" s="27"/>
    </row>
    <row r="77" spans="1:7" s="1" customFormat="1" ht="24" x14ac:dyDescent="0.2">
      <c r="A77" s="18">
        <v>66</v>
      </c>
      <c r="B77" s="10" t="s">
        <v>125</v>
      </c>
      <c r="C77" s="9" t="s">
        <v>241</v>
      </c>
      <c r="D77" s="29">
        <f t="shared" si="2"/>
        <v>0</v>
      </c>
      <c r="E77" s="27"/>
      <c r="F77" s="27"/>
      <c r="G77" s="27"/>
    </row>
    <row r="78" spans="1:7" s="1" customFormat="1" ht="24" x14ac:dyDescent="0.2">
      <c r="A78" s="18">
        <v>67</v>
      </c>
      <c r="B78" s="11" t="s">
        <v>126</v>
      </c>
      <c r="C78" s="9" t="s">
        <v>242</v>
      </c>
      <c r="D78" s="29">
        <f t="shared" si="2"/>
        <v>0</v>
      </c>
      <c r="E78" s="27"/>
      <c r="F78" s="27"/>
      <c r="G78" s="27"/>
    </row>
    <row r="79" spans="1:7" s="1" customFormat="1" ht="24" x14ac:dyDescent="0.2">
      <c r="A79" s="18">
        <v>68</v>
      </c>
      <c r="B79" s="11" t="s">
        <v>127</v>
      </c>
      <c r="C79" s="9" t="s">
        <v>243</v>
      </c>
      <c r="D79" s="29">
        <f t="shared" si="2"/>
        <v>0</v>
      </c>
      <c r="E79" s="27"/>
      <c r="F79" s="27"/>
      <c r="G79" s="27"/>
    </row>
    <row r="80" spans="1:7" s="1" customFormat="1" ht="24" x14ac:dyDescent="0.2">
      <c r="A80" s="18">
        <v>69</v>
      </c>
      <c r="B80" s="10" t="s">
        <v>128</v>
      </c>
      <c r="C80" s="9" t="s">
        <v>244</v>
      </c>
      <c r="D80" s="29">
        <f t="shared" si="2"/>
        <v>0</v>
      </c>
      <c r="E80" s="27"/>
      <c r="F80" s="27"/>
      <c r="G80" s="27"/>
    </row>
    <row r="81" spans="1:7" s="1" customFormat="1" ht="24" x14ac:dyDescent="0.2">
      <c r="A81" s="18">
        <v>70</v>
      </c>
      <c r="B81" s="10" t="s">
        <v>129</v>
      </c>
      <c r="C81" s="9" t="s">
        <v>245</v>
      </c>
      <c r="D81" s="29">
        <f t="shared" si="2"/>
        <v>0</v>
      </c>
      <c r="E81" s="27"/>
      <c r="F81" s="27"/>
      <c r="G81" s="27"/>
    </row>
    <row r="82" spans="1:7" s="1" customFormat="1" ht="24" x14ac:dyDescent="0.2">
      <c r="A82" s="18">
        <v>71</v>
      </c>
      <c r="B82" s="10" t="s">
        <v>130</v>
      </c>
      <c r="C82" s="9" t="s">
        <v>246</v>
      </c>
      <c r="D82" s="29">
        <f t="shared" si="2"/>
        <v>0</v>
      </c>
      <c r="E82" s="27"/>
      <c r="F82" s="27"/>
      <c r="G82" s="27"/>
    </row>
    <row r="83" spans="1:7" s="1" customFormat="1" x14ac:dyDescent="0.2">
      <c r="A83" s="18">
        <v>72</v>
      </c>
      <c r="B83" s="19" t="s">
        <v>131</v>
      </c>
      <c r="C83" s="9" t="s">
        <v>132</v>
      </c>
      <c r="D83" s="29">
        <f t="shared" si="2"/>
        <v>0</v>
      </c>
      <c r="E83" s="27"/>
      <c r="F83" s="27"/>
      <c r="G83" s="27"/>
    </row>
    <row r="84" spans="1:7" s="1" customFormat="1" ht="13.5" customHeight="1" x14ac:dyDescent="0.2">
      <c r="A84" s="18">
        <v>73</v>
      </c>
      <c r="B84" s="10" t="s">
        <v>133</v>
      </c>
      <c r="C84" s="9" t="s">
        <v>247</v>
      </c>
      <c r="D84" s="29">
        <f t="shared" si="2"/>
        <v>0</v>
      </c>
      <c r="E84" s="27"/>
      <c r="F84" s="27"/>
      <c r="G84" s="27"/>
    </row>
    <row r="85" spans="1:7" s="1" customFormat="1" ht="14.25" customHeight="1" x14ac:dyDescent="0.2">
      <c r="A85" s="18">
        <v>74</v>
      </c>
      <c r="B85" s="19" t="s">
        <v>134</v>
      </c>
      <c r="C85" s="9" t="s">
        <v>35</v>
      </c>
      <c r="D85" s="29">
        <f t="shared" si="2"/>
        <v>0</v>
      </c>
      <c r="E85" s="27"/>
      <c r="F85" s="27"/>
      <c r="G85" s="27"/>
    </row>
    <row r="86" spans="1:7" s="1" customFormat="1" x14ac:dyDescent="0.2">
      <c r="A86" s="18">
        <v>75</v>
      </c>
      <c r="B86" s="10" t="s">
        <v>135</v>
      </c>
      <c r="C86" s="9" t="s">
        <v>414</v>
      </c>
      <c r="D86" s="29">
        <f t="shared" si="2"/>
        <v>0</v>
      </c>
      <c r="E86" s="27"/>
      <c r="F86" s="27"/>
      <c r="G86" s="27"/>
    </row>
    <row r="87" spans="1:7" s="1" customFormat="1" x14ac:dyDescent="0.2">
      <c r="A87" s="18">
        <v>76</v>
      </c>
      <c r="B87" s="10" t="s">
        <v>136</v>
      </c>
      <c r="C87" s="9" t="s">
        <v>36</v>
      </c>
      <c r="D87" s="29">
        <f t="shared" si="2"/>
        <v>0</v>
      </c>
      <c r="E87" s="27"/>
      <c r="F87" s="27"/>
      <c r="G87" s="27"/>
    </row>
    <row r="88" spans="1:7" s="1" customFormat="1" x14ac:dyDescent="0.2">
      <c r="A88" s="18">
        <v>77</v>
      </c>
      <c r="B88" s="10" t="s">
        <v>137</v>
      </c>
      <c r="C88" s="9" t="s">
        <v>50</v>
      </c>
      <c r="D88" s="29">
        <f t="shared" si="2"/>
        <v>0</v>
      </c>
      <c r="E88" s="27"/>
      <c r="F88" s="27"/>
      <c r="G88" s="27"/>
    </row>
    <row r="89" spans="1:7" s="1" customFormat="1" x14ac:dyDescent="0.2">
      <c r="A89" s="18">
        <v>78</v>
      </c>
      <c r="B89" s="10" t="s">
        <v>138</v>
      </c>
      <c r="C89" s="9" t="s">
        <v>228</v>
      </c>
      <c r="D89" s="29">
        <f t="shared" si="2"/>
        <v>6111790</v>
      </c>
      <c r="E89" s="27">
        <v>6111790</v>
      </c>
      <c r="F89" s="27"/>
      <c r="G89" s="27"/>
    </row>
    <row r="90" spans="1:7" s="1" customFormat="1" x14ac:dyDescent="0.2">
      <c r="A90" s="18">
        <v>79</v>
      </c>
      <c r="B90" s="10" t="s">
        <v>139</v>
      </c>
      <c r="C90" s="9" t="s">
        <v>308</v>
      </c>
      <c r="D90" s="29">
        <f t="shared" si="2"/>
        <v>0</v>
      </c>
      <c r="E90" s="27"/>
      <c r="F90" s="27"/>
      <c r="G90" s="27"/>
    </row>
    <row r="91" spans="1:7" s="1" customFormat="1" x14ac:dyDescent="0.2">
      <c r="A91" s="18">
        <v>80</v>
      </c>
      <c r="B91" s="11" t="s">
        <v>140</v>
      </c>
      <c r="C91" s="9" t="s">
        <v>258</v>
      </c>
      <c r="D91" s="29">
        <f t="shared" si="2"/>
        <v>0</v>
      </c>
      <c r="E91" s="27"/>
      <c r="F91" s="27"/>
      <c r="G91" s="27"/>
    </row>
    <row r="92" spans="1:7" s="1" customFormat="1" ht="24" x14ac:dyDescent="0.2">
      <c r="A92" s="292">
        <v>81</v>
      </c>
      <c r="B92" s="295" t="s">
        <v>141</v>
      </c>
      <c r="C92" s="14" t="s">
        <v>248</v>
      </c>
      <c r="D92" s="29">
        <f t="shared" si="2"/>
        <v>0</v>
      </c>
      <c r="E92" s="27"/>
      <c r="F92" s="27"/>
      <c r="G92" s="27"/>
    </row>
    <row r="93" spans="1:7" s="1" customFormat="1" ht="36" x14ac:dyDescent="0.2">
      <c r="A93" s="293"/>
      <c r="B93" s="296"/>
      <c r="C93" s="9" t="s">
        <v>306</v>
      </c>
      <c r="D93" s="29">
        <f t="shared" si="2"/>
        <v>0</v>
      </c>
      <c r="E93" s="27"/>
      <c r="F93" s="27"/>
      <c r="G93" s="27"/>
    </row>
    <row r="94" spans="1:7" s="1" customFormat="1" ht="24" x14ac:dyDescent="0.2">
      <c r="A94" s="293"/>
      <c r="B94" s="296"/>
      <c r="C94" s="9" t="s">
        <v>249</v>
      </c>
      <c r="D94" s="29">
        <f t="shared" si="2"/>
        <v>0</v>
      </c>
      <c r="E94" s="27"/>
      <c r="F94" s="27"/>
      <c r="G94" s="27"/>
    </row>
    <row r="95" spans="1:7" s="1" customFormat="1" ht="36" x14ac:dyDescent="0.2">
      <c r="A95" s="294"/>
      <c r="B95" s="297"/>
      <c r="C95" s="20" t="s">
        <v>307</v>
      </c>
      <c r="D95" s="29">
        <f t="shared" si="2"/>
        <v>0</v>
      </c>
      <c r="E95" s="27"/>
      <c r="F95" s="27"/>
      <c r="G95" s="27"/>
    </row>
    <row r="96" spans="1:7" s="1" customFormat="1" ht="24" x14ac:dyDescent="0.2">
      <c r="A96" s="18">
        <v>82</v>
      </c>
      <c r="B96" s="11" t="s">
        <v>142</v>
      </c>
      <c r="C96" s="9" t="s">
        <v>49</v>
      </c>
      <c r="D96" s="29">
        <f t="shared" si="2"/>
        <v>0</v>
      </c>
      <c r="E96" s="27"/>
      <c r="F96" s="27"/>
      <c r="G96" s="27"/>
    </row>
    <row r="97" spans="1:7" s="1" customFormat="1" x14ac:dyDescent="0.2">
      <c r="A97" s="18">
        <v>83</v>
      </c>
      <c r="B97" s="11" t="s">
        <v>143</v>
      </c>
      <c r="C97" s="9" t="s">
        <v>144</v>
      </c>
      <c r="D97" s="29">
        <f t="shared" si="2"/>
        <v>0</v>
      </c>
      <c r="E97" s="27"/>
      <c r="F97" s="27"/>
      <c r="G97" s="27"/>
    </row>
    <row r="98" spans="1:7" s="1" customFormat="1" x14ac:dyDescent="0.2">
      <c r="A98" s="18">
        <v>84</v>
      </c>
      <c r="B98" s="19" t="s">
        <v>145</v>
      </c>
      <c r="C98" s="9" t="s">
        <v>146</v>
      </c>
      <c r="D98" s="29">
        <f t="shared" si="2"/>
        <v>0</v>
      </c>
      <c r="E98" s="27"/>
      <c r="F98" s="27"/>
      <c r="G98" s="27"/>
    </row>
    <row r="99" spans="1:7" s="1" customFormat="1" x14ac:dyDescent="0.2">
      <c r="A99" s="18">
        <v>85</v>
      </c>
      <c r="B99" s="11" t="s">
        <v>147</v>
      </c>
      <c r="C99" s="9" t="s">
        <v>27</v>
      </c>
      <c r="D99" s="29">
        <f t="shared" si="2"/>
        <v>0</v>
      </c>
      <c r="E99" s="27"/>
      <c r="F99" s="27"/>
      <c r="G99" s="27"/>
    </row>
    <row r="100" spans="1:7" s="1" customFormat="1" x14ac:dyDescent="0.2">
      <c r="A100" s="18">
        <v>86</v>
      </c>
      <c r="B100" s="19" t="s">
        <v>148</v>
      </c>
      <c r="C100" s="9" t="s">
        <v>12</v>
      </c>
      <c r="D100" s="29">
        <f t="shared" si="2"/>
        <v>0</v>
      </c>
      <c r="E100" s="27"/>
      <c r="F100" s="27"/>
      <c r="G100" s="27"/>
    </row>
    <row r="101" spans="1:7" s="1" customFormat="1" x14ac:dyDescent="0.2">
      <c r="A101" s="18">
        <v>87</v>
      </c>
      <c r="B101" s="19" t="s">
        <v>149</v>
      </c>
      <c r="C101" s="9" t="s">
        <v>26</v>
      </c>
      <c r="D101" s="29">
        <f t="shared" si="2"/>
        <v>0</v>
      </c>
      <c r="E101" s="27"/>
      <c r="F101" s="27"/>
      <c r="G101" s="27"/>
    </row>
    <row r="102" spans="1:7" s="1" customFormat="1" x14ac:dyDescent="0.2">
      <c r="A102" s="18">
        <v>88</v>
      </c>
      <c r="B102" s="11" t="s">
        <v>150</v>
      </c>
      <c r="C102" s="9" t="s">
        <v>43</v>
      </c>
      <c r="D102" s="29">
        <f t="shared" si="2"/>
        <v>0</v>
      </c>
      <c r="E102" s="27"/>
      <c r="F102" s="27"/>
      <c r="G102" s="27"/>
    </row>
    <row r="103" spans="1:7" s="1" customFormat="1" x14ac:dyDescent="0.2">
      <c r="A103" s="18">
        <v>89</v>
      </c>
      <c r="B103" s="10" t="s">
        <v>152</v>
      </c>
      <c r="C103" s="9" t="s">
        <v>28</v>
      </c>
      <c r="D103" s="29">
        <f t="shared" si="2"/>
        <v>0</v>
      </c>
      <c r="E103" s="27"/>
      <c r="F103" s="27"/>
      <c r="G103" s="27"/>
    </row>
    <row r="104" spans="1:7" s="1" customFormat="1" x14ac:dyDescent="0.2">
      <c r="A104" s="18">
        <v>90</v>
      </c>
      <c r="B104" s="10" t="s">
        <v>153</v>
      </c>
      <c r="C104" s="9" t="s">
        <v>29</v>
      </c>
      <c r="D104" s="29">
        <f t="shared" si="2"/>
        <v>0</v>
      </c>
      <c r="E104" s="27"/>
      <c r="F104" s="27"/>
      <c r="G104" s="27"/>
    </row>
    <row r="105" spans="1:7" s="1" customFormat="1" ht="12" customHeight="1" x14ac:dyDescent="0.2">
      <c r="A105" s="18">
        <v>91</v>
      </c>
      <c r="B105" s="19" t="s">
        <v>154</v>
      </c>
      <c r="C105" s="9" t="s">
        <v>14</v>
      </c>
      <c r="D105" s="29">
        <f t="shared" si="2"/>
        <v>0</v>
      </c>
      <c r="E105" s="27"/>
      <c r="F105" s="27"/>
      <c r="G105" s="27"/>
    </row>
    <row r="106" spans="1:7" s="17" customFormat="1" x14ac:dyDescent="0.2">
      <c r="A106" s="18">
        <v>92</v>
      </c>
      <c r="B106" s="10" t="s">
        <v>155</v>
      </c>
      <c r="C106" s="9" t="s">
        <v>30</v>
      </c>
      <c r="D106" s="29">
        <f t="shared" si="2"/>
        <v>0</v>
      </c>
      <c r="E106" s="27"/>
      <c r="F106" s="27"/>
      <c r="G106" s="27"/>
    </row>
    <row r="107" spans="1:7" s="1" customFormat="1" x14ac:dyDescent="0.2">
      <c r="A107" s="18">
        <v>93</v>
      </c>
      <c r="B107" s="10" t="s">
        <v>156</v>
      </c>
      <c r="C107" s="9" t="s">
        <v>15</v>
      </c>
      <c r="D107" s="29">
        <f t="shared" si="2"/>
        <v>0</v>
      </c>
      <c r="E107" s="27"/>
      <c r="F107" s="27"/>
      <c r="G107" s="27"/>
    </row>
    <row r="108" spans="1:7" s="1" customFormat="1" x14ac:dyDescent="0.2">
      <c r="A108" s="18">
        <v>94</v>
      </c>
      <c r="B108" s="11" t="s">
        <v>157</v>
      </c>
      <c r="C108" s="9" t="s">
        <v>13</v>
      </c>
      <c r="D108" s="29">
        <f t="shared" si="2"/>
        <v>0</v>
      </c>
      <c r="E108" s="27"/>
      <c r="F108" s="27"/>
      <c r="G108" s="27"/>
    </row>
    <row r="109" spans="1:7" s="1" customFormat="1" x14ac:dyDescent="0.2">
      <c r="A109" s="18">
        <v>95</v>
      </c>
      <c r="B109" s="19" t="s">
        <v>158</v>
      </c>
      <c r="C109" s="9" t="s">
        <v>31</v>
      </c>
      <c r="D109" s="29">
        <f t="shared" si="2"/>
        <v>0</v>
      </c>
      <c r="E109" s="27"/>
      <c r="F109" s="27"/>
      <c r="G109" s="27"/>
    </row>
    <row r="110" spans="1:7" s="1" customFormat="1" x14ac:dyDescent="0.2">
      <c r="A110" s="18">
        <v>96</v>
      </c>
      <c r="B110" s="10" t="s">
        <v>160</v>
      </c>
      <c r="C110" s="9" t="s">
        <v>33</v>
      </c>
      <c r="D110" s="29">
        <f t="shared" si="2"/>
        <v>0</v>
      </c>
      <c r="E110" s="27"/>
      <c r="F110" s="27"/>
      <c r="G110" s="27"/>
    </row>
    <row r="111" spans="1:7" s="1" customFormat="1" ht="13.5" customHeight="1" x14ac:dyDescent="0.2">
      <c r="A111" s="18">
        <v>97</v>
      </c>
      <c r="B111" s="10" t="s">
        <v>162</v>
      </c>
      <c r="C111" s="9" t="s">
        <v>163</v>
      </c>
      <c r="D111" s="29">
        <f t="shared" si="2"/>
        <v>256389133</v>
      </c>
      <c r="E111" s="27"/>
      <c r="F111" s="27"/>
      <c r="G111" s="27">
        <v>256389133</v>
      </c>
    </row>
    <row r="112" spans="1:7" s="1" customFormat="1" x14ac:dyDescent="0.2">
      <c r="A112" s="18">
        <v>98</v>
      </c>
      <c r="B112" s="10" t="s">
        <v>164</v>
      </c>
      <c r="C112" s="9" t="s">
        <v>165</v>
      </c>
      <c r="D112" s="29">
        <f t="shared" si="2"/>
        <v>0</v>
      </c>
      <c r="E112" s="27"/>
      <c r="F112" s="27"/>
      <c r="G112" s="27"/>
    </row>
    <row r="113" spans="1:7" s="1" customFormat="1" x14ac:dyDescent="0.2">
      <c r="A113" s="18">
        <v>99</v>
      </c>
      <c r="B113" s="19" t="s">
        <v>166</v>
      </c>
      <c r="C113" s="9" t="s">
        <v>167</v>
      </c>
      <c r="D113" s="29">
        <f t="shared" si="2"/>
        <v>0</v>
      </c>
      <c r="E113" s="27"/>
      <c r="F113" s="27"/>
      <c r="G113" s="27"/>
    </row>
    <row r="114" spans="1:7" s="1" customFormat="1" ht="12.75" customHeight="1" x14ac:dyDescent="0.2">
      <c r="A114" s="18">
        <v>100</v>
      </c>
      <c r="B114" s="19" t="s">
        <v>168</v>
      </c>
      <c r="C114" s="9" t="s">
        <v>169</v>
      </c>
      <c r="D114" s="29">
        <f t="shared" si="2"/>
        <v>0</v>
      </c>
      <c r="E114" s="27"/>
      <c r="F114" s="27"/>
      <c r="G114" s="27"/>
    </row>
    <row r="115" spans="1:7" s="1" customFormat="1" ht="24" x14ac:dyDescent="0.2">
      <c r="A115" s="18">
        <v>101</v>
      </c>
      <c r="B115" s="19" t="s">
        <v>170</v>
      </c>
      <c r="C115" s="9" t="s">
        <v>171</v>
      </c>
      <c r="D115" s="29">
        <f t="shared" si="2"/>
        <v>0</v>
      </c>
      <c r="E115" s="27"/>
      <c r="F115" s="27"/>
      <c r="G115" s="27"/>
    </row>
    <row r="116" spans="1:7" s="1" customFormat="1" x14ac:dyDescent="0.2">
      <c r="A116" s="18">
        <v>102</v>
      </c>
      <c r="B116" s="19" t="s">
        <v>172</v>
      </c>
      <c r="C116" s="9" t="s">
        <v>173</v>
      </c>
      <c r="D116" s="29">
        <f t="shared" si="2"/>
        <v>0</v>
      </c>
      <c r="E116" s="27"/>
      <c r="F116" s="27"/>
      <c r="G116" s="27"/>
    </row>
    <row r="117" spans="1:7" s="1" customFormat="1" x14ac:dyDescent="0.2">
      <c r="A117" s="18">
        <v>103</v>
      </c>
      <c r="B117" s="19" t="s">
        <v>174</v>
      </c>
      <c r="C117" s="9" t="s">
        <v>175</v>
      </c>
      <c r="D117" s="29">
        <f t="shared" si="2"/>
        <v>1133417484</v>
      </c>
      <c r="E117" s="27"/>
      <c r="F117" s="27"/>
      <c r="G117" s="27">
        <v>1133417484</v>
      </c>
    </row>
    <row r="118" spans="1:7" s="1" customFormat="1" x14ac:dyDescent="0.2">
      <c r="A118" s="18">
        <v>104</v>
      </c>
      <c r="B118" s="15" t="s">
        <v>176</v>
      </c>
      <c r="C118" s="13" t="s">
        <v>177</v>
      </c>
      <c r="D118" s="29">
        <f t="shared" si="2"/>
        <v>0</v>
      </c>
      <c r="E118" s="27"/>
      <c r="F118" s="27"/>
      <c r="G118" s="27"/>
    </row>
    <row r="119" spans="1:7" s="1" customFormat="1" x14ac:dyDescent="0.2">
      <c r="A119" s="18">
        <v>105</v>
      </c>
      <c r="B119" s="11" t="s">
        <v>178</v>
      </c>
      <c r="C119" s="9" t="s">
        <v>179</v>
      </c>
      <c r="D119" s="29">
        <f t="shared" si="2"/>
        <v>0</v>
      </c>
      <c r="E119" s="27"/>
      <c r="F119" s="27"/>
      <c r="G119" s="27"/>
    </row>
    <row r="120" spans="1:7" s="1" customFormat="1" ht="11.25" customHeight="1" x14ac:dyDescent="0.2">
      <c r="A120" s="18">
        <v>106</v>
      </c>
      <c r="B120" s="19" t="s">
        <v>180</v>
      </c>
      <c r="C120" s="9" t="s">
        <v>181</v>
      </c>
      <c r="D120" s="29">
        <f t="shared" si="2"/>
        <v>0</v>
      </c>
      <c r="E120" s="27"/>
      <c r="F120" s="27"/>
      <c r="G120" s="27"/>
    </row>
    <row r="121" spans="1:7" s="1" customFormat="1" x14ac:dyDescent="0.2">
      <c r="A121" s="18">
        <v>107</v>
      </c>
      <c r="B121" s="10" t="s">
        <v>182</v>
      </c>
      <c r="C121" s="16" t="s">
        <v>183</v>
      </c>
      <c r="D121" s="29">
        <f t="shared" si="2"/>
        <v>0</v>
      </c>
      <c r="E121" s="27"/>
      <c r="F121" s="27"/>
      <c r="G121" s="27"/>
    </row>
    <row r="122" spans="1:7" s="1" customFormat="1" x14ac:dyDescent="0.2">
      <c r="A122" s="18">
        <v>108</v>
      </c>
      <c r="B122" s="19" t="s">
        <v>184</v>
      </c>
      <c r="C122" s="9" t="s">
        <v>261</v>
      </c>
      <c r="D122" s="29">
        <f t="shared" si="2"/>
        <v>0</v>
      </c>
      <c r="E122" s="27"/>
      <c r="F122" s="27"/>
      <c r="G122" s="27"/>
    </row>
    <row r="123" spans="1:7" s="1" customFormat="1" ht="14.25" customHeight="1" x14ac:dyDescent="0.2">
      <c r="A123" s="18">
        <v>109</v>
      </c>
      <c r="B123" s="11" t="s">
        <v>185</v>
      </c>
      <c r="C123" s="9" t="s">
        <v>250</v>
      </c>
      <c r="D123" s="29">
        <f t="shared" si="2"/>
        <v>0</v>
      </c>
      <c r="E123" s="27"/>
      <c r="F123" s="27"/>
      <c r="G123" s="27"/>
    </row>
    <row r="124" spans="1:7" s="1" customFormat="1" ht="12.75" customHeight="1" x14ac:dyDescent="0.2">
      <c r="A124" s="18">
        <v>110</v>
      </c>
      <c r="B124" s="10" t="s">
        <v>329</v>
      </c>
      <c r="C124" s="9" t="s">
        <v>317</v>
      </c>
      <c r="D124" s="29">
        <f t="shared" si="2"/>
        <v>0</v>
      </c>
      <c r="E124" s="27"/>
      <c r="F124" s="27"/>
      <c r="G124" s="27"/>
    </row>
    <row r="125" spans="1:7" s="1" customFormat="1" x14ac:dyDescent="0.2">
      <c r="A125" s="18">
        <v>111</v>
      </c>
      <c r="B125" s="49" t="s">
        <v>421</v>
      </c>
      <c r="C125" s="13" t="s">
        <v>422</v>
      </c>
      <c r="D125" s="29">
        <f t="shared" si="2"/>
        <v>0</v>
      </c>
      <c r="E125" s="27"/>
      <c r="F125" s="27"/>
      <c r="G125" s="27"/>
    </row>
    <row r="126" spans="1:7" s="1" customFormat="1" ht="13.5" customHeight="1" x14ac:dyDescent="0.2">
      <c r="A126" s="18">
        <v>112</v>
      </c>
      <c r="B126" s="11" t="s">
        <v>186</v>
      </c>
      <c r="C126" s="9" t="s">
        <v>320</v>
      </c>
      <c r="D126" s="29">
        <f t="shared" si="2"/>
        <v>0</v>
      </c>
      <c r="E126" s="27"/>
      <c r="F126" s="27"/>
      <c r="G126" s="27"/>
    </row>
    <row r="127" spans="1:7" s="1" customFormat="1" x14ac:dyDescent="0.2">
      <c r="A127" s="18">
        <v>113</v>
      </c>
      <c r="B127" s="19" t="s">
        <v>187</v>
      </c>
      <c r="C127" s="9" t="s">
        <v>188</v>
      </c>
      <c r="D127" s="29">
        <f t="shared" si="2"/>
        <v>298698180</v>
      </c>
      <c r="E127" s="27"/>
      <c r="F127" s="27"/>
      <c r="G127" s="27">
        <v>298698180</v>
      </c>
    </row>
    <row r="128" spans="1:7" s="1" customFormat="1" ht="24" x14ac:dyDescent="0.2">
      <c r="A128" s="18">
        <v>114</v>
      </c>
      <c r="B128" s="19" t="s">
        <v>189</v>
      </c>
      <c r="C128" s="32" t="s">
        <v>305</v>
      </c>
      <c r="D128" s="29">
        <f t="shared" si="2"/>
        <v>0</v>
      </c>
      <c r="E128" s="27"/>
      <c r="F128" s="27"/>
      <c r="G128" s="27"/>
    </row>
    <row r="129" spans="1:7" s="1" customFormat="1" x14ac:dyDescent="0.2">
      <c r="A129" s="18">
        <v>115</v>
      </c>
      <c r="B129" s="19" t="s">
        <v>190</v>
      </c>
      <c r="C129" s="9" t="s">
        <v>225</v>
      </c>
      <c r="D129" s="29">
        <f t="shared" si="2"/>
        <v>27863666</v>
      </c>
      <c r="E129" s="27">
        <v>17944206</v>
      </c>
      <c r="F129" s="27">
        <v>5366900</v>
      </c>
      <c r="G129" s="27">
        <v>4552560</v>
      </c>
    </row>
    <row r="130" spans="1:7" s="1" customFormat="1" ht="10.5" customHeight="1" x14ac:dyDescent="0.2">
      <c r="A130" s="18">
        <v>116</v>
      </c>
      <c r="B130" s="19" t="s">
        <v>191</v>
      </c>
      <c r="C130" s="9" t="s">
        <v>192</v>
      </c>
      <c r="D130" s="29">
        <f t="shared" si="2"/>
        <v>267456</v>
      </c>
      <c r="E130" s="27">
        <v>267456</v>
      </c>
      <c r="F130" s="27"/>
      <c r="G130" s="27"/>
    </row>
    <row r="131" spans="1:7" s="1" customFormat="1" x14ac:dyDescent="0.2">
      <c r="A131" s="18">
        <v>117</v>
      </c>
      <c r="B131" s="19" t="s">
        <v>193</v>
      </c>
      <c r="C131" s="9" t="s">
        <v>40</v>
      </c>
      <c r="D131" s="29">
        <f t="shared" si="2"/>
        <v>4011840</v>
      </c>
      <c r="E131" s="27">
        <v>4011840</v>
      </c>
      <c r="F131" s="27"/>
      <c r="G131" s="27"/>
    </row>
    <row r="132" spans="1:7" s="1" customFormat="1" x14ac:dyDescent="0.2">
      <c r="A132" s="18">
        <v>118</v>
      </c>
      <c r="B132" s="10" t="s">
        <v>194</v>
      </c>
      <c r="C132" s="9" t="s">
        <v>46</v>
      </c>
      <c r="D132" s="29">
        <f t="shared" si="2"/>
        <v>17940370</v>
      </c>
      <c r="E132" s="27">
        <v>329590</v>
      </c>
      <c r="F132" s="27">
        <v>0</v>
      </c>
      <c r="G132" s="27">
        <v>17610780</v>
      </c>
    </row>
    <row r="133" spans="1:7" s="1" customFormat="1" x14ac:dyDescent="0.2">
      <c r="A133" s="18">
        <v>119</v>
      </c>
      <c r="B133" s="10" t="s">
        <v>195</v>
      </c>
      <c r="C133" s="9" t="s">
        <v>227</v>
      </c>
      <c r="D133" s="29">
        <f t="shared" si="2"/>
        <v>0</v>
      </c>
      <c r="E133" s="27"/>
      <c r="F133" s="27"/>
      <c r="G133" s="27"/>
    </row>
    <row r="134" spans="1:7" s="1" customFormat="1" x14ac:dyDescent="0.2">
      <c r="A134" s="18">
        <v>120</v>
      </c>
      <c r="B134" s="10" t="s">
        <v>196</v>
      </c>
      <c r="C134" s="9" t="s">
        <v>48</v>
      </c>
      <c r="D134" s="29">
        <f t="shared" si="2"/>
        <v>0</v>
      </c>
      <c r="E134" s="27"/>
      <c r="F134" s="27"/>
      <c r="G134" s="27"/>
    </row>
    <row r="135" spans="1:7" s="1" customFormat="1" x14ac:dyDescent="0.2">
      <c r="A135" s="18">
        <v>121</v>
      </c>
      <c r="B135" s="19" t="s">
        <v>197</v>
      </c>
      <c r="C135" s="9" t="s">
        <v>47</v>
      </c>
      <c r="D135" s="29">
        <f t="shared" si="2"/>
        <v>0</v>
      </c>
      <c r="E135" s="27"/>
      <c r="F135" s="27"/>
      <c r="G135" s="27"/>
    </row>
    <row r="136" spans="1:7" s="1" customFormat="1" x14ac:dyDescent="0.2">
      <c r="A136" s="18">
        <v>122</v>
      </c>
      <c r="B136" s="19" t="s">
        <v>198</v>
      </c>
      <c r="C136" s="9" t="s">
        <v>199</v>
      </c>
      <c r="D136" s="29">
        <f t="shared" si="2"/>
        <v>0</v>
      </c>
      <c r="E136" s="27"/>
      <c r="F136" s="27"/>
      <c r="G136" s="27"/>
    </row>
    <row r="137" spans="1:7" s="1" customFormat="1" x14ac:dyDescent="0.2">
      <c r="A137" s="18">
        <v>123</v>
      </c>
      <c r="B137" s="19" t="s">
        <v>200</v>
      </c>
      <c r="C137" s="9" t="s">
        <v>41</v>
      </c>
      <c r="D137" s="29">
        <f t="shared" ref="D137:D149" si="3">E137+F137+G137</f>
        <v>0</v>
      </c>
      <c r="E137" s="27"/>
      <c r="F137" s="27"/>
      <c r="G137" s="27"/>
    </row>
    <row r="138" spans="1:7" s="1" customFormat="1" x14ac:dyDescent="0.2">
      <c r="A138" s="18">
        <v>124</v>
      </c>
      <c r="B138" s="10" t="s">
        <v>201</v>
      </c>
      <c r="C138" s="9" t="s">
        <v>226</v>
      </c>
      <c r="D138" s="29">
        <f t="shared" si="3"/>
        <v>1337280</v>
      </c>
      <c r="E138" s="27">
        <v>1337280</v>
      </c>
      <c r="F138" s="27"/>
      <c r="G138" s="27"/>
    </row>
    <row r="139" spans="1:7" s="1" customFormat="1" x14ac:dyDescent="0.2">
      <c r="A139" s="18">
        <v>125</v>
      </c>
      <c r="B139" s="11" t="s">
        <v>202</v>
      </c>
      <c r="C139" s="9" t="s">
        <v>203</v>
      </c>
      <c r="D139" s="29">
        <f t="shared" si="3"/>
        <v>1337280</v>
      </c>
      <c r="E139" s="27">
        <v>1337280</v>
      </c>
      <c r="F139" s="27"/>
      <c r="G139" s="27"/>
    </row>
    <row r="140" spans="1:7" s="1" customFormat="1" x14ac:dyDescent="0.2">
      <c r="A140" s="18">
        <v>126</v>
      </c>
      <c r="B140" s="19" t="s">
        <v>204</v>
      </c>
      <c r="C140" s="9" t="s">
        <v>205</v>
      </c>
      <c r="D140" s="29">
        <f t="shared" si="3"/>
        <v>0</v>
      </c>
      <c r="E140" s="27"/>
      <c r="F140" s="27"/>
      <c r="G140" s="27"/>
    </row>
    <row r="141" spans="1:7" s="1" customFormat="1" x14ac:dyDescent="0.2">
      <c r="A141" s="18">
        <v>127</v>
      </c>
      <c r="B141" s="10" t="s">
        <v>206</v>
      </c>
      <c r="C141" s="9" t="s">
        <v>207</v>
      </c>
      <c r="D141" s="29">
        <f t="shared" si="3"/>
        <v>0</v>
      </c>
      <c r="E141" s="27"/>
      <c r="F141" s="27"/>
      <c r="G141" s="27"/>
    </row>
    <row r="142" spans="1:7" x14ac:dyDescent="0.2">
      <c r="A142" s="18">
        <v>128</v>
      </c>
      <c r="B142" s="19" t="s">
        <v>208</v>
      </c>
      <c r="C142" s="9" t="s">
        <v>209</v>
      </c>
      <c r="D142" s="29">
        <f t="shared" si="3"/>
        <v>0</v>
      </c>
      <c r="E142" s="27"/>
      <c r="F142" s="27"/>
      <c r="G142" s="27"/>
    </row>
    <row r="143" spans="1:7" x14ac:dyDescent="0.2">
      <c r="A143" s="18">
        <v>129</v>
      </c>
      <c r="B143" s="78" t="s">
        <v>251</v>
      </c>
      <c r="C143" s="79" t="s">
        <v>252</v>
      </c>
      <c r="D143" s="29">
        <f t="shared" si="3"/>
        <v>0</v>
      </c>
      <c r="E143" s="27"/>
      <c r="F143" s="27"/>
      <c r="G143" s="27"/>
    </row>
    <row r="144" spans="1:7" x14ac:dyDescent="0.2">
      <c r="A144" s="18">
        <v>130</v>
      </c>
      <c r="B144" s="80" t="s">
        <v>253</v>
      </c>
      <c r="C144" s="36" t="s">
        <v>254</v>
      </c>
      <c r="D144" s="29">
        <f t="shared" si="3"/>
        <v>0</v>
      </c>
      <c r="E144" s="27"/>
      <c r="F144" s="27"/>
      <c r="G144" s="27"/>
    </row>
    <row r="145" spans="1:20" x14ac:dyDescent="0.2">
      <c r="A145" s="18">
        <v>131</v>
      </c>
      <c r="B145" s="81" t="s">
        <v>255</v>
      </c>
      <c r="C145" s="129" t="s">
        <v>419</v>
      </c>
      <c r="D145" s="29">
        <f t="shared" si="3"/>
        <v>0</v>
      </c>
      <c r="E145" s="27"/>
      <c r="F145" s="27"/>
      <c r="G145" s="27"/>
    </row>
    <row r="146" spans="1:20" x14ac:dyDescent="0.2">
      <c r="A146" s="18">
        <v>132</v>
      </c>
      <c r="B146" s="18" t="s">
        <v>259</v>
      </c>
      <c r="C146" s="26" t="s">
        <v>260</v>
      </c>
      <c r="D146" s="29">
        <f t="shared" si="3"/>
        <v>0</v>
      </c>
      <c r="E146" s="27"/>
      <c r="F146" s="27"/>
      <c r="G146" s="27"/>
    </row>
    <row r="147" spans="1:20" x14ac:dyDescent="0.2">
      <c r="A147" s="18">
        <v>133</v>
      </c>
      <c r="B147" s="49" t="s">
        <v>310</v>
      </c>
      <c r="C147" s="26" t="s">
        <v>309</v>
      </c>
      <c r="D147" s="29">
        <f t="shared" si="3"/>
        <v>0</v>
      </c>
      <c r="E147" s="27"/>
      <c r="F147" s="27"/>
      <c r="G147" s="27"/>
    </row>
    <row r="148" spans="1:20" x14ac:dyDescent="0.2">
      <c r="A148" s="18">
        <v>134</v>
      </c>
      <c r="B148" s="49" t="s">
        <v>319</v>
      </c>
      <c r="C148" s="26" t="s">
        <v>316</v>
      </c>
      <c r="D148" s="29">
        <f t="shared" si="3"/>
        <v>0</v>
      </c>
      <c r="E148" s="27"/>
      <c r="F148" s="27"/>
      <c r="G148" s="27"/>
    </row>
    <row r="149" spans="1:20" s="4" customFormat="1" x14ac:dyDescent="0.2">
      <c r="A149" s="18">
        <v>135</v>
      </c>
      <c r="B149" s="49" t="s">
        <v>412</v>
      </c>
      <c r="C149" s="13" t="s">
        <v>413</v>
      </c>
      <c r="D149" s="29">
        <f t="shared" si="3"/>
        <v>0</v>
      </c>
      <c r="E149" s="27"/>
      <c r="F149" s="27"/>
      <c r="G149" s="2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</sheetData>
  <mergeCells count="5">
    <mergeCell ref="A4:G4"/>
    <mergeCell ref="A11:C11"/>
    <mergeCell ref="A92:A95"/>
    <mergeCell ref="B92:B95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24"/>
  <sheetViews>
    <sheetView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W18" sqref="W18"/>
    </sheetView>
  </sheetViews>
  <sheetFormatPr defaultRowHeight="11.25" x14ac:dyDescent="0.2"/>
  <cols>
    <col min="1" max="1" width="3.7109375" style="208" customWidth="1"/>
    <col min="2" max="2" width="9.140625" style="208"/>
    <col min="3" max="3" width="27.7109375" style="208" customWidth="1"/>
    <col min="4" max="4" width="10.42578125" style="208" customWidth="1"/>
    <col min="5" max="6" width="12" style="208" customWidth="1"/>
    <col min="7" max="7" width="11.140625" style="208" customWidth="1"/>
    <col min="8" max="8" width="12" style="208" customWidth="1"/>
    <col min="9" max="9" width="11" style="208" customWidth="1"/>
    <col min="10" max="10" width="11.7109375" style="208" customWidth="1"/>
    <col min="11" max="11" width="11.42578125" style="208" customWidth="1"/>
    <col min="12" max="13" width="12.7109375" style="208" customWidth="1"/>
    <col min="14" max="14" width="12.28515625" style="208" customWidth="1"/>
    <col min="15" max="15" width="11.28515625" style="208" customWidth="1"/>
    <col min="16" max="16" width="9.7109375" style="208" customWidth="1"/>
    <col min="17" max="17" width="13.28515625" style="208" customWidth="1"/>
    <col min="18" max="18" width="11" style="208" customWidth="1"/>
    <col min="19" max="16384" width="9.140625" style="208"/>
  </cols>
  <sheetData>
    <row r="1" spans="1:18" s="207" customFormat="1" ht="15.75" x14ac:dyDescent="0.25">
      <c r="A1" s="468" t="s">
        <v>431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</row>
    <row r="3" spans="1:18" x14ac:dyDescent="0.2">
      <c r="A3" s="469" t="s">
        <v>44</v>
      </c>
      <c r="B3" s="470" t="s">
        <v>344</v>
      </c>
      <c r="C3" s="473" t="s">
        <v>335</v>
      </c>
      <c r="D3" s="476" t="s">
        <v>345</v>
      </c>
      <c r="E3" s="479" t="s">
        <v>346</v>
      </c>
      <c r="F3" s="480"/>
      <c r="G3" s="480"/>
      <c r="H3" s="480"/>
      <c r="I3" s="480"/>
      <c r="J3" s="481"/>
      <c r="K3" s="482" t="s">
        <v>347</v>
      </c>
      <c r="L3" s="483"/>
      <c r="M3" s="483"/>
      <c r="N3" s="483"/>
      <c r="O3" s="483"/>
      <c r="P3" s="483"/>
      <c r="Q3" s="483"/>
      <c r="R3" s="484"/>
    </row>
    <row r="4" spans="1:18" ht="16.5" customHeight="1" x14ac:dyDescent="0.2">
      <c r="A4" s="469"/>
      <c r="B4" s="471"/>
      <c r="C4" s="474"/>
      <c r="D4" s="477"/>
      <c r="E4" s="485" t="s">
        <v>348</v>
      </c>
      <c r="F4" s="486"/>
      <c r="G4" s="489" t="s">
        <v>349</v>
      </c>
      <c r="H4" s="489"/>
      <c r="I4" s="489"/>
      <c r="J4" s="489"/>
      <c r="K4" s="490" t="s">
        <v>350</v>
      </c>
      <c r="L4" s="490"/>
      <c r="M4" s="490"/>
      <c r="N4" s="491" t="s">
        <v>348</v>
      </c>
      <c r="O4" s="492"/>
      <c r="P4" s="492"/>
      <c r="Q4" s="492"/>
      <c r="R4" s="493"/>
    </row>
    <row r="5" spans="1:18" ht="20.25" customHeight="1" x14ac:dyDescent="0.2">
      <c r="A5" s="469"/>
      <c r="B5" s="471"/>
      <c r="C5" s="474"/>
      <c r="D5" s="477"/>
      <c r="E5" s="487"/>
      <c r="F5" s="488"/>
      <c r="G5" s="489"/>
      <c r="H5" s="489"/>
      <c r="I5" s="489"/>
      <c r="J5" s="489"/>
      <c r="K5" s="209" t="s">
        <v>351</v>
      </c>
      <c r="L5" s="490" t="s">
        <v>349</v>
      </c>
      <c r="M5" s="490"/>
      <c r="N5" s="494"/>
      <c r="O5" s="495"/>
      <c r="P5" s="495"/>
      <c r="Q5" s="495"/>
      <c r="R5" s="496"/>
    </row>
    <row r="6" spans="1:18" ht="15" customHeight="1" x14ac:dyDescent="0.2">
      <c r="A6" s="469"/>
      <c r="B6" s="471"/>
      <c r="C6" s="474"/>
      <c r="D6" s="477"/>
      <c r="E6" s="497" t="s">
        <v>352</v>
      </c>
      <c r="F6" s="499" t="s">
        <v>353</v>
      </c>
      <c r="G6" s="497" t="s">
        <v>354</v>
      </c>
      <c r="H6" s="501" t="s">
        <v>352</v>
      </c>
      <c r="I6" s="501" t="s">
        <v>355</v>
      </c>
      <c r="J6" s="501"/>
      <c r="K6" s="499" t="s">
        <v>352</v>
      </c>
      <c r="L6" s="499" t="s">
        <v>356</v>
      </c>
      <c r="M6" s="497" t="s">
        <v>354</v>
      </c>
      <c r="N6" s="499" t="s">
        <v>353</v>
      </c>
      <c r="O6" s="499" t="s">
        <v>356</v>
      </c>
      <c r="P6" s="499" t="s">
        <v>357</v>
      </c>
      <c r="Q6" s="501" t="s">
        <v>358</v>
      </c>
      <c r="R6" s="497" t="s">
        <v>354</v>
      </c>
    </row>
    <row r="7" spans="1:18" ht="33.75" customHeight="1" x14ac:dyDescent="0.2">
      <c r="A7" s="469"/>
      <c r="B7" s="472"/>
      <c r="C7" s="475"/>
      <c r="D7" s="478"/>
      <c r="E7" s="498"/>
      <c r="F7" s="500"/>
      <c r="G7" s="498"/>
      <c r="H7" s="501"/>
      <c r="I7" s="210" t="s">
        <v>359</v>
      </c>
      <c r="J7" s="210" t="s">
        <v>360</v>
      </c>
      <c r="K7" s="500"/>
      <c r="L7" s="500"/>
      <c r="M7" s="498"/>
      <c r="N7" s="500"/>
      <c r="O7" s="500"/>
      <c r="P7" s="500"/>
      <c r="Q7" s="501"/>
      <c r="R7" s="498"/>
    </row>
    <row r="8" spans="1:18" ht="15" customHeight="1" x14ac:dyDescent="0.2">
      <c r="A8" s="211">
        <v>1</v>
      </c>
      <c r="B8" s="74" t="s">
        <v>190</v>
      </c>
      <c r="C8" s="212" t="s">
        <v>361</v>
      </c>
      <c r="D8" s="213">
        <f>SUM(E8:R8)</f>
        <v>27863666</v>
      </c>
      <c r="E8" s="209">
        <f>'[7]Объемы '!E8*[7]Стоимость!D8</f>
        <v>0</v>
      </c>
      <c r="F8" s="209">
        <f>'[7]Объемы '!F8*[7]Стоимость!E8</f>
        <v>0</v>
      </c>
      <c r="G8" s="209">
        <f>'[7]Объемы '!G8*[7]Стоимость!F8</f>
        <v>0</v>
      </c>
      <c r="H8" s="209">
        <f>'[7]Объемы '!H8*[7]Стоимость!G8</f>
        <v>2300100</v>
      </c>
      <c r="I8" s="209">
        <f>'[7]Объемы '!I8*[7]Стоимость!H8</f>
        <v>4457600</v>
      </c>
      <c r="J8" s="209">
        <f>'[7]Объемы '!J8*[7]Стоимость!I8</f>
        <v>3970056</v>
      </c>
      <c r="K8" s="214">
        <f>'[7]Объемы '!K8*[7]Стоимость!J8</f>
        <v>5366900</v>
      </c>
      <c r="L8" s="214">
        <f>'[7]Объемы '!L8*[7]Стоимость!K8</f>
        <v>6900300</v>
      </c>
      <c r="M8" s="214">
        <f>'[7]Объемы '!M8*[7]Стоимость!L8</f>
        <v>316150</v>
      </c>
      <c r="N8" s="209">
        <f>'[7]Объемы '!N8*[7]Стоимость!M8</f>
        <v>0</v>
      </c>
      <c r="O8" s="209">
        <f>'[7]Объемы '!O8*[7]Стоимость!N8</f>
        <v>0</v>
      </c>
      <c r="P8" s="209">
        <f>'[7]Объемы '!P8*[7]Стоимость!O8</f>
        <v>0</v>
      </c>
      <c r="Q8" s="209">
        <f>'[7]Объемы '!Q8*[7]Стоимость!P8</f>
        <v>0</v>
      </c>
      <c r="R8" s="209">
        <f>'[7]Объемы '!R8*[7]Стоимость!Q8</f>
        <v>4552560</v>
      </c>
    </row>
    <row r="9" spans="1:18" ht="15" customHeight="1" x14ac:dyDescent="0.2">
      <c r="A9" s="211">
        <v>2</v>
      </c>
      <c r="B9" s="75" t="s">
        <v>194</v>
      </c>
      <c r="C9" s="215" t="s">
        <v>46</v>
      </c>
      <c r="D9" s="213">
        <f t="shared" ref="D9:D21" si="0">SUM(E9:R9)</f>
        <v>17940370</v>
      </c>
      <c r="E9" s="209">
        <f>'[7]Объемы '!E9*[7]Стоимость!D9</f>
        <v>0</v>
      </c>
      <c r="F9" s="209">
        <f>'[7]Объемы '!F9*[7]Стоимость!E9</f>
        <v>0</v>
      </c>
      <c r="G9" s="209">
        <f>'[7]Объемы '!G9*[7]Стоимость!F9</f>
        <v>252920</v>
      </c>
      <c r="H9" s="209">
        <f>'[7]Объемы '!H9*[7]Стоимость!G9</f>
        <v>76670</v>
      </c>
      <c r="I9" s="209">
        <f>'[7]Объемы '!I9*[7]Стоимость!H9</f>
        <v>0</v>
      </c>
      <c r="J9" s="209">
        <f>'[7]Объемы '!J9*[7]Стоимость!I9</f>
        <v>0</v>
      </c>
      <c r="K9" s="214">
        <f>'[7]Объемы '!K9*[7]Стоимость!J9</f>
        <v>0</v>
      </c>
      <c r="L9" s="214">
        <f>'[7]Объемы '!L9*[7]Стоимость!K9</f>
        <v>0</v>
      </c>
      <c r="M9" s="214">
        <f>'[7]Объемы '!M9*[7]Стоимость!L9</f>
        <v>0</v>
      </c>
      <c r="N9" s="209">
        <f>'[7]Объемы '!N9*[7]Стоимость!M9</f>
        <v>0</v>
      </c>
      <c r="O9" s="209">
        <f>'[7]Объемы '!O9*[7]Стоимость!N9</f>
        <v>4968216</v>
      </c>
      <c r="P9" s="209">
        <f>'[7]Объемы '!P9*[7]Стоимость!O9</f>
        <v>2247552</v>
      </c>
      <c r="Q9" s="209">
        <f>'[7]Объемы '!Q9*[7]Стоимость!P9</f>
        <v>0</v>
      </c>
      <c r="R9" s="209">
        <f>'[7]Объемы '!R9*[7]Стоимость!Q9</f>
        <v>10395012</v>
      </c>
    </row>
    <row r="10" spans="1:18" ht="12" x14ac:dyDescent="0.2">
      <c r="A10" s="211">
        <v>3</v>
      </c>
      <c r="B10" s="75" t="s">
        <v>191</v>
      </c>
      <c r="C10" s="216" t="s">
        <v>192</v>
      </c>
      <c r="D10" s="213">
        <f t="shared" si="0"/>
        <v>267456</v>
      </c>
      <c r="E10" s="209">
        <f>'[7]Объемы '!E10*[7]Стоимость!D10</f>
        <v>0</v>
      </c>
      <c r="F10" s="209">
        <f>'[7]Объемы '!F10*[7]Стоимость!E10</f>
        <v>0</v>
      </c>
      <c r="G10" s="209">
        <f>'[7]Объемы '!G10*[7]Стоимость!F10</f>
        <v>0</v>
      </c>
      <c r="H10" s="209">
        <f>'[7]Объемы '!H10*[7]Стоимость!G10</f>
        <v>0</v>
      </c>
      <c r="I10" s="209">
        <f>'[7]Объемы '!I10*[7]Стоимость!H10</f>
        <v>267456</v>
      </c>
      <c r="J10" s="209">
        <f>'[7]Объемы '!J10*[7]Стоимость!I10</f>
        <v>0</v>
      </c>
      <c r="K10" s="214">
        <f>'[7]Объемы '!K10*[7]Стоимость!J10</f>
        <v>0</v>
      </c>
      <c r="L10" s="214">
        <f>'[7]Объемы '!L10*[7]Стоимость!K10</f>
        <v>0</v>
      </c>
      <c r="M10" s="214">
        <f>'[7]Объемы '!M10*[7]Стоимость!L10</f>
        <v>0</v>
      </c>
      <c r="N10" s="209">
        <f>'[7]Объемы '!N10*[7]Стоимость!M10</f>
        <v>0</v>
      </c>
      <c r="O10" s="209">
        <f>'[7]Объемы '!O10*[7]Стоимость!N10</f>
        <v>0</v>
      </c>
      <c r="P10" s="209">
        <f>'[7]Объемы '!P10*[7]Стоимость!O10</f>
        <v>0</v>
      </c>
      <c r="Q10" s="209">
        <f>'[7]Объемы '!Q10*[7]Стоимость!P10</f>
        <v>0</v>
      </c>
      <c r="R10" s="209">
        <f>'[7]Объемы '!R10*[7]Стоимость!Q10</f>
        <v>0</v>
      </c>
    </row>
    <row r="11" spans="1:18" x14ac:dyDescent="0.2">
      <c r="A11" s="211">
        <v>4</v>
      </c>
      <c r="B11" s="74" t="s">
        <v>193</v>
      </c>
      <c r="C11" s="215" t="s">
        <v>40</v>
      </c>
      <c r="D11" s="213">
        <f t="shared" si="0"/>
        <v>4011840</v>
      </c>
      <c r="E11" s="209">
        <f>'[7]Объемы '!E11*[7]Стоимость!D11</f>
        <v>0</v>
      </c>
      <c r="F11" s="209">
        <f>'[7]Объемы '!F11*[7]Стоимость!E11</f>
        <v>0</v>
      </c>
      <c r="G11" s="209">
        <f>'[7]Объемы '!G11*[7]Стоимость!F11</f>
        <v>0</v>
      </c>
      <c r="H11" s="209">
        <f>'[7]Объемы '!H11*[7]Стоимость!G11</f>
        <v>0</v>
      </c>
      <c r="I11" s="209">
        <f>'[7]Объемы '!I11*[7]Стоимость!H11</f>
        <v>4011840</v>
      </c>
      <c r="J11" s="209">
        <f>'[7]Объемы '!J11*[7]Стоимость!I11</f>
        <v>0</v>
      </c>
      <c r="K11" s="214">
        <f>'[7]Объемы '!K11*[7]Стоимость!J11</f>
        <v>0</v>
      </c>
      <c r="L11" s="214">
        <f>'[7]Объемы '!L11*[7]Стоимость!K11</f>
        <v>0</v>
      </c>
      <c r="M11" s="214">
        <f>'[7]Объемы '!M11*[7]Стоимость!L11</f>
        <v>0</v>
      </c>
      <c r="N11" s="209">
        <f>'[7]Объемы '!N11*[7]Стоимость!M11</f>
        <v>0</v>
      </c>
      <c r="O11" s="209">
        <f>'[7]Объемы '!O11*[7]Стоимость!N11</f>
        <v>0</v>
      </c>
      <c r="P11" s="209">
        <f>'[7]Объемы '!P11*[7]Стоимость!O11</f>
        <v>0</v>
      </c>
      <c r="Q11" s="209">
        <f>'[7]Объемы '!Q11*[7]Стоимость!P11</f>
        <v>0</v>
      </c>
      <c r="R11" s="209">
        <f>'[7]Объемы '!R11*[7]Стоимость!Q11</f>
        <v>0</v>
      </c>
    </row>
    <row r="12" spans="1:18" x14ac:dyDescent="0.2">
      <c r="A12" s="211">
        <v>5</v>
      </c>
      <c r="B12" s="76" t="s">
        <v>201</v>
      </c>
      <c r="C12" s="215" t="s">
        <v>226</v>
      </c>
      <c r="D12" s="213">
        <f t="shared" si="0"/>
        <v>1337280</v>
      </c>
      <c r="E12" s="209">
        <f>'[7]Объемы '!E12*[7]Стоимость!D12</f>
        <v>0</v>
      </c>
      <c r="F12" s="209">
        <f>'[7]Объемы '!F12*[7]Стоимость!E12</f>
        <v>0</v>
      </c>
      <c r="G12" s="209">
        <f>'[7]Объемы '!G12*[7]Стоимость!F12</f>
        <v>0</v>
      </c>
      <c r="H12" s="209">
        <f>'[7]Объемы '!H12*[7]Стоимость!G12</f>
        <v>0</v>
      </c>
      <c r="I12" s="209">
        <f>'[7]Объемы '!I12*[7]Стоимость!H12</f>
        <v>1337280</v>
      </c>
      <c r="J12" s="209">
        <f>'[7]Объемы '!J12*[7]Стоимость!I12</f>
        <v>0</v>
      </c>
      <c r="K12" s="214">
        <f>'[7]Объемы '!K12*[7]Стоимость!J12</f>
        <v>0</v>
      </c>
      <c r="L12" s="214">
        <f>'[7]Объемы '!L12*[7]Стоимость!K12</f>
        <v>0</v>
      </c>
      <c r="M12" s="214">
        <f>'[7]Объемы '!M12*[7]Стоимость!L12</f>
        <v>0</v>
      </c>
      <c r="N12" s="209">
        <f>'[7]Объемы '!N12*[7]Стоимость!M12</f>
        <v>0</v>
      </c>
      <c r="O12" s="209">
        <f>'[7]Объемы '!O12*[7]Стоимость!N12</f>
        <v>0</v>
      </c>
      <c r="P12" s="209">
        <f>'[7]Объемы '!P12*[7]Стоимость!O12</f>
        <v>0</v>
      </c>
      <c r="Q12" s="209">
        <f>'[7]Объемы '!Q12*[7]Стоимость!P12</f>
        <v>0</v>
      </c>
      <c r="R12" s="209">
        <f>'[7]Объемы '!R12*[7]Стоимость!Q12</f>
        <v>0</v>
      </c>
    </row>
    <row r="13" spans="1:18" x14ac:dyDescent="0.2">
      <c r="A13" s="211">
        <v>6</v>
      </c>
      <c r="B13" s="77" t="s">
        <v>202</v>
      </c>
      <c r="C13" s="215" t="s">
        <v>362</v>
      </c>
      <c r="D13" s="213">
        <f t="shared" si="0"/>
        <v>1337280</v>
      </c>
      <c r="E13" s="209">
        <f>'[7]Объемы '!E13*[7]Стоимость!D13</f>
        <v>0</v>
      </c>
      <c r="F13" s="209">
        <f>'[7]Объемы '!F13*[7]Стоимость!E13</f>
        <v>0</v>
      </c>
      <c r="G13" s="209">
        <f>'[7]Объемы '!G13*[7]Стоимость!F13</f>
        <v>0</v>
      </c>
      <c r="H13" s="209">
        <f>'[7]Объемы '!H13*[7]Стоимость!G13</f>
        <v>0</v>
      </c>
      <c r="I13" s="209">
        <f>'[7]Объемы '!I13*[7]Стоимость!H13</f>
        <v>1337280</v>
      </c>
      <c r="J13" s="209">
        <f>'[7]Объемы '!J13*[7]Стоимость!I13</f>
        <v>0</v>
      </c>
      <c r="K13" s="214">
        <f>'[7]Объемы '!K13*[7]Стоимость!J13</f>
        <v>0</v>
      </c>
      <c r="L13" s="214">
        <f>'[7]Объемы '!L13*[7]Стоимость!K13</f>
        <v>0</v>
      </c>
      <c r="M13" s="214">
        <f>'[7]Объемы '!M13*[7]Стоимость!L13</f>
        <v>0</v>
      </c>
      <c r="N13" s="209">
        <f>'[7]Объемы '!N13*[7]Стоимость!M13</f>
        <v>0</v>
      </c>
      <c r="O13" s="209">
        <f>'[7]Объемы '!O13*[7]Стоимость!N13</f>
        <v>0</v>
      </c>
      <c r="P13" s="209">
        <f>'[7]Объемы '!P13*[7]Стоимость!O13</f>
        <v>0</v>
      </c>
      <c r="Q13" s="209">
        <f>'[7]Объемы '!Q13*[7]Стоимость!P13</f>
        <v>0</v>
      </c>
      <c r="R13" s="209">
        <f>'[7]Объемы '!R13*[7]Стоимость!Q13</f>
        <v>0</v>
      </c>
    </row>
    <row r="14" spans="1:18" x14ac:dyDescent="0.2">
      <c r="A14" s="211">
        <v>7</v>
      </c>
      <c r="B14" s="75" t="s">
        <v>138</v>
      </c>
      <c r="C14" s="215" t="s">
        <v>363</v>
      </c>
      <c r="D14" s="213">
        <f t="shared" si="0"/>
        <v>6111790</v>
      </c>
      <c r="E14" s="209">
        <f>'[7]Объемы '!E14*[7]Стоимость!D14</f>
        <v>0</v>
      </c>
      <c r="F14" s="209">
        <f>'[7]Объемы '!F14*[7]Стоимость!E14</f>
        <v>0</v>
      </c>
      <c r="G14" s="209">
        <f>'[7]Объемы '!G14*[7]Стоимость!F14</f>
        <v>0</v>
      </c>
      <c r="H14" s="209">
        <f>'[7]Объемы '!H14*[7]Стоимость!G14</f>
        <v>0</v>
      </c>
      <c r="I14" s="209">
        <f>'[7]Объемы '!I14*[7]Стоимость!H14</f>
        <v>4457600</v>
      </c>
      <c r="J14" s="209">
        <f>'[7]Объемы '!J14*[7]Стоимость!I14</f>
        <v>1654190</v>
      </c>
      <c r="K14" s="214">
        <f>'[7]Объемы '!K14*[7]Стоимость!J14</f>
        <v>0</v>
      </c>
      <c r="L14" s="214">
        <f>'[7]Объемы '!L14*[7]Стоимость!K14</f>
        <v>0</v>
      </c>
      <c r="M14" s="214">
        <f>'[7]Объемы '!M14*[7]Стоимость!L14</f>
        <v>0</v>
      </c>
      <c r="N14" s="209">
        <f>'[7]Объемы '!N14*[7]Стоимость!M14</f>
        <v>0</v>
      </c>
      <c r="O14" s="209">
        <f>'[7]Объемы '!O14*[7]Стоимость!N14</f>
        <v>0</v>
      </c>
      <c r="P14" s="209">
        <f>'[7]Объемы '!P14*[7]Стоимость!O14</f>
        <v>0</v>
      </c>
      <c r="Q14" s="209">
        <f>'[7]Объемы '!Q14*[7]Стоимость!P14</f>
        <v>0</v>
      </c>
      <c r="R14" s="209">
        <f>'[7]Объемы '!R14*[7]Стоимость!Q14</f>
        <v>0</v>
      </c>
    </row>
    <row r="15" spans="1:18" x14ac:dyDescent="0.2">
      <c r="A15" s="211">
        <v>8</v>
      </c>
      <c r="B15" s="74" t="s">
        <v>61</v>
      </c>
      <c r="C15" s="215" t="s">
        <v>364</v>
      </c>
      <c r="D15" s="213">
        <f t="shared" si="0"/>
        <v>1337280</v>
      </c>
      <c r="E15" s="209">
        <f>'[7]Объемы '!E15*[7]Стоимость!D15</f>
        <v>0</v>
      </c>
      <c r="F15" s="209">
        <f>'[7]Объемы '!F15*[7]Стоимость!E15</f>
        <v>0</v>
      </c>
      <c r="G15" s="209">
        <f>'[7]Объемы '!G15*[7]Стоимость!F15</f>
        <v>0</v>
      </c>
      <c r="H15" s="209">
        <f>'[7]Объемы '!H15*[7]Стоимость!G15</f>
        <v>0</v>
      </c>
      <c r="I15" s="209">
        <f>'[7]Объемы '!I15*[7]Стоимость!H15</f>
        <v>1337280</v>
      </c>
      <c r="J15" s="209">
        <f>'[7]Объемы '!J15*[7]Стоимость!I15</f>
        <v>0</v>
      </c>
      <c r="K15" s="214">
        <f>'[7]Объемы '!K15*[7]Стоимость!J15</f>
        <v>0</v>
      </c>
      <c r="L15" s="214">
        <f>'[7]Объемы '!L15*[7]Стоимость!K15</f>
        <v>0</v>
      </c>
      <c r="M15" s="214">
        <f>'[7]Объемы '!M15*[7]Стоимость!L15</f>
        <v>0</v>
      </c>
      <c r="N15" s="209">
        <f>'[7]Объемы '!N15*[7]Стоимость!M15</f>
        <v>0</v>
      </c>
      <c r="O15" s="209">
        <f>'[7]Объемы '!O15*[7]Стоимость!N15</f>
        <v>0</v>
      </c>
      <c r="P15" s="209">
        <f>'[7]Объемы '!P15*[7]Стоимость!O15</f>
        <v>0</v>
      </c>
      <c r="Q15" s="209">
        <f>'[7]Объемы '!Q15*[7]Стоимость!P15</f>
        <v>0</v>
      </c>
      <c r="R15" s="209">
        <f>'[7]Объемы '!R15*[7]Стоимость!Q15</f>
        <v>0</v>
      </c>
    </row>
    <row r="16" spans="1:18" ht="13.5" customHeight="1" x14ac:dyDescent="0.2">
      <c r="A16" s="211">
        <v>9</v>
      </c>
      <c r="B16" s="75" t="s">
        <v>83</v>
      </c>
      <c r="C16" s="212" t="s">
        <v>365</v>
      </c>
      <c r="D16" s="213">
        <f t="shared" si="0"/>
        <v>1150050</v>
      </c>
      <c r="E16" s="209">
        <f>'[7]Объемы '!E16*[7]Стоимость!D16</f>
        <v>0</v>
      </c>
      <c r="F16" s="209">
        <f>'[7]Объемы '!F16*[7]Стоимость!E16</f>
        <v>0</v>
      </c>
      <c r="G16" s="209">
        <f>'[7]Объемы '!G16*[7]Стоимость!F16</f>
        <v>0</v>
      </c>
      <c r="H16" s="209">
        <f>'[7]Объемы '!H16*[7]Стоимость!G16</f>
        <v>1150050</v>
      </c>
      <c r="I16" s="209">
        <f>'[7]Объемы '!I16*[7]Стоимость!H16</f>
        <v>0</v>
      </c>
      <c r="J16" s="209">
        <f>'[7]Объемы '!J16*[7]Стоимость!I16</f>
        <v>0</v>
      </c>
      <c r="K16" s="214">
        <f>'[7]Объемы '!K16*[7]Стоимость!J16</f>
        <v>0</v>
      </c>
      <c r="L16" s="214">
        <f>'[7]Объемы '!L16*[7]Стоимость!K16</f>
        <v>0</v>
      </c>
      <c r="M16" s="214">
        <f>'[7]Объемы '!M16*[7]Стоимость!L16</f>
        <v>0</v>
      </c>
      <c r="N16" s="209">
        <f>'[7]Объемы '!N16*[7]Стоимость!M16</f>
        <v>0</v>
      </c>
      <c r="O16" s="209">
        <f>'[7]Объемы '!O16*[7]Стоимость!N16</f>
        <v>0</v>
      </c>
      <c r="P16" s="209">
        <f>'[7]Объемы '!P16*[7]Стоимость!O16</f>
        <v>0</v>
      </c>
      <c r="Q16" s="209">
        <f>'[7]Объемы '!Q16*[7]Стоимость!P16</f>
        <v>0</v>
      </c>
      <c r="R16" s="209">
        <f>'[7]Объемы '!R16*[7]Стоимость!Q16</f>
        <v>0</v>
      </c>
    </row>
    <row r="17" spans="1:18" ht="12" customHeight="1" x14ac:dyDescent="0.2">
      <c r="A17" s="211">
        <v>10</v>
      </c>
      <c r="B17" s="74" t="s">
        <v>174</v>
      </c>
      <c r="C17" s="212" t="s">
        <v>175</v>
      </c>
      <c r="D17" s="213">
        <f t="shared" si="0"/>
        <v>1133417484</v>
      </c>
      <c r="E17" s="209">
        <f>'[7]Объемы '!E17*[7]Стоимость!D17</f>
        <v>6286940</v>
      </c>
      <c r="F17" s="209">
        <f>'[7]Объемы '!F17*[7]Стоимость!E17</f>
        <v>0</v>
      </c>
      <c r="G17" s="209">
        <f>'[7]Объемы '!G17*[7]Стоимость!F17</f>
        <v>0</v>
      </c>
      <c r="H17" s="209">
        <f>'[7]Объемы '!H17*[7]Стоимость!G17</f>
        <v>0</v>
      </c>
      <c r="I17" s="209">
        <f>'[7]Объемы '!I17*[7]Стоимость!H17</f>
        <v>0</v>
      </c>
      <c r="J17" s="209">
        <f>'[7]Объемы '!J17*[7]Стоимость!I17</f>
        <v>0</v>
      </c>
      <c r="K17" s="214">
        <f>'[7]Объемы '!K17*[7]Стоимость!J17</f>
        <v>0</v>
      </c>
      <c r="L17" s="214">
        <f>'[7]Объемы '!L17*[7]Стоимость!K17</f>
        <v>0</v>
      </c>
      <c r="M17" s="214">
        <f>'[7]Объемы '!M17*[7]Стоимость!L17</f>
        <v>0</v>
      </c>
      <c r="N17" s="209">
        <f>'[7]Объемы '!N17*[7]Стоимость!M17</f>
        <v>0</v>
      </c>
      <c r="O17" s="209">
        <f>'[7]Объемы '!O17*[7]Стоимость!N17</f>
        <v>858397320</v>
      </c>
      <c r="P17" s="209">
        <f>'[7]Объемы '!P17*[7]Стоимость!O17</f>
        <v>210052464</v>
      </c>
      <c r="Q17" s="209">
        <f>'[7]Объемы '!Q17*[7]Стоимость!P17</f>
        <v>52357760</v>
      </c>
      <c r="R17" s="209">
        <f>'[7]Объемы '!R17*[7]Стоимость!Q17</f>
        <v>6323000</v>
      </c>
    </row>
    <row r="18" spans="1:18" x14ac:dyDescent="0.2">
      <c r="A18" s="211">
        <v>11</v>
      </c>
      <c r="B18" s="75" t="s">
        <v>162</v>
      </c>
      <c r="C18" s="215" t="s">
        <v>366</v>
      </c>
      <c r="D18" s="213">
        <f t="shared" si="0"/>
        <v>256389133</v>
      </c>
      <c r="E18" s="209">
        <f>'[7]Объемы '!E18*[7]Стоимость!D18</f>
        <v>383350</v>
      </c>
      <c r="F18" s="209">
        <f>'[7]Объемы '!F18*[7]Стоимость!E18</f>
        <v>0</v>
      </c>
      <c r="G18" s="209">
        <f>'[7]Объемы '!G18*[7]Стоимость!F18</f>
        <v>0</v>
      </c>
      <c r="H18" s="209">
        <f>'[7]Объемы '!H18*[7]Стоимость!G18</f>
        <v>0</v>
      </c>
      <c r="I18" s="209">
        <f>'[7]Объемы '!I18*[7]Стоимость!H18</f>
        <v>0</v>
      </c>
      <c r="J18" s="209">
        <f>'[7]Объемы '!J18*[7]Стоимость!I18</f>
        <v>0</v>
      </c>
      <c r="K18" s="214">
        <f>'[7]Объемы '!K18*[7]Стоимость!J18</f>
        <v>0</v>
      </c>
      <c r="L18" s="214">
        <f>'[7]Объемы '!L18*[7]Стоимость!K18</f>
        <v>0</v>
      </c>
      <c r="M18" s="214">
        <f>'[7]Объемы '!M18*[7]Стоимость!L18</f>
        <v>0</v>
      </c>
      <c r="N18" s="209">
        <f>'[7]Объемы '!N18*[7]Стоимость!M18</f>
        <v>0</v>
      </c>
      <c r="O18" s="209">
        <f>'[7]Объемы '!O18*[7]Стоимость!N18</f>
        <v>196344203</v>
      </c>
      <c r="P18" s="209">
        <f>'[7]Объемы '!P18*[7]Стоимость!O18</f>
        <v>59661580</v>
      </c>
      <c r="Q18" s="209">
        <f>'[7]Объемы '!Q18*[7]Стоимость!P18</f>
        <v>0</v>
      </c>
      <c r="R18" s="209">
        <f>'[7]Объемы '!R18*[7]Стоимость!Q18</f>
        <v>0</v>
      </c>
    </row>
    <row r="19" spans="1:18" x14ac:dyDescent="0.2">
      <c r="A19" s="211">
        <v>12</v>
      </c>
      <c r="B19" s="74" t="s">
        <v>187</v>
      </c>
      <c r="C19" s="215" t="s">
        <v>188</v>
      </c>
      <c r="D19" s="213">
        <f t="shared" si="0"/>
        <v>298698180</v>
      </c>
      <c r="E19" s="209">
        <f>'[7]Объемы '!E19*[7]Стоимость!D19</f>
        <v>920040</v>
      </c>
      <c r="F19" s="209">
        <f>'[7]Объемы '!F19*[7]Стоимость!E19</f>
        <v>871200</v>
      </c>
      <c r="G19" s="209">
        <f>'[7]Объемы '!G19*[7]Стоимость!F19</f>
        <v>0</v>
      </c>
      <c r="H19" s="209">
        <f>'[7]Объемы '!H19*[7]Стоимость!G19</f>
        <v>0</v>
      </c>
      <c r="I19" s="209">
        <f>'[7]Объемы '!I19*[7]Стоимость!H19</f>
        <v>0</v>
      </c>
      <c r="J19" s="209">
        <f>'[7]Объемы '!J19*[7]Стоимость!I19</f>
        <v>0</v>
      </c>
      <c r="K19" s="214">
        <f>'[7]Объемы '!K19*[7]Стоимость!J19</f>
        <v>0</v>
      </c>
      <c r="L19" s="214">
        <f>'[7]Объемы '!L19*[7]Стоимость!K19</f>
        <v>0</v>
      </c>
      <c r="M19" s="214">
        <f>'[7]Объемы '!M19*[7]Стоимость!L19</f>
        <v>0</v>
      </c>
      <c r="N19" s="209">
        <f>'[7]Объемы '!N19*[7]Стоимость!M19</f>
        <v>53571540</v>
      </c>
      <c r="O19" s="209">
        <f>'[7]Объемы '!O19*[7]Стоимость!N19</f>
        <v>193975100</v>
      </c>
      <c r="P19" s="209">
        <f>'[7]Объемы '!P19*[7]Стоимость!O19</f>
        <v>49360300</v>
      </c>
      <c r="Q19" s="209">
        <f>'[7]Объемы '!Q19*[7]Стоимость!P19</f>
        <v>0</v>
      </c>
      <c r="R19" s="209">
        <f>'[7]Объемы '!R19*[7]Стоимость!Q19</f>
        <v>0</v>
      </c>
    </row>
    <row r="20" spans="1:18" s="219" customFormat="1" ht="10.5" x14ac:dyDescent="0.15">
      <c r="A20" s="217"/>
      <c r="B20" s="217"/>
      <c r="C20" s="218" t="s">
        <v>367</v>
      </c>
      <c r="D20" s="213">
        <f t="shared" ref="D20:R20" si="1">SUM(D8:D19)</f>
        <v>1749861809</v>
      </c>
      <c r="E20" s="213">
        <f t="shared" si="1"/>
        <v>7590330</v>
      </c>
      <c r="F20" s="213">
        <f t="shared" si="1"/>
        <v>871200</v>
      </c>
      <c r="G20" s="213">
        <f t="shared" si="1"/>
        <v>252920</v>
      </c>
      <c r="H20" s="213">
        <f t="shared" si="1"/>
        <v>3526820</v>
      </c>
      <c r="I20" s="213">
        <f t="shared" si="1"/>
        <v>17206336</v>
      </c>
      <c r="J20" s="213">
        <f t="shared" si="1"/>
        <v>5624246</v>
      </c>
      <c r="K20" s="213">
        <f t="shared" si="1"/>
        <v>5366900</v>
      </c>
      <c r="L20" s="213">
        <f t="shared" si="1"/>
        <v>6900300</v>
      </c>
      <c r="M20" s="213">
        <f t="shared" si="1"/>
        <v>316150</v>
      </c>
      <c r="N20" s="213">
        <f t="shared" si="1"/>
        <v>53571540</v>
      </c>
      <c r="O20" s="213">
        <f t="shared" si="1"/>
        <v>1253684839</v>
      </c>
      <c r="P20" s="213">
        <f t="shared" si="1"/>
        <v>321321896</v>
      </c>
      <c r="Q20" s="213">
        <f t="shared" si="1"/>
        <v>52357760</v>
      </c>
      <c r="R20" s="213">
        <f t="shared" si="1"/>
        <v>21270572</v>
      </c>
    </row>
    <row r="21" spans="1:18" ht="22.5" x14ac:dyDescent="0.2">
      <c r="C21" s="220" t="s">
        <v>368</v>
      </c>
      <c r="D21" s="213">
        <f t="shared" si="0"/>
        <v>167447280</v>
      </c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>
        <f>'[7]Объемы '!O21*[7]Стоимость!N19</f>
        <v>167447280</v>
      </c>
      <c r="P21" s="213">
        <f>'[7]Объемы '!P21*[7]Стоимость!O19</f>
        <v>0</v>
      </c>
      <c r="Q21" s="213"/>
      <c r="R21" s="213"/>
    </row>
    <row r="22" spans="1:18" ht="21" x14ac:dyDescent="0.2">
      <c r="C22" s="221" t="s">
        <v>369</v>
      </c>
      <c r="D22" s="213">
        <f>D21+D20</f>
        <v>1917309089</v>
      </c>
      <c r="E22" s="213">
        <f t="shared" ref="E22:R22" si="2">E21+E20</f>
        <v>7590330</v>
      </c>
      <c r="F22" s="213">
        <f t="shared" si="2"/>
        <v>871200</v>
      </c>
      <c r="G22" s="213">
        <f t="shared" si="2"/>
        <v>252920</v>
      </c>
      <c r="H22" s="213">
        <f t="shared" si="2"/>
        <v>3526820</v>
      </c>
      <c r="I22" s="213">
        <f t="shared" si="2"/>
        <v>17206336</v>
      </c>
      <c r="J22" s="213">
        <f t="shared" si="2"/>
        <v>5624246</v>
      </c>
      <c r="K22" s="213">
        <f t="shared" si="2"/>
        <v>5366900</v>
      </c>
      <c r="L22" s="213">
        <f t="shared" si="2"/>
        <v>6900300</v>
      </c>
      <c r="M22" s="213">
        <f t="shared" si="2"/>
        <v>316150</v>
      </c>
      <c r="N22" s="213">
        <f t="shared" si="2"/>
        <v>53571540</v>
      </c>
      <c r="O22" s="213">
        <f t="shared" si="2"/>
        <v>1421132119</v>
      </c>
      <c r="P22" s="213">
        <f t="shared" si="2"/>
        <v>321321896</v>
      </c>
      <c r="Q22" s="213">
        <f t="shared" si="2"/>
        <v>52357760</v>
      </c>
      <c r="R22" s="213">
        <f t="shared" si="2"/>
        <v>21270572</v>
      </c>
    </row>
    <row r="24" spans="1:18" s="222" customFormat="1" x14ac:dyDescent="0.2"/>
  </sheetData>
  <mergeCells count="25">
    <mergeCell ref="O6:O7"/>
    <mergeCell ref="P6:P7"/>
    <mergeCell ref="Q6:Q7"/>
    <mergeCell ref="R6:R7"/>
    <mergeCell ref="I6:J6"/>
    <mergeCell ref="K6:K7"/>
    <mergeCell ref="L6:L7"/>
    <mergeCell ref="M6:M7"/>
    <mergeCell ref="N6:N7"/>
    <mergeCell ref="A1:R1"/>
    <mergeCell ref="A3:A7"/>
    <mergeCell ref="B3:B7"/>
    <mergeCell ref="C3:C7"/>
    <mergeCell ref="D3:D7"/>
    <mergeCell ref="E3:J3"/>
    <mergeCell ref="K3:R3"/>
    <mergeCell ref="E4:F5"/>
    <mergeCell ref="G4:J5"/>
    <mergeCell ref="K4:M4"/>
    <mergeCell ref="N4:R5"/>
    <mergeCell ref="L5:M5"/>
    <mergeCell ref="E6:E7"/>
    <mergeCell ref="F6:F7"/>
    <mergeCell ref="G6:G7"/>
    <mergeCell ref="H6:H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52"/>
  <sheetViews>
    <sheetView zoomScale="91" zoomScaleNormal="91" workbookViewId="0">
      <pane xSplit="3" ySplit="11" topLeftCell="K141" activePane="bottomRight" state="frozen"/>
      <selection pane="topRight" activeCell="D1" sqref="D1"/>
      <selection pane="bottomLeft" activeCell="A14" sqref="A14"/>
      <selection pane="bottomRight" activeCell="T8" sqref="T8"/>
    </sheetView>
  </sheetViews>
  <sheetFormatPr defaultColWidth="9.140625" defaultRowHeight="12" x14ac:dyDescent="0.2"/>
  <cols>
    <col min="1" max="1" width="4.7109375" style="5" customWidth="1"/>
    <col min="2" max="2" width="9.28515625" style="5" customWidth="1"/>
    <col min="3" max="3" width="31.7109375" style="6" bestFit="1" customWidth="1"/>
    <col min="4" max="4" width="15.140625" style="4" customWidth="1"/>
    <col min="5" max="5" width="12.85546875" style="7" customWidth="1"/>
    <col min="6" max="6" width="13.5703125" style="7" customWidth="1"/>
    <col min="7" max="7" width="14.7109375" style="4" customWidth="1"/>
    <col min="8" max="10" width="12.85546875" style="4" customWidth="1"/>
    <col min="11" max="11" width="13.28515625" style="4" customWidth="1"/>
    <col min="12" max="12" width="13" style="4" customWidth="1"/>
    <col min="13" max="14" width="13.7109375" style="4" customWidth="1"/>
    <col min="15" max="15" width="12.28515625" style="4" customWidth="1"/>
    <col min="16" max="16" width="13.5703125" style="7" hidden="1" customWidth="1"/>
    <col min="17" max="17" width="13.7109375" style="7" customWidth="1"/>
    <col min="18" max="18" width="12.28515625" style="7" customWidth="1"/>
    <col min="19" max="19" width="14.7109375" style="4" customWidth="1"/>
    <col min="20" max="20" width="15.42578125" style="7" customWidth="1"/>
    <col min="21" max="16384" width="9.140625" style="7"/>
  </cols>
  <sheetData>
    <row r="1" spans="1:20" x14ac:dyDescent="0.2">
      <c r="B1" s="134"/>
    </row>
    <row r="2" spans="1:20" ht="20.25" customHeight="1" x14ac:dyDescent="0.2">
      <c r="A2" s="315" t="s">
        <v>427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</row>
    <row r="3" spans="1:20" x14ac:dyDescent="0.2">
      <c r="C3" s="8"/>
      <c r="T3" s="7" t="s">
        <v>277</v>
      </c>
    </row>
    <row r="4" spans="1:20" s="2" customFormat="1" ht="15.75" customHeight="1" x14ac:dyDescent="0.2">
      <c r="A4" s="316" t="s">
        <v>44</v>
      </c>
      <c r="B4" s="316" t="s">
        <v>55</v>
      </c>
      <c r="C4" s="317" t="s">
        <v>45</v>
      </c>
      <c r="D4" s="314" t="s">
        <v>263</v>
      </c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</row>
    <row r="5" spans="1:20" ht="15" customHeight="1" x14ac:dyDescent="0.2">
      <c r="A5" s="316"/>
      <c r="B5" s="316"/>
      <c r="C5" s="317"/>
      <c r="D5" s="314" t="s">
        <v>264</v>
      </c>
      <c r="E5" s="314" t="s">
        <v>265</v>
      </c>
      <c r="F5" s="314" t="s">
        <v>266</v>
      </c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 t="s">
        <v>271</v>
      </c>
      <c r="R5" s="314" t="s">
        <v>272</v>
      </c>
      <c r="S5" s="314" t="s">
        <v>287</v>
      </c>
      <c r="T5" s="314" t="s">
        <v>425</v>
      </c>
    </row>
    <row r="6" spans="1:20" ht="14.25" customHeight="1" x14ac:dyDescent="0.2">
      <c r="A6" s="316"/>
      <c r="B6" s="316"/>
      <c r="C6" s="317"/>
      <c r="D6" s="314"/>
      <c r="E6" s="314"/>
      <c r="F6" s="314" t="s">
        <v>262</v>
      </c>
      <c r="G6" s="314" t="s">
        <v>274</v>
      </c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</row>
    <row r="7" spans="1:20" ht="58.5" customHeight="1" x14ac:dyDescent="0.2">
      <c r="A7" s="316"/>
      <c r="B7" s="316"/>
      <c r="C7" s="317"/>
      <c r="D7" s="314"/>
      <c r="E7" s="314"/>
      <c r="F7" s="314"/>
      <c r="G7" s="62" t="s">
        <v>267</v>
      </c>
      <c r="H7" s="62" t="s">
        <v>299</v>
      </c>
      <c r="I7" s="62" t="s">
        <v>452</v>
      </c>
      <c r="J7" s="62" t="s">
        <v>373</v>
      </c>
      <c r="K7" s="62" t="s">
        <v>268</v>
      </c>
      <c r="L7" s="62" t="s">
        <v>269</v>
      </c>
      <c r="M7" s="62" t="s">
        <v>270</v>
      </c>
      <c r="N7" s="62" t="s">
        <v>451</v>
      </c>
      <c r="O7" s="62" t="s">
        <v>275</v>
      </c>
      <c r="P7" s="62" t="s">
        <v>276</v>
      </c>
      <c r="Q7" s="314"/>
      <c r="R7" s="314"/>
      <c r="S7" s="314"/>
      <c r="T7" s="314"/>
    </row>
    <row r="8" spans="1:20" ht="15" customHeight="1" x14ac:dyDescent="0.2">
      <c r="A8" s="291" t="s">
        <v>469</v>
      </c>
      <c r="B8" s="291"/>
      <c r="C8" s="291"/>
      <c r="D8" s="45">
        <f>D9+D10+D11</f>
        <v>41831993938</v>
      </c>
      <c r="E8" s="45">
        <f t="shared" ref="E8:T8" si="0">E9+E10+E11</f>
        <v>9617941546.6699982</v>
      </c>
      <c r="F8" s="45">
        <f t="shared" si="0"/>
        <v>34903531452</v>
      </c>
      <c r="G8" s="45">
        <f t="shared" si="0"/>
        <v>13919774587</v>
      </c>
      <c r="H8" s="45">
        <f t="shared" si="0"/>
        <v>3649202596</v>
      </c>
      <c r="I8" s="45">
        <f t="shared" si="0"/>
        <v>85142732</v>
      </c>
      <c r="J8" s="45">
        <f t="shared" si="0"/>
        <v>450555530</v>
      </c>
      <c r="K8" s="45">
        <f t="shared" si="0"/>
        <v>2115518023</v>
      </c>
      <c r="L8" s="45">
        <f t="shared" si="0"/>
        <v>8306680940</v>
      </c>
      <c r="M8" s="45">
        <f t="shared" si="0"/>
        <v>2666049832</v>
      </c>
      <c r="N8" s="45">
        <f t="shared" si="0"/>
        <v>859484564</v>
      </c>
      <c r="O8" s="45">
        <f t="shared" si="0"/>
        <v>2851122648</v>
      </c>
      <c r="P8" s="45">
        <f t="shared" si="0"/>
        <v>0</v>
      </c>
      <c r="Q8" s="45">
        <f t="shared" si="0"/>
        <v>5663149924</v>
      </c>
      <c r="R8" s="45">
        <f t="shared" si="0"/>
        <v>1917309089</v>
      </c>
      <c r="S8" s="45">
        <f t="shared" si="0"/>
        <v>2191291566</v>
      </c>
      <c r="T8" s="45">
        <f t="shared" si="0"/>
        <v>96125217515.669998</v>
      </c>
    </row>
    <row r="9" spans="1:20" ht="15" customHeight="1" x14ac:dyDescent="0.2">
      <c r="A9" s="228"/>
      <c r="B9" s="228"/>
      <c r="C9" s="278" t="s">
        <v>467</v>
      </c>
      <c r="D9" s="33">
        <f>КС!D9</f>
        <v>5335319552</v>
      </c>
      <c r="E9" s="33">
        <f>ДС!D9</f>
        <v>644369088.61999893</v>
      </c>
      <c r="F9" s="33">
        <f t="shared" ref="F9:F10" si="1">G9+H9+I9+J9+K9+L9+M9+N9+O9+P9</f>
        <v>1130969504</v>
      </c>
      <c r="G9" s="33">
        <f>' Профилактика '!D11</f>
        <v>112615210</v>
      </c>
      <c r="H9" s="33">
        <f>'Диспан.набл.(КП) '!D9</f>
        <v>554466447</v>
      </c>
      <c r="I9" s="33">
        <f>'Дистанционное набл.(КП)'!D10</f>
        <v>537</v>
      </c>
      <c r="J9" s="33">
        <f>'Центры здоровья'!D9</f>
        <v>216262184</v>
      </c>
      <c r="K9" s="33">
        <f>'АПУ неотл.пом.'!D9</f>
        <v>62860607</v>
      </c>
      <c r="L9" s="33">
        <f>'АПУ обращения '!D9</f>
        <v>80585587</v>
      </c>
      <c r="M9" s="33">
        <f>'ОДИ ПГГ'!D9</f>
        <v>28994482</v>
      </c>
      <c r="N9" s="33">
        <f>Школа!D8</f>
        <v>6850</v>
      </c>
      <c r="O9" s="33">
        <f>'ФАП(1-26)'!D9</f>
        <v>75177600</v>
      </c>
      <c r="P9" s="33"/>
      <c r="Q9" s="33">
        <f>' СМП '!D9</f>
        <v>127298330</v>
      </c>
      <c r="R9" s="33">
        <f>'Гемодиализ по видам МП'!D9</f>
        <v>167447280</v>
      </c>
      <c r="S9" s="33">
        <f>'Мед.реаб.(АПУ,ДС,КС) '!D9</f>
        <v>19841041</v>
      </c>
      <c r="T9" s="33">
        <f t="shared" ref="T9:T10" si="2">D9+E9+F9+Q9+R9+S9</f>
        <v>7425244795.6199989</v>
      </c>
    </row>
    <row r="10" spans="1:20" ht="25.5" customHeight="1" x14ac:dyDescent="0.2">
      <c r="A10" s="228"/>
      <c r="B10" s="228"/>
      <c r="C10" s="278" t="s">
        <v>468</v>
      </c>
      <c r="D10" s="33">
        <f>КС!D10</f>
        <v>0</v>
      </c>
      <c r="E10" s="33">
        <f>ДС!D10</f>
        <v>0</v>
      </c>
      <c r="F10" s="33">
        <f t="shared" si="1"/>
        <v>138135199</v>
      </c>
      <c r="G10" s="33">
        <f>' Профилактика '!D12</f>
        <v>47751681</v>
      </c>
      <c r="H10" s="33">
        <f>'Диспан.набл.(КП) '!D10</f>
        <v>0</v>
      </c>
      <c r="I10" s="33">
        <f>'Дистанционное набл.(КП)'!D11</f>
        <v>0</v>
      </c>
      <c r="J10" s="33">
        <f>'Центры здоровья'!D10</f>
        <v>0</v>
      </c>
      <c r="K10" s="33">
        <f>'АПУ неотл.пом.'!D10</f>
        <v>0</v>
      </c>
      <c r="L10" s="33">
        <f>'АПУ обращения '!D10</f>
        <v>90383518</v>
      </c>
      <c r="M10" s="33">
        <f>'ОДИ ПГГ'!D10</f>
        <v>0</v>
      </c>
      <c r="N10" s="33">
        <f>Школа!D9</f>
        <v>0</v>
      </c>
      <c r="O10" s="33">
        <f>'ФАП(1-26)'!D10</f>
        <v>0</v>
      </c>
      <c r="P10" s="33"/>
      <c r="Q10" s="33">
        <f>' СМП '!D10</f>
        <v>0</v>
      </c>
      <c r="R10" s="33">
        <f>'Гемодиализ по видам МП'!D10</f>
        <v>0</v>
      </c>
      <c r="S10" s="33">
        <f>'Мед.реаб.(АПУ,ДС,КС) '!D10</f>
        <v>0</v>
      </c>
      <c r="T10" s="33">
        <f t="shared" si="2"/>
        <v>138135199</v>
      </c>
    </row>
    <row r="11" spans="1:20" s="2" customFormat="1" x14ac:dyDescent="0.2">
      <c r="A11" s="291" t="s">
        <v>224</v>
      </c>
      <c r="B11" s="291"/>
      <c r="C11" s="291"/>
      <c r="D11" s="45">
        <f t="shared" ref="D11:T11" si="3">SUM(D12:D149)-D92</f>
        <v>36496674386</v>
      </c>
      <c r="E11" s="45">
        <f t="shared" si="3"/>
        <v>8973572458.0499992</v>
      </c>
      <c r="F11" s="45">
        <f t="shared" si="3"/>
        <v>33634426749</v>
      </c>
      <c r="G11" s="45">
        <f t="shared" si="3"/>
        <v>13759407696</v>
      </c>
      <c r="H11" s="45">
        <f t="shared" si="3"/>
        <v>3094736149</v>
      </c>
      <c r="I11" s="45">
        <f t="shared" si="3"/>
        <v>85142195</v>
      </c>
      <c r="J11" s="45">
        <f t="shared" si="3"/>
        <v>234293346</v>
      </c>
      <c r="K11" s="45">
        <f t="shared" si="3"/>
        <v>2052657416</v>
      </c>
      <c r="L11" s="45">
        <f t="shared" si="3"/>
        <v>8135711835</v>
      </c>
      <c r="M11" s="45">
        <f t="shared" si="3"/>
        <v>2637055350</v>
      </c>
      <c r="N11" s="45">
        <f t="shared" si="3"/>
        <v>859477714</v>
      </c>
      <c r="O11" s="45">
        <f t="shared" si="3"/>
        <v>2775945048</v>
      </c>
      <c r="P11" s="45">
        <f t="shared" si="3"/>
        <v>0</v>
      </c>
      <c r="Q11" s="45">
        <f t="shared" si="3"/>
        <v>5535851594</v>
      </c>
      <c r="R11" s="45">
        <f t="shared" si="3"/>
        <v>1749861809</v>
      </c>
      <c r="S11" s="45">
        <f t="shared" si="3"/>
        <v>2171450525</v>
      </c>
      <c r="T11" s="45">
        <f t="shared" si="3"/>
        <v>88561837521.050003</v>
      </c>
    </row>
    <row r="12" spans="1:20" s="1" customFormat="1" ht="12" customHeight="1" x14ac:dyDescent="0.2">
      <c r="A12" s="18">
        <v>1</v>
      </c>
      <c r="B12" s="10" t="s">
        <v>56</v>
      </c>
      <c r="C12" s="9" t="s">
        <v>42</v>
      </c>
      <c r="D12" s="33">
        <f>КС!D12</f>
        <v>64652492</v>
      </c>
      <c r="E12" s="33">
        <f>ДС!D12</f>
        <v>11469657</v>
      </c>
      <c r="F12" s="33">
        <f t="shared" ref="F12:F71" si="4">G12+H12+I12+J12+K12+L12+M12+N12+O12+P12</f>
        <v>171157812</v>
      </c>
      <c r="G12" s="33">
        <f>' Профилактика '!D14</f>
        <v>56318117</v>
      </c>
      <c r="H12" s="33">
        <f>'Диспан.набл.(КП) '!D12</f>
        <v>16304939</v>
      </c>
      <c r="I12" s="33">
        <f>'Дистанционное набл.(КП)'!D13</f>
        <v>528771</v>
      </c>
      <c r="J12" s="33">
        <f>'Центры здоровья'!D12</f>
        <v>0</v>
      </c>
      <c r="K12" s="33">
        <f>'АПУ неотл.пом.'!D12</f>
        <v>9747480</v>
      </c>
      <c r="L12" s="33">
        <f>'АПУ обращения '!D12</f>
        <v>35681165</v>
      </c>
      <c r="M12" s="33">
        <f>'ОДИ ПГГ'!D12</f>
        <v>2054406</v>
      </c>
      <c r="N12" s="33">
        <f>Школа!D11</f>
        <v>4268649</v>
      </c>
      <c r="O12" s="33">
        <f>'ФАП(1-26)'!D12</f>
        <v>46254285</v>
      </c>
      <c r="P12" s="33"/>
      <c r="Q12" s="33">
        <f>' СМП '!D12</f>
        <v>0</v>
      </c>
      <c r="R12" s="33">
        <f>'Гемодиализ по видам МП'!D12</f>
        <v>0</v>
      </c>
      <c r="S12" s="33">
        <f>'Мед.реаб.(АПУ,ДС,КС) '!D12</f>
        <v>0</v>
      </c>
      <c r="T12" s="33">
        <f t="shared" ref="T12:T43" si="5">D12+E12+F12+Q12+R12+S12</f>
        <v>247279961</v>
      </c>
    </row>
    <row r="13" spans="1:20" s="1" customFormat="1" x14ac:dyDescent="0.2">
      <c r="A13" s="18">
        <v>2</v>
      </c>
      <c r="B13" s="11" t="s">
        <v>57</v>
      </c>
      <c r="C13" s="9" t="s">
        <v>210</v>
      </c>
      <c r="D13" s="33">
        <f>КС!D13</f>
        <v>53312739</v>
      </c>
      <c r="E13" s="33">
        <f>ДС!D13</f>
        <v>12604621</v>
      </c>
      <c r="F13" s="33">
        <f t="shared" si="4"/>
        <v>173348194</v>
      </c>
      <c r="G13" s="33">
        <f>' Профилактика '!D15</f>
        <v>56191360</v>
      </c>
      <c r="H13" s="33">
        <f>'Диспан.набл.(КП) '!D13</f>
        <v>16001523</v>
      </c>
      <c r="I13" s="33">
        <f>'Дистанционное набл.(КП)'!D14</f>
        <v>507065</v>
      </c>
      <c r="J13" s="33">
        <f>'Центры здоровья'!D13</f>
        <v>0</v>
      </c>
      <c r="K13" s="33">
        <f>'АПУ неотл.пом.'!D13</f>
        <v>9844331</v>
      </c>
      <c r="L13" s="33">
        <f>'АПУ обращения '!D13</f>
        <v>35804925</v>
      </c>
      <c r="M13" s="33">
        <f>'ОДИ ПГГ'!D13</f>
        <v>2193661</v>
      </c>
      <c r="N13" s="33">
        <f>Школа!D12</f>
        <v>4540454</v>
      </c>
      <c r="O13" s="33">
        <f>'ФАП(1-26)'!D13</f>
        <v>48264875</v>
      </c>
      <c r="P13" s="33"/>
      <c r="Q13" s="33">
        <f>' СМП '!D13</f>
        <v>0</v>
      </c>
      <c r="R13" s="33">
        <f>'Гемодиализ по видам МП'!D13</f>
        <v>0</v>
      </c>
      <c r="S13" s="33">
        <f>'Мед.реаб.(АПУ,ДС,КС) '!D13</f>
        <v>0</v>
      </c>
      <c r="T13" s="33">
        <f t="shared" si="5"/>
        <v>239265554</v>
      </c>
    </row>
    <row r="14" spans="1:20" s="17" customFormat="1" x14ac:dyDescent="0.2">
      <c r="A14" s="18">
        <v>3</v>
      </c>
      <c r="B14" s="19" t="s">
        <v>58</v>
      </c>
      <c r="C14" s="9" t="s">
        <v>5</v>
      </c>
      <c r="D14" s="33">
        <f>КС!D14</f>
        <v>309182758</v>
      </c>
      <c r="E14" s="33">
        <f>ДС!D14</f>
        <v>38791691</v>
      </c>
      <c r="F14" s="33">
        <f t="shared" si="4"/>
        <v>454037779</v>
      </c>
      <c r="G14" s="33">
        <f>' Профилактика '!D16</f>
        <v>189877913</v>
      </c>
      <c r="H14" s="33">
        <f>'Диспан.набл.(КП) '!D14</f>
        <v>38866429</v>
      </c>
      <c r="I14" s="33">
        <f>'Дистанционное набл.(КП)'!D15</f>
        <v>1387840</v>
      </c>
      <c r="J14" s="33">
        <f>'Центры здоровья'!D14</f>
        <v>8935250</v>
      </c>
      <c r="K14" s="33">
        <f>'АПУ неотл.пом.'!D14</f>
        <v>26443870</v>
      </c>
      <c r="L14" s="33">
        <f>'АПУ обращения '!D14</f>
        <v>110906830</v>
      </c>
      <c r="M14" s="33">
        <f>'ОДИ ПГГ'!D14</f>
        <v>29444840</v>
      </c>
      <c r="N14" s="33">
        <f>Школа!D13</f>
        <v>13411239</v>
      </c>
      <c r="O14" s="33">
        <f>'ФАП(1-26)'!D14</f>
        <v>34763568</v>
      </c>
      <c r="P14" s="34"/>
      <c r="Q14" s="33">
        <f>' СМП '!D14</f>
        <v>200243008</v>
      </c>
      <c r="R14" s="33">
        <f>'Гемодиализ по видам МП'!D14</f>
        <v>0</v>
      </c>
      <c r="S14" s="33">
        <f>'Мед.реаб.(АПУ,ДС,КС) '!D14</f>
        <v>14059298</v>
      </c>
      <c r="T14" s="33">
        <f t="shared" si="5"/>
        <v>1016314534</v>
      </c>
    </row>
    <row r="15" spans="1:20" s="1" customFormat="1" ht="14.25" customHeight="1" x14ac:dyDescent="0.2">
      <c r="A15" s="18">
        <v>4</v>
      </c>
      <c r="B15" s="10" t="s">
        <v>59</v>
      </c>
      <c r="C15" s="9" t="s">
        <v>211</v>
      </c>
      <c r="D15" s="33">
        <f>КС!D15</f>
        <v>55710449</v>
      </c>
      <c r="E15" s="33">
        <f>ДС!D15</f>
        <v>12295872</v>
      </c>
      <c r="F15" s="33">
        <f t="shared" si="4"/>
        <v>190957472</v>
      </c>
      <c r="G15" s="33">
        <f>' Профилактика '!D17</f>
        <v>58146950</v>
      </c>
      <c r="H15" s="33">
        <f>'Диспан.набл.(КП) '!D15</f>
        <v>19355783</v>
      </c>
      <c r="I15" s="33">
        <f>'Дистанционное набл.(КП)'!D16</f>
        <v>613188</v>
      </c>
      <c r="J15" s="33">
        <f>'Центры здоровья'!D15</f>
        <v>0</v>
      </c>
      <c r="K15" s="33">
        <f>'АПУ неотл.пом.'!D15</f>
        <v>10197723</v>
      </c>
      <c r="L15" s="33">
        <f>'АПУ обращения '!D15</f>
        <v>38134490</v>
      </c>
      <c r="M15" s="33">
        <f>'ОДИ ПГГ'!D15</f>
        <v>1690157</v>
      </c>
      <c r="N15" s="33">
        <f>Школа!D14</f>
        <v>5009130</v>
      </c>
      <c r="O15" s="33">
        <f>'ФАП(1-26)'!D15</f>
        <v>57810051</v>
      </c>
      <c r="P15" s="33"/>
      <c r="Q15" s="33">
        <f>' СМП '!D15</f>
        <v>0</v>
      </c>
      <c r="R15" s="33">
        <f>'Гемодиализ по видам МП'!D15</f>
        <v>0</v>
      </c>
      <c r="S15" s="33">
        <f>'Мед.реаб.(АПУ,ДС,КС) '!D15</f>
        <v>0</v>
      </c>
      <c r="T15" s="33">
        <f t="shared" si="5"/>
        <v>258963793</v>
      </c>
    </row>
    <row r="16" spans="1:20" s="1" customFormat="1" x14ac:dyDescent="0.2">
      <c r="A16" s="18">
        <v>5</v>
      </c>
      <c r="B16" s="10" t="s">
        <v>60</v>
      </c>
      <c r="C16" s="9" t="s">
        <v>8</v>
      </c>
      <c r="D16" s="33">
        <f>КС!D16</f>
        <v>66501906</v>
      </c>
      <c r="E16" s="33">
        <f>ДС!D16</f>
        <v>14130751</v>
      </c>
      <c r="F16" s="33">
        <f t="shared" si="4"/>
        <v>192013172</v>
      </c>
      <c r="G16" s="33">
        <f>' Профилактика '!D18</f>
        <v>67465568</v>
      </c>
      <c r="H16" s="33">
        <f>'Диспан.набл.(КП) '!D16</f>
        <v>18403132</v>
      </c>
      <c r="I16" s="33">
        <f>'Дистанционное набл.(КП)'!D17</f>
        <v>559109</v>
      </c>
      <c r="J16" s="33">
        <f>'Центры здоровья'!D16</f>
        <v>0</v>
      </c>
      <c r="K16" s="33">
        <f>'АПУ неотл.пом.'!D16</f>
        <v>11741049</v>
      </c>
      <c r="L16" s="33">
        <f>'АПУ обращения '!D16</f>
        <v>41520745</v>
      </c>
      <c r="M16" s="33">
        <f>'ОДИ ПГГ'!D16</f>
        <v>2602922</v>
      </c>
      <c r="N16" s="33">
        <f>Школа!D15</f>
        <v>4714667</v>
      </c>
      <c r="O16" s="33">
        <f>'ФАП(1-26)'!D16</f>
        <v>45005980</v>
      </c>
      <c r="P16" s="33"/>
      <c r="Q16" s="33">
        <f>' СМП '!D16</f>
        <v>0</v>
      </c>
      <c r="R16" s="33">
        <f>'Гемодиализ по видам МП'!D16</f>
        <v>0</v>
      </c>
      <c r="S16" s="33">
        <f>'Мед.реаб.(АПУ,ДС,КС) '!D16</f>
        <v>0</v>
      </c>
      <c r="T16" s="33">
        <f t="shared" si="5"/>
        <v>272645829</v>
      </c>
    </row>
    <row r="17" spans="1:20" s="17" customFormat="1" x14ac:dyDescent="0.2">
      <c r="A17" s="18">
        <v>6</v>
      </c>
      <c r="B17" s="19" t="s">
        <v>61</v>
      </c>
      <c r="C17" s="9" t="s">
        <v>62</v>
      </c>
      <c r="D17" s="33">
        <f>КС!D17</f>
        <v>892416878</v>
      </c>
      <c r="E17" s="33">
        <f>ДС!D17</f>
        <v>103900579</v>
      </c>
      <c r="F17" s="33">
        <f t="shared" si="4"/>
        <v>1121156394</v>
      </c>
      <c r="G17" s="33">
        <f>' Профилактика '!D19</f>
        <v>513417388</v>
      </c>
      <c r="H17" s="33">
        <f>'Диспан.набл.(КП) '!D17</f>
        <v>113910097</v>
      </c>
      <c r="I17" s="33">
        <f>'Дистанционное набл.(КП)'!D18</f>
        <v>2699150</v>
      </c>
      <c r="J17" s="33">
        <f>'Центры здоровья'!D17</f>
        <v>15739770</v>
      </c>
      <c r="K17" s="33">
        <f>'АПУ неотл.пом.'!D17</f>
        <v>81204208</v>
      </c>
      <c r="L17" s="33">
        <f>'АПУ обращения '!D17</f>
        <v>298420394</v>
      </c>
      <c r="M17" s="33">
        <f>'ОДИ ПГГ'!D17</f>
        <v>68859297</v>
      </c>
      <c r="N17" s="33">
        <f>Школа!D16</f>
        <v>22692488</v>
      </c>
      <c r="O17" s="33">
        <f>'ФАП(1-26)'!D17</f>
        <v>4213602</v>
      </c>
      <c r="P17" s="34"/>
      <c r="Q17" s="33">
        <f>' СМП '!D17</f>
        <v>432328698</v>
      </c>
      <c r="R17" s="33">
        <f>'Гемодиализ по видам МП'!D17</f>
        <v>1337280</v>
      </c>
      <c r="S17" s="33">
        <f>'Мед.реаб.(АПУ,ДС,КС) '!D17</f>
        <v>33869054</v>
      </c>
      <c r="T17" s="33">
        <f t="shared" si="5"/>
        <v>2585008883</v>
      </c>
    </row>
    <row r="18" spans="1:20" s="1" customFormat="1" x14ac:dyDescent="0.2">
      <c r="A18" s="18">
        <v>7</v>
      </c>
      <c r="B18" s="10" t="s">
        <v>63</v>
      </c>
      <c r="C18" s="9" t="s">
        <v>212</v>
      </c>
      <c r="D18" s="33">
        <f>КС!D18</f>
        <v>272759325</v>
      </c>
      <c r="E18" s="33">
        <f>ДС!D18</f>
        <v>33817788</v>
      </c>
      <c r="F18" s="33">
        <f t="shared" si="4"/>
        <v>446325598</v>
      </c>
      <c r="G18" s="33">
        <f>' Профилактика '!D20</f>
        <v>181108955</v>
      </c>
      <c r="H18" s="33">
        <f>'Диспан.набл.(КП) '!D18</f>
        <v>46557245</v>
      </c>
      <c r="I18" s="33">
        <f>'Дистанционное набл.(КП)'!D19</f>
        <v>1246083</v>
      </c>
      <c r="J18" s="33">
        <f>'Центры здоровья'!D18</f>
        <v>7976804</v>
      </c>
      <c r="K18" s="33">
        <f>'АПУ неотл.пом.'!D18</f>
        <v>29751419</v>
      </c>
      <c r="L18" s="33">
        <f>'АПУ обращения '!D18</f>
        <v>108622133</v>
      </c>
      <c r="M18" s="33">
        <f>'ОДИ ПГГ'!D18</f>
        <v>16591594</v>
      </c>
      <c r="N18" s="33">
        <f>Школа!D17</f>
        <v>10175885</v>
      </c>
      <c r="O18" s="33">
        <f>'ФАП(1-26)'!D18</f>
        <v>44295480</v>
      </c>
      <c r="P18" s="33"/>
      <c r="Q18" s="33">
        <f>' СМП '!D18</f>
        <v>0</v>
      </c>
      <c r="R18" s="33">
        <f>'Гемодиализ по видам МП'!D18</f>
        <v>0</v>
      </c>
      <c r="S18" s="33">
        <f>'Мед.реаб.(АПУ,ДС,КС) '!D18</f>
        <v>24603777</v>
      </c>
      <c r="T18" s="33">
        <f t="shared" si="5"/>
        <v>777506488</v>
      </c>
    </row>
    <row r="19" spans="1:20" s="1" customFormat="1" x14ac:dyDescent="0.2">
      <c r="A19" s="18">
        <v>8</v>
      </c>
      <c r="B19" s="19" t="s">
        <v>64</v>
      </c>
      <c r="C19" s="9" t="s">
        <v>17</v>
      </c>
      <c r="D19" s="33">
        <f>КС!D19</f>
        <v>50505764</v>
      </c>
      <c r="E19" s="33">
        <f>ДС!D19</f>
        <v>15222984</v>
      </c>
      <c r="F19" s="33">
        <f t="shared" si="4"/>
        <v>188636429</v>
      </c>
      <c r="G19" s="33">
        <f>' Профилактика '!D21</f>
        <v>71614843</v>
      </c>
      <c r="H19" s="33">
        <f>'Диспан.набл.(КП) '!D19</f>
        <v>16404473</v>
      </c>
      <c r="I19" s="33">
        <f>'Дистанционное набл.(КП)'!D20</f>
        <v>511002</v>
      </c>
      <c r="J19" s="33">
        <f>'Центры здоровья'!D19</f>
        <v>0</v>
      </c>
      <c r="K19" s="33">
        <f>'АПУ неотл.пом.'!D19</f>
        <v>11482696</v>
      </c>
      <c r="L19" s="33">
        <f>'АПУ обращения '!D19</f>
        <v>43320000</v>
      </c>
      <c r="M19" s="33">
        <f>'ОДИ ПГГ'!D19</f>
        <v>1794457</v>
      </c>
      <c r="N19" s="33">
        <f>Школа!D18</f>
        <v>3999719</v>
      </c>
      <c r="O19" s="33">
        <f>'ФАП(1-26)'!D19</f>
        <v>39509239</v>
      </c>
      <c r="P19" s="33"/>
      <c r="Q19" s="33">
        <f>' СМП '!D19</f>
        <v>0</v>
      </c>
      <c r="R19" s="33">
        <f>'Гемодиализ по видам МП'!D19</f>
        <v>0</v>
      </c>
      <c r="S19" s="33">
        <f>'Мед.реаб.(АПУ,ДС,КС) '!D19</f>
        <v>0</v>
      </c>
      <c r="T19" s="33">
        <f t="shared" si="5"/>
        <v>254365177</v>
      </c>
    </row>
    <row r="20" spans="1:20" s="1" customFormat="1" x14ac:dyDescent="0.2">
      <c r="A20" s="18">
        <v>9</v>
      </c>
      <c r="B20" s="19" t="s">
        <v>65</v>
      </c>
      <c r="C20" s="9" t="s">
        <v>6</v>
      </c>
      <c r="D20" s="33">
        <f>КС!D20</f>
        <v>78493603</v>
      </c>
      <c r="E20" s="33">
        <f>ДС!D20</f>
        <v>13093321</v>
      </c>
      <c r="F20" s="33">
        <f t="shared" si="4"/>
        <v>204197605</v>
      </c>
      <c r="G20" s="33">
        <f>' Профилактика '!D22</f>
        <v>61755960</v>
      </c>
      <c r="H20" s="33">
        <f>'Диспан.набл.(КП) '!D20</f>
        <v>20305600</v>
      </c>
      <c r="I20" s="33">
        <f>'Дистанционное набл.(КП)'!D21</f>
        <v>644593</v>
      </c>
      <c r="J20" s="33">
        <f>'Центры здоровья'!D20</f>
        <v>0</v>
      </c>
      <c r="K20" s="33">
        <f>'АПУ неотл.пом.'!D20</f>
        <v>10562058</v>
      </c>
      <c r="L20" s="33">
        <f>'АПУ обращения '!D20</f>
        <v>41247517</v>
      </c>
      <c r="M20" s="33">
        <f>'ОДИ ПГГ'!D20</f>
        <v>2433101</v>
      </c>
      <c r="N20" s="33">
        <f>Школа!D19</f>
        <v>5204402</v>
      </c>
      <c r="O20" s="33">
        <f>'ФАП(1-26)'!D20</f>
        <v>62044374</v>
      </c>
      <c r="P20" s="33"/>
      <c r="Q20" s="33">
        <f>' СМП '!D20</f>
        <v>0</v>
      </c>
      <c r="R20" s="33">
        <f>'Гемодиализ по видам МП'!D20</f>
        <v>0</v>
      </c>
      <c r="S20" s="33">
        <f>'Мед.реаб.(АПУ,ДС,КС) '!D20</f>
        <v>0</v>
      </c>
      <c r="T20" s="33">
        <f t="shared" si="5"/>
        <v>295784529</v>
      </c>
    </row>
    <row r="21" spans="1:20" s="1" customFormat="1" x14ac:dyDescent="0.2">
      <c r="A21" s="18">
        <v>10</v>
      </c>
      <c r="B21" s="19" t="s">
        <v>66</v>
      </c>
      <c r="C21" s="9" t="s">
        <v>18</v>
      </c>
      <c r="D21" s="33">
        <f>КС!D21</f>
        <v>61859010</v>
      </c>
      <c r="E21" s="33">
        <f>ДС!D21</f>
        <v>17695489</v>
      </c>
      <c r="F21" s="33">
        <f t="shared" si="4"/>
        <v>233470541</v>
      </c>
      <c r="G21" s="33">
        <f>' Профилактика '!D23</f>
        <v>82188608</v>
      </c>
      <c r="H21" s="33">
        <f>'Диспан.набл.(КП) '!D21</f>
        <v>26335318</v>
      </c>
      <c r="I21" s="33">
        <f>'Дистанционное набл.(КП)'!D22</f>
        <v>762450</v>
      </c>
      <c r="J21" s="33">
        <f>'Центры здоровья'!D21</f>
        <v>0</v>
      </c>
      <c r="K21" s="33">
        <f>'АПУ неотл.пом.'!D21</f>
        <v>14969148</v>
      </c>
      <c r="L21" s="33">
        <f>'АПУ обращения '!D21</f>
        <v>52389413</v>
      </c>
      <c r="M21" s="33">
        <f>'ОДИ ПГГ'!D21</f>
        <v>3370485</v>
      </c>
      <c r="N21" s="33">
        <f>Школа!D20</f>
        <v>6021858</v>
      </c>
      <c r="O21" s="33">
        <f>'ФАП(1-26)'!D21</f>
        <v>47433261</v>
      </c>
      <c r="P21" s="33"/>
      <c r="Q21" s="33">
        <f>' СМП '!D21</f>
        <v>0</v>
      </c>
      <c r="R21" s="33">
        <f>'Гемодиализ по видам МП'!D21</f>
        <v>0</v>
      </c>
      <c r="S21" s="33">
        <f>'Мед.реаб.(АПУ,ДС,КС) '!D21</f>
        <v>0</v>
      </c>
      <c r="T21" s="33">
        <f t="shared" si="5"/>
        <v>313025040</v>
      </c>
    </row>
    <row r="22" spans="1:20" s="1" customFormat="1" x14ac:dyDescent="0.2">
      <c r="A22" s="18">
        <v>11</v>
      </c>
      <c r="B22" s="19" t="s">
        <v>67</v>
      </c>
      <c r="C22" s="9" t="s">
        <v>7</v>
      </c>
      <c r="D22" s="33">
        <f>КС!D22</f>
        <v>65397805</v>
      </c>
      <c r="E22" s="33">
        <f>ДС!D22</f>
        <v>12538718</v>
      </c>
      <c r="F22" s="33">
        <f t="shared" si="4"/>
        <v>184711312</v>
      </c>
      <c r="G22" s="33">
        <f>' Профилактика '!D24</f>
        <v>63617376</v>
      </c>
      <c r="H22" s="33">
        <f>'Диспан.набл.(КП) '!D22</f>
        <v>17347173</v>
      </c>
      <c r="I22" s="33">
        <f>'Дистанционное набл.(КП)'!D23</f>
        <v>597148</v>
      </c>
      <c r="J22" s="33">
        <f>'Центры здоровья'!D22</f>
        <v>0</v>
      </c>
      <c r="K22" s="33">
        <f>'АПУ неотл.пом.'!D22</f>
        <v>10809907</v>
      </c>
      <c r="L22" s="33">
        <f>'АПУ обращения '!D22</f>
        <v>40809637</v>
      </c>
      <c r="M22" s="33">
        <f>'ОДИ ПГГ'!D22</f>
        <v>2441927</v>
      </c>
      <c r="N22" s="33">
        <f>Школа!D21</f>
        <v>5149137</v>
      </c>
      <c r="O22" s="33">
        <f>'ФАП(1-26)'!D22</f>
        <v>43939007</v>
      </c>
      <c r="P22" s="33"/>
      <c r="Q22" s="33">
        <f>' СМП '!D22</f>
        <v>0</v>
      </c>
      <c r="R22" s="33">
        <f>'Гемодиализ по видам МП'!D22</f>
        <v>0</v>
      </c>
      <c r="S22" s="33">
        <f>'Мед.реаб.(АПУ,ДС,КС) '!D22</f>
        <v>0</v>
      </c>
      <c r="T22" s="33">
        <f t="shared" si="5"/>
        <v>262647835</v>
      </c>
    </row>
    <row r="23" spans="1:20" s="1" customFormat="1" x14ac:dyDescent="0.2">
      <c r="A23" s="18">
        <v>12</v>
      </c>
      <c r="B23" s="19" t="s">
        <v>68</v>
      </c>
      <c r="C23" s="9" t="s">
        <v>19</v>
      </c>
      <c r="D23" s="33">
        <f>КС!D23</f>
        <v>149833931</v>
      </c>
      <c r="E23" s="33">
        <f>ДС!D23</f>
        <v>27575901</v>
      </c>
      <c r="F23" s="33">
        <f t="shared" si="4"/>
        <v>351094866</v>
      </c>
      <c r="G23" s="33">
        <f>' Профилактика '!D25</f>
        <v>131743138</v>
      </c>
      <c r="H23" s="33">
        <f>'Диспан.набл.(КП) '!D23</f>
        <v>34718647</v>
      </c>
      <c r="I23" s="33">
        <f>'Дистанционное набл.(КП)'!D24</f>
        <v>1075175</v>
      </c>
      <c r="J23" s="33">
        <f>'Центры здоровья'!D23</f>
        <v>0</v>
      </c>
      <c r="K23" s="33">
        <f>'АПУ неотл.пом.'!D23</f>
        <v>22844612</v>
      </c>
      <c r="L23" s="33">
        <f>'АПУ обращения '!D23</f>
        <v>77525035</v>
      </c>
      <c r="M23" s="33">
        <f>'ОДИ ПГГ'!D23</f>
        <v>8172272</v>
      </c>
      <c r="N23" s="33">
        <f>Школа!D22</f>
        <v>9259775</v>
      </c>
      <c r="O23" s="33">
        <f>'ФАП(1-26)'!D23</f>
        <v>65756212</v>
      </c>
      <c r="P23" s="33"/>
      <c r="Q23" s="33">
        <f>' СМП '!D23</f>
        <v>0</v>
      </c>
      <c r="R23" s="33">
        <f>'Гемодиализ по видам МП'!D23</f>
        <v>0</v>
      </c>
      <c r="S23" s="33">
        <f>'Мед.реаб.(АПУ,ДС,КС) '!D23</f>
        <v>0</v>
      </c>
      <c r="T23" s="33">
        <f t="shared" si="5"/>
        <v>528504698</v>
      </c>
    </row>
    <row r="24" spans="1:20" s="1" customFormat="1" x14ac:dyDescent="0.2">
      <c r="A24" s="18">
        <v>13</v>
      </c>
      <c r="B24" s="19" t="s">
        <v>230</v>
      </c>
      <c r="C24" s="9" t="s">
        <v>231</v>
      </c>
      <c r="D24" s="33">
        <f>КС!D24</f>
        <v>0</v>
      </c>
      <c r="E24" s="33">
        <f>ДС!D24</f>
        <v>0</v>
      </c>
      <c r="F24" s="33">
        <f t="shared" si="4"/>
        <v>8372434</v>
      </c>
      <c r="G24" s="33">
        <f>' Профилактика '!D26</f>
        <v>0</v>
      </c>
      <c r="H24" s="33">
        <f>'Диспан.набл.(КП) '!D24</f>
        <v>0</v>
      </c>
      <c r="I24" s="33">
        <f>'Дистанционное набл.(КП)'!D25</f>
        <v>0</v>
      </c>
      <c r="J24" s="33">
        <f>'Центры здоровья'!D24</f>
        <v>0</v>
      </c>
      <c r="K24" s="33">
        <f>'АПУ неотл.пом.'!D24</f>
        <v>0</v>
      </c>
      <c r="L24" s="33">
        <f>'АПУ обращения '!D24</f>
        <v>0</v>
      </c>
      <c r="M24" s="33">
        <f>'ОДИ ПГГ'!D24</f>
        <v>8372434</v>
      </c>
      <c r="N24" s="33">
        <f>Школа!D23</f>
        <v>0</v>
      </c>
      <c r="O24" s="33">
        <f>'ФАП(1-26)'!D24</f>
        <v>0</v>
      </c>
      <c r="P24" s="33"/>
      <c r="Q24" s="33">
        <f>' СМП '!D24</f>
        <v>0</v>
      </c>
      <c r="R24" s="33">
        <f>'Гемодиализ по видам МП'!D24</f>
        <v>0</v>
      </c>
      <c r="S24" s="33">
        <f>'Мед.реаб.(АПУ,ДС,КС) '!D24</f>
        <v>0</v>
      </c>
      <c r="T24" s="33">
        <f t="shared" si="5"/>
        <v>8372434</v>
      </c>
    </row>
    <row r="25" spans="1:20" s="1" customFormat="1" x14ac:dyDescent="0.2">
      <c r="A25" s="18">
        <v>14</v>
      </c>
      <c r="B25" s="19" t="s">
        <v>69</v>
      </c>
      <c r="C25" s="9" t="s">
        <v>22</v>
      </c>
      <c r="D25" s="33">
        <f>КС!D25</f>
        <v>71464836</v>
      </c>
      <c r="E25" s="33">
        <f>ДС!D25</f>
        <v>16922420</v>
      </c>
      <c r="F25" s="33">
        <f t="shared" si="4"/>
        <v>225482392</v>
      </c>
      <c r="G25" s="33">
        <f>' Профилактика '!D27</f>
        <v>85917315</v>
      </c>
      <c r="H25" s="33">
        <f>'Диспан.набл.(КП) '!D25</f>
        <v>20264233</v>
      </c>
      <c r="I25" s="33">
        <f>'Дистанционное набл.(КП)'!D26</f>
        <v>657628</v>
      </c>
      <c r="J25" s="33">
        <f>'Центры здоровья'!D25</f>
        <v>0</v>
      </c>
      <c r="K25" s="33">
        <f>'АПУ неотл.пом.'!D25</f>
        <v>12907339</v>
      </c>
      <c r="L25" s="33">
        <f>'АПУ обращения '!D25</f>
        <v>51039669</v>
      </c>
      <c r="M25" s="33">
        <f>'ОДИ ПГГ'!D25</f>
        <v>1802587</v>
      </c>
      <c r="N25" s="33">
        <f>Школа!D24</f>
        <v>5791165</v>
      </c>
      <c r="O25" s="33">
        <f>'ФАП(1-26)'!D25</f>
        <v>47102456</v>
      </c>
      <c r="P25" s="33"/>
      <c r="Q25" s="33">
        <f>' СМП '!D25</f>
        <v>0</v>
      </c>
      <c r="R25" s="33">
        <f>'Гемодиализ по видам МП'!D25</f>
        <v>0</v>
      </c>
      <c r="S25" s="33">
        <f>'Мед.реаб.(АПУ,ДС,КС) '!D25</f>
        <v>0</v>
      </c>
      <c r="T25" s="33">
        <f t="shared" si="5"/>
        <v>313869648</v>
      </c>
    </row>
    <row r="26" spans="1:20" s="1" customFormat="1" x14ac:dyDescent="0.2">
      <c r="A26" s="18">
        <v>15</v>
      </c>
      <c r="B26" s="19" t="s">
        <v>70</v>
      </c>
      <c r="C26" s="9" t="s">
        <v>10</v>
      </c>
      <c r="D26" s="33">
        <f>КС!D26</f>
        <v>102590729</v>
      </c>
      <c r="E26" s="33">
        <f>ДС!D26</f>
        <v>24928943</v>
      </c>
      <c r="F26" s="33">
        <f t="shared" si="4"/>
        <v>353884864</v>
      </c>
      <c r="G26" s="33">
        <f>' Профилактика '!D28</f>
        <v>130774612</v>
      </c>
      <c r="H26" s="33">
        <f>'Диспан.набл.(КП) '!D26</f>
        <v>22400893</v>
      </c>
      <c r="I26" s="33">
        <f>'Дистанционное набл.(КП)'!D27</f>
        <v>750347</v>
      </c>
      <c r="J26" s="33">
        <f>'Центры здоровья'!D26</f>
        <v>0</v>
      </c>
      <c r="K26" s="33">
        <f>'АПУ неотл.пом.'!D26</f>
        <v>21899734</v>
      </c>
      <c r="L26" s="33">
        <f>'АПУ обращения '!D26</f>
        <v>76357476</v>
      </c>
      <c r="M26" s="33">
        <f>'ОДИ ПГГ'!D26</f>
        <v>7294124</v>
      </c>
      <c r="N26" s="33">
        <f>Школа!D25</f>
        <v>6511216</v>
      </c>
      <c r="O26" s="33">
        <f>'ФАП(1-26)'!D26</f>
        <v>87896462</v>
      </c>
      <c r="P26" s="33"/>
      <c r="Q26" s="33">
        <f>' СМП '!D26</f>
        <v>0</v>
      </c>
      <c r="R26" s="33">
        <f>'Гемодиализ по видам МП'!D26</f>
        <v>0</v>
      </c>
      <c r="S26" s="33">
        <f>'Мед.реаб.(АПУ,ДС,КС) '!D26</f>
        <v>0</v>
      </c>
      <c r="T26" s="33">
        <f t="shared" si="5"/>
        <v>481404536</v>
      </c>
    </row>
    <row r="27" spans="1:20" s="1" customFormat="1" x14ac:dyDescent="0.2">
      <c r="A27" s="18">
        <v>16</v>
      </c>
      <c r="B27" s="19" t="s">
        <v>71</v>
      </c>
      <c r="C27" s="9" t="s">
        <v>342</v>
      </c>
      <c r="D27" s="33">
        <f>КС!D27</f>
        <v>149586364</v>
      </c>
      <c r="E27" s="33">
        <f>ДС!D27</f>
        <v>33134326</v>
      </c>
      <c r="F27" s="33">
        <f t="shared" si="4"/>
        <v>407440727</v>
      </c>
      <c r="G27" s="33">
        <f>' Профилактика '!D29</f>
        <v>162846217</v>
      </c>
      <c r="H27" s="33">
        <f>'Диспан.набл.(КП) '!D27</f>
        <v>29742897</v>
      </c>
      <c r="I27" s="33">
        <f>'Дистанционное набл.(КП)'!D28</f>
        <v>917280</v>
      </c>
      <c r="J27" s="33">
        <f>'Центры здоровья'!D27</f>
        <v>0</v>
      </c>
      <c r="K27" s="33">
        <f>'АПУ неотл.пом.'!D27</f>
        <v>25634040</v>
      </c>
      <c r="L27" s="33">
        <f>'АПУ обращения '!D27</f>
        <v>94301407</v>
      </c>
      <c r="M27" s="33">
        <f>'ОДИ ПГГ'!D27</f>
        <v>13304997</v>
      </c>
      <c r="N27" s="33">
        <f>Школа!D26</f>
        <v>7458516</v>
      </c>
      <c r="O27" s="33">
        <f>'ФАП(1-26)'!D27</f>
        <v>73235373</v>
      </c>
      <c r="P27" s="33"/>
      <c r="Q27" s="33">
        <f>' СМП '!D27</f>
        <v>0</v>
      </c>
      <c r="R27" s="33">
        <f>'Гемодиализ по видам МП'!D27</f>
        <v>0</v>
      </c>
      <c r="S27" s="33">
        <f>'Мед.реаб.(АПУ,ДС,КС) '!D27</f>
        <v>0</v>
      </c>
      <c r="T27" s="33">
        <f t="shared" si="5"/>
        <v>590161417</v>
      </c>
    </row>
    <row r="28" spans="1:20" s="17" customFormat="1" x14ac:dyDescent="0.2">
      <c r="A28" s="18">
        <v>17</v>
      </c>
      <c r="B28" s="19" t="s">
        <v>72</v>
      </c>
      <c r="C28" s="9" t="s">
        <v>9</v>
      </c>
      <c r="D28" s="33">
        <f>КС!D28</f>
        <v>862454257</v>
      </c>
      <c r="E28" s="33">
        <f>ДС!D28</f>
        <v>117665305</v>
      </c>
      <c r="F28" s="33">
        <f t="shared" si="4"/>
        <v>724244146</v>
      </c>
      <c r="G28" s="33">
        <f>' Профилактика '!D30</f>
        <v>314693829</v>
      </c>
      <c r="H28" s="33">
        <f>'Диспан.набл.(КП) '!D28</f>
        <v>58486630</v>
      </c>
      <c r="I28" s="33">
        <f>'Дистанционное набл.(КП)'!D29</f>
        <v>1896071</v>
      </c>
      <c r="J28" s="33">
        <f>'Центры здоровья'!D28</f>
        <v>13343999</v>
      </c>
      <c r="K28" s="33">
        <f>'АПУ неотл.пом.'!D28</f>
        <v>37935985</v>
      </c>
      <c r="L28" s="33">
        <f>'АПУ обращения '!D28</f>
        <v>175073331</v>
      </c>
      <c r="M28" s="33">
        <f>'ОДИ ПГГ'!D28</f>
        <v>54978113</v>
      </c>
      <c r="N28" s="33">
        <f>Школа!D27</f>
        <v>18839950</v>
      </c>
      <c r="O28" s="33">
        <f>'ФАП(1-26)'!D28</f>
        <v>48996238</v>
      </c>
      <c r="P28" s="34"/>
      <c r="Q28" s="33">
        <f>' СМП '!D28</f>
        <v>290212044</v>
      </c>
      <c r="R28" s="33">
        <f>'Гемодиализ по видам МП'!D28</f>
        <v>0</v>
      </c>
      <c r="S28" s="33">
        <f>'Мед.реаб.(АПУ,ДС,КС) '!D28</f>
        <v>46318589</v>
      </c>
      <c r="T28" s="33">
        <f t="shared" si="5"/>
        <v>2040894341</v>
      </c>
    </row>
    <row r="29" spans="1:20" s="1" customFormat="1" x14ac:dyDescent="0.2">
      <c r="A29" s="18">
        <v>18</v>
      </c>
      <c r="B29" s="10" t="s">
        <v>73</v>
      </c>
      <c r="C29" s="9" t="s">
        <v>11</v>
      </c>
      <c r="D29" s="33">
        <f>КС!D29</f>
        <v>38163662</v>
      </c>
      <c r="E29" s="33">
        <f>ДС!D29</f>
        <v>10610209</v>
      </c>
      <c r="F29" s="33">
        <f t="shared" si="4"/>
        <v>143323368</v>
      </c>
      <c r="G29" s="33">
        <f>' Профилактика '!D31</f>
        <v>54739052</v>
      </c>
      <c r="H29" s="33">
        <f>'Диспан.набл.(КП) '!D29</f>
        <v>9871364</v>
      </c>
      <c r="I29" s="33">
        <f>'Дистанционное набл.(КП)'!D30</f>
        <v>338465</v>
      </c>
      <c r="J29" s="33">
        <f>'Центры здоровья'!D29</f>
        <v>0</v>
      </c>
      <c r="K29" s="33">
        <f>'АПУ неотл.пом.'!D29</f>
        <v>8698390</v>
      </c>
      <c r="L29" s="33">
        <f>'АПУ обращения '!D29</f>
        <v>31602677</v>
      </c>
      <c r="M29" s="33">
        <f>'ОДИ ПГГ'!D29</f>
        <v>933632</v>
      </c>
      <c r="N29" s="33">
        <f>Школа!D28</f>
        <v>2988378</v>
      </c>
      <c r="O29" s="33">
        <f>'ФАП(1-26)'!D29</f>
        <v>34151410</v>
      </c>
      <c r="P29" s="33"/>
      <c r="Q29" s="33">
        <f>' СМП '!D29</f>
        <v>0</v>
      </c>
      <c r="R29" s="33">
        <f>'Гемодиализ по видам МП'!D29</f>
        <v>0</v>
      </c>
      <c r="S29" s="33">
        <f>'Мед.реаб.(АПУ,ДС,КС) '!D29</f>
        <v>0</v>
      </c>
      <c r="T29" s="33">
        <f t="shared" si="5"/>
        <v>192097239</v>
      </c>
    </row>
    <row r="30" spans="1:20" s="1" customFormat="1" x14ac:dyDescent="0.2">
      <c r="A30" s="18">
        <v>19</v>
      </c>
      <c r="B30" s="10" t="s">
        <v>74</v>
      </c>
      <c r="C30" s="9" t="s">
        <v>213</v>
      </c>
      <c r="D30" s="33">
        <f>КС!D30</f>
        <v>39011000</v>
      </c>
      <c r="E30" s="33">
        <f>ДС!D30</f>
        <v>8180176</v>
      </c>
      <c r="F30" s="33">
        <f t="shared" si="4"/>
        <v>118463039</v>
      </c>
      <c r="G30" s="33">
        <f>' Профилактика '!D32</f>
        <v>42394859</v>
      </c>
      <c r="H30" s="33">
        <f>'Диспан.набл.(КП) '!D30</f>
        <v>11530493</v>
      </c>
      <c r="I30" s="33">
        <f>'Дистанционное набл.(КП)'!D31</f>
        <v>307661</v>
      </c>
      <c r="J30" s="33">
        <f>'Центры здоровья'!D30</f>
        <v>0</v>
      </c>
      <c r="K30" s="33">
        <f>'АПУ неотл.пом.'!D30</f>
        <v>7161530</v>
      </c>
      <c r="L30" s="33">
        <f>'АПУ обращения '!D30</f>
        <v>26546312</v>
      </c>
      <c r="M30" s="33">
        <f>'ОДИ ПГГ'!D30</f>
        <v>551275</v>
      </c>
      <c r="N30" s="33">
        <f>Школа!D29</f>
        <v>2424944</v>
      </c>
      <c r="O30" s="33">
        <f>'ФАП(1-26)'!D30</f>
        <v>27545965</v>
      </c>
      <c r="P30" s="33"/>
      <c r="Q30" s="33">
        <f>' СМП '!D30</f>
        <v>0</v>
      </c>
      <c r="R30" s="33">
        <f>'Гемодиализ по видам МП'!D30</f>
        <v>0</v>
      </c>
      <c r="S30" s="33">
        <f>'Мед.реаб.(АПУ,ДС,КС) '!D30</f>
        <v>0</v>
      </c>
      <c r="T30" s="33">
        <f t="shared" si="5"/>
        <v>165654215</v>
      </c>
    </row>
    <row r="31" spans="1:20" x14ac:dyDescent="0.2">
      <c r="A31" s="18">
        <v>20</v>
      </c>
      <c r="B31" s="10" t="s">
        <v>75</v>
      </c>
      <c r="C31" s="9" t="s">
        <v>343</v>
      </c>
      <c r="D31" s="33">
        <f>КС!D31</f>
        <v>259319563</v>
      </c>
      <c r="E31" s="33">
        <f>ДС!D31</f>
        <v>45652210</v>
      </c>
      <c r="F31" s="33">
        <f t="shared" si="4"/>
        <v>528575339</v>
      </c>
      <c r="G31" s="33">
        <f>' Профилактика '!D33</f>
        <v>217404213</v>
      </c>
      <c r="H31" s="33">
        <f>'Диспан.набл.(КП) '!D31</f>
        <v>54392001</v>
      </c>
      <c r="I31" s="33">
        <f>'Дистанционное набл.(КП)'!D32</f>
        <v>1469928</v>
      </c>
      <c r="J31" s="33">
        <f>'Центры здоровья'!D31</f>
        <v>0</v>
      </c>
      <c r="K31" s="33">
        <f>'АПУ неотл.пом.'!D31</f>
        <v>25369949</v>
      </c>
      <c r="L31" s="33">
        <f>'АПУ обращения '!D31</f>
        <v>130741005</v>
      </c>
      <c r="M31" s="33">
        <f>'ОДИ ПГГ'!D31</f>
        <v>13615237</v>
      </c>
      <c r="N31" s="33">
        <f>Школа!D30</f>
        <v>11937815</v>
      </c>
      <c r="O31" s="33">
        <f>'ФАП(1-26)'!D31</f>
        <v>73645191</v>
      </c>
      <c r="P31" s="35"/>
      <c r="Q31" s="33">
        <f>' СМП '!D31</f>
        <v>0</v>
      </c>
      <c r="R31" s="33">
        <f>'Гемодиализ по видам МП'!D31</f>
        <v>0</v>
      </c>
      <c r="S31" s="33">
        <f>'Мед.реаб.(АПУ,ДС,КС) '!D31</f>
        <v>20883351</v>
      </c>
      <c r="T31" s="33">
        <f t="shared" si="5"/>
        <v>854430463</v>
      </c>
    </row>
    <row r="32" spans="1:20" s="17" customFormat="1" x14ac:dyDescent="0.2">
      <c r="A32" s="18">
        <v>21</v>
      </c>
      <c r="B32" s="10" t="s">
        <v>76</v>
      </c>
      <c r="C32" s="9" t="s">
        <v>38</v>
      </c>
      <c r="D32" s="33">
        <f>КС!D32</f>
        <v>504741191</v>
      </c>
      <c r="E32" s="33">
        <f>ДС!D32</f>
        <v>62166021</v>
      </c>
      <c r="F32" s="33">
        <f t="shared" si="4"/>
        <v>415093490</v>
      </c>
      <c r="G32" s="33">
        <f>' Профилактика '!D34</f>
        <v>194334634</v>
      </c>
      <c r="H32" s="33">
        <f>'Диспан.набл.(КП) '!D32</f>
        <v>32018105</v>
      </c>
      <c r="I32" s="33">
        <f>'Дистанционное набл.(КП)'!D33</f>
        <v>930623</v>
      </c>
      <c r="J32" s="33">
        <f>'Центры здоровья'!D32</f>
        <v>8459380</v>
      </c>
      <c r="K32" s="33">
        <f>'АПУ неотл.пом.'!D32</f>
        <v>32414210</v>
      </c>
      <c r="L32" s="33">
        <f>'АПУ обращения '!D32</f>
        <v>109012764</v>
      </c>
      <c r="M32" s="33">
        <f>'ОДИ ПГГ'!D32</f>
        <v>25909452</v>
      </c>
      <c r="N32" s="33">
        <f>Школа!D31</f>
        <v>9297752</v>
      </c>
      <c r="O32" s="33">
        <f>'ФАП(1-26)'!D32</f>
        <v>2716570</v>
      </c>
      <c r="P32" s="34"/>
      <c r="Q32" s="33">
        <f>' СМП '!D32</f>
        <v>197628756</v>
      </c>
      <c r="R32" s="33">
        <f>'Гемодиализ по видам МП'!D32</f>
        <v>0</v>
      </c>
      <c r="S32" s="33">
        <f>'Мед.реаб.(АПУ,ДС,КС) '!D32</f>
        <v>10401987</v>
      </c>
      <c r="T32" s="33">
        <f t="shared" si="5"/>
        <v>1190031445</v>
      </c>
    </row>
    <row r="33" spans="1:20" s="17" customFormat="1" x14ac:dyDescent="0.2">
      <c r="A33" s="18">
        <v>22</v>
      </c>
      <c r="B33" s="19" t="s">
        <v>77</v>
      </c>
      <c r="C33" s="9" t="s">
        <v>78</v>
      </c>
      <c r="D33" s="33">
        <f>КС!D33</f>
        <v>0</v>
      </c>
      <c r="E33" s="33">
        <f>ДС!D33</f>
        <v>18205338</v>
      </c>
      <c r="F33" s="33">
        <f t="shared" si="4"/>
        <v>166644833</v>
      </c>
      <c r="G33" s="33">
        <f>' Профилактика '!D35</f>
        <v>79990437</v>
      </c>
      <c r="H33" s="33">
        <f>'Диспан.набл.(КП) '!D33</f>
        <v>16152976</v>
      </c>
      <c r="I33" s="33">
        <f>'Дистанционное набл.(КП)'!D34</f>
        <v>446067</v>
      </c>
      <c r="J33" s="33">
        <f>'Центры здоровья'!D33</f>
        <v>0</v>
      </c>
      <c r="K33" s="33">
        <f>'АПУ неотл.пом.'!D33</f>
        <v>12741016</v>
      </c>
      <c r="L33" s="33">
        <f>'АПУ обращения '!D33</f>
        <v>51051455</v>
      </c>
      <c r="M33" s="33">
        <f>'ОДИ ПГГ'!D33</f>
        <v>3031092</v>
      </c>
      <c r="N33" s="33">
        <f>Школа!D32</f>
        <v>3231790</v>
      </c>
      <c r="O33" s="33">
        <f>'ФАП(1-26)'!D33</f>
        <v>0</v>
      </c>
      <c r="P33" s="34"/>
      <c r="Q33" s="33">
        <f>' СМП '!D33</f>
        <v>32178529</v>
      </c>
      <c r="R33" s="33">
        <f>'Гемодиализ по видам МП'!D33</f>
        <v>0</v>
      </c>
      <c r="S33" s="33">
        <f>'Мед.реаб.(АПУ,ДС,КС) '!D33</f>
        <v>1639047</v>
      </c>
      <c r="T33" s="33">
        <f t="shared" si="5"/>
        <v>218667747</v>
      </c>
    </row>
    <row r="34" spans="1:20" s="1" customFormat="1" ht="12" customHeight="1" x14ac:dyDescent="0.2">
      <c r="A34" s="18">
        <v>23</v>
      </c>
      <c r="B34" s="19" t="s">
        <v>79</v>
      </c>
      <c r="C34" s="9" t="s">
        <v>80</v>
      </c>
      <c r="D34" s="33">
        <f>КС!D34</f>
        <v>0</v>
      </c>
      <c r="E34" s="33">
        <f>ДС!D34</f>
        <v>0</v>
      </c>
      <c r="F34" s="33">
        <f t="shared" si="4"/>
        <v>4732889</v>
      </c>
      <c r="G34" s="33">
        <f>' Профилактика '!D36</f>
        <v>0</v>
      </c>
      <c r="H34" s="33">
        <f>'Диспан.набл.(КП) '!D34</f>
        <v>0</v>
      </c>
      <c r="I34" s="33">
        <f>'Дистанционное набл.(КП)'!D35</f>
        <v>0</v>
      </c>
      <c r="J34" s="33">
        <f>'Центры здоровья'!D34</f>
        <v>0</v>
      </c>
      <c r="K34" s="33">
        <f>'АПУ неотл.пом.'!D34</f>
        <v>0</v>
      </c>
      <c r="L34" s="33">
        <f>'АПУ обращения '!D34</f>
        <v>0</v>
      </c>
      <c r="M34" s="33">
        <f>'ОДИ ПГГ'!D34</f>
        <v>4732889</v>
      </c>
      <c r="N34" s="33">
        <f>Школа!D33</f>
        <v>0</v>
      </c>
      <c r="O34" s="33">
        <f>'ФАП(1-26)'!D34</f>
        <v>0</v>
      </c>
      <c r="P34" s="33"/>
      <c r="Q34" s="33">
        <f>' СМП '!D34</f>
        <v>0</v>
      </c>
      <c r="R34" s="33">
        <f>'Гемодиализ по видам МП'!D34</f>
        <v>0</v>
      </c>
      <c r="S34" s="33">
        <f>'Мед.реаб.(АПУ,ДС,КС) '!D34</f>
        <v>0</v>
      </c>
      <c r="T34" s="33">
        <f t="shared" si="5"/>
        <v>4732889</v>
      </c>
    </row>
    <row r="35" spans="1:20" s="1" customFormat="1" ht="24" x14ac:dyDescent="0.2">
      <c r="A35" s="18">
        <v>24</v>
      </c>
      <c r="B35" s="19" t="s">
        <v>81</v>
      </c>
      <c r="C35" s="9" t="s">
        <v>82</v>
      </c>
      <c r="D35" s="33">
        <f>КС!D35</f>
        <v>0</v>
      </c>
      <c r="E35" s="33">
        <f>ДС!D35</f>
        <v>0</v>
      </c>
      <c r="F35" s="33">
        <f t="shared" si="4"/>
        <v>0</v>
      </c>
      <c r="G35" s="33">
        <f>' Профилактика '!D37</f>
        <v>0</v>
      </c>
      <c r="H35" s="33">
        <f>'Диспан.набл.(КП) '!D35</f>
        <v>0</v>
      </c>
      <c r="I35" s="33">
        <f>'Дистанционное набл.(КП)'!D36</f>
        <v>0</v>
      </c>
      <c r="J35" s="33">
        <f>'Центры здоровья'!D35</f>
        <v>0</v>
      </c>
      <c r="K35" s="33">
        <f>'АПУ неотл.пом.'!D35</f>
        <v>0</v>
      </c>
      <c r="L35" s="33">
        <f>'АПУ обращения '!D35</f>
        <v>0</v>
      </c>
      <c r="M35" s="33">
        <f>'ОДИ ПГГ'!D35</f>
        <v>0</v>
      </c>
      <c r="N35" s="33">
        <f>Школа!D34</f>
        <v>0</v>
      </c>
      <c r="O35" s="33">
        <f>'ФАП(1-26)'!D35</f>
        <v>0</v>
      </c>
      <c r="P35" s="33"/>
      <c r="Q35" s="33">
        <f>' СМП '!D35</f>
        <v>0</v>
      </c>
      <c r="R35" s="33">
        <f>'Гемодиализ по видам МП'!D35</f>
        <v>0</v>
      </c>
      <c r="S35" s="33">
        <f>'Мед.реаб.(АПУ,ДС,КС) '!D35</f>
        <v>23894435</v>
      </c>
      <c r="T35" s="33">
        <f t="shared" si="5"/>
        <v>23894435</v>
      </c>
    </row>
    <row r="36" spans="1:20" s="1" customFormat="1" x14ac:dyDescent="0.2">
      <c r="A36" s="18">
        <v>25</v>
      </c>
      <c r="B36" s="10" t="s">
        <v>83</v>
      </c>
      <c r="C36" s="9" t="s">
        <v>84</v>
      </c>
      <c r="D36" s="33">
        <f>КС!D36</f>
        <v>2140445615</v>
      </c>
      <c r="E36" s="33">
        <f>ДС!D36</f>
        <v>173192471</v>
      </c>
      <c r="F36" s="33">
        <f t="shared" si="4"/>
        <v>1848702127</v>
      </c>
      <c r="G36" s="33">
        <f>' Профилактика '!D38</f>
        <v>786985233</v>
      </c>
      <c r="H36" s="33">
        <f>'Диспан.набл.(КП) '!D36</f>
        <v>231901433</v>
      </c>
      <c r="I36" s="33">
        <f>'Дистанционное набл.(КП)'!D37</f>
        <v>6445024</v>
      </c>
      <c r="J36" s="33">
        <f>'Центры здоровья'!D36</f>
        <v>23096314</v>
      </c>
      <c r="K36" s="33">
        <f>'АПУ неотл.пом.'!D36</f>
        <v>105249742</v>
      </c>
      <c r="L36" s="33">
        <f>'АПУ обращения '!D36</f>
        <v>404814108</v>
      </c>
      <c r="M36" s="33">
        <f>'ОДИ ПГГ'!D36</f>
        <v>121674071</v>
      </c>
      <c r="N36" s="33">
        <f>Школа!D35</f>
        <v>74913340</v>
      </c>
      <c r="O36" s="33">
        <f>'ФАП(1-26)'!D36</f>
        <v>93622862</v>
      </c>
      <c r="P36" s="33"/>
      <c r="Q36" s="33">
        <f>' СМП '!D36</f>
        <v>0</v>
      </c>
      <c r="R36" s="33">
        <f>'Гемодиализ по видам МП'!D36</f>
        <v>1150050</v>
      </c>
      <c r="S36" s="33">
        <f>'Мед.реаб.(АПУ,ДС,КС) '!D36</f>
        <v>43301560</v>
      </c>
      <c r="T36" s="33">
        <f t="shared" si="5"/>
        <v>4206791823</v>
      </c>
    </row>
    <row r="37" spans="1:20" s="1" customFormat="1" ht="15.75" customHeight="1" x14ac:dyDescent="0.2">
      <c r="A37" s="18">
        <v>26</v>
      </c>
      <c r="B37" s="19" t="s">
        <v>85</v>
      </c>
      <c r="C37" s="9" t="s">
        <v>86</v>
      </c>
      <c r="D37" s="33">
        <f>КС!D37</f>
        <v>112148621</v>
      </c>
      <c r="E37" s="33">
        <f>ДС!D37</f>
        <v>42363946</v>
      </c>
      <c r="F37" s="33">
        <f t="shared" si="4"/>
        <v>252983628</v>
      </c>
      <c r="G37" s="33">
        <f>' Профилактика '!D39</f>
        <v>172105221</v>
      </c>
      <c r="H37" s="33">
        <f>'Диспан.набл.(КП) '!D37</f>
        <v>312172</v>
      </c>
      <c r="I37" s="33">
        <f>'Дистанционное набл.(КП)'!D38</f>
        <v>0</v>
      </c>
      <c r="J37" s="33">
        <f>'Центры здоровья'!D37</f>
        <v>0</v>
      </c>
      <c r="K37" s="33">
        <f>'АПУ неотл.пом.'!D37</f>
        <v>25784475</v>
      </c>
      <c r="L37" s="33">
        <f>'АПУ обращения '!D37</f>
        <v>48522312</v>
      </c>
      <c r="M37" s="33">
        <f>'ОДИ ПГГ'!D37</f>
        <v>5101781</v>
      </c>
      <c r="N37" s="33">
        <f>Школа!D36</f>
        <v>1157667</v>
      </c>
      <c r="O37" s="33">
        <f>'ФАП(1-26)'!D37</f>
        <v>0</v>
      </c>
      <c r="P37" s="33"/>
      <c r="Q37" s="33">
        <f>' СМП '!D37</f>
        <v>0</v>
      </c>
      <c r="R37" s="33">
        <f>'Гемодиализ по видам МП'!D37</f>
        <v>0</v>
      </c>
      <c r="S37" s="33">
        <f>'Мед.реаб.(АПУ,ДС,КС) '!D37</f>
        <v>43420041</v>
      </c>
      <c r="T37" s="33">
        <f t="shared" si="5"/>
        <v>450916236</v>
      </c>
    </row>
    <row r="38" spans="1:20" s="1" customFormat="1" x14ac:dyDescent="0.2">
      <c r="A38" s="18">
        <v>27</v>
      </c>
      <c r="B38" s="11" t="s">
        <v>87</v>
      </c>
      <c r="C38" s="9" t="s">
        <v>88</v>
      </c>
      <c r="D38" s="33">
        <f>КС!D38</f>
        <v>0</v>
      </c>
      <c r="E38" s="33">
        <f>ДС!D38</f>
        <v>0</v>
      </c>
      <c r="F38" s="33">
        <f t="shared" si="4"/>
        <v>210254292</v>
      </c>
      <c r="G38" s="33">
        <f>' Профилактика '!D40</f>
        <v>44986915</v>
      </c>
      <c r="H38" s="33">
        <f>'Диспан.набл.(КП) '!D38</f>
        <v>0</v>
      </c>
      <c r="I38" s="33">
        <f>'Дистанционное набл.(КП)'!D39</f>
        <v>0</v>
      </c>
      <c r="J38" s="33">
        <f>'Центры здоровья'!D38</f>
        <v>0</v>
      </c>
      <c r="K38" s="33">
        <f>'АПУ неотл.пом.'!D38</f>
        <v>10968100</v>
      </c>
      <c r="L38" s="33">
        <f>'АПУ обращения '!D38</f>
        <v>154299277</v>
      </c>
      <c r="M38" s="33">
        <f>'ОДИ ПГГ'!D38</f>
        <v>0</v>
      </c>
      <c r="N38" s="33">
        <f>Школа!D37</f>
        <v>0</v>
      </c>
      <c r="O38" s="33">
        <f>'ФАП(1-26)'!D38</f>
        <v>0</v>
      </c>
      <c r="P38" s="33"/>
      <c r="Q38" s="33">
        <f>' СМП '!D38</f>
        <v>0</v>
      </c>
      <c r="R38" s="33">
        <f>'Гемодиализ по видам МП'!D38</f>
        <v>0</v>
      </c>
      <c r="S38" s="33">
        <f>'Мед.реаб.(АПУ,ДС,КС) '!D38</f>
        <v>0</v>
      </c>
      <c r="T38" s="33">
        <f t="shared" si="5"/>
        <v>210254292</v>
      </c>
    </row>
    <row r="39" spans="1:20" s="17" customFormat="1" x14ac:dyDescent="0.2">
      <c r="A39" s="18">
        <v>28</v>
      </c>
      <c r="B39" s="11" t="s">
        <v>89</v>
      </c>
      <c r="C39" s="9" t="s">
        <v>39</v>
      </c>
      <c r="D39" s="33">
        <f>КС!D39</f>
        <v>604617982</v>
      </c>
      <c r="E39" s="33">
        <f>ДС!D39</f>
        <v>57548015</v>
      </c>
      <c r="F39" s="33">
        <f t="shared" si="4"/>
        <v>607685275</v>
      </c>
      <c r="G39" s="33">
        <f>' Профилактика '!D41</f>
        <v>251137799</v>
      </c>
      <c r="H39" s="33">
        <f>'Диспан.набл.(КП) '!D39</f>
        <v>45047312</v>
      </c>
      <c r="I39" s="33">
        <f>'Дистанционное набл.(КП)'!D40</f>
        <v>1395615</v>
      </c>
      <c r="J39" s="33">
        <f>'Центры здоровья'!D39</f>
        <v>7674153</v>
      </c>
      <c r="K39" s="33">
        <f>'АПУ неотл.пом.'!D39</f>
        <v>43695270</v>
      </c>
      <c r="L39" s="33">
        <f>'АПУ обращения '!D39</f>
        <v>146941033</v>
      </c>
      <c r="M39" s="33">
        <f>'ОДИ ПГГ'!D39</f>
        <v>44359931</v>
      </c>
      <c r="N39" s="33">
        <f>Школа!D38</f>
        <v>12969505</v>
      </c>
      <c r="O39" s="33">
        <f>'ФАП(1-26)'!D39</f>
        <v>54464657</v>
      </c>
      <c r="P39" s="34"/>
      <c r="Q39" s="33">
        <f>' СМП '!D39</f>
        <v>290579336</v>
      </c>
      <c r="R39" s="33">
        <f>'Гемодиализ по видам МП'!D39</f>
        <v>0</v>
      </c>
      <c r="S39" s="33">
        <f>'Мед.реаб.(АПУ,ДС,КС) '!D39</f>
        <v>21326360</v>
      </c>
      <c r="T39" s="33">
        <f t="shared" si="5"/>
        <v>1581756968</v>
      </c>
    </row>
    <row r="40" spans="1:20" x14ac:dyDescent="0.2">
      <c r="A40" s="18">
        <v>29</v>
      </c>
      <c r="B40" s="10" t="s">
        <v>90</v>
      </c>
      <c r="C40" s="9" t="s">
        <v>37</v>
      </c>
      <c r="D40" s="33">
        <f>КС!D40</f>
        <v>759177765</v>
      </c>
      <c r="E40" s="33">
        <f>ДС!D40</f>
        <v>95129928</v>
      </c>
      <c r="F40" s="33">
        <f t="shared" si="4"/>
        <v>802909986</v>
      </c>
      <c r="G40" s="33">
        <f>' Профилактика '!D42</f>
        <v>386551493</v>
      </c>
      <c r="H40" s="33">
        <f>'Диспан.набл.(КП) '!D40</f>
        <v>79205993</v>
      </c>
      <c r="I40" s="33">
        <f>'Дистанционное набл.(КП)'!D41</f>
        <v>2440061</v>
      </c>
      <c r="J40" s="33">
        <f>'Центры здоровья'!D40</f>
        <v>13655277</v>
      </c>
      <c r="K40" s="33">
        <f>'АПУ неотл.пом.'!D40</f>
        <v>48073577</v>
      </c>
      <c r="L40" s="33">
        <f>'АПУ обращения '!D40</f>
        <v>216706635</v>
      </c>
      <c r="M40" s="33">
        <f>'ОДИ ПГГ'!D40</f>
        <v>34999007</v>
      </c>
      <c r="N40" s="33">
        <f>Школа!D39</f>
        <v>21277943</v>
      </c>
      <c r="O40" s="33">
        <f>'ФАП(1-26)'!D40</f>
        <v>0</v>
      </c>
      <c r="P40" s="35"/>
      <c r="Q40" s="33">
        <f>' СМП '!D40</f>
        <v>0</v>
      </c>
      <c r="R40" s="33">
        <f>'Гемодиализ по видам МП'!D40</f>
        <v>0</v>
      </c>
      <c r="S40" s="33">
        <f>'Мед.реаб.(АПУ,ДС,КС) '!D40</f>
        <v>8070200</v>
      </c>
      <c r="T40" s="33">
        <f t="shared" si="5"/>
        <v>1665287879</v>
      </c>
    </row>
    <row r="41" spans="1:20" s="1" customFormat="1" x14ac:dyDescent="0.2">
      <c r="A41" s="18">
        <v>30</v>
      </c>
      <c r="B41" s="11" t="s">
        <v>91</v>
      </c>
      <c r="C41" s="9" t="s">
        <v>16</v>
      </c>
      <c r="D41" s="33">
        <f>КС!D41</f>
        <v>67263909</v>
      </c>
      <c r="E41" s="33">
        <f>ДС!D41</f>
        <v>14951604</v>
      </c>
      <c r="F41" s="33">
        <f t="shared" si="4"/>
        <v>213531958</v>
      </c>
      <c r="G41" s="33">
        <f>' Профилактика '!D43</f>
        <v>73608099</v>
      </c>
      <c r="H41" s="33">
        <f>'Диспан.набл.(КП) '!D41</f>
        <v>16905110</v>
      </c>
      <c r="I41" s="33">
        <f>'Дистанционное набл.(КП)'!D42</f>
        <v>575480</v>
      </c>
      <c r="J41" s="33">
        <f>'Центры здоровья'!D41</f>
        <v>0</v>
      </c>
      <c r="K41" s="33">
        <f>'АПУ неотл.пом.'!D41</f>
        <v>12761651</v>
      </c>
      <c r="L41" s="33">
        <f>'АПУ обращения '!D41</f>
        <v>45563380</v>
      </c>
      <c r="M41" s="33">
        <f>'ОДИ ПГГ'!D41</f>
        <v>2767915</v>
      </c>
      <c r="N41" s="33">
        <f>Школа!D40</f>
        <v>5097149</v>
      </c>
      <c r="O41" s="33">
        <f>'ФАП(1-26)'!D41</f>
        <v>56253174</v>
      </c>
      <c r="P41" s="33"/>
      <c r="Q41" s="33">
        <f>' СМП '!D41</f>
        <v>0</v>
      </c>
      <c r="R41" s="33">
        <f>'Гемодиализ по видам МП'!D41</f>
        <v>0</v>
      </c>
      <c r="S41" s="33">
        <f>'Мед.реаб.(АПУ,ДС,КС) '!D41</f>
        <v>0</v>
      </c>
      <c r="T41" s="33">
        <f t="shared" si="5"/>
        <v>295747471</v>
      </c>
    </row>
    <row r="42" spans="1:20" s="1" customFormat="1" x14ac:dyDescent="0.2">
      <c r="A42" s="18">
        <v>31</v>
      </c>
      <c r="B42" s="19" t="s">
        <v>92</v>
      </c>
      <c r="C42" s="9" t="s">
        <v>21</v>
      </c>
      <c r="D42" s="33">
        <f>КС!D42</f>
        <v>385855835</v>
      </c>
      <c r="E42" s="33">
        <f>ДС!D42</f>
        <v>57891190</v>
      </c>
      <c r="F42" s="33">
        <f t="shared" si="4"/>
        <v>586264024</v>
      </c>
      <c r="G42" s="33">
        <f>' Профилактика '!D44</f>
        <v>263002913</v>
      </c>
      <c r="H42" s="33">
        <f>'Диспан.набл.(КП) '!D42</f>
        <v>63924401</v>
      </c>
      <c r="I42" s="33">
        <f>'Дистанционное набл.(КП)'!D43</f>
        <v>1814598</v>
      </c>
      <c r="J42" s="33">
        <f>'Центры здоровья'!D42</f>
        <v>7623510</v>
      </c>
      <c r="K42" s="33">
        <f>'АПУ неотл.пом.'!D42</f>
        <v>31899357</v>
      </c>
      <c r="L42" s="33">
        <f>'АПУ обращения '!D42</f>
        <v>146810387</v>
      </c>
      <c r="M42" s="33">
        <f>'ОДИ ПГГ'!D42</f>
        <v>15852642</v>
      </c>
      <c r="N42" s="33">
        <f>Школа!D41</f>
        <v>14424700</v>
      </c>
      <c r="O42" s="33">
        <f>'ФАП(1-26)'!D42</f>
        <v>40911516</v>
      </c>
      <c r="P42" s="33"/>
      <c r="Q42" s="33">
        <f>' СМП '!D42</f>
        <v>0</v>
      </c>
      <c r="R42" s="33">
        <f>'Гемодиализ по видам МП'!D42</f>
        <v>0</v>
      </c>
      <c r="S42" s="33">
        <f>'Мед.реаб.(АПУ,ДС,КС) '!D42</f>
        <v>20164337</v>
      </c>
      <c r="T42" s="33">
        <f t="shared" si="5"/>
        <v>1050175386</v>
      </c>
    </row>
    <row r="43" spans="1:20" s="1" customFormat="1" x14ac:dyDescent="0.2">
      <c r="A43" s="18">
        <v>32</v>
      </c>
      <c r="B43" s="11" t="s">
        <v>93</v>
      </c>
      <c r="C43" s="9" t="s">
        <v>24</v>
      </c>
      <c r="D43" s="33">
        <f>КС!D43</f>
        <v>82245253</v>
      </c>
      <c r="E43" s="33">
        <f>ДС!D43</f>
        <v>19216141</v>
      </c>
      <c r="F43" s="33">
        <f t="shared" si="4"/>
        <v>257444008</v>
      </c>
      <c r="G43" s="33">
        <f>' Профилактика '!D45</f>
        <v>96338100</v>
      </c>
      <c r="H43" s="33">
        <f>'Диспан.набл.(КП) '!D43</f>
        <v>25139588</v>
      </c>
      <c r="I43" s="33">
        <f>'Дистанционное набл.(КП)'!D44</f>
        <v>725245</v>
      </c>
      <c r="J43" s="33">
        <f>'Центры здоровья'!D43</f>
        <v>0</v>
      </c>
      <c r="K43" s="33">
        <f>'АПУ неотл.пом.'!D43</f>
        <v>12612472</v>
      </c>
      <c r="L43" s="33">
        <f>'АПУ обращения '!D43</f>
        <v>56807389</v>
      </c>
      <c r="M43" s="33">
        <f>'ОДИ ПГГ'!D43</f>
        <v>4018781</v>
      </c>
      <c r="N43" s="33">
        <f>Школа!D42</f>
        <v>5898183</v>
      </c>
      <c r="O43" s="33">
        <f>'ФАП(1-26)'!D43</f>
        <v>55904250</v>
      </c>
      <c r="P43" s="33"/>
      <c r="Q43" s="33">
        <f>' СМП '!D43</f>
        <v>0</v>
      </c>
      <c r="R43" s="33">
        <f>'Гемодиализ по видам МП'!D43</f>
        <v>0</v>
      </c>
      <c r="S43" s="33">
        <f>'Мед.реаб.(АПУ,ДС,КС) '!D43</f>
        <v>0</v>
      </c>
      <c r="T43" s="33">
        <f t="shared" si="5"/>
        <v>358905402</v>
      </c>
    </row>
    <row r="44" spans="1:20" x14ac:dyDescent="0.2">
      <c r="A44" s="18">
        <v>33</v>
      </c>
      <c r="B44" s="10" t="s">
        <v>94</v>
      </c>
      <c r="C44" s="9" t="s">
        <v>214</v>
      </c>
      <c r="D44" s="33">
        <f>КС!D44</f>
        <v>269479091</v>
      </c>
      <c r="E44" s="33">
        <f>ДС!D44</f>
        <v>54081947</v>
      </c>
      <c r="F44" s="33">
        <f t="shared" si="4"/>
        <v>592704463</v>
      </c>
      <c r="G44" s="33">
        <f>' Профилактика '!D46</f>
        <v>253178682</v>
      </c>
      <c r="H44" s="33">
        <f>'Диспан.набл.(КП) '!D44</f>
        <v>63569283</v>
      </c>
      <c r="I44" s="33">
        <f>'Дистанционное набл.(КП)'!D45</f>
        <v>1748588</v>
      </c>
      <c r="J44" s="33">
        <f>'Центры здоровья'!D44</f>
        <v>0</v>
      </c>
      <c r="K44" s="33">
        <f>'АПУ неотл.пом.'!D44</f>
        <v>41482342</v>
      </c>
      <c r="L44" s="33">
        <f>'АПУ обращения '!D44</f>
        <v>144764778</v>
      </c>
      <c r="M44" s="33">
        <f>'ОДИ ПГГ'!D44</f>
        <v>10196157</v>
      </c>
      <c r="N44" s="33">
        <f>Школа!D43</f>
        <v>13954129</v>
      </c>
      <c r="O44" s="33">
        <f>'ФАП(1-26)'!D44</f>
        <v>63810504</v>
      </c>
      <c r="P44" s="35"/>
      <c r="Q44" s="33">
        <f>' СМП '!D44</f>
        <v>0</v>
      </c>
      <c r="R44" s="33">
        <f>'Гемодиализ по видам МП'!D44</f>
        <v>0</v>
      </c>
      <c r="S44" s="33">
        <f>'Мед.реаб.(АПУ,ДС,КС) '!D44</f>
        <v>4854415</v>
      </c>
      <c r="T44" s="33">
        <f t="shared" ref="T44:T75" si="6">D44+E44+F44+Q44+R44+S44</f>
        <v>921119916</v>
      </c>
    </row>
    <row r="45" spans="1:20" s="1" customFormat="1" x14ac:dyDescent="0.2">
      <c r="A45" s="18">
        <v>34</v>
      </c>
      <c r="B45" s="12" t="s">
        <v>95</v>
      </c>
      <c r="C45" s="13" t="s">
        <v>215</v>
      </c>
      <c r="D45" s="33">
        <f>КС!D45</f>
        <v>75173009</v>
      </c>
      <c r="E45" s="33">
        <f>ДС!D45</f>
        <v>17242683</v>
      </c>
      <c r="F45" s="33">
        <f t="shared" si="4"/>
        <v>246421747</v>
      </c>
      <c r="G45" s="33">
        <f>' Профилактика '!D47</f>
        <v>84249077</v>
      </c>
      <c r="H45" s="33">
        <f>'Диспан.набл.(КП) '!D45</f>
        <v>21836564</v>
      </c>
      <c r="I45" s="33">
        <f>'Дистанционное набл.(КП)'!D46</f>
        <v>718942</v>
      </c>
      <c r="J45" s="33">
        <f>'Центры здоровья'!D45</f>
        <v>0</v>
      </c>
      <c r="K45" s="33">
        <f>'АПУ неотл.пом.'!D45</f>
        <v>12482110</v>
      </c>
      <c r="L45" s="33">
        <f>'АПУ обращения '!D45</f>
        <v>50783813</v>
      </c>
      <c r="M45" s="33">
        <f>'ОДИ ПГГ'!D45</f>
        <v>3297653</v>
      </c>
      <c r="N45" s="33">
        <f>Школа!D44</f>
        <v>6024092</v>
      </c>
      <c r="O45" s="33">
        <f>'ФАП(1-26)'!D45</f>
        <v>67029496</v>
      </c>
      <c r="P45" s="33"/>
      <c r="Q45" s="33">
        <f>' СМП '!D45</f>
        <v>0</v>
      </c>
      <c r="R45" s="33">
        <f>'Гемодиализ по видам МП'!D45</f>
        <v>0</v>
      </c>
      <c r="S45" s="33">
        <f>'Мед.реаб.(АПУ,ДС,КС) '!D45</f>
        <v>0</v>
      </c>
      <c r="T45" s="33">
        <f t="shared" si="6"/>
        <v>338837439</v>
      </c>
    </row>
    <row r="46" spans="1:20" s="1" customFormat="1" x14ac:dyDescent="0.2">
      <c r="A46" s="18">
        <v>35</v>
      </c>
      <c r="B46" s="10" t="s">
        <v>96</v>
      </c>
      <c r="C46" s="9" t="s">
        <v>216</v>
      </c>
      <c r="D46" s="33">
        <f>КС!D46</f>
        <v>48257867</v>
      </c>
      <c r="E46" s="33">
        <f>ДС!D46</f>
        <v>10343072</v>
      </c>
      <c r="F46" s="33">
        <f t="shared" si="4"/>
        <v>166774076</v>
      </c>
      <c r="G46" s="33">
        <f>' Профилактика '!D48</f>
        <v>52459335</v>
      </c>
      <c r="H46" s="33">
        <f>'Диспан.набл.(КП) '!D46</f>
        <v>17515089</v>
      </c>
      <c r="I46" s="33">
        <f>'Дистанционное набл.(КП)'!D47</f>
        <v>476961</v>
      </c>
      <c r="J46" s="33">
        <f>'Центры здоровья'!D46</f>
        <v>0</v>
      </c>
      <c r="K46" s="33">
        <f>'АПУ неотл.пом.'!D46</f>
        <v>9198987</v>
      </c>
      <c r="L46" s="33">
        <f>'АПУ обращения '!D46</f>
        <v>32027457</v>
      </c>
      <c r="M46" s="33">
        <f>'ОДИ ПГГ'!D46</f>
        <v>1003534</v>
      </c>
      <c r="N46" s="33">
        <f>Школа!D45</f>
        <v>3841569</v>
      </c>
      <c r="O46" s="33">
        <f>'ФАП(1-26)'!D46</f>
        <v>50251144</v>
      </c>
      <c r="P46" s="33"/>
      <c r="Q46" s="33">
        <f>' СМП '!D46</f>
        <v>0</v>
      </c>
      <c r="R46" s="33">
        <f>'Гемодиализ по видам МП'!D46</f>
        <v>0</v>
      </c>
      <c r="S46" s="33">
        <f>'Мед.реаб.(АПУ,ДС,КС) '!D46</f>
        <v>0</v>
      </c>
      <c r="T46" s="33">
        <f t="shared" si="6"/>
        <v>225375015</v>
      </c>
    </row>
    <row r="47" spans="1:20" s="1" customFormat="1" x14ac:dyDescent="0.2">
      <c r="A47" s="18">
        <v>36</v>
      </c>
      <c r="B47" s="10" t="s">
        <v>97</v>
      </c>
      <c r="C47" s="9" t="s">
        <v>23</v>
      </c>
      <c r="D47" s="33">
        <f>КС!D47</f>
        <v>69471508</v>
      </c>
      <c r="E47" s="33">
        <f>ДС!D47</f>
        <v>19001446</v>
      </c>
      <c r="F47" s="33">
        <f t="shared" si="4"/>
        <v>267604726</v>
      </c>
      <c r="G47" s="33">
        <f>' Профилактика '!D49</f>
        <v>92155910</v>
      </c>
      <c r="H47" s="33">
        <f>'Диспан.набл.(КП) '!D47</f>
        <v>29746948</v>
      </c>
      <c r="I47" s="33">
        <f>'Дистанционное набл.(КП)'!D48</f>
        <v>945718</v>
      </c>
      <c r="J47" s="33">
        <f>'Центры здоровья'!D47</f>
        <v>0</v>
      </c>
      <c r="K47" s="33">
        <f>'АПУ неотл.пом.'!D47</f>
        <v>16213457</v>
      </c>
      <c r="L47" s="33">
        <f>'АПУ обращения '!D47</f>
        <v>58007588</v>
      </c>
      <c r="M47" s="33">
        <f>'ОДИ ПГГ'!D47</f>
        <v>5790199</v>
      </c>
      <c r="N47" s="33">
        <f>Школа!D46</f>
        <v>7951523</v>
      </c>
      <c r="O47" s="33">
        <f>'ФАП(1-26)'!D47</f>
        <v>56793383</v>
      </c>
      <c r="P47" s="33"/>
      <c r="Q47" s="33">
        <f>' СМП '!D47</f>
        <v>0</v>
      </c>
      <c r="R47" s="33">
        <f>'Гемодиализ по видам МП'!D47</f>
        <v>0</v>
      </c>
      <c r="S47" s="33">
        <f>'Мед.реаб.(АПУ,ДС,КС) '!D47</f>
        <v>1870929</v>
      </c>
      <c r="T47" s="33">
        <f t="shared" si="6"/>
        <v>357948609</v>
      </c>
    </row>
    <row r="48" spans="1:20" s="1" customFormat="1" x14ac:dyDescent="0.2">
      <c r="A48" s="18">
        <v>37</v>
      </c>
      <c r="B48" s="19" t="s">
        <v>98</v>
      </c>
      <c r="C48" s="9" t="s">
        <v>20</v>
      </c>
      <c r="D48" s="33">
        <f>КС!D48</f>
        <v>37304237</v>
      </c>
      <c r="E48" s="33">
        <f>ДС!D48</f>
        <v>8314212</v>
      </c>
      <c r="F48" s="33">
        <f t="shared" si="4"/>
        <v>132976514</v>
      </c>
      <c r="G48" s="33">
        <f>' Профилактика '!D50</f>
        <v>40486141</v>
      </c>
      <c r="H48" s="33">
        <f>'Диспан.набл.(КП) '!D48</f>
        <v>11854651</v>
      </c>
      <c r="I48" s="33">
        <f>'Дистанционное набл.(КП)'!D49</f>
        <v>382108</v>
      </c>
      <c r="J48" s="33">
        <f>'Центры здоровья'!D48</f>
        <v>0</v>
      </c>
      <c r="K48" s="33">
        <f>'АПУ неотл.пом.'!D48</f>
        <v>6440112</v>
      </c>
      <c r="L48" s="33">
        <f>'АПУ обращения '!D48</f>
        <v>27224410</v>
      </c>
      <c r="M48" s="33">
        <f>'ОДИ ПГГ'!D48</f>
        <v>1602989</v>
      </c>
      <c r="N48" s="33">
        <f>Школа!D47</f>
        <v>3168952</v>
      </c>
      <c r="O48" s="33">
        <f>'ФАП(1-26)'!D48</f>
        <v>41817151</v>
      </c>
      <c r="P48" s="33"/>
      <c r="Q48" s="33">
        <f>' СМП '!D48</f>
        <v>0</v>
      </c>
      <c r="R48" s="33">
        <f>'Гемодиализ по видам МП'!D48</f>
        <v>0</v>
      </c>
      <c r="S48" s="33">
        <f>'Мед.реаб.(АПУ,ДС,КС) '!D48</f>
        <v>0</v>
      </c>
      <c r="T48" s="33">
        <f t="shared" si="6"/>
        <v>178594963</v>
      </c>
    </row>
    <row r="49" spans="1:20" s="1" customFormat="1" x14ac:dyDescent="0.2">
      <c r="A49" s="18">
        <v>38</v>
      </c>
      <c r="B49" s="11" t="s">
        <v>99</v>
      </c>
      <c r="C49" s="9" t="s">
        <v>100</v>
      </c>
      <c r="D49" s="33">
        <f>КС!D49</f>
        <v>64182596.999999993</v>
      </c>
      <c r="E49" s="33">
        <f>ДС!D49</f>
        <v>38271772</v>
      </c>
      <c r="F49" s="33">
        <f t="shared" si="4"/>
        <v>93703530</v>
      </c>
      <c r="G49" s="33">
        <f>' Профилактика '!D51</f>
        <v>41462428</v>
      </c>
      <c r="H49" s="33">
        <f>'Диспан.набл.(КП) '!D49</f>
        <v>16536561</v>
      </c>
      <c r="I49" s="33">
        <f>'Дистанционное набл.(КП)'!D50</f>
        <v>453196</v>
      </c>
      <c r="J49" s="33">
        <f>'Центры здоровья'!D49</f>
        <v>0</v>
      </c>
      <c r="K49" s="33">
        <f>'АПУ неотл.пом.'!D49</f>
        <v>6423068</v>
      </c>
      <c r="L49" s="33">
        <f>'АПУ обращения '!D49</f>
        <v>19524777</v>
      </c>
      <c r="M49" s="33">
        <f>'ОДИ ПГГ'!D49</f>
        <v>6316677</v>
      </c>
      <c r="N49" s="33">
        <f>Школа!D48</f>
        <v>2986823</v>
      </c>
      <c r="O49" s="33">
        <f>'ФАП(1-26)'!D49</f>
        <v>0</v>
      </c>
      <c r="P49" s="33"/>
      <c r="Q49" s="33">
        <f>' СМП '!D49</f>
        <v>0</v>
      </c>
      <c r="R49" s="33">
        <f>'Гемодиализ по видам МП'!D49</f>
        <v>0</v>
      </c>
      <c r="S49" s="33">
        <f>'Мед.реаб.(АПУ,ДС,КС) '!D49</f>
        <v>0</v>
      </c>
      <c r="T49" s="33">
        <f t="shared" si="6"/>
        <v>196157899</v>
      </c>
    </row>
    <row r="50" spans="1:20" s="17" customFormat="1" x14ac:dyDescent="0.2">
      <c r="A50" s="18">
        <v>39</v>
      </c>
      <c r="B50" s="19" t="s">
        <v>101</v>
      </c>
      <c r="C50" s="9" t="s">
        <v>102</v>
      </c>
      <c r="D50" s="33">
        <f>КС!D50</f>
        <v>584308252</v>
      </c>
      <c r="E50" s="33">
        <f>ДС!D50</f>
        <v>80339513</v>
      </c>
      <c r="F50" s="33">
        <f t="shared" si="4"/>
        <v>800846716</v>
      </c>
      <c r="G50" s="33">
        <f>' Профилактика '!D52</f>
        <v>350137101</v>
      </c>
      <c r="H50" s="33">
        <f>'Диспан.набл.(КП) '!D50</f>
        <v>78557145</v>
      </c>
      <c r="I50" s="33">
        <f>'Дистанционное набл.(КП)'!D51</f>
        <v>2232047</v>
      </c>
      <c r="J50" s="33">
        <f>'Центры здоровья'!D50</f>
        <v>24479570</v>
      </c>
      <c r="K50" s="33">
        <f>'АПУ неотл.пом.'!D50</f>
        <v>58433569</v>
      </c>
      <c r="L50" s="33">
        <f>'АПУ обращения '!D50</f>
        <v>219910646</v>
      </c>
      <c r="M50" s="33">
        <f>'ОДИ ПГГ'!D50</f>
        <v>45465968</v>
      </c>
      <c r="N50" s="33">
        <f>Школа!D49</f>
        <v>21630670</v>
      </c>
      <c r="O50" s="33">
        <f>'ФАП(1-26)'!D50</f>
        <v>0</v>
      </c>
      <c r="P50" s="34"/>
      <c r="Q50" s="33">
        <f>' СМП '!D50</f>
        <v>523861372</v>
      </c>
      <c r="R50" s="33">
        <f>'Гемодиализ по видам МП'!D50</f>
        <v>0</v>
      </c>
      <c r="S50" s="33">
        <f>'Мед.реаб.(АПУ,ДС,КС) '!D50</f>
        <v>36957724</v>
      </c>
      <c r="T50" s="33">
        <f t="shared" si="6"/>
        <v>2026313577</v>
      </c>
    </row>
    <row r="51" spans="1:20" s="1" customFormat="1" x14ac:dyDescent="0.2">
      <c r="A51" s="18">
        <v>40</v>
      </c>
      <c r="B51" s="10" t="s">
        <v>103</v>
      </c>
      <c r="C51" s="9" t="s">
        <v>221</v>
      </c>
      <c r="D51" s="33">
        <f>КС!D51</f>
        <v>73510604</v>
      </c>
      <c r="E51" s="33">
        <f>ДС!D51</f>
        <v>15805083</v>
      </c>
      <c r="F51" s="33">
        <f t="shared" si="4"/>
        <v>223909687</v>
      </c>
      <c r="G51" s="33">
        <f>' Профилактика '!D53</f>
        <v>74352976</v>
      </c>
      <c r="H51" s="33">
        <f>'Диспан.набл.(КП) '!D51</f>
        <v>25322751</v>
      </c>
      <c r="I51" s="33">
        <f>'Дистанционное набл.(КП)'!D52</f>
        <v>719078</v>
      </c>
      <c r="J51" s="33">
        <f>'Центры здоровья'!D51</f>
        <v>0</v>
      </c>
      <c r="K51" s="33">
        <f>'АПУ неотл.пом.'!D51</f>
        <v>12939305</v>
      </c>
      <c r="L51" s="33">
        <f>'АПУ обращения '!D51</f>
        <v>46297335</v>
      </c>
      <c r="M51" s="33">
        <f>'ОДИ ПГГ'!D51</f>
        <v>2937381</v>
      </c>
      <c r="N51" s="33">
        <f>Школа!D50</f>
        <v>5569037</v>
      </c>
      <c r="O51" s="33">
        <f>'ФАП(1-26)'!D51</f>
        <v>55771824</v>
      </c>
      <c r="P51" s="33"/>
      <c r="Q51" s="33">
        <f>' СМП '!D51</f>
        <v>0</v>
      </c>
      <c r="R51" s="33">
        <f>'Гемодиализ по видам МП'!D51</f>
        <v>0</v>
      </c>
      <c r="S51" s="33">
        <f>'Мед.реаб.(АПУ,ДС,КС) '!D51</f>
        <v>1811635</v>
      </c>
      <c r="T51" s="33">
        <f t="shared" si="6"/>
        <v>315037009</v>
      </c>
    </row>
    <row r="52" spans="1:20" s="1" customFormat="1" ht="10.5" customHeight="1" x14ac:dyDescent="0.2">
      <c r="A52" s="18">
        <v>41</v>
      </c>
      <c r="B52" s="10" t="s">
        <v>104</v>
      </c>
      <c r="C52" s="9" t="s">
        <v>2</v>
      </c>
      <c r="D52" s="33">
        <f>КС!D52</f>
        <v>350007391</v>
      </c>
      <c r="E52" s="33">
        <f>ДС!D52</f>
        <v>55282864</v>
      </c>
      <c r="F52" s="33">
        <f t="shared" si="4"/>
        <v>575501762</v>
      </c>
      <c r="G52" s="33">
        <f>' Профилактика '!D54</f>
        <v>265768517</v>
      </c>
      <c r="H52" s="33">
        <f>'Диспан.набл.(КП) '!D52</f>
        <v>43434456</v>
      </c>
      <c r="I52" s="33">
        <f>'Дистанционное набл.(КП)'!D53</f>
        <v>1507207</v>
      </c>
      <c r="J52" s="33">
        <f>'Центры здоровья'!D52</f>
        <v>0</v>
      </c>
      <c r="K52" s="33">
        <f>'АПУ неотл.пом.'!D52</f>
        <v>35801755</v>
      </c>
      <c r="L52" s="33">
        <f>'АПУ обращения '!D52</f>
        <v>157847418</v>
      </c>
      <c r="M52" s="33">
        <f>'ОДИ ПГГ'!D52</f>
        <v>24203055</v>
      </c>
      <c r="N52" s="33">
        <f>Школа!D51</f>
        <v>13529510</v>
      </c>
      <c r="O52" s="33">
        <f>'ФАП(1-26)'!D52</f>
        <v>33409844</v>
      </c>
      <c r="P52" s="33"/>
      <c r="Q52" s="33">
        <f>' СМП '!D52</f>
        <v>0</v>
      </c>
      <c r="R52" s="33">
        <f>'Гемодиализ по видам МП'!D52</f>
        <v>0</v>
      </c>
      <c r="S52" s="33">
        <f>'Мед.реаб.(АПУ,ДС,КС) '!D52</f>
        <v>0</v>
      </c>
      <c r="T52" s="33">
        <f t="shared" si="6"/>
        <v>980792017</v>
      </c>
    </row>
    <row r="53" spans="1:20" s="1" customFormat="1" x14ac:dyDescent="0.2">
      <c r="A53" s="18">
        <v>42</v>
      </c>
      <c r="B53" s="19" t="s">
        <v>105</v>
      </c>
      <c r="C53" s="9" t="s">
        <v>3</v>
      </c>
      <c r="D53" s="33">
        <f>КС!D53</f>
        <v>54436483</v>
      </c>
      <c r="E53" s="33">
        <f>ДС!D53</f>
        <v>11319506</v>
      </c>
      <c r="F53" s="33">
        <f t="shared" si="4"/>
        <v>170512849</v>
      </c>
      <c r="G53" s="33">
        <f>' Профилактика '!D55</f>
        <v>57135235</v>
      </c>
      <c r="H53" s="33">
        <f>'Диспан.набл.(КП) '!D53</f>
        <v>18607847</v>
      </c>
      <c r="I53" s="33">
        <f>'Дистанционное набл.(КП)'!D54</f>
        <v>491431</v>
      </c>
      <c r="J53" s="33">
        <f>'Центры здоровья'!D53</f>
        <v>0</v>
      </c>
      <c r="K53" s="33">
        <f>'АПУ неотл.пом.'!D53</f>
        <v>9874799</v>
      </c>
      <c r="L53" s="33">
        <f>'АПУ обращения '!D53</f>
        <v>35459294</v>
      </c>
      <c r="M53" s="33">
        <f>'ОДИ ПГГ'!D53</f>
        <v>2239999</v>
      </c>
      <c r="N53" s="33">
        <f>Школа!D52</f>
        <v>3794998</v>
      </c>
      <c r="O53" s="33">
        <f>'ФАП(1-26)'!D53</f>
        <v>42909246</v>
      </c>
      <c r="P53" s="33"/>
      <c r="Q53" s="33">
        <f>' СМП '!D53</f>
        <v>0</v>
      </c>
      <c r="R53" s="33">
        <f>'Гемодиализ по видам МП'!D53</f>
        <v>0</v>
      </c>
      <c r="S53" s="33">
        <f>'Мед.реаб.(АПУ,ДС,КС) '!D53</f>
        <v>0</v>
      </c>
      <c r="T53" s="33">
        <f t="shared" si="6"/>
        <v>236268838</v>
      </c>
    </row>
    <row r="54" spans="1:20" s="1" customFormat="1" x14ac:dyDescent="0.2">
      <c r="A54" s="18">
        <v>43</v>
      </c>
      <c r="B54" s="11" t="s">
        <v>151</v>
      </c>
      <c r="C54" s="9" t="s">
        <v>32</v>
      </c>
      <c r="D54" s="33">
        <f>КС!D54</f>
        <v>100889720</v>
      </c>
      <c r="E54" s="33">
        <f>ДС!D54</f>
        <v>15556442</v>
      </c>
      <c r="F54" s="33">
        <f t="shared" si="4"/>
        <v>231290548</v>
      </c>
      <c r="G54" s="33">
        <f>' Профилактика '!D56</f>
        <v>77974772</v>
      </c>
      <c r="H54" s="33">
        <f>'Диспан.набл.(КП) '!D54</f>
        <v>22821141</v>
      </c>
      <c r="I54" s="33">
        <f>'Дистанционное набл.(КП)'!D55</f>
        <v>613458</v>
      </c>
      <c r="J54" s="33">
        <f>'Центры здоровья'!D54</f>
        <v>0</v>
      </c>
      <c r="K54" s="33">
        <f>'АПУ неотл.пом.'!D54</f>
        <v>13350269</v>
      </c>
      <c r="L54" s="33">
        <f>'АПУ обращения '!D54</f>
        <v>48354612</v>
      </c>
      <c r="M54" s="33">
        <f>'ОДИ ПГГ'!D54</f>
        <v>5945225</v>
      </c>
      <c r="N54" s="33">
        <f>Школа!D53</f>
        <v>5070150</v>
      </c>
      <c r="O54" s="33">
        <f>'ФАП(1-26)'!D54</f>
        <v>57160921</v>
      </c>
      <c r="P54" s="33"/>
      <c r="Q54" s="33">
        <f>' СМП '!D54</f>
        <v>0</v>
      </c>
      <c r="R54" s="33">
        <f>'Гемодиализ по видам МП'!D54</f>
        <v>0</v>
      </c>
      <c r="S54" s="33">
        <f>'Мед.реаб.(АПУ,ДС,КС) '!D54</f>
        <v>1929052</v>
      </c>
      <c r="T54" s="33">
        <f t="shared" si="6"/>
        <v>349665762</v>
      </c>
    </row>
    <row r="55" spans="1:20" s="1" customFormat="1" x14ac:dyDescent="0.2">
      <c r="A55" s="18">
        <v>44</v>
      </c>
      <c r="B55" s="19" t="s">
        <v>106</v>
      </c>
      <c r="C55" s="9" t="s">
        <v>217</v>
      </c>
      <c r="D55" s="33">
        <f>КС!D55</f>
        <v>86682980</v>
      </c>
      <c r="E55" s="33">
        <f>ДС!D55</f>
        <v>18900949</v>
      </c>
      <c r="F55" s="33">
        <f t="shared" si="4"/>
        <v>272772486</v>
      </c>
      <c r="G55" s="33">
        <f>' Профилактика '!D57</f>
        <v>90966803</v>
      </c>
      <c r="H55" s="33">
        <f>'Диспан.набл.(КП) '!D55</f>
        <v>28787431</v>
      </c>
      <c r="I55" s="33">
        <f>'Дистанционное набл.(КП)'!D56</f>
        <v>807995</v>
      </c>
      <c r="J55" s="33">
        <f>'Центры здоровья'!D55</f>
        <v>0</v>
      </c>
      <c r="K55" s="33">
        <f>'АПУ неотл.пом.'!D55</f>
        <v>15211194</v>
      </c>
      <c r="L55" s="33">
        <f>'АПУ обращения '!D55</f>
        <v>53791663</v>
      </c>
      <c r="M55" s="33">
        <f>'ОДИ ПГГ'!D55</f>
        <v>3929100</v>
      </c>
      <c r="N55" s="33">
        <f>Школа!D54</f>
        <v>6187902</v>
      </c>
      <c r="O55" s="33">
        <f>'ФАП(1-26)'!D55</f>
        <v>73090398</v>
      </c>
      <c r="P55" s="33"/>
      <c r="Q55" s="33">
        <f>' СМП '!D55</f>
        <v>0</v>
      </c>
      <c r="R55" s="33">
        <f>'Гемодиализ по видам МП'!D55</f>
        <v>0</v>
      </c>
      <c r="S55" s="33">
        <f>'Мед.реаб.(АПУ,ДС,КС) '!D55</f>
        <v>3180996</v>
      </c>
      <c r="T55" s="33">
        <f t="shared" si="6"/>
        <v>381537411</v>
      </c>
    </row>
    <row r="56" spans="1:20" s="1" customFormat="1" ht="10.5" customHeight="1" x14ac:dyDescent="0.2">
      <c r="A56" s="18">
        <v>45</v>
      </c>
      <c r="B56" s="11" t="s">
        <v>107</v>
      </c>
      <c r="C56" s="9" t="s">
        <v>0</v>
      </c>
      <c r="D56" s="33">
        <f>КС!D56</f>
        <v>120781387</v>
      </c>
      <c r="E56" s="33">
        <f>ДС!D56</f>
        <v>21678933</v>
      </c>
      <c r="F56" s="33">
        <f t="shared" si="4"/>
        <v>301652401</v>
      </c>
      <c r="G56" s="33">
        <f>' Профилактика '!D58</f>
        <v>110877339</v>
      </c>
      <c r="H56" s="33">
        <f>'Диспан.набл.(КП) '!D56</f>
        <v>28131005</v>
      </c>
      <c r="I56" s="33">
        <f>'Дистанционное набл.(КП)'!D57</f>
        <v>815132</v>
      </c>
      <c r="J56" s="33">
        <f>'Центры здоровья'!D56</f>
        <v>0</v>
      </c>
      <c r="K56" s="33">
        <f>'АПУ неотл.пом.'!D56</f>
        <v>18682366</v>
      </c>
      <c r="L56" s="33">
        <f>'АПУ обращения '!D56</f>
        <v>68652535</v>
      </c>
      <c r="M56" s="33">
        <f>'ОДИ ПГГ'!D56</f>
        <v>12270683</v>
      </c>
      <c r="N56" s="33">
        <f>Школа!D55</f>
        <v>6272227</v>
      </c>
      <c r="O56" s="33">
        <f>'ФАП(1-26)'!D56</f>
        <v>55951114</v>
      </c>
      <c r="P56" s="33"/>
      <c r="Q56" s="33">
        <f>' СМП '!D56</f>
        <v>0</v>
      </c>
      <c r="R56" s="33">
        <f>'Гемодиализ по видам МП'!D56</f>
        <v>0</v>
      </c>
      <c r="S56" s="33">
        <f>'Мед.реаб.(АПУ,ДС,КС) '!D56</f>
        <v>0</v>
      </c>
      <c r="T56" s="33">
        <f t="shared" si="6"/>
        <v>444112721</v>
      </c>
    </row>
    <row r="57" spans="1:20" s="1" customFormat="1" x14ac:dyDescent="0.2">
      <c r="A57" s="18">
        <v>46</v>
      </c>
      <c r="B57" s="19" t="s">
        <v>108</v>
      </c>
      <c r="C57" s="9" t="s">
        <v>4</v>
      </c>
      <c r="D57" s="33">
        <f>КС!D57</f>
        <v>38860690</v>
      </c>
      <c r="E57" s="33">
        <f>ДС!D57</f>
        <v>7376816</v>
      </c>
      <c r="F57" s="33">
        <f t="shared" si="4"/>
        <v>118189777</v>
      </c>
      <c r="G57" s="33">
        <f>' Профилактика '!D59</f>
        <v>35856999</v>
      </c>
      <c r="H57" s="33">
        <f>'Диспан.набл.(КП) '!D57</f>
        <v>12377392</v>
      </c>
      <c r="I57" s="33">
        <f>'Дистанционное набл.(КП)'!D58</f>
        <v>338134</v>
      </c>
      <c r="J57" s="33">
        <f>'Центры здоровья'!D57</f>
        <v>0</v>
      </c>
      <c r="K57" s="33">
        <f>'АПУ неотл.пом.'!D57</f>
        <v>6197652</v>
      </c>
      <c r="L57" s="33">
        <f>'АПУ обращения '!D57</f>
        <v>24288624</v>
      </c>
      <c r="M57" s="33">
        <f>'ОДИ ПГГ'!D57</f>
        <v>1097075</v>
      </c>
      <c r="N57" s="33">
        <f>Школа!D56</f>
        <v>2623198</v>
      </c>
      <c r="O57" s="33">
        <f>'ФАП(1-26)'!D57</f>
        <v>35410703</v>
      </c>
      <c r="P57" s="33"/>
      <c r="Q57" s="33">
        <f>' СМП '!D57</f>
        <v>0</v>
      </c>
      <c r="R57" s="33">
        <f>'Гемодиализ по видам МП'!D57</f>
        <v>0</v>
      </c>
      <c r="S57" s="33">
        <f>'Мед.реаб.(АПУ,ДС,КС) '!D57</f>
        <v>0</v>
      </c>
      <c r="T57" s="33">
        <f t="shared" si="6"/>
        <v>164427283</v>
      </c>
    </row>
    <row r="58" spans="1:20" s="1" customFormat="1" x14ac:dyDescent="0.2">
      <c r="A58" s="18">
        <v>47</v>
      </c>
      <c r="B58" s="11" t="s">
        <v>109</v>
      </c>
      <c r="C58" s="9" t="s">
        <v>1</v>
      </c>
      <c r="D58" s="33">
        <f>КС!D58</f>
        <v>74488381</v>
      </c>
      <c r="E58" s="33">
        <f>ДС!D58</f>
        <v>14336497</v>
      </c>
      <c r="F58" s="33">
        <f t="shared" si="4"/>
        <v>207929189</v>
      </c>
      <c r="G58" s="33">
        <f>' Профилактика '!D60</f>
        <v>71604352</v>
      </c>
      <c r="H58" s="33">
        <f>'Диспан.набл.(КП) '!D58</f>
        <v>20046673</v>
      </c>
      <c r="I58" s="33">
        <f>'Дистанционное набл.(КП)'!D59</f>
        <v>555209</v>
      </c>
      <c r="J58" s="33">
        <f>'Центры здоровья'!D58</f>
        <v>0</v>
      </c>
      <c r="K58" s="33">
        <f>'АПУ неотл.пом.'!D58</f>
        <v>12031951</v>
      </c>
      <c r="L58" s="33">
        <f>'АПУ обращения '!D58</f>
        <v>44532441</v>
      </c>
      <c r="M58" s="33">
        <f>'ОДИ ПГГ'!D58</f>
        <v>2569737</v>
      </c>
      <c r="N58" s="33">
        <f>Школа!D57</f>
        <v>4861392</v>
      </c>
      <c r="O58" s="33">
        <f>'ФАП(1-26)'!D58</f>
        <v>51727434</v>
      </c>
      <c r="P58" s="33"/>
      <c r="Q58" s="33">
        <f>' СМП '!D58</f>
        <v>0</v>
      </c>
      <c r="R58" s="33">
        <f>'Гемодиализ по видам МП'!D58</f>
        <v>0</v>
      </c>
      <c r="S58" s="33">
        <f>'Мед.реаб.(АПУ,ДС,КС) '!D58</f>
        <v>0</v>
      </c>
      <c r="T58" s="33">
        <f t="shared" si="6"/>
        <v>296754067</v>
      </c>
    </row>
    <row r="59" spans="1:20" s="1" customFormat="1" x14ac:dyDescent="0.2">
      <c r="A59" s="18">
        <v>48</v>
      </c>
      <c r="B59" s="19" t="s">
        <v>110</v>
      </c>
      <c r="C59" s="9" t="s">
        <v>218</v>
      </c>
      <c r="D59" s="33">
        <f>КС!D59</f>
        <v>102222682</v>
      </c>
      <c r="E59" s="33">
        <f>ДС!D59</f>
        <v>22226014</v>
      </c>
      <c r="F59" s="33">
        <f t="shared" si="4"/>
        <v>297856947</v>
      </c>
      <c r="G59" s="33">
        <f>' Профилактика '!D61</f>
        <v>109648020</v>
      </c>
      <c r="H59" s="33">
        <f>'Диспан.набл.(КП) '!D59</f>
        <v>37715646</v>
      </c>
      <c r="I59" s="33">
        <f>'Дистанционное набл.(КП)'!D60</f>
        <v>1154123</v>
      </c>
      <c r="J59" s="33">
        <f>'Центры здоровья'!D59</f>
        <v>0</v>
      </c>
      <c r="K59" s="33">
        <f>'АПУ неотл.пом.'!D59</f>
        <v>18369945</v>
      </c>
      <c r="L59" s="33">
        <f>'АПУ обращения '!D59</f>
        <v>64729147</v>
      </c>
      <c r="M59" s="33">
        <f>'ОДИ ПГГ'!D59</f>
        <v>4370415</v>
      </c>
      <c r="N59" s="33">
        <f>Школа!D58</f>
        <v>10089058</v>
      </c>
      <c r="O59" s="33">
        <f>'ФАП(1-26)'!D59</f>
        <v>51780593</v>
      </c>
      <c r="P59" s="33"/>
      <c r="Q59" s="33">
        <f>' СМП '!D59</f>
        <v>0</v>
      </c>
      <c r="R59" s="33">
        <f>'Гемодиализ по видам МП'!D59</f>
        <v>0</v>
      </c>
      <c r="S59" s="33">
        <f>'Мед.реаб.(АПУ,ДС,КС) '!D59</f>
        <v>0</v>
      </c>
      <c r="T59" s="33">
        <f t="shared" si="6"/>
        <v>422305643</v>
      </c>
    </row>
    <row r="60" spans="1:20" s="1" customFormat="1" x14ac:dyDescent="0.2">
      <c r="A60" s="18">
        <v>49</v>
      </c>
      <c r="B60" s="19" t="s">
        <v>111</v>
      </c>
      <c r="C60" s="9" t="s">
        <v>25</v>
      </c>
      <c r="D60" s="33">
        <f>КС!D60</f>
        <v>710727838</v>
      </c>
      <c r="E60" s="33">
        <f>ДС!D60</f>
        <v>98189205</v>
      </c>
      <c r="F60" s="33">
        <f t="shared" si="4"/>
        <v>984087076</v>
      </c>
      <c r="G60" s="33">
        <f>' Профилактика '!D62</f>
        <v>413316921</v>
      </c>
      <c r="H60" s="33">
        <f>'Диспан.набл.(КП) '!D60</f>
        <v>104883827</v>
      </c>
      <c r="I60" s="33">
        <f>'Дистанционное набл.(КП)'!D61</f>
        <v>2901043</v>
      </c>
      <c r="J60" s="33">
        <f>'Центры здоровья'!D60</f>
        <v>0</v>
      </c>
      <c r="K60" s="33">
        <f>'АПУ неотл.пом.'!D60</f>
        <v>67901909</v>
      </c>
      <c r="L60" s="33">
        <f>'АПУ обращения '!D60</f>
        <v>249890832</v>
      </c>
      <c r="M60" s="33">
        <f>'ОДИ ПГГ'!D60</f>
        <v>33798949</v>
      </c>
      <c r="N60" s="33">
        <f>Школа!D59</f>
        <v>24250353</v>
      </c>
      <c r="O60" s="33">
        <f>'ФАП(1-26)'!D60</f>
        <v>87143242</v>
      </c>
      <c r="P60" s="33"/>
      <c r="Q60" s="33">
        <f>' СМП '!D60</f>
        <v>0</v>
      </c>
      <c r="R60" s="33">
        <f>'Гемодиализ по видам МП'!D60</f>
        <v>0</v>
      </c>
      <c r="S60" s="33">
        <f>'Мед.реаб.(АПУ,ДС,КС) '!D60</f>
        <v>0</v>
      </c>
      <c r="T60" s="33">
        <f t="shared" si="6"/>
        <v>1793004119</v>
      </c>
    </row>
    <row r="61" spans="1:20" s="1" customFormat="1" x14ac:dyDescent="0.2">
      <c r="A61" s="18">
        <v>50</v>
      </c>
      <c r="B61" s="19" t="s">
        <v>159</v>
      </c>
      <c r="C61" s="9" t="s">
        <v>53</v>
      </c>
      <c r="D61" s="33">
        <f>КС!D61</f>
        <v>77634360</v>
      </c>
      <c r="E61" s="33">
        <f>ДС!D61</f>
        <v>16700858</v>
      </c>
      <c r="F61" s="33">
        <f t="shared" si="4"/>
        <v>224243422</v>
      </c>
      <c r="G61" s="33">
        <f>' Профилактика '!D63</f>
        <v>78847360</v>
      </c>
      <c r="H61" s="33">
        <f>'Диспан.набл.(КП) '!D61</f>
        <v>23562421</v>
      </c>
      <c r="I61" s="33">
        <f>'Дистанционное набл.(КП)'!D62</f>
        <v>460394</v>
      </c>
      <c r="J61" s="33">
        <f>'Центры здоровья'!D61</f>
        <v>0</v>
      </c>
      <c r="K61" s="33">
        <f>'АПУ неотл.пом.'!D61</f>
        <v>13645372</v>
      </c>
      <c r="L61" s="33">
        <f>'АПУ обращения '!D61</f>
        <v>49272706</v>
      </c>
      <c r="M61" s="33">
        <f>'ОДИ ПГГ'!D61</f>
        <v>3143298</v>
      </c>
      <c r="N61" s="33">
        <f>Школа!D60</f>
        <v>4308048</v>
      </c>
      <c r="O61" s="33">
        <f>'ФАП(1-26)'!D61</f>
        <v>51003823</v>
      </c>
      <c r="P61" s="33"/>
      <c r="Q61" s="33">
        <f>' СМП '!D61</f>
        <v>0</v>
      </c>
      <c r="R61" s="33">
        <f>'Гемодиализ по видам МП'!D61</f>
        <v>0</v>
      </c>
      <c r="S61" s="33">
        <f>'Мед.реаб.(АПУ,ДС,КС) '!D61</f>
        <v>0</v>
      </c>
      <c r="T61" s="33">
        <f t="shared" si="6"/>
        <v>318578640</v>
      </c>
    </row>
    <row r="62" spans="1:20" s="1" customFormat="1" x14ac:dyDescent="0.2">
      <c r="A62" s="18">
        <v>51</v>
      </c>
      <c r="B62" s="19" t="s">
        <v>112</v>
      </c>
      <c r="C62" s="9" t="s">
        <v>219</v>
      </c>
      <c r="D62" s="33">
        <f>КС!D62</f>
        <v>59760626</v>
      </c>
      <c r="E62" s="33">
        <f>ДС!D62</f>
        <v>13395802</v>
      </c>
      <c r="F62" s="33">
        <f t="shared" si="4"/>
        <v>183082902</v>
      </c>
      <c r="G62" s="33">
        <f>' Профилактика '!D64</f>
        <v>57975627</v>
      </c>
      <c r="H62" s="33">
        <f>'Диспан.набл.(КП) '!D62</f>
        <v>17031831</v>
      </c>
      <c r="I62" s="33">
        <f>'Дистанционное набл.(КП)'!D63</f>
        <v>518568</v>
      </c>
      <c r="J62" s="33">
        <f>'Центры здоровья'!D62</f>
        <v>0</v>
      </c>
      <c r="K62" s="33">
        <f>'АПУ неотл.пом.'!D62</f>
        <v>10145996</v>
      </c>
      <c r="L62" s="33">
        <f>'АПУ обращения '!D62</f>
        <v>36387469</v>
      </c>
      <c r="M62" s="33">
        <f>'ОДИ ПГГ'!D62</f>
        <v>2300175</v>
      </c>
      <c r="N62" s="33">
        <f>Школа!D61</f>
        <v>4131287</v>
      </c>
      <c r="O62" s="33">
        <f>'ФАП(1-26)'!D62</f>
        <v>54591949</v>
      </c>
      <c r="P62" s="33"/>
      <c r="Q62" s="33">
        <f>' СМП '!D62</f>
        <v>0</v>
      </c>
      <c r="R62" s="33">
        <f>'Гемодиализ по видам МП'!D62</f>
        <v>0</v>
      </c>
      <c r="S62" s="33">
        <f>'Мед.реаб.(АПУ,ДС,КС) '!D62</f>
        <v>0</v>
      </c>
      <c r="T62" s="33">
        <f t="shared" si="6"/>
        <v>256239330</v>
      </c>
    </row>
    <row r="63" spans="1:20" s="1" customFormat="1" x14ac:dyDescent="0.2">
      <c r="A63" s="18">
        <v>52</v>
      </c>
      <c r="B63" s="11" t="s">
        <v>161</v>
      </c>
      <c r="C63" s="9" t="s">
        <v>220</v>
      </c>
      <c r="D63" s="33">
        <f>КС!D63</f>
        <v>63585669</v>
      </c>
      <c r="E63" s="33">
        <f>ДС!D63</f>
        <v>12752516</v>
      </c>
      <c r="F63" s="33">
        <f t="shared" si="4"/>
        <v>189081231</v>
      </c>
      <c r="G63" s="33">
        <f>' Профилактика '!D65</f>
        <v>65123115</v>
      </c>
      <c r="H63" s="33">
        <f>'Диспан.набл.(КП) '!D63</f>
        <v>20866087</v>
      </c>
      <c r="I63" s="33">
        <f>'Дистанционное набл.(КП)'!D64</f>
        <v>642226</v>
      </c>
      <c r="J63" s="33">
        <f>'Центры здоровья'!D63</f>
        <v>0</v>
      </c>
      <c r="K63" s="33">
        <f>'АПУ неотл.пом.'!D63</f>
        <v>11344191</v>
      </c>
      <c r="L63" s="33">
        <f>'АПУ обращения '!D63</f>
        <v>41109542</v>
      </c>
      <c r="M63" s="33">
        <f>'ОДИ ПГГ'!D63</f>
        <v>3841425</v>
      </c>
      <c r="N63" s="33">
        <f>Школа!D62</f>
        <v>5286081</v>
      </c>
      <c r="O63" s="33">
        <f>'ФАП(1-26)'!D63</f>
        <v>40868564</v>
      </c>
      <c r="P63" s="33"/>
      <c r="Q63" s="33">
        <f>' СМП '!D63</f>
        <v>0</v>
      </c>
      <c r="R63" s="33">
        <f>'Гемодиализ по видам МП'!D63</f>
        <v>0</v>
      </c>
      <c r="S63" s="33">
        <f>'Мед.реаб.(АПУ,ДС,КС) '!D63</f>
        <v>4969874</v>
      </c>
      <c r="T63" s="33">
        <f t="shared" si="6"/>
        <v>270389290</v>
      </c>
    </row>
    <row r="64" spans="1:20" s="1" customFormat="1" x14ac:dyDescent="0.2">
      <c r="A64" s="18">
        <v>53</v>
      </c>
      <c r="B64" s="19" t="s">
        <v>223</v>
      </c>
      <c r="C64" s="9" t="s">
        <v>222</v>
      </c>
      <c r="D64" s="33">
        <f>КС!D64</f>
        <v>399752118</v>
      </c>
      <c r="E64" s="33">
        <f>ДС!D64</f>
        <v>0</v>
      </c>
      <c r="F64" s="33">
        <f t="shared" si="4"/>
        <v>433480</v>
      </c>
      <c r="G64" s="33">
        <f>' Профилактика '!D66</f>
        <v>0</v>
      </c>
      <c r="H64" s="33">
        <f>'Диспан.набл.(КП) '!D64</f>
        <v>0</v>
      </c>
      <c r="I64" s="33">
        <f>'Дистанционное набл.(КП)'!D65</f>
        <v>0</v>
      </c>
      <c r="J64" s="33">
        <f>'Центры здоровья'!D64</f>
        <v>0</v>
      </c>
      <c r="K64" s="33">
        <f>'АПУ неотл.пом.'!D64</f>
        <v>433480</v>
      </c>
      <c r="L64" s="33">
        <f>'АПУ обращения '!D64</f>
        <v>0</v>
      </c>
      <c r="M64" s="33">
        <f>'ОДИ ПГГ'!D64</f>
        <v>0</v>
      </c>
      <c r="N64" s="33">
        <f>Школа!D63</f>
        <v>0</v>
      </c>
      <c r="O64" s="33">
        <f>'ФАП(1-26)'!D64</f>
        <v>0</v>
      </c>
      <c r="P64" s="33"/>
      <c r="Q64" s="33">
        <f>' СМП '!D64</f>
        <v>0</v>
      </c>
      <c r="R64" s="33">
        <f>'Гемодиализ по видам МП'!D64</f>
        <v>0</v>
      </c>
      <c r="S64" s="33">
        <f>'Мед.реаб.(АПУ,ДС,КС) '!D64</f>
        <v>0</v>
      </c>
      <c r="T64" s="33">
        <f t="shared" si="6"/>
        <v>400185598</v>
      </c>
    </row>
    <row r="65" spans="1:20" s="1" customFormat="1" x14ac:dyDescent="0.2">
      <c r="A65" s="18">
        <v>54</v>
      </c>
      <c r="B65" s="19" t="s">
        <v>232</v>
      </c>
      <c r="C65" s="9" t="s">
        <v>233</v>
      </c>
      <c r="D65" s="33">
        <f>КС!D65</f>
        <v>0</v>
      </c>
      <c r="E65" s="33">
        <f>ДС!D65</f>
        <v>0</v>
      </c>
      <c r="F65" s="33">
        <f t="shared" si="4"/>
        <v>0</v>
      </c>
      <c r="G65" s="33">
        <f>' Профилактика '!D67</f>
        <v>0</v>
      </c>
      <c r="H65" s="33">
        <f>'Диспан.набл.(КП) '!D65</f>
        <v>0</v>
      </c>
      <c r="I65" s="33">
        <f>'Дистанционное набл.(КП)'!D66</f>
        <v>0</v>
      </c>
      <c r="J65" s="33">
        <f>'Центры здоровья'!D65</f>
        <v>0</v>
      </c>
      <c r="K65" s="33">
        <f>'АПУ неотл.пом.'!D65</f>
        <v>0</v>
      </c>
      <c r="L65" s="33">
        <f>'АПУ обращения '!D65</f>
        <v>0</v>
      </c>
      <c r="M65" s="33">
        <f>'ОДИ ПГГ'!D65</f>
        <v>0</v>
      </c>
      <c r="N65" s="33">
        <f>Школа!D64</f>
        <v>0</v>
      </c>
      <c r="O65" s="33">
        <f>'ФАП(1-26)'!D65</f>
        <v>0</v>
      </c>
      <c r="P65" s="33"/>
      <c r="Q65" s="33">
        <f>' СМП '!D65</f>
        <v>0</v>
      </c>
      <c r="R65" s="33">
        <f>'Гемодиализ по видам МП'!D65</f>
        <v>0</v>
      </c>
      <c r="S65" s="33">
        <f>'Мед.реаб.(АПУ,ДС,КС) '!D65</f>
        <v>9505477</v>
      </c>
      <c r="T65" s="33">
        <f t="shared" si="6"/>
        <v>9505477</v>
      </c>
    </row>
    <row r="66" spans="1:20" s="1" customFormat="1" ht="23.25" customHeight="1" x14ac:dyDescent="0.2">
      <c r="A66" s="18">
        <v>55</v>
      </c>
      <c r="B66" s="19" t="s">
        <v>113</v>
      </c>
      <c r="C66" s="9" t="s">
        <v>52</v>
      </c>
      <c r="D66" s="33">
        <f>КС!D66</f>
        <v>0</v>
      </c>
      <c r="E66" s="33">
        <f>ДС!D66</f>
        <v>27244575</v>
      </c>
      <c r="F66" s="33">
        <f t="shared" si="4"/>
        <v>220039952</v>
      </c>
      <c r="G66" s="33">
        <f>' Профилактика '!D68</f>
        <v>155173844</v>
      </c>
      <c r="H66" s="33">
        <f>'Диспан.набл.(КП) '!D66</f>
        <v>181652</v>
      </c>
      <c r="I66" s="33">
        <f>'Дистанционное набл.(КП)'!D67</f>
        <v>0</v>
      </c>
      <c r="J66" s="33">
        <f>'Центры здоровья'!D66</f>
        <v>0</v>
      </c>
      <c r="K66" s="33">
        <f>'АПУ неотл.пом.'!D66</f>
        <v>10722128</v>
      </c>
      <c r="L66" s="33">
        <f>'АПУ обращения '!D66</f>
        <v>50365773</v>
      </c>
      <c r="M66" s="33">
        <f>'ОДИ ПГГ'!D66</f>
        <v>2073413</v>
      </c>
      <c r="N66" s="33">
        <f>Школа!D65</f>
        <v>1523142</v>
      </c>
      <c r="O66" s="33">
        <f>'ФАП(1-26)'!D66</f>
        <v>0</v>
      </c>
      <c r="P66" s="33"/>
      <c r="Q66" s="33">
        <f>' СМП '!D66</f>
        <v>0</v>
      </c>
      <c r="R66" s="33">
        <f>'Гемодиализ по видам МП'!D66</f>
        <v>0</v>
      </c>
      <c r="S66" s="33">
        <f>'Мед.реаб.(АПУ,ДС,КС) '!D66</f>
        <v>9575656</v>
      </c>
      <c r="T66" s="33">
        <f t="shared" si="6"/>
        <v>256860183</v>
      </c>
    </row>
    <row r="67" spans="1:20" s="1" customFormat="1" ht="27.75" customHeight="1" x14ac:dyDescent="0.2">
      <c r="A67" s="18">
        <v>56</v>
      </c>
      <c r="B67" s="11" t="s">
        <v>114</v>
      </c>
      <c r="C67" s="9" t="s">
        <v>234</v>
      </c>
      <c r="D67" s="33">
        <f>КС!D67</f>
        <v>0</v>
      </c>
      <c r="E67" s="33">
        <f>ДС!D67</f>
        <v>20932016</v>
      </c>
      <c r="F67" s="33">
        <f t="shared" si="4"/>
        <v>170389682</v>
      </c>
      <c r="G67" s="33">
        <f>' Профилактика '!D69</f>
        <v>119556461</v>
      </c>
      <c r="H67" s="33">
        <f>'Диспан.набл.(КП) '!D67</f>
        <v>261041</v>
      </c>
      <c r="I67" s="33">
        <f>'Дистанционное набл.(КП)'!D68</f>
        <v>0</v>
      </c>
      <c r="J67" s="33">
        <f>'Центры здоровья'!D67</f>
        <v>0</v>
      </c>
      <c r="K67" s="33">
        <f>'АПУ неотл.пом.'!D67</f>
        <v>8239371</v>
      </c>
      <c r="L67" s="33">
        <f>'АПУ обращения '!D67</f>
        <v>39343038</v>
      </c>
      <c r="M67" s="33">
        <f>'ОДИ ПГГ'!D67</f>
        <v>1953677</v>
      </c>
      <c r="N67" s="33">
        <f>Школа!D66</f>
        <v>1036094</v>
      </c>
      <c r="O67" s="33">
        <f>'ФАП(1-26)'!D67</f>
        <v>0</v>
      </c>
      <c r="P67" s="33"/>
      <c r="Q67" s="33">
        <f>' СМП '!D67</f>
        <v>0</v>
      </c>
      <c r="R67" s="33">
        <f>'Гемодиализ по видам МП'!D67</f>
        <v>0</v>
      </c>
      <c r="S67" s="33">
        <f>'Мед.реаб.(АПУ,ДС,КС) '!D67</f>
        <v>9255451</v>
      </c>
      <c r="T67" s="33">
        <f t="shared" si="6"/>
        <v>200577149</v>
      </c>
    </row>
    <row r="68" spans="1:20" s="1" customFormat="1" ht="24" x14ac:dyDescent="0.2">
      <c r="A68" s="18">
        <v>57</v>
      </c>
      <c r="B68" s="10" t="s">
        <v>115</v>
      </c>
      <c r="C68" s="9" t="s">
        <v>116</v>
      </c>
      <c r="D68" s="33">
        <f>КС!D68</f>
        <v>0</v>
      </c>
      <c r="E68" s="33">
        <f>ДС!D68</f>
        <v>27267852</v>
      </c>
      <c r="F68" s="33">
        <f t="shared" si="4"/>
        <v>318118340</v>
      </c>
      <c r="G68" s="33">
        <f>' Профилактика '!D70</f>
        <v>178661812</v>
      </c>
      <c r="H68" s="33">
        <f>'Диспан.набл.(КП) '!D68</f>
        <v>78043</v>
      </c>
      <c r="I68" s="33">
        <f>'Дистанционное набл.(КП)'!D69</f>
        <v>0</v>
      </c>
      <c r="J68" s="33">
        <f>'Центры здоровья'!D68</f>
        <v>0</v>
      </c>
      <c r="K68" s="33">
        <f>'АПУ неотл.пом.'!D68</f>
        <v>28455795</v>
      </c>
      <c r="L68" s="33">
        <f>'АПУ обращения '!D68</f>
        <v>107052284</v>
      </c>
      <c r="M68" s="33">
        <f>'ОДИ ПГГ'!D68</f>
        <v>2248200</v>
      </c>
      <c r="N68" s="33">
        <f>Школа!D67</f>
        <v>1622206</v>
      </c>
      <c r="O68" s="33">
        <f>'ФАП(1-26)'!D68</f>
        <v>0</v>
      </c>
      <c r="P68" s="33"/>
      <c r="Q68" s="33">
        <f>' СМП '!D68</f>
        <v>0</v>
      </c>
      <c r="R68" s="33">
        <f>'Гемодиализ по видам МП'!D68</f>
        <v>0</v>
      </c>
      <c r="S68" s="33">
        <f>'Мед.реаб.(АПУ,ДС,КС) '!D68</f>
        <v>0</v>
      </c>
      <c r="T68" s="33">
        <f t="shared" si="6"/>
        <v>345386192</v>
      </c>
    </row>
    <row r="69" spans="1:20" s="1" customFormat="1" x14ac:dyDescent="0.2">
      <c r="A69" s="18">
        <v>58</v>
      </c>
      <c r="B69" s="11" t="s">
        <v>117</v>
      </c>
      <c r="C69" s="9" t="s">
        <v>235</v>
      </c>
      <c r="D69" s="33">
        <f>КС!D69</f>
        <v>0</v>
      </c>
      <c r="E69" s="33">
        <f>ДС!D69</f>
        <v>40919568</v>
      </c>
      <c r="F69" s="33">
        <f t="shared" si="4"/>
        <v>370601862</v>
      </c>
      <c r="G69" s="33">
        <f>' Профилактика '!D71</f>
        <v>245889980</v>
      </c>
      <c r="H69" s="33">
        <f>'Диспан.набл.(КП) '!D69</f>
        <v>84938</v>
      </c>
      <c r="I69" s="33">
        <f>'Дистанционное набл.(КП)'!D70</f>
        <v>0</v>
      </c>
      <c r="J69" s="33">
        <f>'Центры здоровья'!D69</f>
        <v>0</v>
      </c>
      <c r="K69" s="33">
        <f>'АПУ неотл.пом.'!D69</f>
        <v>33654304</v>
      </c>
      <c r="L69" s="33">
        <f>'АПУ обращения '!D69</f>
        <v>84023952</v>
      </c>
      <c r="M69" s="33">
        <f>'ОДИ ПГГ'!D69</f>
        <v>4796589</v>
      </c>
      <c r="N69" s="33">
        <f>Школа!D68</f>
        <v>2152099</v>
      </c>
      <c r="O69" s="33">
        <f>'ФАП(1-26)'!D69</f>
        <v>0</v>
      </c>
      <c r="P69" s="33"/>
      <c r="Q69" s="33">
        <f>' СМП '!D69</f>
        <v>0</v>
      </c>
      <c r="R69" s="33">
        <f>'Гемодиализ по видам МП'!D69</f>
        <v>0</v>
      </c>
      <c r="S69" s="33">
        <f>'Мед.реаб.(АПУ,ДС,КС) '!D69</f>
        <v>10404298</v>
      </c>
      <c r="T69" s="33">
        <f t="shared" si="6"/>
        <v>421925728</v>
      </c>
    </row>
    <row r="70" spans="1:20" s="1" customFormat="1" x14ac:dyDescent="0.2">
      <c r="A70" s="18">
        <v>59</v>
      </c>
      <c r="B70" s="19" t="s">
        <v>118</v>
      </c>
      <c r="C70" s="9" t="s">
        <v>325</v>
      </c>
      <c r="D70" s="33">
        <f>КС!D70</f>
        <v>0</v>
      </c>
      <c r="E70" s="33">
        <f>ДС!D70</f>
        <v>24700861</v>
      </c>
      <c r="F70" s="33">
        <f t="shared" si="4"/>
        <v>231560332</v>
      </c>
      <c r="G70" s="33">
        <f>' Профилактика '!D72</f>
        <v>149203400</v>
      </c>
      <c r="H70" s="33">
        <f>'Диспан.набл.(КП) '!D70</f>
        <v>10765</v>
      </c>
      <c r="I70" s="33">
        <f>'Дистанционное набл.(КП)'!D71</f>
        <v>0</v>
      </c>
      <c r="J70" s="33">
        <f>'Центры здоровья'!D70</f>
        <v>0</v>
      </c>
      <c r="K70" s="33">
        <f>'АПУ неотл.пом.'!D70</f>
        <v>9200613</v>
      </c>
      <c r="L70" s="33">
        <f>'АПУ обращения '!D70</f>
        <v>69200331</v>
      </c>
      <c r="M70" s="33">
        <f>'ОДИ ПГГ'!D70</f>
        <v>2102472</v>
      </c>
      <c r="N70" s="33">
        <f>Школа!D69</f>
        <v>1842751</v>
      </c>
      <c r="O70" s="33">
        <f>'ФАП(1-26)'!D70</f>
        <v>0</v>
      </c>
      <c r="P70" s="33"/>
      <c r="Q70" s="33">
        <f>' СМП '!D70</f>
        <v>0</v>
      </c>
      <c r="R70" s="33">
        <f>'Гемодиализ по видам МП'!D70</f>
        <v>0</v>
      </c>
      <c r="S70" s="33">
        <f>'Мед.реаб.(АПУ,ДС,КС) '!D70</f>
        <v>15113177</v>
      </c>
      <c r="T70" s="33">
        <f t="shared" si="6"/>
        <v>271374370</v>
      </c>
    </row>
    <row r="71" spans="1:20" s="1" customFormat="1" ht="24" x14ac:dyDescent="0.2">
      <c r="A71" s="18">
        <v>60</v>
      </c>
      <c r="B71" s="10" t="s">
        <v>119</v>
      </c>
      <c r="C71" s="9" t="s">
        <v>236</v>
      </c>
      <c r="D71" s="33">
        <f>КС!D71</f>
        <v>0</v>
      </c>
      <c r="E71" s="33">
        <f>ДС!D71</f>
        <v>0</v>
      </c>
      <c r="F71" s="33">
        <f t="shared" si="4"/>
        <v>134901412</v>
      </c>
      <c r="G71" s="33">
        <f>' Профилактика '!D73</f>
        <v>32014273</v>
      </c>
      <c r="H71" s="33">
        <f>'Диспан.набл.(КП) '!D71</f>
        <v>0</v>
      </c>
      <c r="I71" s="33">
        <f>'Дистанционное набл.(КП)'!D72</f>
        <v>0</v>
      </c>
      <c r="J71" s="33">
        <f>'Центры здоровья'!D71</f>
        <v>0</v>
      </c>
      <c r="K71" s="33">
        <f>'АПУ неотл.пом.'!D71</f>
        <v>0</v>
      </c>
      <c r="L71" s="33">
        <f>'АПУ обращения '!D71</f>
        <v>102887139</v>
      </c>
      <c r="M71" s="33">
        <f>'ОДИ ПГГ'!D71</f>
        <v>0</v>
      </c>
      <c r="N71" s="33">
        <f>Школа!D70</f>
        <v>0</v>
      </c>
      <c r="O71" s="33">
        <f>'ФАП(1-26)'!D71</f>
        <v>0</v>
      </c>
      <c r="P71" s="33"/>
      <c r="Q71" s="33">
        <f>' СМП '!D71</f>
        <v>0</v>
      </c>
      <c r="R71" s="33">
        <f>'Гемодиализ по видам МП'!D71</f>
        <v>0</v>
      </c>
      <c r="S71" s="33">
        <f>'Мед.реаб.(АПУ,ДС,КС) '!D71</f>
        <v>0</v>
      </c>
      <c r="T71" s="33">
        <f t="shared" si="6"/>
        <v>134901412</v>
      </c>
    </row>
    <row r="72" spans="1:20" s="1" customFormat="1" ht="24" x14ac:dyDescent="0.2">
      <c r="A72" s="18">
        <v>61</v>
      </c>
      <c r="B72" s="10" t="s">
        <v>120</v>
      </c>
      <c r="C72" s="9" t="s">
        <v>237</v>
      </c>
      <c r="D72" s="33">
        <f>КС!D72</f>
        <v>0</v>
      </c>
      <c r="E72" s="33">
        <f>ДС!D72</f>
        <v>0</v>
      </c>
      <c r="F72" s="33">
        <f t="shared" ref="F72:F135" si="7">G72+H72+I72+J72+K72+L72+M72+N72+O72+P72</f>
        <v>140139587</v>
      </c>
      <c r="G72" s="33">
        <f>' Профилактика '!D74</f>
        <v>29778932</v>
      </c>
      <c r="H72" s="33">
        <f>'Диспан.набл.(КП) '!D72</f>
        <v>0</v>
      </c>
      <c r="I72" s="33">
        <f>'Дистанционное набл.(КП)'!D73</f>
        <v>0</v>
      </c>
      <c r="J72" s="33">
        <f>'Центры здоровья'!D72</f>
        <v>0</v>
      </c>
      <c r="K72" s="33">
        <f>'АПУ неотл.пом.'!D72</f>
        <v>9696798</v>
      </c>
      <c r="L72" s="33">
        <f>'АПУ обращения '!D72</f>
        <v>100663857</v>
      </c>
      <c r="M72" s="33">
        <f>'ОДИ ПГГ'!D72</f>
        <v>0</v>
      </c>
      <c r="N72" s="33">
        <f>Школа!D71</f>
        <v>0</v>
      </c>
      <c r="O72" s="33">
        <f>'ФАП(1-26)'!D72</f>
        <v>0</v>
      </c>
      <c r="P72" s="33"/>
      <c r="Q72" s="33">
        <f>' СМП '!D72</f>
        <v>0</v>
      </c>
      <c r="R72" s="33">
        <f>'Гемодиализ по видам МП'!D72</f>
        <v>0</v>
      </c>
      <c r="S72" s="33">
        <f>'Мед.реаб.(АПУ,ДС,КС) '!D72</f>
        <v>0</v>
      </c>
      <c r="T72" s="33">
        <f t="shared" si="6"/>
        <v>140139587</v>
      </c>
    </row>
    <row r="73" spans="1:20" s="1" customFormat="1" x14ac:dyDescent="0.2">
      <c r="A73" s="18">
        <v>62</v>
      </c>
      <c r="B73" s="11" t="s">
        <v>121</v>
      </c>
      <c r="C73" s="9" t="s">
        <v>238</v>
      </c>
      <c r="D73" s="33">
        <f>КС!D73</f>
        <v>0</v>
      </c>
      <c r="E73" s="33">
        <f>ДС!D73</f>
        <v>52633662</v>
      </c>
      <c r="F73" s="33">
        <f t="shared" si="7"/>
        <v>517910099</v>
      </c>
      <c r="G73" s="33">
        <f>' Профилактика '!D75</f>
        <v>250627415</v>
      </c>
      <c r="H73" s="33">
        <f>'Диспан.набл.(КП) '!D73</f>
        <v>82938185</v>
      </c>
      <c r="I73" s="33">
        <f>'Дистанционное набл.(КП)'!D74</f>
        <v>2116826</v>
      </c>
      <c r="J73" s="33">
        <f>'Центры здоровья'!D73</f>
        <v>0</v>
      </c>
      <c r="K73" s="33">
        <f>'АПУ неотл.пом.'!D73</f>
        <v>26121505</v>
      </c>
      <c r="L73" s="33">
        <f>'АПУ обращения '!D73</f>
        <v>124985147</v>
      </c>
      <c r="M73" s="33">
        <f>'ОДИ ПГГ'!D73</f>
        <v>12145980</v>
      </c>
      <c r="N73" s="33">
        <f>Школа!D72</f>
        <v>18975041</v>
      </c>
      <c r="O73" s="33">
        <f>'ФАП(1-26)'!D73</f>
        <v>0</v>
      </c>
      <c r="P73" s="33"/>
      <c r="Q73" s="33">
        <f>' СМП '!D73</f>
        <v>0</v>
      </c>
      <c r="R73" s="33">
        <f>'Гемодиализ по видам МП'!D73</f>
        <v>0</v>
      </c>
      <c r="S73" s="33">
        <f>'Мед.реаб.(АПУ,ДС,КС) '!D73</f>
        <v>4351897</v>
      </c>
      <c r="T73" s="33">
        <f t="shared" si="6"/>
        <v>574895658</v>
      </c>
    </row>
    <row r="74" spans="1:20" s="1" customFormat="1" x14ac:dyDescent="0.2">
      <c r="A74" s="18">
        <v>63</v>
      </c>
      <c r="B74" s="11" t="s">
        <v>122</v>
      </c>
      <c r="C74" s="9" t="s">
        <v>51</v>
      </c>
      <c r="D74" s="33">
        <f>КС!D74</f>
        <v>0</v>
      </c>
      <c r="E74" s="33">
        <f>ДС!D74</f>
        <v>28471511</v>
      </c>
      <c r="F74" s="33">
        <f t="shared" si="7"/>
        <v>321798454</v>
      </c>
      <c r="G74" s="33">
        <f>' Профилактика '!D76</f>
        <v>143096538</v>
      </c>
      <c r="H74" s="33">
        <f>'Диспан.набл.(КП) '!D74</f>
        <v>55850228</v>
      </c>
      <c r="I74" s="33">
        <f>'Дистанционное набл.(КП)'!D75</f>
        <v>1392513</v>
      </c>
      <c r="J74" s="33">
        <f>'Центры здоровья'!D74</f>
        <v>16213718</v>
      </c>
      <c r="K74" s="33">
        <f>'АПУ неотл.пом.'!D74</f>
        <v>17810610</v>
      </c>
      <c r="L74" s="33">
        <f>'АПУ обращения '!D74</f>
        <v>64995455</v>
      </c>
      <c r="M74" s="33">
        <f>'ОДИ ПГГ'!D74</f>
        <v>10925383</v>
      </c>
      <c r="N74" s="33">
        <f>Школа!D73</f>
        <v>11514009</v>
      </c>
      <c r="O74" s="33">
        <f>'ФАП(1-26)'!D74</f>
        <v>0</v>
      </c>
      <c r="P74" s="33"/>
      <c r="Q74" s="33">
        <f>' СМП '!D74</f>
        <v>0</v>
      </c>
      <c r="R74" s="33">
        <f>'Гемодиализ по видам МП'!D74</f>
        <v>0</v>
      </c>
      <c r="S74" s="33">
        <f>'Мед.реаб.(АПУ,ДС,КС) '!D74</f>
        <v>14949088</v>
      </c>
      <c r="T74" s="33">
        <f t="shared" si="6"/>
        <v>365219053</v>
      </c>
    </row>
    <row r="75" spans="1:20" s="1" customFormat="1" x14ac:dyDescent="0.2">
      <c r="A75" s="18">
        <v>64</v>
      </c>
      <c r="B75" s="11" t="s">
        <v>123</v>
      </c>
      <c r="C75" s="9" t="s">
        <v>239</v>
      </c>
      <c r="D75" s="33">
        <f>КС!D75</f>
        <v>0</v>
      </c>
      <c r="E75" s="33">
        <f>ДС!D75</f>
        <v>73524692</v>
      </c>
      <c r="F75" s="33">
        <f t="shared" si="7"/>
        <v>687588062</v>
      </c>
      <c r="G75" s="33">
        <f>' Профилактика '!D77</f>
        <v>332114978</v>
      </c>
      <c r="H75" s="33">
        <f>'Диспан.набл.(КП) '!D75</f>
        <v>108809587</v>
      </c>
      <c r="I75" s="33">
        <f>'Дистанционное набл.(КП)'!D76</f>
        <v>2818526</v>
      </c>
      <c r="J75" s="33">
        <f>'Центры здоровья'!D75</f>
        <v>0</v>
      </c>
      <c r="K75" s="33">
        <f>'АПУ неотл.пом.'!D75</f>
        <v>40886917</v>
      </c>
      <c r="L75" s="33">
        <f>'АПУ обращения '!D75</f>
        <v>161356859</v>
      </c>
      <c r="M75" s="33">
        <f>'ОДИ ПГГ'!D75</f>
        <v>16148832</v>
      </c>
      <c r="N75" s="33">
        <f>Школа!D74</f>
        <v>25452363</v>
      </c>
      <c r="O75" s="33">
        <f>'ФАП(1-26)'!D75</f>
        <v>0</v>
      </c>
      <c r="P75" s="33"/>
      <c r="Q75" s="33">
        <f>' СМП '!D75</f>
        <v>0</v>
      </c>
      <c r="R75" s="33">
        <f>'Гемодиализ по видам МП'!D75</f>
        <v>0</v>
      </c>
      <c r="S75" s="33">
        <f>'Мед.реаб.(АПУ,ДС,КС) '!D75</f>
        <v>8215129</v>
      </c>
      <c r="T75" s="33">
        <f t="shared" si="6"/>
        <v>769327883</v>
      </c>
    </row>
    <row r="76" spans="1:20" s="1" customFormat="1" ht="24" x14ac:dyDescent="0.2">
      <c r="A76" s="18">
        <v>65</v>
      </c>
      <c r="B76" s="11" t="s">
        <v>124</v>
      </c>
      <c r="C76" s="9" t="s">
        <v>240</v>
      </c>
      <c r="D76" s="33">
        <f>КС!D76</f>
        <v>0</v>
      </c>
      <c r="E76" s="33">
        <f>ДС!D76</f>
        <v>0</v>
      </c>
      <c r="F76" s="33">
        <f t="shared" si="7"/>
        <v>60957211</v>
      </c>
      <c r="G76" s="33">
        <f>' Профилактика '!D78</f>
        <v>13899104</v>
      </c>
      <c r="H76" s="33">
        <f>'Диспан.набл.(КП) '!D76</f>
        <v>33639</v>
      </c>
      <c r="I76" s="33">
        <f>'Дистанционное набл.(КП)'!D77</f>
        <v>0</v>
      </c>
      <c r="J76" s="33">
        <f>'Центры здоровья'!D76</f>
        <v>0</v>
      </c>
      <c r="K76" s="33">
        <f>'АПУ неотл.пом.'!D76</f>
        <v>0</v>
      </c>
      <c r="L76" s="33">
        <f>'АПУ обращения '!D76</f>
        <v>47024468</v>
      </c>
      <c r="M76" s="33">
        <f>'ОДИ ПГГ'!D76</f>
        <v>0</v>
      </c>
      <c r="N76" s="33">
        <f>Школа!D75</f>
        <v>0</v>
      </c>
      <c r="O76" s="33">
        <f>'ФАП(1-26)'!D76</f>
        <v>0</v>
      </c>
      <c r="P76" s="33"/>
      <c r="Q76" s="33">
        <f>' СМП '!D76</f>
        <v>0</v>
      </c>
      <c r="R76" s="33">
        <f>'Гемодиализ по видам МП'!D76</f>
        <v>0</v>
      </c>
      <c r="S76" s="33">
        <f>'Мед.реаб.(АПУ,ДС,КС) '!D76</f>
        <v>0</v>
      </c>
      <c r="T76" s="33">
        <f t="shared" ref="T76:T107" si="8">D76+E76+F76+Q76+R76+S76</f>
        <v>60957211</v>
      </c>
    </row>
    <row r="77" spans="1:20" s="1" customFormat="1" ht="24" x14ac:dyDescent="0.2">
      <c r="A77" s="18">
        <v>66</v>
      </c>
      <c r="B77" s="10" t="s">
        <v>125</v>
      </c>
      <c r="C77" s="9" t="s">
        <v>241</v>
      </c>
      <c r="D77" s="33">
        <f>КС!D77</f>
        <v>0</v>
      </c>
      <c r="E77" s="33">
        <f>ДС!D77</f>
        <v>0</v>
      </c>
      <c r="F77" s="33">
        <f t="shared" si="7"/>
        <v>78531002</v>
      </c>
      <c r="G77" s="33">
        <f>' Профилактика '!D79</f>
        <v>12681070</v>
      </c>
      <c r="H77" s="33">
        <f>'Диспан.набл.(КП) '!D77</f>
        <v>12110</v>
      </c>
      <c r="I77" s="33">
        <f>'Дистанционное набл.(КП)'!D78</f>
        <v>0</v>
      </c>
      <c r="J77" s="33">
        <f>'Центры здоровья'!D77</f>
        <v>0</v>
      </c>
      <c r="K77" s="33">
        <f>'АПУ неотл.пом.'!D77</f>
        <v>22934297</v>
      </c>
      <c r="L77" s="33">
        <f>'АПУ обращения '!D77</f>
        <v>42903525</v>
      </c>
      <c r="M77" s="33">
        <f>'ОДИ ПГГ'!D77</f>
        <v>0</v>
      </c>
      <c r="N77" s="33">
        <f>Школа!D76</f>
        <v>0</v>
      </c>
      <c r="O77" s="33">
        <f>'ФАП(1-26)'!D77</f>
        <v>0</v>
      </c>
      <c r="P77" s="33"/>
      <c r="Q77" s="33">
        <f>' СМП '!D77</f>
        <v>0</v>
      </c>
      <c r="R77" s="33">
        <f>'Гемодиализ по видам МП'!D77</f>
        <v>0</v>
      </c>
      <c r="S77" s="33">
        <f>'Мед.реаб.(АПУ,ДС,КС) '!D77</f>
        <v>0</v>
      </c>
      <c r="T77" s="33">
        <f t="shared" si="8"/>
        <v>78531002</v>
      </c>
    </row>
    <row r="78" spans="1:20" s="1" customFormat="1" ht="24" x14ac:dyDescent="0.2">
      <c r="A78" s="18">
        <v>67</v>
      </c>
      <c r="B78" s="11" t="s">
        <v>126</v>
      </c>
      <c r="C78" s="9" t="s">
        <v>242</v>
      </c>
      <c r="D78" s="33">
        <f>КС!D78</f>
        <v>0</v>
      </c>
      <c r="E78" s="33">
        <f>ДС!D78</f>
        <v>0</v>
      </c>
      <c r="F78" s="33">
        <f t="shared" si="7"/>
        <v>69282263</v>
      </c>
      <c r="G78" s="33">
        <f>' Профилактика '!D80</f>
        <v>15803907</v>
      </c>
      <c r="H78" s="33">
        <f>'Диспан.набл.(КП) '!D78</f>
        <v>9419</v>
      </c>
      <c r="I78" s="33">
        <f>'Дистанционное набл.(КП)'!D79</f>
        <v>0</v>
      </c>
      <c r="J78" s="33">
        <f>'Центры здоровья'!D78</f>
        <v>0</v>
      </c>
      <c r="K78" s="33">
        <f>'АПУ неотл.пом.'!D78</f>
        <v>0</v>
      </c>
      <c r="L78" s="33">
        <f>'АПУ обращения '!D78</f>
        <v>53468937</v>
      </c>
      <c r="M78" s="33">
        <f>'ОДИ ПГГ'!D78</f>
        <v>0</v>
      </c>
      <c r="N78" s="33">
        <f>Школа!D77</f>
        <v>0</v>
      </c>
      <c r="O78" s="33">
        <f>'ФАП(1-26)'!D78</f>
        <v>0</v>
      </c>
      <c r="P78" s="33"/>
      <c r="Q78" s="33">
        <f>' СМП '!D78</f>
        <v>0</v>
      </c>
      <c r="R78" s="33">
        <f>'Гемодиализ по видам МП'!D78</f>
        <v>0</v>
      </c>
      <c r="S78" s="33">
        <f>'Мед.реаб.(АПУ,ДС,КС) '!D78</f>
        <v>0</v>
      </c>
      <c r="T78" s="33">
        <f t="shared" si="8"/>
        <v>69282263</v>
      </c>
    </row>
    <row r="79" spans="1:20" s="1" customFormat="1" ht="24" x14ac:dyDescent="0.2">
      <c r="A79" s="18">
        <v>68</v>
      </c>
      <c r="B79" s="11" t="s">
        <v>127</v>
      </c>
      <c r="C79" s="9" t="s">
        <v>243</v>
      </c>
      <c r="D79" s="33">
        <f>КС!D79</f>
        <v>0</v>
      </c>
      <c r="E79" s="33">
        <f>ДС!D79</f>
        <v>0</v>
      </c>
      <c r="F79" s="33">
        <f t="shared" si="7"/>
        <v>78636817</v>
      </c>
      <c r="G79" s="33">
        <f>' Профилактика '!D81</f>
        <v>17936827</v>
      </c>
      <c r="H79" s="33">
        <f>'Диспан.набл.(КП) '!D79</f>
        <v>14801</v>
      </c>
      <c r="I79" s="33">
        <f>'Дистанционное набл.(КП)'!D80</f>
        <v>0</v>
      </c>
      <c r="J79" s="33">
        <f>'Центры здоровья'!D79</f>
        <v>0</v>
      </c>
      <c r="K79" s="33">
        <f>'АПУ неотл.пом.'!D79</f>
        <v>0</v>
      </c>
      <c r="L79" s="33">
        <f>'АПУ обращения '!D79</f>
        <v>60685189</v>
      </c>
      <c r="M79" s="33">
        <f>'ОДИ ПГГ'!D79</f>
        <v>0</v>
      </c>
      <c r="N79" s="33">
        <f>Школа!D78</f>
        <v>0</v>
      </c>
      <c r="O79" s="33">
        <f>'ФАП(1-26)'!D79</f>
        <v>0</v>
      </c>
      <c r="P79" s="33"/>
      <c r="Q79" s="33">
        <f>' СМП '!D79</f>
        <v>0</v>
      </c>
      <c r="R79" s="33">
        <f>'Гемодиализ по видам МП'!D79</f>
        <v>0</v>
      </c>
      <c r="S79" s="33">
        <f>'Мед.реаб.(АПУ,ДС,КС) '!D79</f>
        <v>0</v>
      </c>
      <c r="T79" s="33">
        <f t="shared" si="8"/>
        <v>78636817</v>
      </c>
    </row>
    <row r="80" spans="1:20" s="1" customFormat="1" ht="24" x14ac:dyDescent="0.2">
      <c r="A80" s="18">
        <v>69</v>
      </c>
      <c r="B80" s="10" t="s">
        <v>128</v>
      </c>
      <c r="C80" s="9" t="s">
        <v>244</v>
      </c>
      <c r="D80" s="33">
        <f>КС!D80</f>
        <v>0</v>
      </c>
      <c r="E80" s="33">
        <f>ДС!D80</f>
        <v>0</v>
      </c>
      <c r="F80" s="33">
        <f t="shared" si="7"/>
        <v>100591282</v>
      </c>
      <c r="G80" s="33">
        <f>' Профилактика '!D82</f>
        <v>24281357</v>
      </c>
      <c r="H80" s="33">
        <f>'Диспан.набл.(КП) '!D80</f>
        <v>4037</v>
      </c>
      <c r="I80" s="33">
        <f>'Дистанционное набл.(КП)'!D81</f>
        <v>0</v>
      </c>
      <c r="J80" s="33">
        <f>'Центры здоровья'!D80</f>
        <v>0</v>
      </c>
      <c r="K80" s="33">
        <f>'АПУ неотл.пом.'!D80</f>
        <v>0</v>
      </c>
      <c r="L80" s="33">
        <f>'АПУ обращения '!D80</f>
        <v>76305888</v>
      </c>
      <c r="M80" s="33">
        <f>'ОДИ ПГГ'!D80</f>
        <v>0</v>
      </c>
      <c r="N80" s="33">
        <f>Школа!D79</f>
        <v>0</v>
      </c>
      <c r="O80" s="33">
        <f>'ФАП(1-26)'!D80</f>
        <v>0</v>
      </c>
      <c r="P80" s="33"/>
      <c r="Q80" s="33">
        <f>' СМП '!D80</f>
        <v>0</v>
      </c>
      <c r="R80" s="33">
        <f>'Гемодиализ по видам МП'!D80</f>
        <v>0</v>
      </c>
      <c r="S80" s="33">
        <f>'Мед.реаб.(АПУ,ДС,КС) '!D80</f>
        <v>0</v>
      </c>
      <c r="T80" s="33">
        <f t="shared" si="8"/>
        <v>100591282</v>
      </c>
    </row>
    <row r="81" spans="1:20" s="1" customFormat="1" ht="24" x14ac:dyDescent="0.2">
      <c r="A81" s="18">
        <v>70</v>
      </c>
      <c r="B81" s="10" t="s">
        <v>129</v>
      </c>
      <c r="C81" s="9" t="s">
        <v>245</v>
      </c>
      <c r="D81" s="33">
        <f>КС!D81</f>
        <v>0</v>
      </c>
      <c r="E81" s="33">
        <f>ДС!D81</f>
        <v>0</v>
      </c>
      <c r="F81" s="33">
        <f t="shared" si="7"/>
        <v>67584670</v>
      </c>
      <c r="G81" s="33">
        <f>' Профилактика '!D83</f>
        <v>15418767</v>
      </c>
      <c r="H81" s="33">
        <f>'Диспан.набл.(КП) '!D81</f>
        <v>0</v>
      </c>
      <c r="I81" s="33">
        <f>'Дистанционное набл.(КП)'!D82</f>
        <v>0</v>
      </c>
      <c r="J81" s="33">
        <f>'Центры здоровья'!D81</f>
        <v>0</v>
      </c>
      <c r="K81" s="33">
        <f>'АПУ неотл.пом.'!D81</f>
        <v>0</v>
      </c>
      <c r="L81" s="33">
        <f>'АПУ обращения '!D81</f>
        <v>52165903</v>
      </c>
      <c r="M81" s="33">
        <f>'ОДИ ПГГ'!D81</f>
        <v>0</v>
      </c>
      <c r="N81" s="33">
        <f>Школа!D80</f>
        <v>0</v>
      </c>
      <c r="O81" s="33">
        <f>'ФАП(1-26)'!D81</f>
        <v>0</v>
      </c>
      <c r="P81" s="33"/>
      <c r="Q81" s="33">
        <f>' СМП '!D81</f>
        <v>0</v>
      </c>
      <c r="R81" s="33">
        <f>'Гемодиализ по видам МП'!D81</f>
        <v>0</v>
      </c>
      <c r="S81" s="33">
        <f>'Мед.реаб.(АПУ,ДС,КС) '!D81</f>
        <v>0</v>
      </c>
      <c r="T81" s="33">
        <f t="shared" si="8"/>
        <v>67584670</v>
      </c>
    </row>
    <row r="82" spans="1:20" s="1" customFormat="1" ht="24" x14ac:dyDescent="0.2">
      <c r="A82" s="18">
        <v>71</v>
      </c>
      <c r="B82" s="10" t="s">
        <v>130</v>
      </c>
      <c r="C82" s="9" t="s">
        <v>246</v>
      </c>
      <c r="D82" s="33">
        <f>КС!D82</f>
        <v>0</v>
      </c>
      <c r="E82" s="33">
        <f>ДС!D82</f>
        <v>0</v>
      </c>
      <c r="F82" s="33">
        <f t="shared" si="7"/>
        <v>61999670</v>
      </c>
      <c r="G82" s="33">
        <f>' Профилактика '!D84</f>
        <v>14144605</v>
      </c>
      <c r="H82" s="33">
        <f>'Диспан.набл.(КП) '!D82</f>
        <v>0</v>
      </c>
      <c r="I82" s="33">
        <f>'Дистанционное набл.(КП)'!D83</f>
        <v>0</v>
      </c>
      <c r="J82" s="33">
        <f>'Центры здоровья'!D82</f>
        <v>0</v>
      </c>
      <c r="K82" s="33">
        <f>'АПУ неотл.пом.'!D82</f>
        <v>0</v>
      </c>
      <c r="L82" s="33">
        <f>'АПУ обращения '!D82</f>
        <v>47855065</v>
      </c>
      <c r="M82" s="33">
        <f>'ОДИ ПГГ'!D82</f>
        <v>0</v>
      </c>
      <c r="N82" s="33">
        <f>Школа!D81</f>
        <v>0</v>
      </c>
      <c r="O82" s="33">
        <f>'ФАП(1-26)'!D82</f>
        <v>0</v>
      </c>
      <c r="P82" s="33"/>
      <c r="Q82" s="33">
        <f>' СМП '!D82</f>
        <v>0</v>
      </c>
      <c r="R82" s="33">
        <f>'Гемодиализ по видам МП'!D82</f>
        <v>0</v>
      </c>
      <c r="S82" s="33">
        <f>'Мед.реаб.(АПУ,ДС,КС) '!D82</f>
        <v>0</v>
      </c>
      <c r="T82" s="33">
        <f t="shared" si="8"/>
        <v>61999670</v>
      </c>
    </row>
    <row r="83" spans="1:20" s="1" customFormat="1" x14ac:dyDescent="0.2">
      <c r="A83" s="18">
        <v>72</v>
      </c>
      <c r="B83" s="19" t="s">
        <v>131</v>
      </c>
      <c r="C83" s="9" t="s">
        <v>132</v>
      </c>
      <c r="D83" s="33">
        <f>КС!D83</f>
        <v>401113557</v>
      </c>
      <c r="E83" s="33">
        <f>ДС!D83</f>
        <v>61343200</v>
      </c>
      <c r="F83" s="33">
        <f t="shared" si="7"/>
        <v>631982899</v>
      </c>
      <c r="G83" s="33">
        <f>' Профилактика '!D85</f>
        <v>305136751</v>
      </c>
      <c r="H83" s="33">
        <f>'Диспан.набл.(КП) '!D83</f>
        <v>63611288</v>
      </c>
      <c r="I83" s="33">
        <f>'Дистанционное набл.(КП)'!D84</f>
        <v>1632998</v>
      </c>
      <c r="J83" s="33">
        <f>'Центры здоровья'!D83</f>
        <v>11000375</v>
      </c>
      <c r="K83" s="33">
        <f>'АПУ неотл.пом.'!D83</f>
        <v>47389582</v>
      </c>
      <c r="L83" s="33">
        <f>'АПУ обращения '!D83</f>
        <v>168098496</v>
      </c>
      <c r="M83" s="33">
        <f>'ОДИ ПГГ'!D83</f>
        <v>17166616</v>
      </c>
      <c r="N83" s="33">
        <f>Школа!D82</f>
        <v>15202608</v>
      </c>
      <c r="O83" s="33">
        <f>'ФАП(1-26)'!D83</f>
        <v>2744185</v>
      </c>
      <c r="P83" s="33"/>
      <c r="Q83" s="33">
        <f>' СМП '!D83</f>
        <v>0</v>
      </c>
      <c r="R83" s="33">
        <f>'Гемодиализ по видам МП'!D83</f>
        <v>0</v>
      </c>
      <c r="S83" s="33">
        <f>'Мед.реаб.(АПУ,ДС,КС) '!D83</f>
        <v>8820773</v>
      </c>
      <c r="T83" s="33">
        <f t="shared" si="8"/>
        <v>1103260429</v>
      </c>
    </row>
    <row r="84" spans="1:20" s="1" customFormat="1" ht="13.5" customHeight="1" x14ac:dyDescent="0.2">
      <c r="A84" s="18">
        <v>73</v>
      </c>
      <c r="B84" s="10" t="s">
        <v>133</v>
      </c>
      <c r="C84" s="9" t="s">
        <v>247</v>
      </c>
      <c r="D84" s="33">
        <f>КС!D84</f>
        <v>131678135</v>
      </c>
      <c r="E84" s="33">
        <f>ДС!D84</f>
        <v>102279007</v>
      </c>
      <c r="F84" s="33">
        <f t="shared" si="7"/>
        <v>1023961347</v>
      </c>
      <c r="G84" s="33">
        <f>' Профилактика '!D86</f>
        <v>493559474</v>
      </c>
      <c r="H84" s="33">
        <f>'Диспан.набл.(КП) '!D84</f>
        <v>131905428</v>
      </c>
      <c r="I84" s="33">
        <f>'Дистанционное набл.(КП)'!D85</f>
        <v>3292728</v>
      </c>
      <c r="J84" s="33">
        <f>'Центры здоровья'!D84</f>
        <v>0</v>
      </c>
      <c r="K84" s="33">
        <f>'АПУ неотл.пом.'!D84</f>
        <v>80728065</v>
      </c>
      <c r="L84" s="33">
        <f>'АПУ обращения '!D84</f>
        <v>230846624</v>
      </c>
      <c r="M84" s="33">
        <f>'ОДИ ПГГ'!D84</f>
        <v>47483293</v>
      </c>
      <c r="N84" s="33">
        <f>Школа!D83</f>
        <v>30656778</v>
      </c>
      <c r="O84" s="33">
        <f>'ФАП(1-26)'!D84</f>
        <v>5488957</v>
      </c>
      <c r="P84" s="33"/>
      <c r="Q84" s="33">
        <f>' СМП '!D84</f>
        <v>0</v>
      </c>
      <c r="R84" s="33">
        <f>'Гемодиализ по видам МП'!D84</f>
        <v>0</v>
      </c>
      <c r="S84" s="33">
        <f>'Мед.реаб.(АПУ,ДС,КС) '!D84</f>
        <v>80879459</v>
      </c>
      <c r="T84" s="33">
        <f t="shared" si="8"/>
        <v>1338797948</v>
      </c>
    </row>
    <row r="85" spans="1:20" s="1" customFormat="1" ht="14.25" customHeight="1" x14ac:dyDescent="0.2">
      <c r="A85" s="18">
        <v>74</v>
      </c>
      <c r="B85" s="19" t="s">
        <v>134</v>
      </c>
      <c r="C85" s="9" t="s">
        <v>35</v>
      </c>
      <c r="D85" s="33">
        <f>КС!D85</f>
        <v>1194124230</v>
      </c>
      <c r="E85" s="33">
        <f>ДС!D85</f>
        <v>166316959</v>
      </c>
      <c r="F85" s="33">
        <f t="shared" si="7"/>
        <v>681382474</v>
      </c>
      <c r="G85" s="33">
        <f>' Профилактика '!D87</f>
        <v>253914470</v>
      </c>
      <c r="H85" s="33">
        <f>'Диспан.набл.(КП) '!D85</f>
        <v>90137422</v>
      </c>
      <c r="I85" s="33">
        <f>'Дистанционное набл.(КП)'!D86</f>
        <v>2344533</v>
      </c>
      <c r="J85" s="33">
        <f>'Центры здоровья'!D85</f>
        <v>11260070</v>
      </c>
      <c r="K85" s="33">
        <f>'АПУ неотл.пом.'!D85</f>
        <v>78736368</v>
      </c>
      <c r="L85" s="33">
        <f>'АПУ обращения '!D85</f>
        <v>166017235</v>
      </c>
      <c r="M85" s="33">
        <f>'ОДИ ПГГ'!D85</f>
        <v>57278843</v>
      </c>
      <c r="N85" s="33">
        <f>Школа!D84</f>
        <v>18946609</v>
      </c>
      <c r="O85" s="33">
        <f>'ФАП(1-26)'!D85</f>
        <v>2746924</v>
      </c>
      <c r="P85" s="33"/>
      <c r="Q85" s="33">
        <f>' СМП '!D85</f>
        <v>0</v>
      </c>
      <c r="R85" s="33">
        <f>'Гемодиализ по видам МП'!D85</f>
        <v>0</v>
      </c>
      <c r="S85" s="33">
        <f>'Мед.реаб.(АПУ,ДС,КС) '!D85</f>
        <v>66385309</v>
      </c>
      <c r="T85" s="33">
        <f t="shared" si="8"/>
        <v>2108208972</v>
      </c>
    </row>
    <row r="86" spans="1:20" s="1" customFormat="1" x14ac:dyDescent="0.2">
      <c r="A86" s="18">
        <v>75</v>
      </c>
      <c r="B86" s="10" t="s">
        <v>135</v>
      </c>
      <c r="C86" s="9" t="s">
        <v>414</v>
      </c>
      <c r="D86" s="33">
        <f>КС!D86</f>
        <v>38953335</v>
      </c>
      <c r="E86" s="33">
        <f>ДС!D86</f>
        <v>35463439</v>
      </c>
      <c r="F86" s="33">
        <f t="shared" si="7"/>
        <v>404887032</v>
      </c>
      <c r="G86" s="33">
        <f>' Профилактика '!D88</f>
        <v>181018822</v>
      </c>
      <c r="H86" s="33">
        <f>'Диспан.набл.(КП) '!D86</f>
        <v>48994019</v>
      </c>
      <c r="I86" s="33">
        <f>'Дистанционное набл.(КП)'!D87</f>
        <v>1356374</v>
      </c>
      <c r="J86" s="33">
        <f>'Центры здоровья'!D86</f>
        <v>0</v>
      </c>
      <c r="K86" s="33">
        <f>'АПУ неотл.пом.'!D86</f>
        <v>21238353</v>
      </c>
      <c r="L86" s="33">
        <f>'АПУ обращения '!D86</f>
        <v>110192112</v>
      </c>
      <c r="M86" s="33">
        <f>'ОДИ ПГГ'!D86</f>
        <v>14753024</v>
      </c>
      <c r="N86" s="33">
        <f>Школа!D85</f>
        <v>11670361</v>
      </c>
      <c r="O86" s="33">
        <f>'ФАП(1-26)'!D86</f>
        <v>15663967</v>
      </c>
      <c r="P86" s="33"/>
      <c r="Q86" s="33">
        <f>' СМП '!D86</f>
        <v>0</v>
      </c>
      <c r="R86" s="33">
        <f>'Гемодиализ по видам МП'!D86</f>
        <v>0</v>
      </c>
      <c r="S86" s="33">
        <f>'Мед.реаб.(АПУ,ДС,КС) '!D86</f>
        <v>4922064</v>
      </c>
      <c r="T86" s="33">
        <f t="shared" si="8"/>
        <v>484225870</v>
      </c>
    </row>
    <row r="87" spans="1:20" s="1" customFormat="1" x14ac:dyDescent="0.2">
      <c r="A87" s="18">
        <v>76</v>
      </c>
      <c r="B87" s="10" t="s">
        <v>136</v>
      </c>
      <c r="C87" s="9" t="s">
        <v>36</v>
      </c>
      <c r="D87" s="33">
        <f>КС!D87</f>
        <v>816214559</v>
      </c>
      <c r="E87" s="33">
        <f>ДС!D87</f>
        <v>131623141</v>
      </c>
      <c r="F87" s="33">
        <f t="shared" si="7"/>
        <v>1090130177</v>
      </c>
      <c r="G87" s="33">
        <f>' Профилактика '!D89</f>
        <v>452183591</v>
      </c>
      <c r="H87" s="33">
        <f>'Диспан.набл.(КП) '!D87</f>
        <v>139123260</v>
      </c>
      <c r="I87" s="33">
        <f>'Дистанционное набл.(КП)'!D88</f>
        <v>3833273</v>
      </c>
      <c r="J87" s="33">
        <f>'Центры здоровья'!D87</f>
        <v>14494010</v>
      </c>
      <c r="K87" s="33">
        <f>'АПУ неотл.пом.'!D87</f>
        <v>44600757</v>
      </c>
      <c r="L87" s="33">
        <f>'АПУ обращения '!D87</f>
        <v>261598908</v>
      </c>
      <c r="M87" s="33">
        <f>'ОДИ ПГГ'!D87</f>
        <v>106332839</v>
      </c>
      <c r="N87" s="33">
        <f>Школа!D86</f>
        <v>61692759</v>
      </c>
      <c r="O87" s="33">
        <f>'ФАП(1-26)'!D87</f>
        <v>6270780</v>
      </c>
      <c r="P87" s="33"/>
      <c r="Q87" s="33">
        <f>' СМП '!D87</f>
        <v>0</v>
      </c>
      <c r="R87" s="33">
        <f>'Гемодиализ по видам МП'!D87</f>
        <v>0</v>
      </c>
      <c r="S87" s="33">
        <f>'Мед.реаб.(АПУ,ДС,КС) '!D87</f>
        <v>67409406</v>
      </c>
      <c r="T87" s="33">
        <f t="shared" si="8"/>
        <v>2105377283</v>
      </c>
    </row>
    <row r="88" spans="1:20" s="1" customFormat="1" x14ac:dyDescent="0.2">
      <c r="A88" s="18">
        <v>77</v>
      </c>
      <c r="B88" s="10" t="s">
        <v>137</v>
      </c>
      <c r="C88" s="9" t="s">
        <v>50</v>
      </c>
      <c r="D88" s="33">
        <f>КС!D88</f>
        <v>621143873</v>
      </c>
      <c r="E88" s="33">
        <f>ДС!D88</f>
        <v>67850916</v>
      </c>
      <c r="F88" s="33">
        <f t="shared" si="7"/>
        <v>228002528</v>
      </c>
      <c r="G88" s="33">
        <f>' Профилактика '!D90</f>
        <v>132555625</v>
      </c>
      <c r="H88" s="33">
        <f>'Диспан.набл.(КП) '!D88</f>
        <v>107646</v>
      </c>
      <c r="I88" s="33">
        <f>'Дистанционное набл.(КП)'!D89</f>
        <v>0</v>
      </c>
      <c r="J88" s="33">
        <f>'Центры здоровья'!D88</f>
        <v>0</v>
      </c>
      <c r="K88" s="33">
        <f>'АПУ неотл.пом.'!D88</f>
        <v>30623195</v>
      </c>
      <c r="L88" s="33">
        <f>'АПУ обращения '!D88</f>
        <v>41656458</v>
      </c>
      <c r="M88" s="33">
        <f>'ОДИ ПГГ'!D88</f>
        <v>22197372</v>
      </c>
      <c r="N88" s="33">
        <f>Школа!D87</f>
        <v>862232</v>
      </c>
      <c r="O88" s="33">
        <f>'ФАП(1-26)'!D88</f>
        <v>0</v>
      </c>
      <c r="P88" s="33"/>
      <c r="Q88" s="33">
        <f>' СМП '!D88</f>
        <v>0</v>
      </c>
      <c r="R88" s="33">
        <f>'Гемодиализ по видам МП'!D88</f>
        <v>0</v>
      </c>
      <c r="S88" s="33">
        <f>'Мед.реаб.(АПУ,ДС,КС) '!D88</f>
        <v>212014183</v>
      </c>
      <c r="T88" s="33">
        <f t="shared" si="8"/>
        <v>1129011500</v>
      </c>
    </row>
    <row r="89" spans="1:20" s="1" customFormat="1" x14ac:dyDescent="0.2">
      <c r="A89" s="18">
        <v>78</v>
      </c>
      <c r="B89" s="10" t="s">
        <v>138</v>
      </c>
      <c r="C89" s="9" t="s">
        <v>228</v>
      </c>
      <c r="D89" s="33">
        <f>КС!D89</f>
        <v>1359764193</v>
      </c>
      <c r="E89" s="33">
        <f>ДС!D89</f>
        <v>75120828</v>
      </c>
      <c r="F89" s="33">
        <f t="shared" si="7"/>
        <v>791404286</v>
      </c>
      <c r="G89" s="33">
        <f>' Профилактика '!D91</f>
        <v>348237891</v>
      </c>
      <c r="H89" s="33">
        <f>'Диспан.набл.(КП) '!D89</f>
        <v>110758251</v>
      </c>
      <c r="I89" s="33">
        <f>'Дистанционное набл.(КП)'!D90</f>
        <v>3028367</v>
      </c>
      <c r="J89" s="33">
        <f>'Центры здоровья'!D89</f>
        <v>44432896</v>
      </c>
      <c r="K89" s="33">
        <f>'АПУ неотл.пом.'!D89</f>
        <v>42105387</v>
      </c>
      <c r="L89" s="33">
        <f>'АПУ обращения '!D89</f>
        <v>175974642</v>
      </c>
      <c r="M89" s="33">
        <f>'ОДИ ПГГ'!D89</f>
        <v>38224911</v>
      </c>
      <c r="N89" s="33">
        <f>Школа!D88</f>
        <v>25871972</v>
      </c>
      <c r="O89" s="33">
        <f>'ФАП(1-26)'!D89</f>
        <v>2769969</v>
      </c>
      <c r="P89" s="33"/>
      <c r="Q89" s="33">
        <f>' СМП '!D89</f>
        <v>0</v>
      </c>
      <c r="R89" s="33">
        <f>'Гемодиализ по видам МП'!D89</f>
        <v>6111790</v>
      </c>
      <c r="S89" s="33">
        <f>'Мед.реаб.(АПУ,ДС,КС) '!D89</f>
        <v>122970232</v>
      </c>
      <c r="T89" s="33">
        <f t="shared" si="8"/>
        <v>2355371329</v>
      </c>
    </row>
    <row r="90" spans="1:20" s="1" customFormat="1" x14ac:dyDescent="0.2">
      <c r="A90" s="18">
        <v>79</v>
      </c>
      <c r="B90" s="10" t="s">
        <v>139</v>
      </c>
      <c r="C90" s="9" t="s">
        <v>308</v>
      </c>
      <c r="D90" s="33">
        <f>КС!D90</f>
        <v>475934504</v>
      </c>
      <c r="E90" s="33">
        <f>ДС!D90</f>
        <v>10994226</v>
      </c>
      <c r="F90" s="33">
        <f t="shared" si="7"/>
        <v>76575425</v>
      </c>
      <c r="G90" s="33">
        <f>' Профилактика '!D92</f>
        <v>23476112</v>
      </c>
      <c r="H90" s="33">
        <f>'Диспан.набл.(КП) '!D90</f>
        <v>0</v>
      </c>
      <c r="I90" s="33">
        <f>'Дистанционное набл.(КП)'!D91</f>
        <v>0</v>
      </c>
      <c r="J90" s="33">
        <f>'Центры здоровья'!D90</f>
        <v>0</v>
      </c>
      <c r="K90" s="33">
        <f>'АПУ неотл.пом.'!D90</f>
        <v>0</v>
      </c>
      <c r="L90" s="33">
        <f>'АПУ обращения '!D90</f>
        <v>53099313</v>
      </c>
      <c r="M90" s="33">
        <f>'ОДИ ПГГ'!D90</f>
        <v>0</v>
      </c>
      <c r="N90" s="33">
        <f>Школа!D89</f>
        <v>0</v>
      </c>
      <c r="O90" s="33">
        <f>'ФАП(1-26)'!D90</f>
        <v>0</v>
      </c>
      <c r="P90" s="33"/>
      <c r="Q90" s="33">
        <f>' СМП '!D90</f>
        <v>0</v>
      </c>
      <c r="R90" s="33">
        <f>'Гемодиализ по видам МП'!D90</f>
        <v>0</v>
      </c>
      <c r="S90" s="33">
        <f>'Мед.реаб.(АПУ,ДС,КС) '!D90</f>
        <v>0</v>
      </c>
      <c r="T90" s="33">
        <f t="shared" si="8"/>
        <v>563504155</v>
      </c>
    </row>
    <row r="91" spans="1:20" s="1" customFormat="1" x14ac:dyDescent="0.2">
      <c r="A91" s="18">
        <v>80</v>
      </c>
      <c r="B91" s="11" t="s">
        <v>140</v>
      </c>
      <c r="C91" s="9" t="s">
        <v>258</v>
      </c>
      <c r="D91" s="33">
        <f>КС!D91</f>
        <v>0</v>
      </c>
      <c r="E91" s="33">
        <f>ДС!D91</f>
        <v>0</v>
      </c>
      <c r="F91" s="33">
        <f t="shared" si="7"/>
        <v>0</v>
      </c>
      <c r="G91" s="33">
        <f>' Профилактика '!D93</f>
        <v>0</v>
      </c>
      <c r="H91" s="33">
        <f>'Диспан.набл.(КП) '!D91</f>
        <v>0</v>
      </c>
      <c r="I91" s="33">
        <f>'Дистанционное набл.(КП)'!D92</f>
        <v>0</v>
      </c>
      <c r="J91" s="33">
        <f>'Центры здоровья'!D91</f>
        <v>0</v>
      </c>
      <c r="K91" s="33">
        <f>'АПУ неотл.пом.'!D91</f>
        <v>0</v>
      </c>
      <c r="L91" s="33">
        <f>'АПУ обращения '!D91</f>
        <v>0</v>
      </c>
      <c r="M91" s="33">
        <f>'ОДИ ПГГ'!D91</f>
        <v>0</v>
      </c>
      <c r="N91" s="33">
        <f>Школа!D90</f>
        <v>0</v>
      </c>
      <c r="O91" s="33">
        <f>'ФАП(1-26)'!D91</f>
        <v>0</v>
      </c>
      <c r="P91" s="33"/>
      <c r="Q91" s="33">
        <f>' СМП '!D91</f>
        <v>3433822207</v>
      </c>
      <c r="R91" s="33">
        <f>'Гемодиализ по видам МП'!D91</f>
        <v>0</v>
      </c>
      <c r="S91" s="33">
        <f>'Мед.реаб.(АПУ,ДС,КС) '!D91</f>
        <v>0</v>
      </c>
      <c r="T91" s="33">
        <f t="shared" si="8"/>
        <v>3433822207</v>
      </c>
    </row>
    <row r="92" spans="1:20" s="1" customFormat="1" ht="24" x14ac:dyDescent="0.2">
      <c r="A92" s="292">
        <v>81</v>
      </c>
      <c r="B92" s="295" t="s">
        <v>141</v>
      </c>
      <c r="C92" s="14" t="s">
        <v>248</v>
      </c>
      <c r="D92" s="33">
        <f>КС!D92</f>
        <v>45058072</v>
      </c>
      <c r="E92" s="33">
        <f>ДС!D92</f>
        <v>141925256</v>
      </c>
      <c r="F92" s="33">
        <f t="shared" si="7"/>
        <v>82355739</v>
      </c>
      <c r="G92" s="33">
        <f>' Профилактика '!D94</f>
        <v>30924785</v>
      </c>
      <c r="H92" s="33">
        <f>'Диспан.набл.(КП) '!D92</f>
        <v>1184150</v>
      </c>
      <c r="I92" s="33">
        <f>'Дистанционное набл.(КП)'!D93</f>
        <v>16003</v>
      </c>
      <c r="J92" s="33">
        <f>'Центры здоровья'!D92</f>
        <v>0</v>
      </c>
      <c r="K92" s="33">
        <f>'АПУ неотл.пом.'!D92</f>
        <v>11102507</v>
      </c>
      <c r="L92" s="33">
        <f>'АПУ обращения '!D92</f>
        <v>36615561</v>
      </c>
      <c r="M92" s="33">
        <f>'ОДИ ПГГ'!D92</f>
        <v>2352106</v>
      </c>
      <c r="N92" s="33">
        <f>Школа!D91</f>
        <v>160627</v>
      </c>
      <c r="O92" s="33">
        <f>'ФАП(1-26)'!D92</f>
        <v>0</v>
      </c>
      <c r="P92" s="33"/>
      <c r="Q92" s="33">
        <f>' СМП '!D92</f>
        <v>0</v>
      </c>
      <c r="R92" s="33">
        <f>'Гемодиализ по видам МП'!D92</f>
        <v>0</v>
      </c>
      <c r="S92" s="33">
        <f>'Мед.реаб.(АПУ,ДС,КС) '!D92</f>
        <v>0</v>
      </c>
      <c r="T92" s="33">
        <f t="shared" si="8"/>
        <v>269339067</v>
      </c>
    </row>
    <row r="93" spans="1:20" s="1" customFormat="1" ht="36" x14ac:dyDescent="0.2">
      <c r="A93" s="293"/>
      <c r="B93" s="296"/>
      <c r="C93" s="9" t="s">
        <v>306</v>
      </c>
      <c r="D93" s="33">
        <f>КС!D93</f>
        <v>0</v>
      </c>
      <c r="E93" s="33">
        <f>ДС!D93</f>
        <v>0</v>
      </c>
      <c r="F93" s="33">
        <f t="shared" si="7"/>
        <v>38830691</v>
      </c>
      <c r="G93" s="33">
        <f>' Профилактика '!D95</f>
        <v>22643270</v>
      </c>
      <c r="H93" s="33">
        <f>'Диспан.набл.(КП) '!D93</f>
        <v>1184150</v>
      </c>
      <c r="I93" s="33">
        <f>'Дистанционное набл.(КП)'!D94</f>
        <v>16003</v>
      </c>
      <c r="J93" s="33">
        <f>'Центры здоровья'!D93</f>
        <v>0</v>
      </c>
      <c r="K93" s="33">
        <f>'АПУ неотл.пом.'!D93</f>
        <v>3594633</v>
      </c>
      <c r="L93" s="33">
        <f>'АПУ обращения '!D93</f>
        <v>8879902</v>
      </c>
      <c r="M93" s="33">
        <f>'ОДИ ПГГ'!D93</f>
        <v>2352106</v>
      </c>
      <c r="N93" s="33">
        <f>Школа!D92</f>
        <v>160627</v>
      </c>
      <c r="O93" s="33">
        <f>'ФАП(1-26)'!D93</f>
        <v>0</v>
      </c>
      <c r="P93" s="33"/>
      <c r="Q93" s="33">
        <f>' СМП '!D93</f>
        <v>0</v>
      </c>
      <c r="R93" s="33">
        <f>'Гемодиализ по видам МП'!D93</f>
        <v>0</v>
      </c>
      <c r="S93" s="33">
        <f>'Мед.реаб.(АПУ,ДС,КС) '!D93</f>
        <v>0</v>
      </c>
      <c r="T93" s="33">
        <f t="shared" si="8"/>
        <v>38830691</v>
      </c>
    </row>
    <row r="94" spans="1:20" s="1" customFormat="1" ht="24" x14ac:dyDescent="0.2">
      <c r="A94" s="293"/>
      <c r="B94" s="296"/>
      <c r="C94" s="9" t="s">
        <v>249</v>
      </c>
      <c r="D94" s="33">
        <f>КС!D94</f>
        <v>0</v>
      </c>
      <c r="E94" s="33">
        <f>ДС!D94</f>
        <v>0</v>
      </c>
      <c r="F94" s="33">
        <f t="shared" si="7"/>
        <v>13595210</v>
      </c>
      <c r="G94" s="33">
        <f>' Профилактика '!D96</f>
        <v>5176302</v>
      </c>
      <c r="H94" s="33">
        <f>'Диспан.набл.(КП) '!D94</f>
        <v>0</v>
      </c>
      <c r="I94" s="33">
        <f>'Дистанционное набл.(КП)'!D95</f>
        <v>0</v>
      </c>
      <c r="J94" s="33">
        <f>'Центры здоровья'!D94</f>
        <v>0</v>
      </c>
      <c r="K94" s="33">
        <f>'АПУ неотл.пом.'!D94</f>
        <v>0</v>
      </c>
      <c r="L94" s="33">
        <f>'АПУ обращения '!D94</f>
        <v>8418908</v>
      </c>
      <c r="M94" s="33">
        <f>'ОДИ ПГГ'!D94</f>
        <v>0</v>
      </c>
      <c r="N94" s="33">
        <f>Школа!D93</f>
        <v>0</v>
      </c>
      <c r="O94" s="33">
        <f>'ФАП(1-26)'!D94</f>
        <v>0</v>
      </c>
      <c r="P94" s="33"/>
      <c r="Q94" s="33">
        <f>' СМП '!D94</f>
        <v>0</v>
      </c>
      <c r="R94" s="33">
        <f>'Гемодиализ по видам МП'!D94</f>
        <v>0</v>
      </c>
      <c r="S94" s="33">
        <f>'Мед.реаб.(АПУ,ДС,КС) '!D94</f>
        <v>0</v>
      </c>
      <c r="T94" s="33">
        <f t="shared" si="8"/>
        <v>13595210</v>
      </c>
    </row>
    <row r="95" spans="1:20" s="1" customFormat="1" ht="36" x14ac:dyDescent="0.2">
      <c r="A95" s="294"/>
      <c r="B95" s="297"/>
      <c r="C95" s="20" t="s">
        <v>307</v>
      </c>
      <c r="D95" s="33">
        <f>КС!D95</f>
        <v>45058072</v>
      </c>
      <c r="E95" s="33">
        <f>ДС!D95</f>
        <v>141925256</v>
      </c>
      <c r="F95" s="33">
        <f t="shared" si="7"/>
        <v>29929838</v>
      </c>
      <c r="G95" s="33">
        <f>' Профилактика '!D97</f>
        <v>3105213</v>
      </c>
      <c r="H95" s="33">
        <f>'Диспан.набл.(КП) '!D95</f>
        <v>0</v>
      </c>
      <c r="I95" s="33">
        <f>'Дистанционное набл.(КП)'!D96</f>
        <v>0</v>
      </c>
      <c r="J95" s="33">
        <f>'Центры здоровья'!D95</f>
        <v>0</v>
      </c>
      <c r="K95" s="33">
        <f>'АПУ неотл.пом.'!D95</f>
        <v>7507874</v>
      </c>
      <c r="L95" s="33">
        <f>'АПУ обращения '!D95</f>
        <v>19316751</v>
      </c>
      <c r="M95" s="33">
        <f>'ОДИ ПГГ'!D95</f>
        <v>0</v>
      </c>
      <c r="N95" s="33">
        <f>Школа!D94</f>
        <v>0</v>
      </c>
      <c r="O95" s="33">
        <f>'ФАП(1-26)'!D95</f>
        <v>0</v>
      </c>
      <c r="P95" s="33"/>
      <c r="Q95" s="33">
        <f>' СМП '!D95</f>
        <v>0</v>
      </c>
      <c r="R95" s="33">
        <f>'Гемодиализ по видам МП'!D95</f>
        <v>0</v>
      </c>
      <c r="S95" s="33">
        <f>'Мед.реаб.(АПУ,ДС,КС) '!D95</f>
        <v>0</v>
      </c>
      <c r="T95" s="33">
        <f t="shared" si="8"/>
        <v>216913166</v>
      </c>
    </row>
    <row r="96" spans="1:20" s="1" customFormat="1" ht="24" x14ac:dyDescent="0.2">
      <c r="A96" s="18">
        <v>82</v>
      </c>
      <c r="B96" s="11" t="s">
        <v>142</v>
      </c>
      <c r="C96" s="9" t="s">
        <v>49</v>
      </c>
      <c r="D96" s="33">
        <f>КС!D96</f>
        <v>0</v>
      </c>
      <c r="E96" s="33">
        <f>ДС!D96</f>
        <v>0</v>
      </c>
      <c r="F96" s="33">
        <f t="shared" si="7"/>
        <v>4920497</v>
      </c>
      <c r="G96" s="33">
        <f>' Профилактика '!D98</f>
        <v>3450696</v>
      </c>
      <c r="H96" s="33">
        <f>'Диспан.набл.(КП) '!D96</f>
        <v>0</v>
      </c>
      <c r="I96" s="33">
        <f>'Дистанционное набл.(КП)'!D97</f>
        <v>0</v>
      </c>
      <c r="J96" s="33">
        <f>'Центры здоровья'!D96</f>
        <v>0</v>
      </c>
      <c r="K96" s="33">
        <f>'АПУ неотл.пом.'!D96</f>
        <v>0</v>
      </c>
      <c r="L96" s="33">
        <f>'АПУ обращения '!D96</f>
        <v>1469801</v>
      </c>
      <c r="M96" s="33">
        <f>'ОДИ ПГГ'!D96</f>
        <v>0</v>
      </c>
      <c r="N96" s="33">
        <f>Школа!D95</f>
        <v>0</v>
      </c>
      <c r="O96" s="33">
        <f>'ФАП(1-26)'!D96</f>
        <v>0</v>
      </c>
      <c r="P96" s="33"/>
      <c r="Q96" s="33">
        <f>' СМП '!D96</f>
        <v>0</v>
      </c>
      <c r="R96" s="33">
        <f>'Гемодиализ по видам МП'!D96</f>
        <v>0</v>
      </c>
      <c r="S96" s="33">
        <f>'Мед.реаб.(АПУ,ДС,КС) '!D96</f>
        <v>0</v>
      </c>
      <c r="T96" s="33">
        <f t="shared" si="8"/>
        <v>4920497</v>
      </c>
    </row>
    <row r="97" spans="1:20" s="1" customFormat="1" x14ac:dyDescent="0.2">
      <c r="A97" s="18">
        <v>83</v>
      </c>
      <c r="B97" s="11" t="s">
        <v>143</v>
      </c>
      <c r="C97" s="9" t="s">
        <v>144</v>
      </c>
      <c r="D97" s="33">
        <f>КС!D97</f>
        <v>0</v>
      </c>
      <c r="E97" s="33">
        <f>ДС!D97</f>
        <v>3094883</v>
      </c>
      <c r="F97" s="33">
        <f t="shared" si="7"/>
        <v>33583354</v>
      </c>
      <c r="G97" s="33">
        <f>' Профилактика '!D99</f>
        <v>14872581</v>
      </c>
      <c r="H97" s="33">
        <f>'Диспан.набл.(КП) '!D97</f>
        <v>4825624</v>
      </c>
      <c r="I97" s="33">
        <f>'Дистанционное набл.(КП)'!D98</f>
        <v>160765</v>
      </c>
      <c r="J97" s="33">
        <f>'Центры здоровья'!D97</f>
        <v>0</v>
      </c>
      <c r="K97" s="33">
        <f>'АПУ неотл.пом.'!D97</f>
        <v>2850131</v>
      </c>
      <c r="L97" s="33">
        <f>'АПУ обращения '!D97</f>
        <v>8968790</v>
      </c>
      <c r="M97" s="33">
        <f>'ОДИ ПГГ'!D97</f>
        <v>689737</v>
      </c>
      <c r="N97" s="33">
        <f>Школа!D96</f>
        <v>1215726</v>
      </c>
      <c r="O97" s="33">
        <f>'ФАП(1-26)'!D97</f>
        <v>0</v>
      </c>
      <c r="P97" s="33"/>
      <c r="Q97" s="33">
        <f>' СМП '!D97</f>
        <v>0</v>
      </c>
      <c r="R97" s="33">
        <f>'Гемодиализ по видам МП'!D97</f>
        <v>0</v>
      </c>
      <c r="S97" s="33">
        <f>'Мед.реаб.(АПУ,ДС,КС) '!D97</f>
        <v>0</v>
      </c>
      <c r="T97" s="33">
        <f t="shared" si="8"/>
        <v>36678237</v>
      </c>
    </row>
    <row r="98" spans="1:20" s="1" customFormat="1" x14ac:dyDescent="0.2">
      <c r="A98" s="18">
        <v>84</v>
      </c>
      <c r="B98" s="19" t="s">
        <v>145</v>
      </c>
      <c r="C98" s="9" t="s">
        <v>146</v>
      </c>
      <c r="D98" s="33">
        <f>КС!D98</f>
        <v>277797233</v>
      </c>
      <c r="E98" s="33">
        <f>ДС!D98</f>
        <v>19663441</v>
      </c>
      <c r="F98" s="33">
        <f t="shared" si="7"/>
        <v>219752261</v>
      </c>
      <c r="G98" s="33">
        <f>' Профилактика '!D100</f>
        <v>97042430</v>
      </c>
      <c r="H98" s="33">
        <f>'Диспан.набл.(КП) '!D98</f>
        <v>32287066</v>
      </c>
      <c r="I98" s="33">
        <f>'Дистанционное набл.(КП)'!D99</f>
        <v>884380</v>
      </c>
      <c r="J98" s="33">
        <f>'Центры здоровья'!D98</f>
        <v>0</v>
      </c>
      <c r="K98" s="33">
        <f>'АПУ неотл.пом.'!D98</f>
        <v>11351546</v>
      </c>
      <c r="L98" s="33">
        <f>'АПУ обращения '!D98</f>
        <v>58415487</v>
      </c>
      <c r="M98" s="33">
        <f>'ОДИ ПГГ'!D98</f>
        <v>13142599</v>
      </c>
      <c r="N98" s="33">
        <f>Школа!D97</f>
        <v>6628753</v>
      </c>
      <c r="O98" s="33">
        <f>'ФАП(1-26)'!D98</f>
        <v>0</v>
      </c>
      <c r="P98" s="33"/>
      <c r="Q98" s="33">
        <f>' СМП '!D98</f>
        <v>0</v>
      </c>
      <c r="R98" s="33">
        <f>'Гемодиализ по видам МП'!D98</f>
        <v>0</v>
      </c>
      <c r="S98" s="33">
        <f>'Мед.реаб.(АПУ,ДС,КС) '!D98</f>
        <v>69643419</v>
      </c>
      <c r="T98" s="33">
        <f t="shared" si="8"/>
        <v>586856354</v>
      </c>
    </row>
    <row r="99" spans="1:20" s="1" customFormat="1" x14ac:dyDescent="0.2">
      <c r="A99" s="18">
        <v>85</v>
      </c>
      <c r="B99" s="11" t="s">
        <v>147</v>
      </c>
      <c r="C99" s="9" t="s">
        <v>27</v>
      </c>
      <c r="D99" s="33">
        <f>КС!D99</f>
        <v>43962994</v>
      </c>
      <c r="E99" s="33">
        <f>ДС!D99</f>
        <v>10418957</v>
      </c>
      <c r="F99" s="33">
        <f t="shared" si="7"/>
        <v>155914895</v>
      </c>
      <c r="G99" s="33">
        <f>' Профилактика '!D101</f>
        <v>49465435</v>
      </c>
      <c r="H99" s="33">
        <f>'Диспан.набл.(КП) '!D99</f>
        <v>12875445</v>
      </c>
      <c r="I99" s="33">
        <f>'Дистанционное набл.(КП)'!D100</f>
        <v>408547</v>
      </c>
      <c r="J99" s="33">
        <f>'Центры здоровья'!D99</f>
        <v>0</v>
      </c>
      <c r="K99" s="33">
        <f>'АПУ неотл.пом.'!D99</f>
        <v>8526125</v>
      </c>
      <c r="L99" s="33">
        <f>'АПУ обращения '!D99</f>
        <v>31092101</v>
      </c>
      <c r="M99" s="33">
        <f>'ОДИ ПГГ'!D99</f>
        <v>1858146</v>
      </c>
      <c r="N99" s="33">
        <f>Школа!D98</f>
        <v>3399878</v>
      </c>
      <c r="O99" s="33">
        <f>'ФАП(1-26)'!D99</f>
        <v>48289218</v>
      </c>
      <c r="P99" s="33"/>
      <c r="Q99" s="33">
        <f>' СМП '!D99</f>
        <v>0</v>
      </c>
      <c r="R99" s="33">
        <f>'Гемодиализ по видам МП'!D99</f>
        <v>0</v>
      </c>
      <c r="S99" s="33">
        <f>'Мед.реаб.(АПУ,ДС,КС) '!D99</f>
        <v>0</v>
      </c>
      <c r="T99" s="33">
        <f t="shared" si="8"/>
        <v>210296846</v>
      </c>
    </row>
    <row r="100" spans="1:20" s="1" customFormat="1" x14ac:dyDescent="0.2">
      <c r="A100" s="18">
        <v>86</v>
      </c>
      <c r="B100" s="19" t="s">
        <v>148</v>
      </c>
      <c r="C100" s="9" t="s">
        <v>12</v>
      </c>
      <c r="D100" s="33">
        <f>КС!D100</f>
        <v>48894947</v>
      </c>
      <c r="E100" s="33">
        <f>ДС!D100</f>
        <v>10401985</v>
      </c>
      <c r="F100" s="33">
        <f t="shared" si="7"/>
        <v>145806188</v>
      </c>
      <c r="G100" s="33">
        <f>' Профилактика '!D102</f>
        <v>52568408</v>
      </c>
      <c r="H100" s="33">
        <f>'Диспан.набл.(КП) '!D100</f>
        <v>13044376</v>
      </c>
      <c r="I100" s="33">
        <f>'Дистанционное набл.(КП)'!D101</f>
        <v>436052</v>
      </c>
      <c r="J100" s="33">
        <f>'Центры здоровья'!D100</f>
        <v>0</v>
      </c>
      <c r="K100" s="33">
        <f>'АПУ неотл.пом.'!D100</f>
        <v>9281726</v>
      </c>
      <c r="L100" s="33">
        <f>'АПУ обращения '!D100</f>
        <v>32701599</v>
      </c>
      <c r="M100" s="33">
        <f>'ОДИ ПГГ'!D100</f>
        <v>1314277</v>
      </c>
      <c r="N100" s="33">
        <f>Школа!D99</f>
        <v>3606194</v>
      </c>
      <c r="O100" s="33">
        <f>'ФАП(1-26)'!D100</f>
        <v>32853556</v>
      </c>
      <c r="P100" s="33"/>
      <c r="Q100" s="33">
        <f>' СМП '!D100</f>
        <v>0</v>
      </c>
      <c r="R100" s="33">
        <f>'Гемодиализ по видам МП'!D100</f>
        <v>0</v>
      </c>
      <c r="S100" s="33">
        <f>'Мед.реаб.(АПУ,ДС,КС) '!D100</f>
        <v>1559191</v>
      </c>
      <c r="T100" s="33">
        <f t="shared" si="8"/>
        <v>206662311</v>
      </c>
    </row>
    <row r="101" spans="1:20" s="1" customFormat="1" x14ac:dyDescent="0.2">
      <c r="A101" s="18">
        <v>87</v>
      </c>
      <c r="B101" s="19" t="s">
        <v>149</v>
      </c>
      <c r="C101" s="9" t="s">
        <v>26</v>
      </c>
      <c r="D101" s="33">
        <f>КС!D101</f>
        <v>130384477</v>
      </c>
      <c r="E101" s="33">
        <f>ДС!D101</f>
        <v>29302037</v>
      </c>
      <c r="F101" s="33">
        <f t="shared" si="7"/>
        <v>352517401</v>
      </c>
      <c r="G101" s="33">
        <f>' Профилактика '!D103</f>
        <v>151922219</v>
      </c>
      <c r="H101" s="33">
        <f>'Диспан.набл.(КП) '!D101</f>
        <v>38104063</v>
      </c>
      <c r="I101" s="33">
        <f>'Дистанционное набл.(КП)'!D102</f>
        <v>1109954</v>
      </c>
      <c r="J101" s="33">
        <f>'Центры здоровья'!D101</f>
        <v>0</v>
      </c>
      <c r="K101" s="33">
        <f>'АПУ неотл.пом.'!D101</f>
        <v>25636298</v>
      </c>
      <c r="L101" s="33">
        <f>'АПУ обращения '!D101</f>
        <v>88163962</v>
      </c>
      <c r="M101" s="33">
        <f>'ОДИ ПГГ'!D101</f>
        <v>8983640</v>
      </c>
      <c r="N101" s="33">
        <f>Школа!D100</f>
        <v>9643359</v>
      </c>
      <c r="O101" s="33">
        <f>'ФАП(1-26)'!D101</f>
        <v>28953906</v>
      </c>
      <c r="P101" s="33"/>
      <c r="Q101" s="33">
        <f>' СМП '!D101</f>
        <v>0</v>
      </c>
      <c r="R101" s="33">
        <f>'Гемодиализ по видам МП'!D101</f>
        <v>0</v>
      </c>
      <c r="S101" s="33">
        <f>'Мед.реаб.(АПУ,ДС,КС) '!D101</f>
        <v>0</v>
      </c>
      <c r="T101" s="33">
        <f t="shared" si="8"/>
        <v>512203915</v>
      </c>
    </row>
    <row r="102" spans="1:20" s="1" customFormat="1" x14ac:dyDescent="0.2">
      <c r="A102" s="18">
        <v>88</v>
      </c>
      <c r="B102" s="11" t="s">
        <v>150</v>
      </c>
      <c r="C102" s="9" t="s">
        <v>43</v>
      </c>
      <c r="D102" s="33">
        <f>КС!D102</f>
        <v>61654969</v>
      </c>
      <c r="E102" s="33">
        <f>ДС!D102</f>
        <v>12528959</v>
      </c>
      <c r="F102" s="33">
        <f t="shared" si="7"/>
        <v>175876014</v>
      </c>
      <c r="G102" s="33">
        <f>' Профилактика '!D104</f>
        <v>63101912</v>
      </c>
      <c r="H102" s="33">
        <f>'Диспан.набл.(КП) '!D102</f>
        <v>16668742</v>
      </c>
      <c r="I102" s="33">
        <f>'Дистанционное набл.(КП)'!D103</f>
        <v>547975</v>
      </c>
      <c r="J102" s="33">
        <f>'Центры здоровья'!D102</f>
        <v>0</v>
      </c>
      <c r="K102" s="33">
        <f>'АПУ неотл.пом.'!D102</f>
        <v>8638993</v>
      </c>
      <c r="L102" s="33">
        <f>'АПУ обращения '!D102</f>
        <v>38570001</v>
      </c>
      <c r="M102" s="33">
        <f>'ОДИ ПГГ'!D102</f>
        <v>3483398</v>
      </c>
      <c r="N102" s="33">
        <f>Школа!D101</f>
        <v>4329204</v>
      </c>
      <c r="O102" s="33">
        <f>'ФАП(1-26)'!D102</f>
        <v>40535789</v>
      </c>
      <c r="P102" s="33"/>
      <c r="Q102" s="33">
        <f>' СМП '!D102</f>
        <v>0</v>
      </c>
      <c r="R102" s="33">
        <f>'Гемодиализ по видам МП'!D102</f>
        <v>0</v>
      </c>
      <c r="S102" s="33">
        <f>'Мед.реаб.(АПУ,ДС,КС) '!D102</f>
        <v>0</v>
      </c>
      <c r="T102" s="33">
        <f t="shared" si="8"/>
        <v>250059942</v>
      </c>
    </row>
    <row r="103" spans="1:20" s="1" customFormat="1" x14ac:dyDescent="0.2">
      <c r="A103" s="18">
        <v>89</v>
      </c>
      <c r="B103" s="10" t="s">
        <v>152</v>
      </c>
      <c r="C103" s="9" t="s">
        <v>28</v>
      </c>
      <c r="D103" s="33">
        <f>КС!D103</f>
        <v>85904758</v>
      </c>
      <c r="E103" s="33">
        <f>ДС!D103</f>
        <v>36783350</v>
      </c>
      <c r="F103" s="33">
        <f t="shared" si="7"/>
        <v>459340329</v>
      </c>
      <c r="G103" s="33">
        <f>' Профилактика '!D105</f>
        <v>201490631</v>
      </c>
      <c r="H103" s="33">
        <f>'Диспан.набл.(КП) '!D103</f>
        <v>38072536</v>
      </c>
      <c r="I103" s="33">
        <f>'Дистанционное набл.(КП)'!D104</f>
        <v>1149832</v>
      </c>
      <c r="J103" s="33">
        <f>'Центры здоровья'!D103</f>
        <v>0</v>
      </c>
      <c r="K103" s="33">
        <f>'АПУ неотл.пом.'!D103</f>
        <v>31027674</v>
      </c>
      <c r="L103" s="33">
        <f>'АПУ обращения '!D103</f>
        <v>124854208</v>
      </c>
      <c r="M103" s="33">
        <f>'ОДИ ПГГ'!D103</f>
        <v>1699385</v>
      </c>
      <c r="N103" s="33">
        <f>Школа!D102</f>
        <v>9613818</v>
      </c>
      <c r="O103" s="33">
        <f>'ФАП(1-26)'!D103</f>
        <v>51432245</v>
      </c>
      <c r="P103" s="33"/>
      <c r="Q103" s="33">
        <f>' СМП '!D103</f>
        <v>0</v>
      </c>
      <c r="R103" s="33">
        <f>'Гемодиализ по видам МП'!D103</f>
        <v>0</v>
      </c>
      <c r="S103" s="33">
        <f>'Мед.реаб.(АПУ,ДС,КС) '!D103</f>
        <v>0</v>
      </c>
      <c r="T103" s="33">
        <f t="shared" si="8"/>
        <v>582028437</v>
      </c>
    </row>
    <row r="104" spans="1:20" s="1" customFormat="1" x14ac:dyDescent="0.2">
      <c r="A104" s="18">
        <v>90</v>
      </c>
      <c r="B104" s="10" t="s">
        <v>153</v>
      </c>
      <c r="C104" s="9" t="s">
        <v>29</v>
      </c>
      <c r="D104" s="33">
        <f>КС!D104</f>
        <v>126451297</v>
      </c>
      <c r="E104" s="33">
        <f>ДС!D104</f>
        <v>28936380</v>
      </c>
      <c r="F104" s="33">
        <f t="shared" si="7"/>
        <v>375323424</v>
      </c>
      <c r="G104" s="33">
        <f>' Профилактика '!D106</f>
        <v>144048839</v>
      </c>
      <c r="H104" s="33">
        <f>'Диспан.набл.(КП) '!D104</f>
        <v>35963443</v>
      </c>
      <c r="I104" s="33">
        <f>'Дистанционное набл.(КП)'!D105</f>
        <v>975664</v>
      </c>
      <c r="J104" s="33">
        <f>'Центры здоровья'!D104</f>
        <v>0</v>
      </c>
      <c r="K104" s="33">
        <f>'АПУ неотл.пом.'!D104</f>
        <v>22588677</v>
      </c>
      <c r="L104" s="33">
        <f>'АПУ обращения '!D104</f>
        <v>84927614</v>
      </c>
      <c r="M104" s="33">
        <f>'ОДИ ПГГ'!D104</f>
        <v>5212344</v>
      </c>
      <c r="N104" s="33">
        <f>Школа!D103</f>
        <v>8270185</v>
      </c>
      <c r="O104" s="33">
        <f>'ФАП(1-26)'!D104</f>
        <v>73336658</v>
      </c>
      <c r="P104" s="33"/>
      <c r="Q104" s="33">
        <f>' СМП '!D104</f>
        <v>0</v>
      </c>
      <c r="R104" s="33">
        <f>'Гемодиализ по видам МП'!D104</f>
        <v>0</v>
      </c>
      <c r="S104" s="33">
        <f>'Мед.реаб.(АПУ,ДС,КС) '!D104</f>
        <v>0</v>
      </c>
      <c r="T104" s="33">
        <f t="shared" si="8"/>
        <v>530711101</v>
      </c>
    </row>
    <row r="105" spans="1:20" s="1" customFormat="1" ht="12" customHeight="1" x14ac:dyDescent="0.2">
      <c r="A105" s="18">
        <v>91</v>
      </c>
      <c r="B105" s="19" t="s">
        <v>154</v>
      </c>
      <c r="C105" s="9" t="s">
        <v>14</v>
      </c>
      <c r="D105" s="33">
        <f>КС!D105</f>
        <v>46993987</v>
      </c>
      <c r="E105" s="33">
        <f>ДС!D105</f>
        <v>9462621</v>
      </c>
      <c r="F105" s="33">
        <f t="shared" si="7"/>
        <v>133374936</v>
      </c>
      <c r="G105" s="33">
        <f>' Профилактика '!D107</f>
        <v>48312249</v>
      </c>
      <c r="H105" s="33">
        <f>'Диспан.набл.(КП) '!D105</f>
        <v>12887781</v>
      </c>
      <c r="I105" s="33">
        <f>'Дистанционное набл.(КП)'!D106</f>
        <v>405346</v>
      </c>
      <c r="J105" s="33">
        <f>'Центры здоровья'!D105</f>
        <v>0</v>
      </c>
      <c r="K105" s="33">
        <f>'АПУ неотл.пом.'!D105</f>
        <v>8267703</v>
      </c>
      <c r="L105" s="33">
        <f>'АПУ обращения '!D105</f>
        <v>29196909</v>
      </c>
      <c r="M105" s="33">
        <f>'ОДИ ПГГ'!D105</f>
        <v>2031667</v>
      </c>
      <c r="N105" s="33">
        <f>Школа!D104</f>
        <v>3605899</v>
      </c>
      <c r="O105" s="33">
        <f>'ФАП(1-26)'!D105</f>
        <v>28667382</v>
      </c>
      <c r="P105" s="33"/>
      <c r="Q105" s="33">
        <f>' СМП '!D105</f>
        <v>0</v>
      </c>
      <c r="R105" s="33">
        <f>'Гемодиализ по видам МП'!D105</f>
        <v>0</v>
      </c>
      <c r="S105" s="33">
        <f>'Мед.реаб.(АПУ,ДС,КС) '!D105</f>
        <v>0</v>
      </c>
      <c r="T105" s="33">
        <f t="shared" si="8"/>
        <v>189831544</v>
      </c>
    </row>
    <row r="106" spans="1:20" s="17" customFormat="1" x14ac:dyDescent="0.2">
      <c r="A106" s="18">
        <v>92</v>
      </c>
      <c r="B106" s="10" t="s">
        <v>155</v>
      </c>
      <c r="C106" s="9" t="s">
        <v>30</v>
      </c>
      <c r="D106" s="33">
        <f>КС!D106</f>
        <v>62476998</v>
      </c>
      <c r="E106" s="33">
        <f>ДС!D106</f>
        <v>15463430</v>
      </c>
      <c r="F106" s="33">
        <f t="shared" si="7"/>
        <v>219262558</v>
      </c>
      <c r="G106" s="33">
        <f>' Профилактика '!D108</f>
        <v>76283621</v>
      </c>
      <c r="H106" s="33">
        <f>'Диспан.набл.(КП) '!D106</f>
        <v>22770445</v>
      </c>
      <c r="I106" s="33">
        <f>'Дистанционное набл.(КП)'!D107</f>
        <v>763420</v>
      </c>
      <c r="J106" s="33">
        <f>'Центры здоровья'!D106</f>
        <v>0</v>
      </c>
      <c r="K106" s="33">
        <f>'АПУ неотл.пом.'!D106</f>
        <v>13169153</v>
      </c>
      <c r="L106" s="33">
        <f>'АПУ обращения '!D106</f>
        <v>49388501</v>
      </c>
      <c r="M106" s="33">
        <f>'ОДИ ПГГ'!D106</f>
        <v>2021718</v>
      </c>
      <c r="N106" s="33">
        <f>Школа!D105</f>
        <v>5806638</v>
      </c>
      <c r="O106" s="33">
        <f>'ФАП(1-26)'!D106</f>
        <v>49059062</v>
      </c>
      <c r="P106" s="34"/>
      <c r="Q106" s="33">
        <f>' СМП '!D106</f>
        <v>0</v>
      </c>
      <c r="R106" s="33">
        <f>'Гемодиализ по видам МП'!D106</f>
        <v>0</v>
      </c>
      <c r="S106" s="33">
        <f>'Мед.реаб.(АПУ,ДС,КС) '!D106</f>
        <v>0</v>
      </c>
      <c r="T106" s="33">
        <f t="shared" si="8"/>
        <v>297202986</v>
      </c>
    </row>
    <row r="107" spans="1:20" s="1" customFormat="1" x14ac:dyDescent="0.2">
      <c r="A107" s="18">
        <v>93</v>
      </c>
      <c r="B107" s="10" t="s">
        <v>156</v>
      </c>
      <c r="C107" s="9" t="s">
        <v>15</v>
      </c>
      <c r="D107" s="33">
        <f>КС!D107</f>
        <v>104228736</v>
      </c>
      <c r="E107" s="33">
        <f>ДС!D107</f>
        <v>14357318</v>
      </c>
      <c r="F107" s="33">
        <f t="shared" si="7"/>
        <v>205513536</v>
      </c>
      <c r="G107" s="33">
        <f>' Профилактика '!D109</f>
        <v>72355103</v>
      </c>
      <c r="H107" s="33">
        <f>'Диспан.набл.(КП) '!D107</f>
        <v>17887976</v>
      </c>
      <c r="I107" s="33">
        <f>'Дистанционное набл.(КП)'!D108</f>
        <v>588185</v>
      </c>
      <c r="J107" s="33">
        <f>'Центры здоровья'!D107</f>
        <v>0</v>
      </c>
      <c r="K107" s="33">
        <f>'АПУ неотл.пом.'!D107</f>
        <v>12544165</v>
      </c>
      <c r="L107" s="33">
        <f>'АПУ обращения '!D107</f>
        <v>43462164</v>
      </c>
      <c r="M107" s="33">
        <f>'ОДИ ПГГ'!D107</f>
        <v>4218756</v>
      </c>
      <c r="N107" s="33">
        <f>Школа!D106</f>
        <v>4636097</v>
      </c>
      <c r="O107" s="33">
        <f>'ФАП(1-26)'!D107</f>
        <v>49821090</v>
      </c>
      <c r="P107" s="33"/>
      <c r="Q107" s="33">
        <f>' СМП '!D107</f>
        <v>0</v>
      </c>
      <c r="R107" s="33">
        <f>'Гемодиализ по видам МП'!D107</f>
        <v>0</v>
      </c>
      <c r="S107" s="33">
        <f>'Мед.реаб.(АПУ,ДС,КС) '!D107</f>
        <v>0</v>
      </c>
      <c r="T107" s="33">
        <f t="shared" si="8"/>
        <v>324099590</v>
      </c>
    </row>
    <row r="108" spans="1:20" s="1" customFormat="1" x14ac:dyDescent="0.2">
      <c r="A108" s="18">
        <v>94</v>
      </c>
      <c r="B108" s="11" t="s">
        <v>157</v>
      </c>
      <c r="C108" s="9" t="s">
        <v>13</v>
      </c>
      <c r="D108" s="33">
        <f>КС!D108</f>
        <v>291578864</v>
      </c>
      <c r="E108" s="33">
        <f>ДС!D108</f>
        <v>21271524</v>
      </c>
      <c r="F108" s="33">
        <f t="shared" si="7"/>
        <v>227672483</v>
      </c>
      <c r="G108" s="33">
        <f>' Профилактика '!D110</f>
        <v>94664989</v>
      </c>
      <c r="H108" s="33">
        <f>'Диспан.набл.(КП) '!D108</f>
        <v>17027447</v>
      </c>
      <c r="I108" s="33">
        <f>'Дистанционное набл.(КП)'!D109</f>
        <v>667034</v>
      </c>
      <c r="J108" s="33">
        <f>'Центры здоровья'!D108</f>
        <v>5908250</v>
      </c>
      <c r="K108" s="33">
        <f>'АПУ неотл.пом.'!D108</f>
        <v>11591456</v>
      </c>
      <c r="L108" s="33">
        <f>'АПУ обращения '!D108</f>
        <v>52847272</v>
      </c>
      <c r="M108" s="33">
        <f>'ОДИ ПГГ'!D108</f>
        <v>13569846</v>
      </c>
      <c r="N108" s="33">
        <f>Школа!D107</f>
        <v>5714167</v>
      </c>
      <c r="O108" s="33">
        <f>'ФАП(1-26)'!D108</f>
        <v>25682022</v>
      </c>
      <c r="P108" s="33"/>
      <c r="Q108" s="33">
        <f>' СМП '!D108</f>
        <v>134997644</v>
      </c>
      <c r="R108" s="33">
        <f>'Гемодиализ по видам МП'!D108</f>
        <v>0</v>
      </c>
      <c r="S108" s="33">
        <f>'Мед.реаб.(АПУ,ДС,КС) '!D108</f>
        <v>33853951</v>
      </c>
      <c r="T108" s="33">
        <f t="shared" ref="T108:T139" si="9">D108+E108+F108+Q108+R108+S108</f>
        <v>709374466</v>
      </c>
    </row>
    <row r="109" spans="1:20" s="1" customFormat="1" x14ac:dyDescent="0.2">
      <c r="A109" s="18">
        <v>95</v>
      </c>
      <c r="B109" s="19" t="s">
        <v>158</v>
      </c>
      <c r="C109" s="9" t="s">
        <v>31</v>
      </c>
      <c r="D109" s="33">
        <f>КС!D109</f>
        <v>47319599</v>
      </c>
      <c r="E109" s="33">
        <f>ДС!D109</f>
        <v>11382112</v>
      </c>
      <c r="F109" s="33">
        <f t="shared" si="7"/>
        <v>145485795</v>
      </c>
      <c r="G109" s="33">
        <f>' Профилактика '!D111</f>
        <v>56729106</v>
      </c>
      <c r="H109" s="33">
        <f>'Диспан.набл.(КП) '!D109</f>
        <v>13029028</v>
      </c>
      <c r="I109" s="33">
        <f>'Дистанционное набл.(КП)'!D110</f>
        <v>373107</v>
      </c>
      <c r="J109" s="33">
        <f>'Центры здоровья'!D109</f>
        <v>0</v>
      </c>
      <c r="K109" s="33">
        <f>'АПУ неотл.пом.'!D109</f>
        <v>9720834</v>
      </c>
      <c r="L109" s="33">
        <f>'АПУ обращения '!D109</f>
        <v>35118274</v>
      </c>
      <c r="M109" s="33">
        <f>'ОДИ ПГГ'!D109</f>
        <v>1822929</v>
      </c>
      <c r="N109" s="33">
        <f>Школа!D108</f>
        <v>3138969</v>
      </c>
      <c r="O109" s="33">
        <f>'ФАП(1-26)'!D109</f>
        <v>25553548</v>
      </c>
      <c r="P109" s="33"/>
      <c r="Q109" s="33">
        <f>' СМП '!D109</f>
        <v>0</v>
      </c>
      <c r="R109" s="33">
        <f>'Гемодиализ по видам МП'!D109</f>
        <v>0</v>
      </c>
      <c r="S109" s="33">
        <f>'Мед.реаб.(АПУ,ДС,КС) '!D109</f>
        <v>0</v>
      </c>
      <c r="T109" s="33">
        <f t="shared" si="9"/>
        <v>204187506</v>
      </c>
    </row>
    <row r="110" spans="1:20" s="1" customFormat="1" x14ac:dyDescent="0.2">
      <c r="A110" s="18">
        <v>96</v>
      </c>
      <c r="B110" s="10" t="s">
        <v>160</v>
      </c>
      <c r="C110" s="9" t="s">
        <v>33</v>
      </c>
      <c r="D110" s="33">
        <f>КС!D110</f>
        <v>113072453</v>
      </c>
      <c r="E110" s="33">
        <f>ДС!D110</f>
        <v>29756317</v>
      </c>
      <c r="F110" s="33">
        <f t="shared" si="7"/>
        <v>374469122</v>
      </c>
      <c r="G110" s="33">
        <f>' Профилактика '!D112</f>
        <v>143120089</v>
      </c>
      <c r="H110" s="33">
        <f>'Диспан.набл.(КП) '!D110</f>
        <v>39110714</v>
      </c>
      <c r="I110" s="33">
        <f>'Дистанционное набл.(КП)'!D111</f>
        <v>1174431</v>
      </c>
      <c r="J110" s="33">
        <f>'Центры здоровья'!D110</f>
        <v>0</v>
      </c>
      <c r="K110" s="33">
        <f>'АПУ неотл.пом.'!D110</f>
        <v>24132169</v>
      </c>
      <c r="L110" s="33">
        <f>'АПУ обращения '!D110</f>
        <v>87323687</v>
      </c>
      <c r="M110" s="33">
        <f>'ОДИ ПГГ'!D110</f>
        <v>10095219</v>
      </c>
      <c r="N110" s="33">
        <f>Школа!D109</f>
        <v>10443401</v>
      </c>
      <c r="O110" s="33">
        <f>'ФАП(1-26)'!D110</f>
        <v>59069412</v>
      </c>
      <c r="P110" s="33"/>
      <c r="Q110" s="33">
        <f>' СМП '!D110</f>
        <v>0</v>
      </c>
      <c r="R110" s="33">
        <f>'Гемодиализ по видам МП'!D110</f>
        <v>0</v>
      </c>
      <c r="S110" s="33">
        <f>'Мед.реаб.(АПУ,ДС,КС) '!D110</f>
        <v>0</v>
      </c>
      <c r="T110" s="33">
        <f t="shared" si="9"/>
        <v>517297892</v>
      </c>
    </row>
    <row r="111" spans="1:20" s="1" customFormat="1" ht="13.5" customHeight="1" x14ac:dyDescent="0.2">
      <c r="A111" s="18">
        <v>97</v>
      </c>
      <c r="B111" s="10" t="s">
        <v>162</v>
      </c>
      <c r="C111" s="9" t="s">
        <v>163</v>
      </c>
      <c r="D111" s="33">
        <f>КС!D111</f>
        <v>0</v>
      </c>
      <c r="E111" s="33">
        <f>ДС!D111</f>
        <v>3258333</v>
      </c>
      <c r="F111" s="33">
        <f t="shared" si="7"/>
        <v>2200776</v>
      </c>
      <c r="G111" s="33">
        <f>' Профилактика '!D113</f>
        <v>2200776</v>
      </c>
      <c r="H111" s="33">
        <f>'Диспан.набл.(КП) '!D111</f>
        <v>0</v>
      </c>
      <c r="I111" s="33">
        <f>'Дистанционное набл.(КП)'!D112</f>
        <v>0</v>
      </c>
      <c r="J111" s="33">
        <f>'Центры здоровья'!D111</f>
        <v>0</v>
      </c>
      <c r="K111" s="33">
        <f>'АПУ неотл.пом.'!D111</f>
        <v>0</v>
      </c>
      <c r="L111" s="33">
        <f>'АПУ обращения '!D111</f>
        <v>0</v>
      </c>
      <c r="M111" s="33">
        <f>'ОДИ ПГГ'!D111</f>
        <v>0</v>
      </c>
      <c r="N111" s="33">
        <f>Школа!D110</f>
        <v>0</v>
      </c>
      <c r="O111" s="33">
        <f>'ФАП(1-26)'!D111</f>
        <v>0</v>
      </c>
      <c r="P111" s="33"/>
      <c r="Q111" s="33">
        <f>' СМП '!D111</f>
        <v>0</v>
      </c>
      <c r="R111" s="33">
        <f>'Гемодиализ по видам МП'!D111</f>
        <v>256389133</v>
      </c>
      <c r="S111" s="33">
        <f>'Мед.реаб.(АПУ,ДС,КС) '!D111</f>
        <v>0</v>
      </c>
      <c r="T111" s="33">
        <f t="shared" si="9"/>
        <v>261848242</v>
      </c>
    </row>
    <row r="112" spans="1:20" s="1" customFormat="1" x14ac:dyDescent="0.2">
      <c r="A112" s="18">
        <v>98</v>
      </c>
      <c r="B112" s="10" t="s">
        <v>164</v>
      </c>
      <c r="C112" s="9" t="s">
        <v>165</v>
      </c>
      <c r="D112" s="33">
        <f>КС!D112</f>
        <v>0</v>
      </c>
      <c r="E112" s="33">
        <f>ДС!D112</f>
        <v>117634571</v>
      </c>
      <c r="F112" s="33">
        <f t="shared" si="7"/>
        <v>0</v>
      </c>
      <c r="G112" s="33">
        <f>' Профилактика '!D114</f>
        <v>0</v>
      </c>
      <c r="H112" s="33">
        <f>'Диспан.набл.(КП) '!D112</f>
        <v>0</v>
      </c>
      <c r="I112" s="33">
        <f>'Дистанционное набл.(КП)'!D113</f>
        <v>0</v>
      </c>
      <c r="J112" s="33">
        <f>'Центры здоровья'!D112</f>
        <v>0</v>
      </c>
      <c r="K112" s="33">
        <f>'АПУ неотл.пом.'!D112</f>
        <v>0</v>
      </c>
      <c r="L112" s="33">
        <f>'АПУ обращения '!D112</f>
        <v>0</v>
      </c>
      <c r="M112" s="33">
        <f>'ОДИ ПГГ'!D112</f>
        <v>0</v>
      </c>
      <c r="N112" s="33">
        <f>Школа!D111</f>
        <v>0</v>
      </c>
      <c r="O112" s="33">
        <f>'ФАП(1-26)'!D112</f>
        <v>0</v>
      </c>
      <c r="P112" s="33"/>
      <c r="Q112" s="33">
        <f>' СМП '!D112</f>
        <v>0</v>
      </c>
      <c r="R112" s="33">
        <f>'Гемодиализ по видам МП'!D112</f>
        <v>0</v>
      </c>
      <c r="S112" s="33">
        <f>'Мед.реаб.(АПУ,ДС,КС) '!D112</f>
        <v>0</v>
      </c>
      <c r="T112" s="33">
        <f t="shared" si="9"/>
        <v>117634571</v>
      </c>
    </row>
    <row r="113" spans="1:20" s="1" customFormat="1" x14ac:dyDescent="0.2">
      <c r="A113" s="18">
        <v>99</v>
      </c>
      <c r="B113" s="19" t="s">
        <v>166</v>
      </c>
      <c r="C113" s="9" t="s">
        <v>167</v>
      </c>
      <c r="D113" s="33">
        <f>КС!D113</f>
        <v>0</v>
      </c>
      <c r="E113" s="33">
        <f>ДС!D113</f>
        <v>0</v>
      </c>
      <c r="F113" s="33">
        <f t="shared" si="7"/>
        <v>0</v>
      </c>
      <c r="G113" s="33">
        <f>' Профилактика '!D115</f>
        <v>0</v>
      </c>
      <c r="H113" s="33">
        <f>'Диспан.набл.(КП) '!D113</f>
        <v>0</v>
      </c>
      <c r="I113" s="33">
        <f>'Дистанционное набл.(КП)'!D114</f>
        <v>0</v>
      </c>
      <c r="J113" s="33">
        <f>'Центры здоровья'!D113</f>
        <v>0</v>
      </c>
      <c r="K113" s="33">
        <f>'АПУ неотл.пом.'!D113</f>
        <v>0</v>
      </c>
      <c r="L113" s="33">
        <f>'АПУ обращения '!D113</f>
        <v>0</v>
      </c>
      <c r="M113" s="33">
        <f>'ОДИ ПГГ'!D113</f>
        <v>0</v>
      </c>
      <c r="N113" s="33">
        <f>Школа!D112</f>
        <v>0</v>
      </c>
      <c r="O113" s="33">
        <f>'ФАП(1-26)'!D113</f>
        <v>0</v>
      </c>
      <c r="P113" s="33"/>
      <c r="Q113" s="33">
        <f>' СМП '!D113</f>
        <v>0</v>
      </c>
      <c r="R113" s="33">
        <f>'Гемодиализ по видам МП'!D113</f>
        <v>0</v>
      </c>
      <c r="S113" s="33">
        <f>'Мед.реаб.(АПУ,ДС,КС) '!D113</f>
        <v>0</v>
      </c>
      <c r="T113" s="33">
        <f t="shared" si="9"/>
        <v>0</v>
      </c>
    </row>
    <row r="114" spans="1:20" s="1" customFormat="1" ht="12.75" customHeight="1" x14ac:dyDescent="0.2">
      <c r="A114" s="18">
        <v>100</v>
      </c>
      <c r="B114" s="19" t="s">
        <v>168</v>
      </c>
      <c r="C114" s="9" t="s">
        <v>169</v>
      </c>
      <c r="D114" s="33">
        <f>КС!D114</f>
        <v>0</v>
      </c>
      <c r="E114" s="33">
        <f>ДС!D114</f>
        <v>165890</v>
      </c>
      <c r="F114" s="33">
        <f t="shared" si="7"/>
        <v>0</v>
      </c>
      <c r="G114" s="33">
        <f>' Профилактика '!D116</f>
        <v>0</v>
      </c>
      <c r="H114" s="33">
        <f>'Диспан.набл.(КП) '!D114</f>
        <v>0</v>
      </c>
      <c r="I114" s="33">
        <f>'Дистанционное набл.(КП)'!D115</f>
        <v>0</v>
      </c>
      <c r="J114" s="33">
        <f>'Центры здоровья'!D114</f>
        <v>0</v>
      </c>
      <c r="K114" s="33">
        <f>'АПУ неотл.пом.'!D114</f>
        <v>0</v>
      </c>
      <c r="L114" s="33">
        <f>'АПУ обращения '!D114</f>
        <v>0</v>
      </c>
      <c r="M114" s="33">
        <f>'ОДИ ПГГ'!D114</f>
        <v>0</v>
      </c>
      <c r="N114" s="33">
        <f>Школа!D113</f>
        <v>0</v>
      </c>
      <c r="O114" s="33">
        <f>'ФАП(1-26)'!D114</f>
        <v>0</v>
      </c>
      <c r="P114" s="33"/>
      <c r="Q114" s="33">
        <f>' СМП '!D114</f>
        <v>0</v>
      </c>
      <c r="R114" s="33">
        <f>'Гемодиализ по видам МП'!D114</f>
        <v>0</v>
      </c>
      <c r="S114" s="33">
        <f>'Мед.реаб.(АПУ,ДС,КС) '!D114</f>
        <v>0</v>
      </c>
      <c r="T114" s="33">
        <f t="shared" si="9"/>
        <v>165890</v>
      </c>
    </row>
    <row r="115" spans="1:20" s="1" customFormat="1" ht="24" x14ac:dyDescent="0.2">
      <c r="A115" s="18">
        <v>101</v>
      </c>
      <c r="B115" s="19" t="s">
        <v>170</v>
      </c>
      <c r="C115" s="9" t="s">
        <v>171</v>
      </c>
      <c r="D115" s="33">
        <f>КС!D115</f>
        <v>0</v>
      </c>
      <c r="E115" s="33">
        <f>ДС!D115</f>
        <v>353293</v>
      </c>
      <c r="F115" s="33">
        <f t="shared" si="7"/>
        <v>0</v>
      </c>
      <c r="G115" s="33">
        <f>' Профилактика '!D117</f>
        <v>0</v>
      </c>
      <c r="H115" s="33">
        <f>'Диспан.набл.(КП) '!D115</f>
        <v>0</v>
      </c>
      <c r="I115" s="33">
        <f>'Дистанционное набл.(КП)'!D116</f>
        <v>0</v>
      </c>
      <c r="J115" s="33">
        <f>'Центры здоровья'!D115</f>
        <v>0</v>
      </c>
      <c r="K115" s="33">
        <f>'АПУ неотл.пом.'!D115</f>
        <v>0</v>
      </c>
      <c r="L115" s="33">
        <f>'АПУ обращения '!D115</f>
        <v>0</v>
      </c>
      <c r="M115" s="33">
        <f>'ОДИ ПГГ'!D115</f>
        <v>0</v>
      </c>
      <c r="N115" s="33">
        <f>Школа!D114</f>
        <v>0</v>
      </c>
      <c r="O115" s="33">
        <f>'ФАП(1-26)'!D115</f>
        <v>0</v>
      </c>
      <c r="P115" s="33"/>
      <c r="Q115" s="33">
        <f>' СМП '!D115</f>
        <v>0</v>
      </c>
      <c r="R115" s="33">
        <f>'Гемодиализ по видам МП'!D115</f>
        <v>0</v>
      </c>
      <c r="S115" s="33">
        <f>'Мед.реаб.(АПУ,ДС,КС) '!D115</f>
        <v>0</v>
      </c>
      <c r="T115" s="33">
        <f t="shared" si="9"/>
        <v>353293</v>
      </c>
    </row>
    <row r="116" spans="1:20" s="1" customFormat="1" x14ac:dyDescent="0.2">
      <c r="A116" s="18">
        <v>102</v>
      </c>
      <c r="B116" s="19" t="s">
        <v>172</v>
      </c>
      <c r="C116" s="9" t="s">
        <v>173</v>
      </c>
      <c r="D116" s="33">
        <f>КС!D116</f>
        <v>0</v>
      </c>
      <c r="E116" s="33">
        <f>ДС!D116</f>
        <v>0</v>
      </c>
      <c r="F116" s="33">
        <f t="shared" si="7"/>
        <v>5426068</v>
      </c>
      <c r="G116" s="33">
        <f>' Профилактика '!D118</f>
        <v>0</v>
      </c>
      <c r="H116" s="33">
        <f>'Диспан.набл.(КП) '!D116</f>
        <v>0</v>
      </c>
      <c r="I116" s="33">
        <f>'Дистанционное набл.(КП)'!D117</f>
        <v>0</v>
      </c>
      <c r="J116" s="33">
        <f>'Центры здоровья'!D116</f>
        <v>0</v>
      </c>
      <c r="K116" s="33">
        <f>'АПУ неотл.пом.'!D116</f>
        <v>0</v>
      </c>
      <c r="L116" s="33">
        <f>'АПУ обращения '!D116</f>
        <v>0</v>
      </c>
      <c r="M116" s="33">
        <f>'ОДИ ПГГ'!D116</f>
        <v>5426068</v>
      </c>
      <c r="N116" s="33">
        <f>Школа!D115</f>
        <v>0</v>
      </c>
      <c r="O116" s="33">
        <f>'ФАП(1-26)'!D116</f>
        <v>0</v>
      </c>
      <c r="P116" s="33"/>
      <c r="Q116" s="33">
        <f>' СМП '!D116</f>
        <v>0</v>
      </c>
      <c r="R116" s="33">
        <f>'Гемодиализ по видам МП'!D116</f>
        <v>0</v>
      </c>
      <c r="S116" s="33">
        <f>'Мед.реаб.(АПУ,ДС,КС) '!D116</f>
        <v>0</v>
      </c>
      <c r="T116" s="33">
        <f t="shared" si="9"/>
        <v>5426068</v>
      </c>
    </row>
    <row r="117" spans="1:20" s="1" customFormat="1" x14ac:dyDescent="0.2">
      <c r="A117" s="18">
        <v>103</v>
      </c>
      <c r="B117" s="19" t="s">
        <v>174</v>
      </c>
      <c r="C117" s="9" t="s">
        <v>175</v>
      </c>
      <c r="D117" s="33">
        <f>КС!D117</f>
        <v>0</v>
      </c>
      <c r="E117" s="33">
        <f>ДС!D117</f>
        <v>39099990</v>
      </c>
      <c r="F117" s="33">
        <f t="shared" si="7"/>
        <v>9450996</v>
      </c>
      <c r="G117" s="33">
        <f>' Профилактика '!D119</f>
        <v>9450996</v>
      </c>
      <c r="H117" s="33">
        <f>'Диспан.набл.(КП) '!D117</f>
        <v>0</v>
      </c>
      <c r="I117" s="33">
        <f>'Дистанционное набл.(КП)'!D118</f>
        <v>0</v>
      </c>
      <c r="J117" s="33">
        <f>'Центры здоровья'!D117</f>
        <v>0</v>
      </c>
      <c r="K117" s="33">
        <f>'АПУ неотл.пом.'!D117</f>
        <v>0</v>
      </c>
      <c r="L117" s="33">
        <f>'АПУ обращения '!D117</f>
        <v>0</v>
      </c>
      <c r="M117" s="33">
        <f>'ОДИ ПГГ'!D117</f>
        <v>0</v>
      </c>
      <c r="N117" s="33">
        <f>Школа!D116</f>
        <v>0</v>
      </c>
      <c r="O117" s="33">
        <f>'ФАП(1-26)'!D117</f>
        <v>0</v>
      </c>
      <c r="P117" s="33"/>
      <c r="Q117" s="33">
        <f>' СМП '!D117</f>
        <v>0</v>
      </c>
      <c r="R117" s="33">
        <f>'Гемодиализ по видам МП'!D117</f>
        <v>1133417484</v>
      </c>
      <c r="S117" s="33">
        <f>'Мед.реаб.(АПУ,ДС,КС) '!D117</f>
        <v>0</v>
      </c>
      <c r="T117" s="33">
        <f t="shared" si="9"/>
        <v>1181968470</v>
      </c>
    </row>
    <row r="118" spans="1:20" s="1" customFormat="1" x14ac:dyDescent="0.2">
      <c r="A118" s="18">
        <v>104</v>
      </c>
      <c r="B118" s="15" t="s">
        <v>176</v>
      </c>
      <c r="C118" s="13" t="s">
        <v>177</v>
      </c>
      <c r="D118" s="33">
        <f>КС!D118</f>
        <v>0</v>
      </c>
      <c r="E118" s="33">
        <f>ДС!D118</f>
        <v>0</v>
      </c>
      <c r="F118" s="33">
        <f t="shared" si="7"/>
        <v>93072943</v>
      </c>
      <c r="G118" s="33">
        <f>' Профилактика '!D120</f>
        <v>0</v>
      </c>
      <c r="H118" s="33">
        <f>'Диспан.набл.(КП) '!D118</f>
        <v>0</v>
      </c>
      <c r="I118" s="33">
        <f>'Дистанционное набл.(КП)'!D119</f>
        <v>0</v>
      </c>
      <c r="J118" s="33">
        <f>'Центры здоровья'!D118</f>
        <v>0</v>
      </c>
      <c r="K118" s="33">
        <f>'АПУ неотл.пом.'!D118</f>
        <v>0</v>
      </c>
      <c r="L118" s="33">
        <f>'АПУ обращения '!D118</f>
        <v>0</v>
      </c>
      <c r="M118" s="33">
        <f>'ОДИ ПГГ'!D118</f>
        <v>93072943</v>
      </c>
      <c r="N118" s="33">
        <f>Школа!D117</f>
        <v>0</v>
      </c>
      <c r="O118" s="33">
        <f>'ФАП(1-26)'!D118</f>
        <v>0</v>
      </c>
      <c r="P118" s="33"/>
      <c r="Q118" s="33">
        <f>' СМП '!D118</f>
        <v>0</v>
      </c>
      <c r="R118" s="33">
        <f>'Гемодиализ по видам МП'!D118</f>
        <v>0</v>
      </c>
      <c r="S118" s="33">
        <f>'Мед.реаб.(АПУ,ДС,КС) '!D118</f>
        <v>0</v>
      </c>
      <c r="T118" s="33">
        <f t="shared" si="9"/>
        <v>93072943</v>
      </c>
    </row>
    <row r="119" spans="1:20" s="1" customFormat="1" x14ac:dyDescent="0.2">
      <c r="A119" s="18">
        <v>105</v>
      </c>
      <c r="B119" s="11" t="s">
        <v>178</v>
      </c>
      <c r="C119" s="9" t="s">
        <v>179</v>
      </c>
      <c r="D119" s="33">
        <f>КС!D119</f>
        <v>215922838</v>
      </c>
      <c r="E119" s="33">
        <f>ДС!D119</f>
        <v>47105235</v>
      </c>
      <c r="F119" s="33">
        <f t="shared" si="7"/>
        <v>11688158</v>
      </c>
      <c r="G119" s="33">
        <f>' Профилактика '!D121</f>
        <v>0</v>
      </c>
      <c r="H119" s="33">
        <f>'Диспан.набл.(КП) '!D119</f>
        <v>0</v>
      </c>
      <c r="I119" s="33">
        <f>'Дистанционное набл.(КП)'!D120</f>
        <v>0</v>
      </c>
      <c r="J119" s="33">
        <f>'Центры здоровья'!D119</f>
        <v>0</v>
      </c>
      <c r="K119" s="33">
        <f>'АПУ неотл.пом.'!D119</f>
        <v>0</v>
      </c>
      <c r="L119" s="33">
        <f>'АПУ обращения '!D119</f>
        <v>0</v>
      </c>
      <c r="M119" s="33">
        <f>'ОДИ ПГГ'!D119</f>
        <v>11688158</v>
      </c>
      <c r="N119" s="33">
        <f>Школа!D118</f>
        <v>0</v>
      </c>
      <c r="O119" s="33">
        <f>'ФАП(1-26)'!D119</f>
        <v>0</v>
      </c>
      <c r="P119" s="33"/>
      <c r="Q119" s="33">
        <f>' СМП '!D119</f>
        <v>0</v>
      </c>
      <c r="R119" s="33">
        <f>'Гемодиализ по видам МП'!D119</f>
        <v>0</v>
      </c>
      <c r="S119" s="33">
        <f>'Мед.реаб.(АПУ,ДС,КС) '!D119</f>
        <v>0</v>
      </c>
      <c r="T119" s="33">
        <f t="shared" si="9"/>
        <v>274716231</v>
      </c>
    </row>
    <row r="120" spans="1:20" s="1" customFormat="1" ht="11.25" customHeight="1" x14ac:dyDescent="0.2">
      <c r="A120" s="18">
        <v>106</v>
      </c>
      <c r="B120" s="19" t="s">
        <v>180</v>
      </c>
      <c r="C120" s="9" t="s">
        <v>181</v>
      </c>
      <c r="D120" s="33">
        <f>КС!D120</f>
        <v>0</v>
      </c>
      <c r="E120" s="33">
        <f>ДС!D120</f>
        <v>0</v>
      </c>
      <c r="F120" s="33">
        <f t="shared" si="7"/>
        <v>34705</v>
      </c>
      <c r="G120" s="33">
        <f>' Профилактика '!D122</f>
        <v>0</v>
      </c>
      <c r="H120" s="33">
        <f>'Диспан.набл.(КП) '!D120</f>
        <v>0</v>
      </c>
      <c r="I120" s="33">
        <f>'Дистанционное набл.(КП)'!D121</f>
        <v>0</v>
      </c>
      <c r="J120" s="33">
        <f>'Центры здоровья'!D120</f>
        <v>0</v>
      </c>
      <c r="K120" s="33">
        <f>'АПУ неотл.пом.'!D120</f>
        <v>0</v>
      </c>
      <c r="L120" s="33">
        <f>'АПУ обращения '!D120</f>
        <v>34705</v>
      </c>
      <c r="M120" s="33">
        <f>'ОДИ ПГГ'!D120</f>
        <v>0</v>
      </c>
      <c r="N120" s="33">
        <f>Школа!D119</f>
        <v>0</v>
      </c>
      <c r="O120" s="33">
        <f>'ФАП(1-26)'!D120</f>
        <v>0</v>
      </c>
      <c r="P120" s="33"/>
      <c r="Q120" s="33">
        <f>' СМП '!D120</f>
        <v>0</v>
      </c>
      <c r="R120" s="33">
        <f>'Гемодиализ по видам МП'!D120</f>
        <v>0</v>
      </c>
      <c r="S120" s="33">
        <f>'Мед.реаб.(АПУ,ДС,КС) '!D120</f>
        <v>0</v>
      </c>
      <c r="T120" s="33">
        <f t="shared" si="9"/>
        <v>34705</v>
      </c>
    </row>
    <row r="121" spans="1:20" s="1" customFormat="1" x14ac:dyDescent="0.2">
      <c r="A121" s="18">
        <v>107</v>
      </c>
      <c r="B121" s="10" t="s">
        <v>182</v>
      </c>
      <c r="C121" s="16" t="s">
        <v>183</v>
      </c>
      <c r="D121" s="33">
        <f>КС!D121</f>
        <v>0</v>
      </c>
      <c r="E121" s="33">
        <f>ДС!D121</f>
        <v>19605761</v>
      </c>
      <c r="F121" s="33">
        <f t="shared" si="7"/>
        <v>0</v>
      </c>
      <c r="G121" s="33">
        <f>' Профилактика '!D123</f>
        <v>0</v>
      </c>
      <c r="H121" s="33">
        <f>'Диспан.набл.(КП) '!D121</f>
        <v>0</v>
      </c>
      <c r="I121" s="33">
        <f>'Дистанционное набл.(КП)'!D122</f>
        <v>0</v>
      </c>
      <c r="J121" s="33">
        <f>'Центры здоровья'!D121</f>
        <v>0</v>
      </c>
      <c r="K121" s="33">
        <f>'АПУ неотл.пом.'!D121</f>
        <v>0</v>
      </c>
      <c r="L121" s="33">
        <f>'АПУ обращения '!D121</f>
        <v>0</v>
      </c>
      <c r="M121" s="33">
        <f>'ОДИ ПГГ'!D121</f>
        <v>0</v>
      </c>
      <c r="N121" s="33">
        <f>Школа!D120</f>
        <v>0</v>
      </c>
      <c r="O121" s="33">
        <f>'ФАП(1-26)'!D121</f>
        <v>0</v>
      </c>
      <c r="P121" s="33"/>
      <c r="Q121" s="33">
        <f>' СМП '!D121</f>
        <v>0</v>
      </c>
      <c r="R121" s="33">
        <f>'Гемодиализ по видам МП'!D121</f>
        <v>0</v>
      </c>
      <c r="S121" s="33">
        <f>'Мед.реаб.(АПУ,ДС,КС) '!D121</f>
        <v>0</v>
      </c>
      <c r="T121" s="33">
        <f t="shared" si="9"/>
        <v>19605761</v>
      </c>
    </row>
    <row r="122" spans="1:20" s="1" customFormat="1" x14ac:dyDescent="0.2">
      <c r="A122" s="18">
        <v>108</v>
      </c>
      <c r="B122" s="19" t="s">
        <v>184</v>
      </c>
      <c r="C122" s="9" t="s">
        <v>261</v>
      </c>
      <c r="D122" s="33">
        <f>КС!D122</f>
        <v>19259826</v>
      </c>
      <c r="E122" s="33">
        <f>ДС!D122</f>
        <v>211484</v>
      </c>
      <c r="F122" s="33">
        <f t="shared" si="7"/>
        <v>6512098</v>
      </c>
      <c r="G122" s="33">
        <f>' Профилактика '!D124</f>
        <v>0</v>
      </c>
      <c r="H122" s="33">
        <f>'Диспан.набл.(КП) '!D122</f>
        <v>0</v>
      </c>
      <c r="I122" s="33">
        <f>'Дистанционное набл.(КП)'!D123</f>
        <v>0</v>
      </c>
      <c r="J122" s="33">
        <f>'Центры здоровья'!D122</f>
        <v>0</v>
      </c>
      <c r="K122" s="33">
        <f>'АПУ неотл.пом.'!D122</f>
        <v>0</v>
      </c>
      <c r="L122" s="33">
        <f>'АПУ обращения '!D122</f>
        <v>0</v>
      </c>
      <c r="M122" s="33">
        <f>'ОДИ ПГГ'!D122</f>
        <v>6512098</v>
      </c>
      <c r="N122" s="33">
        <f>Школа!D121</f>
        <v>0</v>
      </c>
      <c r="O122" s="33">
        <f>'ФАП(1-26)'!D122</f>
        <v>0</v>
      </c>
      <c r="P122" s="33"/>
      <c r="Q122" s="33">
        <f>' СМП '!D122</f>
        <v>0</v>
      </c>
      <c r="R122" s="33">
        <f>'Гемодиализ по видам МП'!D122</f>
        <v>0</v>
      </c>
      <c r="S122" s="33">
        <f>'Мед.реаб.(АПУ,ДС,КС) '!D122</f>
        <v>0</v>
      </c>
      <c r="T122" s="33">
        <f t="shared" si="9"/>
        <v>25983408</v>
      </c>
    </row>
    <row r="123" spans="1:20" s="1" customFormat="1" ht="14.25" customHeight="1" x14ac:dyDescent="0.2">
      <c r="A123" s="18">
        <v>109</v>
      </c>
      <c r="B123" s="11" t="s">
        <v>185</v>
      </c>
      <c r="C123" s="9" t="s">
        <v>250</v>
      </c>
      <c r="D123" s="33">
        <f>КС!D123</f>
        <v>0</v>
      </c>
      <c r="E123" s="33">
        <f>ДС!D123</f>
        <v>147547</v>
      </c>
      <c r="F123" s="33">
        <f t="shared" si="7"/>
        <v>7612867</v>
      </c>
      <c r="G123" s="33">
        <f>' Профилактика '!D125</f>
        <v>0</v>
      </c>
      <c r="H123" s="33">
        <f>'Диспан.набл.(КП) '!D123</f>
        <v>0</v>
      </c>
      <c r="I123" s="33">
        <f>'Дистанционное набл.(КП)'!D124</f>
        <v>0</v>
      </c>
      <c r="J123" s="33">
        <f>'Центры здоровья'!D123</f>
        <v>0</v>
      </c>
      <c r="K123" s="33">
        <f>'АПУ неотл.пом.'!D123</f>
        <v>0</v>
      </c>
      <c r="L123" s="33">
        <f>'АПУ обращения '!D123</f>
        <v>110500</v>
      </c>
      <c r="M123" s="33">
        <f>'ОДИ ПГГ'!D123</f>
        <v>7502367</v>
      </c>
      <c r="N123" s="33">
        <f>Школа!D122</f>
        <v>0</v>
      </c>
      <c r="O123" s="33">
        <f>'ФАП(1-26)'!D123</f>
        <v>0</v>
      </c>
      <c r="P123" s="33"/>
      <c r="Q123" s="33">
        <f>' СМП '!D123</f>
        <v>0</v>
      </c>
      <c r="R123" s="33">
        <f>'Гемодиализ по видам МП'!D123</f>
        <v>0</v>
      </c>
      <c r="S123" s="33">
        <f>'Мед.реаб.(АПУ,ДС,КС) '!D123</f>
        <v>0</v>
      </c>
      <c r="T123" s="33">
        <f t="shared" si="9"/>
        <v>7760414</v>
      </c>
    </row>
    <row r="124" spans="1:20" s="1" customFormat="1" x14ac:dyDescent="0.2">
      <c r="A124" s="18">
        <v>110</v>
      </c>
      <c r="B124" s="10" t="s">
        <v>329</v>
      </c>
      <c r="C124" s="9" t="s">
        <v>317</v>
      </c>
      <c r="D124" s="33">
        <f>КС!D124</f>
        <v>0</v>
      </c>
      <c r="E124" s="33">
        <f>ДС!D124</f>
        <v>0</v>
      </c>
      <c r="F124" s="33">
        <f t="shared" si="7"/>
        <v>0</v>
      </c>
      <c r="G124" s="33">
        <f>' Профилактика '!D126</f>
        <v>0</v>
      </c>
      <c r="H124" s="33">
        <f>'Диспан.набл.(КП) '!D124</f>
        <v>0</v>
      </c>
      <c r="I124" s="33">
        <f>'Дистанционное набл.(КП)'!D125</f>
        <v>0</v>
      </c>
      <c r="J124" s="33">
        <f>'Центры здоровья'!D124</f>
        <v>0</v>
      </c>
      <c r="K124" s="33">
        <f>'АПУ неотл.пом.'!D124</f>
        <v>0</v>
      </c>
      <c r="L124" s="33">
        <f>'АПУ обращения '!D124</f>
        <v>0</v>
      </c>
      <c r="M124" s="33">
        <f>'ОДИ ПГГ'!D124</f>
        <v>0</v>
      </c>
      <c r="N124" s="33">
        <f>Школа!D123</f>
        <v>0</v>
      </c>
      <c r="O124" s="33">
        <f>'ФАП(1-26)'!D124</f>
        <v>0</v>
      </c>
      <c r="P124" s="33"/>
      <c r="Q124" s="33">
        <f>' СМП '!D124</f>
        <v>0</v>
      </c>
      <c r="R124" s="33">
        <f>'Гемодиализ по видам МП'!D124</f>
        <v>0</v>
      </c>
      <c r="S124" s="33">
        <f>'Мед.реаб.(АПУ,ДС,КС) '!D124</f>
        <v>0</v>
      </c>
      <c r="T124" s="33">
        <f t="shared" si="9"/>
        <v>0</v>
      </c>
    </row>
    <row r="125" spans="1:20" s="1" customFormat="1" x14ac:dyDescent="0.2">
      <c r="A125" s="18">
        <v>111</v>
      </c>
      <c r="B125" s="49" t="s">
        <v>421</v>
      </c>
      <c r="C125" s="13" t="s">
        <v>422</v>
      </c>
      <c r="D125" s="33">
        <f>КС!D125</f>
        <v>0</v>
      </c>
      <c r="E125" s="33">
        <f>ДС!D125</f>
        <v>0</v>
      </c>
      <c r="F125" s="33">
        <f t="shared" si="7"/>
        <v>0</v>
      </c>
      <c r="G125" s="33">
        <f>' Профилактика '!D127</f>
        <v>0</v>
      </c>
      <c r="H125" s="33">
        <f>'Диспан.набл.(КП) '!D125</f>
        <v>0</v>
      </c>
      <c r="I125" s="33">
        <f>'Дистанционное набл.(КП)'!D126</f>
        <v>0</v>
      </c>
      <c r="J125" s="33">
        <f>'Центры здоровья'!D125</f>
        <v>0</v>
      </c>
      <c r="K125" s="33">
        <f>'АПУ неотл.пом.'!D125</f>
        <v>0</v>
      </c>
      <c r="L125" s="33">
        <f>'АПУ обращения '!D125</f>
        <v>0</v>
      </c>
      <c r="M125" s="33">
        <f>'ОДИ ПГГ'!D125</f>
        <v>0</v>
      </c>
      <c r="N125" s="33">
        <f>Школа!D124</f>
        <v>0</v>
      </c>
      <c r="O125" s="33">
        <f>'ФАП(1-26)'!D125</f>
        <v>0</v>
      </c>
      <c r="P125" s="33"/>
      <c r="Q125" s="33">
        <f>' СМП '!D125</f>
        <v>0</v>
      </c>
      <c r="R125" s="33">
        <f>'Гемодиализ по видам МП'!D125</f>
        <v>0</v>
      </c>
      <c r="S125" s="33">
        <f>'Мед.реаб.(АПУ,ДС,КС) '!D125</f>
        <v>0</v>
      </c>
      <c r="T125" s="33">
        <f t="shared" si="9"/>
        <v>0</v>
      </c>
    </row>
    <row r="126" spans="1:20" s="1" customFormat="1" ht="13.5" customHeight="1" x14ac:dyDescent="0.2">
      <c r="A126" s="18">
        <v>112</v>
      </c>
      <c r="B126" s="11" t="s">
        <v>186</v>
      </c>
      <c r="C126" s="9" t="s">
        <v>320</v>
      </c>
      <c r="D126" s="33">
        <f>КС!D126</f>
        <v>0</v>
      </c>
      <c r="E126" s="33">
        <f>ДС!D126</f>
        <v>57771641</v>
      </c>
      <c r="F126" s="33">
        <f t="shared" si="7"/>
        <v>0</v>
      </c>
      <c r="G126" s="33">
        <f>' Профилактика '!D128</f>
        <v>0</v>
      </c>
      <c r="H126" s="33">
        <f>'Диспан.набл.(КП) '!D126</f>
        <v>0</v>
      </c>
      <c r="I126" s="33">
        <f>'Дистанционное набл.(КП)'!D127</f>
        <v>0</v>
      </c>
      <c r="J126" s="33">
        <f>'Центры здоровья'!D126</f>
        <v>0</v>
      </c>
      <c r="K126" s="33">
        <f>'АПУ неотл.пом.'!D126</f>
        <v>0</v>
      </c>
      <c r="L126" s="33">
        <f>'АПУ обращения '!D126</f>
        <v>0</v>
      </c>
      <c r="M126" s="33">
        <f>'ОДИ ПГГ'!D126</f>
        <v>0</v>
      </c>
      <c r="N126" s="33">
        <f>Школа!D125</f>
        <v>0</v>
      </c>
      <c r="O126" s="33">
        <f>'ФАП(1-26)'!D126</f>
        <v>0</v>
      </c>
      <c r="P126" s="33"/>
      <c r="Q126" s="33">
        <f>' СМП '!D126</f>
        <v>0</v>
      </c>
      <c r="R126" s="33">
        <f>'Гемодиализ по видам МП'!D126</f>
        <v>0</v>
      </c>
      <c r="S126" s="33">
        <f>'Мед.реаб.(АПУ,ДС,КС) '!D126</f>
        <v>0</v>
      </c>
      <c r="T126" s="33">
        <f t="shared" si="9"/>
        <v>57771641</v>
      </c>
    </row>
    <row r="127" spans="1:20" s="1" customFormat="1" x14ac:dyDescent="0.2">
      <c r="A127" s="18">
        <v>113</v>
      </c>
      <c r="B127" s="19" t="s">
        <v>187</v>
      </c>
      <c r="C127" s="9" t="s">
        <v>188</v>
      </c>
      <c r="D127" s="33">
        <f>КС!D127</f>
        <v>0</v>
      </c>
      <c r="E127" s="33">
        <f>ДС!D127</f>
        <v>0</v>
      </c>
      <c r="F127" s="33">
        <f t="shared" si="7"/>
        <v>2612136</v>
      </c>
      <c r="G127" s="33">
        <f>' Профилактика '!D129</f>
        <v>2612136</v>
      </c>
      <c r="H127" s="33">
        <f>'Диспан.набл.(КП) '!D127</f>
        <v>0</v>
      </c>
      <c r="I127" s="33">
        <f>'Дистанционное набл.(КП)'!D128</f>
        <v>0</v>
      </c>
      <c r="J127" s="33">
        <f>'Центры здоровья'!D127</f>
        <v>0</v>
      </c>
      <c r="K127" s="33">
        <f>'АПУ неотл.пом.'!D127</f>
        <v>0</v>
      </c>
      <c r="L127" s="33">
        <f>'АПУ обращения '!D127</f>
        <v>0</v>
      </c>
      <c r="M127" s="33">
        <f>'ОДИ ПГГ'!D127</f>
        <v>0</v>
      </c>
      <c r="N127" s="33">
        <f>Школа!D126</f>
        <v>0</v>
      </c>
      <c r="O127" s="33">
        <f>'ФАП(1-26)'!D127</f>
        <v>0</v>
      </c>
      <c r="P127" s="33"/>
      <c r="Q127" s="33">
        <f>' СМП '!D127</f>
        <v>0</v>
      </c>
      <c r="R127" s="33">
        <f>'Гемодиализ по видам МП'!D127</f>
        <v>298698180</v>
      </c>
      <c r="S127" s="33">
        <f>'Мед.реаб.(АПУ,ДС,КС) '!D127</f>
        <v>0</v>
      </c>
      <c r="T127" s="33">
        <f t="shared" si="9"/>
        <v>301310316</v>
      </c>
    </row>
    <row r="128" spans="1:20" s="1" customFormat="1" ht="24" x14ac:dyDescent="0.2">
      <c r="A128" s="18">
        <v>114</v>
      </c>
      <c r="B128" s="19" t="s">
        <v>189</v>
      </c>
      <c r="C128" s="32" t="s">
        <v>305</v>
      </c>
      <c r="D128" s="33">
        <f>КС!D128</f>
        <v>0</v>
      </c>
      <c r="E128" s="33">
        <f>ДС!D128</f>
        <v>212468</v>
      </c>
      <c r="F128" s="33">
        <f t="shared" si="7"/>
        <v>0</v>
      </c>
      <c r="G128" s="33">
        <f>' Профилактика '!D130</f>
        <v>0</v>
      </c>
      <c r="H128" s="33">
        <f>'Диспан.набл.(КП) '!D128</f>
        <v>0</v>
      </c>
      <c r="I128" s="33">
        <f>'Дистанционное набл.(КП)'!D129</f>
        <v>0</v>
      </c>
      <c r="J128" s="33">
        <f>'Центры здоровья'!D128</f>
        <v>0</v>
      </c>
      <c r="K128" s="33">
        <f>'АПУ неотл.пом.'!D128</f>
        <v>0</v>
      </c>
      <c r="L128" s="33">
        <f>'АПУ обращения '!D128</f>
        <v>0</v>
      </c>
      <c r="M128" s="33">
        <f>'ОДИ ПГГ'!D128</f>
        <v>0</v>
      </c>
      <c r="N128" s="33">
        <f>Школа!D127</f>
        <v>0</v>
      </c>
      <c r="O128" s="33">
        <f>'ФАП(1-26)'!D128</f>
        <v>0</v>
      </c>
      <c r="P128" s="33"/>
      <c r="Q128" s="33">
        <f>' СМП '!D128</f>
        <v>0</v>
      </c>
      <c r="R128" s="33">
        <f>'Гемодиализ по видам МП'!D128</f>
        <v>0</v>
      </c>
      <c r="S128" s="33">
        <f>'Мед.реаб.(АПУ,ДС,КС) '!D128</f>
        <v>0</v>
      </c>
      <c r="T128" s="33">
        <f t="shared" si="9"/>
        <v>212468</v>
      </c>
    </row>
    <row r="129" spans="1:20" s="1" customFormat="1" x14ac:dyDescent="0.2">
      <c r="A129" s="18">
        <v>115</v>
      </c>
      <c r="B129" s="19" t="s">
        <v>190</v>
      </c>
      <c r="C129" s="9" t="s">
        <v>225</v>
      </c>
      <c r="D129" s="33">
        <f>КС!D129</f>
        <v>3358987528</v>
      </c>
      <c r="E129" s="33">
        <f>ДС!D129</f>
        <v>137921249</v>
      </c>
      <c r="F129" s="33">
        <f t="shared" si="7"/>
        <v>385471153</v>
      </c>
      <c r="G129" s="33">
        <f>' Профилактика '!D131</f>
        <v>134256436</v>
      </c>
      <c r="H129" s="33">
        <f>'Диспан.набл.(КП) '!D129</f>
        <v>0</v>
      </c>
      <c r="I129" s="33">
        <f>'Дистанционное набл.(КП)'!D130</f>
        <v>0</v>
      </c>
      <c r="J129" s="33">
        <f>'Центры здоровья'!D129</f>
        <v>0</v>
      </c>
      <c r="K129" s="33">
        <f>'АПУ неотл.пом.'!D129</f>
        <v>0</v>
      </c>
      <c r="L129" s="33">
        <f>'АПУ обращения '!D129</f>
        <v>0</v>
      </c>
      <c r="M129" s="33">
        <f>'ОДИ ПГГ'!D129</f>
        <v>191058312</v>
      </c>
      <c r="N129" s="33">
        <f>Школа!D128</f>
        <v>60156405</v>
      </c>
      <c r="O129" s="33">
        <f>'ФАП(1-26)'!D129</f>
        <v>0</v>
      </c>
      <c r="P129" s="33"/>
      <c r="Q129" s="33">
        <f>' СМП '!D129</f>
        <v>0</v>
      </c>
      <c r="R129" s="33">
        <f>'Гемодиализ по видам МП'!D129</f>
        <v>27863666</v>
      </c>
      <c r="S129" s="33">
        <f>'Мед.реаб.(АПУ,ДС,КС) '!D129</f>
        <v>99757691</v>
      </c>
      <c r="T129" s="33">
        <f t="shared" si="9"/>
        <v>4010001287</v>
      </c>
    </row>
    <row r="130" spans="1:20" ht="10.5" customHeight="1" x14ac:dyDescent="0.2">
      <c r="A130" s="18">
        <v>116</v>
      </c>
      <c r="B130" s="19" t="s">
        <v>191</v>
      </c>
      <c r="C130" s="9" t="s">
        <v>192</v>
      </c>
      <c r="D130" s="33">
        <f>КС!D130</f>
        <v>3548824337</v>
      </c>
      <c r="E130" s="33">
        <f>ДС!D130</f>
        <v>4359816075</v>
      </c>
      <c r="F130" s="33">
        <f t="shared" si="7"/>
        <v>900895001</v>
      </c>
      <c r="G130" s="33">
        <f>' Профилактика '!D132</f>
        <v>264127500</v>
      </c>
      <c r="H130" s="33">
        <f>'Диспан.набл.(КП) '!D130</f>
        <v>62365703</v>
      </c>
      <c r="I130" s="33">
        <f>'Дистанционное набл.(КП)'!D131</f>
        <v>0</v>
      </c>
      <c r="J130" s="33">
        <f>'Центры здоровья'!D130</f>
        <v>0</v>
      </c>
      <c r="K130" s="33">
        <f>'АПУ неотл.пом.'!D130</f>
        <v>0</v>
      </c>
      <c r="L130" s="33">
        <f>'АПУ обращения '!D130</f>
        <v>61239781</v>
      </c>
      <c r="M130" s="33">
        <f>'ОДИ ПГГ'!D130</f>
        <v>513162017</v>
      </c>
      <c r="N130" s="33">
        <f>Школа!D129</f>
        <v>0</v>
      </c>
      <c r="O130" s="33">
        <f>'ФАП(1-26)'!D130</f>
        <v>0</v>
      </c>
      <c r="P130" s="35"/>
      <c r="Q130" s="33">
        <f>' СМП '!D130</f>
        <v>0</v>
      </c>
      <c r="R130" s="33">
        <f>'Гемодиализ по видам МП'!D130</f>
        <v>267456</v>
      </c>
      <c r="S130" s="33">
        <f>'Мед.реаб.(АПУ,ДС,КС) '!D130</f>
        <v>20633046</v>
      </c>
      <c r="T130" s="33">
        <f t="shared" si="9"/>
        <v>8830435915</v>
      </c>
    </row>
    <row r="131" spans="1:20" s="1" customFormat="1" x14ac:dyDescent="0.2">
      <c r="A131" s="18">
        <v>117</v>
      </c>
      <c r="B131" s="19" t="s">
        <v>193</v>
      </c>
      <c r="C131" s="9" t="s">
        <v>40</v>
      </c>
      <c r="D131" s="33">
        <f>КС!D131</f>
        <v>2414755264</v>
      </c>
      <c r="E131" s="33">
        <f>ДС!D131</f>
        <v>13230059</v>
      </c>
      <c r="F131" s="33">
        <f t="shared" si="7"/>
        <v>114842592</v>
      </c>
      <c r="G131" s="33">
        <f>' Профилактика '!D133</f>
        <v>58382515</v>
      </c>
      <c r="H131" s="33">
        <f>'Диспан.набл.(КП) '!D131</f>
        <v>0</v>
      </c>
      <c r="I131" s="33">
        <f>'Дистанционное набл.(КП)'!D132</f>
        <v>0</v>
      </c>
      <c r="J131" s="33">
        <f>'Центры здоровья'!D131</f>
        <v>0</v>
      </c>
      <c r="K131" s="33">
        <f>'АПУ неотл.пом.'!D131</f>
        <v>541850</v>
      </c>
      <c r="L131" s="33">
        <f>'АПУ обращения '!D131</f>
        <v>0</v>
      </c>
      <c r="M131" s="33">
        <f>'ОДИ ПГГ'!D131</f>
        <v>55827940</v>
      </c>
      <c r="N131" s="33">
        <f>Школа!D130</f>
        <v>90287</v>
      </c>
      <c r="O131" s="33">
        <f>'ФАП(1-26)'!D131</f>
        <v>0</v>
      </c>
      <c r="P131" s="33"/>
      <c r="Q131" s="33">
        <f>' СМП '!D131</f>
        <v>0</v>
      </c>
      <c r="R131" s="33">
        <f>'Гемодиализ по видам МП'!D131</f>
        <v>4011840</v>
      </c>
      <c r="S131" s="33">
        <f>'Мед.реаб.(АПУ,ДС,КС) '!D131</f>
        <v>46561615</v>
      </c>
      <c r="T131" s="33">
        <f t="shared" si="9"/>
        <v>2593401370</v>
      </c>
    </row>
    <row r="132" spans="1:20" s="1" customFormat="1" x14ac:dyDescent="0.2">
      <c r="A132" s="18">
        <v>118</v>
      </c>
      <c r="B132" s="10" t="s">
        <v>194</v>
      </c>
      <c r="C132" s="9" t="s">
        <v>46</v>
      </c>
      <c r="D132" s="33">
        <f>КС!D132</f>
        <v>1724546879</v>
      </c>
      <c r="E132" s="33">
        <f>ДС!D132</f>
        <v>122494702</v>
      </c>
      <c r="F132" s="33">
        <f t="shared" si="7"/>
        <v>142636645</v>
      </c>
      <c r="G132" s="33">
        <f>' Профилактика '!D134</f>
        <v>69351401</v>
      </c>
      <c r="H132" s="33">
        <f>'Диспан.набл.(КП) '!D132</f>
        <v>0</v>
      </c>
      <c r="I132" s="33">
        <f>'Дистанционное набл.(КП)'!D133</f>
        <v>0</v>
      </c>
      <c r="J132" s="33">
        <f>'Центры здоровья'!D132</f>
        <v>0</v>
      </c>
      <c r="K132" s="33">
        <f>'АПУ неотл.пом.'!D132</f>
        <v>32787344</v>
      </c>
      <c r="L132" s="33">
        <f>'АПУ обращения '!D132</f>
        <v>8673945</v>
      </c>
      <c r="M132" s="33">
        <f>'ОДИ ПГГ'!D132</f>
        <v>31823955</v>
      </c>
      <c r="N132" s="33">
        <f>Школа!D131</f>
        <v>0</v>
      </c>
      <c r="O132" s="33">
        <f>'ФАП(1-26)'!D132</f>
        <v>0</v>
      </c>
      <c r="P132" s="33"/>
      <c r="Q132" s="33">
        <f>' СМП '!D132</f>
        <v>0</v>
      </c>
      <c r="R132" s="33">
        <f>'Гемодиализ по видам МП'!D132</f>
        <v>17940370</v>
      </c>
      <c r="S132" s="33">
        <f>'Мед.реаб.(АПУ,ДС,КС) '!D132</f>
        <v>136298269</v>
      </c>
      <c r="T132" s="33">
        <f t="shared" si="9"/>
        <v>2143916865</v>
      </c>
    </row>
    <row r="133" spans="1:20" s="1" customFormat="1" x14ac:dyDescent="0.2">
      <c r="A133" s="18">
        <v>119</v>
      </c>
      <c r="B133" s="10" t="s">
        <v>195</v>
      </c>
      <c r="C133" s="9" t="s">
        <v>227</v>
      </c>
      <c r="D133" s="33">
        <f>КС!D133</f>
        <v>385174089</v>
      </c>
      <c r="E133" s="33">
        <f>ДС!D133</f>
        <v>52644518</v>
      </c>
      <c r="F133" s="33">
        <f t="shared" si="7"/>
        <v>93391308</v>
      </c>
      <c r="G133" s="33">
        <f>' Профилактика '!D135</f>
        <v>37890284</v>
      </c>
      <c r="H133" s="33">
        <f>'Диспан.набл.(КП) '!D133</f>
        <v>0</v>
      </c>
      <c r="I133" s="33">
        <f>'Дистанционное набл.(КП)'!D134</f>
        <v>0</v>
      </c>
      <c r="J133" s="33">
        <f>'Центры здоровья'!D133</f>
        <v>0</v>
      </c>
      <c r="K133" s="33">
        <f>'АПУ неотл.пом.'!D133</f>
        <v>0</v>
      </c>
      <c r="L133" s="33">
        <f>'АПУ обращения '!D133</f>
        <v>55501024</v>
      </c>
      <c r="M133" s="33">
        <f>'ОДИ ПГГ'!D133</f>
        <v>0</v>
      </c>
      <c r="N133" s="33">
        <f>Школа!D132</f>
        <v>0</v>
      </c>
      <c r="O133" s="33">
        <f>'ФАП(1-26)'!D133</f>
        <v>0</v>
      </c>
      <c r="P133" s="33"/>
      <c r="Q133" s="33">
        <f>' СМП '!D133</f>
        <v>0</v>
      </c>
      <c r="R133" s="33">
        <f>'Гемодиализ по видам МП'!D133</f>
        <v>0</v>
      </c>
      <c r="S133" s="33">
        <f>'Мед.реаб.(АПУ,ДС,КС) '!D133</f>
        <v>0</v>
      </c>
      <c r="T133" s="33">
        <f t="shared" si="9"/>
        <v>531209915</v>
      </c>
    </row>
    <row r="134" spans="1:20" s="1" customFormat="1" x14ac:dyDescent="0.2">
      <c r="A134" s="18">
        <v>120</v>
      </c>
      <c r="B134" s="10" t="s">
        <v>196</v>
      </c>
      <c r="C134" s="9" t="s">
        <v>48</v>
      </c>
      <c r="D134" s="33">
        <f>КС!D134</f>
        <v>1465100548</v>
      </c>
      <c r="E134" s="33">
        <f>ДС!D134</f>
        <v>71541964</v>
      </c>
      <c r="F134" s="33">
        <f t="shared" si="7"/>
        <v>98595406</v>
      </c>
      <c r="G134" s="33">
        <f>' Профилактика '!D136</f>
        <v>32247130</v>
      </c>
      <c r="H134" s="33">
        <f>'Диспан.набл.(КП) '!D134</f>
        <v>0</v>
      </c>
      <c r="I134" s="33">
        <f>'Дистанционное набл.(КП)'!D135</f>
        <v>0</v>
      </c>
      <c r="J134" s="33">
        <f>'Центры здоровья'!D134</f>
        <v>0</v>
      </c>
      <c r="K134" s="33">
        <f>'АПУ неотл.пом.'!D134</f>
        <v>0</v>
      </c>
      <c r="L134" s="33">
        <f>'АПУ обращения '!D134</f>
        <v>51046423</v>
      </c>
      <c r="M134" s="33">
        <f>'ОДИ ПГГ'!D134</f>
        <v>15301853</v>
      </c>
      <c r="N134" s="33">
        <f>Школа!D133</f>
        <v>0</v>
      </c>
      <c r="O134" s="33">
        <f>'ФАП(1-26)'!D134</f>
        <v>0</v>
      </c>
      <c r="P134" s="33"/>
      <c r="Q134" s="33">
        <f>' СМП '!D134</f>
        <v>0</v>
      </c>
      <c r="R134" s="33">
        <f>'Гемодиализ по видам МП'!D134</f>
        <v>0</v>
      </c>
      <c r="S134" s="33">
        <f>'Мед.реаб.(АПУ,ДС,КС) '!D134</f>
        <v>0</v>
      </c>
      <c r="T134" s="33">
        <f t="shared" si="9"/>
        <v>1635237918</v>
      </c>
    </row>
    <row r="135" spans="1:20" s="1" customFormat="1" x14ac:dyDescent="0.2">
      <c r="A135" s="18">
        <v>121</v>
      </c>
      <c r="B135" s="19" t="s">
        <v>197</v>
      </c>
      <c r="C135" s="9" t="s">
        <v>47</v>
      </c>
      <c r="D135" s="33">
        <f>КС!D135</f>
        <v>0</v>
      </c>
      <c r="E135" s="33">
        <f>ДС!D135</f>
        <v>158250047</v>
      </c>
      <c r="F135" s="33">
        <f t="shared" si="7"/>
        <v>163536997</v>
      </c>
      <c r="G135" s="33">
        <f>' Профилактика '!D137</f>
        <v>55725869</v>
      </c>
      <c r="H135" s="33">
        <f>'Диспан.набл.(КП) '!D135</f>
        <v>0</v>
      </c>
      <c r="I135" s="33">
        <f>'Дистанционное набл.(КП)'!D136</f>
        <v>0</v>
      </c>
      <c r="J135" s="33">
        <f>'Центры здоровья'!D135</f>
        <v>0</v>
      </c>
      <c r="K135" s="33">
        <f>'АПУ неотл.пом.'!D135</f>
        <v>0</v>
      </c>
      <c r="L135" s="33">
        <f>'АПУ обращения '!D135</f>
        <v>0</v>
      </c>
      <c r="M135" s="33">
        <f>'ОДИ ПГГ'!D135</f>
        <v>107811128</v>
      </c>
      <c r="N135" s="33">
        <f>Школа!D134</f>
        <v>0</v>
      </c>
      <c r="O135" s="33">
        <f>'ФАП(1-26)'!D135</f>
        <v>0</v>
      </c>
      <c r="P135" s="33"/>
      <c r="Q135" s="33">
        <f>' СМП '!D135</f>
        <v>0</v>
      </c>
      <c r="R135" s="33">
        <f>'Гемодиализ по видам МП'!D135</f>
        <v>0</v>
      </c>
      <c r="S135" s="33">
        <f>'Мед.реаб.(АПУ,ДС,КС) '!D135</f>
        <v>0</v>
      </c>
      <c r="T135" s="33">
        <f t="shared" si="9"/>
        <v>321787044</v>
      </c>
    </row>
    <row r="136" spans="1:20" s="1" customFormat="1" x14ac:dyDescent="0.2">
      <c r="A136" s="18">
        <v>122</v>
      </c>
      <c r="B136" s="19" t="s">
        <v>198</v>
      </c>
      <c r="C136" s="9" t="s">
        <v>199</v>
      </c>
      <c r="D136" s="33">
        <f>КС!D136</f>
        <v>0</v>
      </c>
      <c r="E136" s="33">
        <f>ДС!D136</f>
        <v>0</v>
      </c>
      <c r="F136" s="33">
        <f t="shared" ref="F136:F149" si="10">G136+H136+I136+J136+K136+L136+M136+N136+O136+P136</f>
        <v>0</v>
      </c>
      <c r="G136" s="33">
        <f>' Профилактика '!D138</f>
        <v>0</v>
      </c>
      <c r="H136" s="33">
        <f>'Диспан.набл.(КП) '!D136</f>
        <v>0</v>
      </c>
      <c r="I136" s="33">
        <f>'Дистанционное набл.(КП)'!D137</f>
        <v>0</v>
      </c>
      <c r="J136" s="33">
        <f>'Центры здоровья'!D136</f>
        <v>0</v>
      </c>
      <c r="K136" s="33">
        <f>'АПУ неотл.пом.'!D136</f>
        <v>0</v>
      </c>
      <c r="L136" s="33">
        <f>'АПУ обращения '!D136</f>
        <v>0</v>
      </c>
      <c r="M136" s="33">
        <f>'ОДИ ПГГ'!D136</f>
        <v>0</v>
      </c>
      <c r="N136" s="33">
        <f>Школа!D135</f>
        <v>0</v>
      </c>
      <c r="O136" s="33">
        <f>'ФАП(1-26)'!D136</f>
        <v>0</v>
      </c>
      <c r="P136" s="33"/>
      <c r="Q136" s="33">
        <f>' СМП '!D136</f>
        <v>0</v>
      </c>
      <c r="R136" s="33">
        <f>'Гемодиализ по видам МП'!D136</f>
        <v>0</v>
      </c>
      <c r="S136" s="33">
        <f>'Мед.реаб.(АПУ,ДС,КС) '!D136</f>
        <v>192049396</v>
      </c>
      <c r="T136" s="33">
        <f t="shared" si="9"/>
        <v>192049396</v>
      </c>
    </row>
    <row r="137" spans="1:20" s="1" customFormat="1" x14ac:dyDescent="0.2">
      <c r="A137" s="18">
        <v>123</v>
      </c>
      <c r="B137" s="19" t="s">
        <v>200</v>
      </c>
      <c r="C137" s="9" t="s">
        <v>41</v>
      </c>
      <c r="D137" s="33">
        <f>КС!D137</f>
        <v>415142149</v>
      </c>
      <c r="E137" s="33">
        <f>ДС!D137</f>
        <v>11259813</v>
      </c>
      <c r="F137" s="33">
        <f t="shared" si="10"/>
        <v>49945923</v>
      </c>
      <c r="G137" s="33">
        <f>' Профилактика '!D139</f>
        <v>30875598</v>
      </c>
      <c r="H137" s="33">
        <f>'Диспан.набл.(КП) '!D137</f>
        <v>0</v>
      </c>
      <c r="I137" s="33">
        <f>'Дистанционное набл.(КП)'!D138</f>
        <v>0</v>
      </c>
      <c r="J137" s="33">
        <f>'Центры здоровья'!D137</f>
        <v>0</v>
      </c>
      <c r="K137" s="33">
        <f>'АПУ неотл.пом.'!D137</f>
        <v>1083700</v>
      </c>
      <c r="L137" s="33">
        <f>'АПУ обращения '!D137</f>
        <v>0</v>
      </c>
      <c r="M137" s="33">
        <f>'ОДИ ПГГ'!D137</f>
        <v>17986625</v>
      </c>
      <c r="N137" s="33">
        <f>Школа!D136</f>
        <v>0</v>
      </c>
      <c r="O137" s="33">
        <f>'ФАП(1-26)'!D137</f>
        <v>0</v>
      </c>
      <c r="P137" s="33"/>
      <c r="Q137" s="33">
        <f>' СМП '!D137</f>
        <v>0</v>
      </c>
      <c r="R137" s="33">
        <f>'Гемодиализ по видам МП'!D137</f>
        <v>0</v>
      </c>
      <c r="S137" s="33">
        <f>'Мед.реаб.(АПУ,ДС,КС) '!D137</f>
        <v>317457957</v>
      </c>
      <c r="T137" s="33">
        <f t="shared" si="9"/>
        <v>793805842</v>
      </c>
    </row>
    <row r="138" spans="1:20" s="1" customFormat="1" x14ac:dyDescent="0.2">
      <c r="A138" s="18">
        <v>124</v>
      </c>
      <c r="B138" s="10" t="s">
        <v>201</v>
      </c>
      <c r="C138" s="9" t="s">
        <v>226</v>
      </c>
      <c r="D138" s="33">
        <f>КС!D138</f>
        <v>1744147263</v>
      </c>
      <c r="E138" s="33">
        <f>ДС!D138</f>
        <v>34245522</v>
      </c>
      <c r="F138" s="33">
        <f t="shared" si="10"/>
        <v>513351872</v>
      </c>
      <c r="G138" s="33">
        <f>' Профилактика '!D140</f>
        <v>176254917</v>
      </c>
      <c r="H138" s="33">
        <f>'Диспан.набл.(КП) '!D138</f>
        <v>58759847</v>
      </c>
      <c r="I138" s="33">
        <f>'Дистанционное набл.(КП)'!D139</f>
        <v>1363242</v>
      </c>
      <c r="J138" s="33">
        <f>'Центры здоровья'!D138</f>
        <v>0</v>
      </c>
      <c r="K138" s="33">
        <f>'АПУ неотл.пом.'!D138</f>
        <v>54528533</v>
      </c>
      <c r="L138" s="33">
        <f>'АПУ обращения '!D138</f>
        <v>82834407</v>
      </c>
      <c r="M138" s="33">
        <f>'ОДИ ПГГ'!D138</f>
        <v>127380329</v>
      </c>
      <c r="N138" s="33">
        <f>Школа!D137</f>
        <v>12230597</v>
      </c>
      <c r="O138" s="33">
        <f>'ФАП(1-26)'!D138</f>
        <v>0</v>
      </c>
      <c r="P138" s="33"/>
      <c r="Q138" s="33">
        <f>' СМП '!D138</f>
        <v>0</v>
      </c>
      <c r="R138" s="33">
        <f>'Гемодиализ по видам МП'!D138</f>
        <v>1337280</v>
      </c>
      <c r="S138" s="33">
        <f>'Мед.реаб.(АПУ,ДС,КС) '!D138</f>
        <v>106356154</v>
      </c>
      <c r="T138" s="33">
        <f t="shared" si="9"/>
        <v>2399438091</v>
      </c>
    </row>
    <row r="139" spans="1:20" s="1" customFormat="1" x14ac:dyDescent="0.2">
      <c r="A139" s="18">
        <v>125</v>
      </c>
      <c r="B139" s="11" t="s">
        <v>202</v>
      </c>
      <c r="C139" s="9" t="s">
        <v>203</v>
      </c>
      <c r="D139" s="33">
        <f>КС!D139</f>
        <v>1733556684</v>
      </c>
      <c r="E139" s="33">
        <f>ДС!D139</f>
        <v>136395406</v>
      </c>
      <c r="F139" s="33">
        <f t="shared" si="10"/>
        <v>719987907</v>
      </c>
      <c r="G139" s="33">
        <f>' Профилактика '!D141</f>
        <v>295056418</v>
      </c>
      <c r="H139" s="33">
        <f>'Диспан.набл.(КП) '!D139</f>
        <v>79935295</v>
      </c>
      <c r="I139" s="33">
        <f>'Дистанционное набл.(КП)'!D140</f>
        <v>1578895</v>
      </c>
      <c r="J139" s="33">
        <f>'Центры здоровья'!D139</f>
        <v>0</v>
      </c>
      <c r="K139" s="33">
        <f>'АПУ неотл.пом.'!D139</f>
        <v>73798820</v>
      </c>
      <c r="L139" s="33">
        <f>'АПУ обращения '!D139</f>
        <v>171707591</v>
      </c>
      <c r="M139" s="33">
        <f>'ОДИ ПГГ'!D139</f>
        <v>53593830</v>
      </c>
      <c r="N139" s="33">
        <f>Школа!D138</f>
        <v>23568071</v>
      </c>
      <c r="O139" s="33">
        <f>'ФАП(1-26)'!D139</f>
        <v>20748987</v>
      </c>
      <c r="P139" s="33"/>
      <c r="Q139" s="33">
        <f>' СМП '!D139</f>
        <v>0</v>
      </c>
      <c r="R139" s="33">
        <f>'Гемодиализ по видам МП'!D139</f>
        <v>1337280</v>
      </c>
      <c r="S139" s="33">
        <f>'Мед.реаб.(АПУ,ДС,КС) '!D139</f>
        <v>96150202</v>
      </c>
      <c r="T139" s="33">
        <f t="shared" si="9"/>
        <v>2687427479</v>
      </c>
    </row>
    <row r="140" spans="1:20" x14ac:dyDescent="0.2">
      <c r="A140" s="18">
        <v>126</v>
      </c>
      <c r="B140" s="19" t="s">
        <v>204</v>
      </c>
      <c r="C140" s="9" t="s">
        <v>205</v>
      </c>
      <c r="D140" s="33">
        <f>КС!D140</f>
        <v>1185320479</v>
      </c>
      <c r="E140" s="33">
        <f>ДС!D140</f>
        <v>339282238</v>
      </c>
      <c r="F140" s="33">
        <f t="shared" si="10"/>
        <v>8051032</v>
      </c>
      <c r="G140" s="33">
        <f>' Профилактика '!D142</f>
        <v>3716232</v>
      </c>
      <c r="H140" s="33">
        <f>'Диспан.набл.(КП) '!D140</f>
        <v>0</v>
      </c>
      <c r="I140" s="33">
        <f>'Дистанционное набл.(КП)'!D141</f>
        <v>0</v>
      </c>
      <c r="J140" s="33">
        <f>'Центры здоровья'!D140</f>
        <v>0</v>
      </c>
      <c r="K140" s="33">
        <f>'АПУ неотл.пом.'!D140</f>
        <v>4334800</v>
      </c>
      <c r="L140" s="33">
        <f>'АПУ обращения '!D140</f>
        <v>0</v>
      </c>
      <c r="M140" s="33">
        <f>'ОДИ ПГГ'!D140</f>
        <v>0</v>
      </c>
      <c r="N140" s="33">
        <f>Школа!D139</f>
        <v>0</v>
      </c>
      <c r="O140" s="33">
        <f>'ФАП(1-26)'!D140</f>
        <v>0</v>
      </c>
      <c r="P140" s="35"/>
      <c r="Q140" s="33">
        <f>' СМП '!D140</f>
        <v>0</v>
      </c>
      <c r="R140" s="33">
        <f>'Гемодиализ по видам МП'!D140</f>
        <v>0</v>
      </c>
      <c r="S140" s="33">
        <f>'Мед.реаб.(АПУ,ДС,КС) '!D140</f>
        <v>0</v>
      </c>
      <c r="T140" s="33">
        <f t="shared" ref="T140:T149" si="11">D140+E140+F140+Q140+R140+S140</f>
        <v>1532653749</v>
      </c>
    </row>
    <row r="141" spans="1:20" x14ac:dyDescent="0.2">
      <c r="A141" s="18">
        <v>127</v>
      </c>
      <c r="B141" s="10" t="s">
        <v>206</v>
      </c>
      <c r="C141" s="9" t="s">
        <v>207</v>
      </c>
      <c r="D141" s="33">
        <f>КС!D141</f>
        <v>0</v>
      </c>
      <c r="E141" s="33">
        <f>ДС!D141</f>
        <v>0</v>
      </c>
      <c r="F141" s="33">
        <f t="shared" si="10"/>
        <v>76957504</v>
      </c>
      <c r="G141" s="33">
        <f>' Профилактика '!D143</f>
        <v>31706562</v>
      </c>
      <c r="H141" s="33">
        <f>'Диспан.набл.(КП) '!D141</f>
        <v>0</v>
      </c>
      <c r="I141" s="33">
        <f>'Дистанционное набл.(КП)'!D142</f>
        <v>0</v>
      </c>
      <c r="J141" s="33">
        <f>'Центры здоровья'!D141</f>
        <v>0</v>
      </c>
      <c r="K141" s="33">
        <f>'АПУ неотл.пом.'!D141</f>
        <v>0</v>
      </c>
      <c r="L141" s="33">
        <f>'АПУ обращения '!D141</f>
        <v>45250942</v>
      </c>
      <c r="M141" s="33">
        <f>'ОДИ ПГГ'!D141</f>
        <v>0</v>
      </c>
      <c r="N141" s="33">
        <f>Школа!D140</f>
        <v>0</v>
      </c>
      <c r="O141" s="33">
        <f>'ФАП(1-26)'!D141</f>
        <v>0</v>
      </c>
      <c r="P141" s="35"/>
      <c r="Q141" s="33">
        <f>' СМП '!D141</f>
        <v>0</v>
      </c>
      <c r="R141" s="33">
        <f>'Гемодиализ по видам МП'!D141</f>
        <v>0</v>
      </c>
      <c r="S141" s="33">
        <f>'Мед.реаб.(АПУ,ДС,КС) '!D141</f>
        <v>0</v>
      </c>
      <c r="T141" s="33">
        <f t="shared" si="11"/>
        <v>76957504</v>
      </c>
    </row>
    <row r="142" spans="1:20" x14ac:dyDescent="0.2">
      <c r="A142" s="18">
        <v>128</v>
      </c>
      <c r="B142" s="19" t="s">
        <v>208</v>
      </c>
      <c r="C142" s="9" t="s">
        <v>209</v>
      </c>
      <c r="D142" s="33">
        <f>КС!D142</f>
        <v>0</v>
      </c>
      <c r="E142" s="33">
        <f>ДС!D142</f>
        <v>242336392.05000001</v>
      </c>
      <c r="F142" s="33">
        <f t="shared" si="10"/>
        <v>289311743</v>
      </c>
      <c r="G142" s="33">
        <f>' Профилактика '!D144</f>
        <v>0</v>
      </c>
      <c r="H142" s="33">
        <f>'Диспан.набл.(КП) '!D142</f>
        <v>0</v>
      </c>
      <c r="I142" s="33">
        <f>'Дистанционное набл.(КП)'!D143</f>
        <v>0</v>
      </c>
      <c r="J142" s="33">
        <f>'Центры здоровья'!D142</f>
        <v>0</v>
      </c>
      <c r="K142" s="33">
        <f>'АПУ неотл.пом.'!D142</f>
        <v>0</v>
      </c>
      <c r="L142" s="33">
        <f>'АПУ обращения '!D142</f>
        <v>0</v>
      </c>
      <c r="M142" s="33">
        <f>'ОДИ ПГГ'!D142</f>
        <v>289311743</v>
      </c>
      <c r="N142" s="33">
        <f>Школа!D141</f>
        <v>0</v>
      </c>
      <c r="O142" s="33">
        <f>'ФАП(1-26)'!D142</f>
        <v>0</v>
      </c>
      <c r="P142" s="35"/>
      <c r="Q142" s="33">
        <f>' СМП '!D142</f>
        <v>0</v>
      </c>
      <c r="R142" s="33">
        <f>'Гемодиализ по видам МП'!D142</f>
        <v>0</v>
      </c>
      <c r="S142" s="33">
        <f>'Мед.реаб.(АПУ,ДС,КС) '!D142</f>
        <v>0</v>
      </c>
      <c r="T142" s="33">
        <f t="shared" si="11"/>
        <v>531648135.05000001</v>
      </c>
    </row>
    <row r="143" spans="1:20" x14ac:dyDescent="0.2">
      <c r="A143" s="18">
        <v>129</v>
      </c>
      <c r="B143" s="78" t="s">
        <v>251</v>
      </c>
      <c r="C143" s="79" t="s">
        <v>252</v>
      </c>
      <c r="D143" s="33">
        <f>КС!D143</f>
        <v>0</v>
      </c>
      <c r="E143" s="33">
        <f>ДС!D143</f>
        <v>0</v>
      </c>
      <c r="F143" s="33">
        <f t="shared" si="10"/>
        <v>0</v>
      </c>
      <c r="G143" s="33">
        <f>' Профилактика '!D145</f>
        <v>0</v>
      </c>
      <c r="H143" s="33">
        <f>'Диспан.набл.(КП) '!D143</f>
        <v>0</v>
      </c>
      <c r="I143" s="33">
        <f>'Дистанционное набл.(КП)'!D144</f>
        <v>0</v>
      </c>
      <c r="J143" s="33">
        <f>'Центры здоровья'!D143</f>
        <v>0</v>
      </c>
      <c r="K143" s="33">
        <f>'АПУ неотл.пом.'!D143</f>
        <v>0</v>
      </c>
      <c r="L143" s="33">
        <f>'АПУ обращения '!D143</f>
        <v>0</v>
      </c>
      <c r="M143" s="33">
        <f>'ОДИ ПГГ'!D143</f>
        <v>0</v>
      </c>
      <c r="N143" s="33">
        <f>Школа!D142</f>
        <v>0</v>
      </c>
      <c r="O143" s="33">
        <f>'ФАП(1-26)'!D143</f>
        <v>0</v>
      </c>
      <c r="P143" s="35"/>
      <c r="Q143" s="33">
        <f>' СМП '!D143</f>
        <v>0</v>
      </c>
      <c r="R143" s="33">
        <f>'Гемодиализ по видам МП'!D143</f>
        <v>0</v>
      </c>
      <c r="S143" s="33">
        <f>'Мед.реаб.(АПУ,ДС,КС) '!D143</f>
        <v>0</v>
      </c>
      <c r="T143" s="33">
        <f t="shared" si="11"/>
        <v>0</v>
      </c>
    </row>
    <row r="144" spans="1:20" x14ac:dyDescent="0.2">
      <c r="A144" s="18">
        <v>130</v>
      </c>
      <c r="B144" s="80" t="s">
        <v>253</v>
      </c>
      <c r="C144" s="36" t="s">
        <v>254</v>
      </c>
      <c r="D144" s="33">
        <f>КС!D144</f>
        <v>0</v>
      </c>
      <c r="E144" s="33">
        <f>ДС!D144</f>
        <v>0</v>
      </c>
      <c r="F144" s="33">
        <f t="shared" si="10"/>
        <v>0</v>
      </c>
      <c r="G144" s="33">
        <f>' Профилактика '!D146</f>
        <v>0</v>
      </c>
      <c r="H144" s="33">
        <f>'Диспан.набл.(КП) '!D144</f>
        <v>0</v>
      </c>
      <c r="I144" s="33">
        <f>'Дистанционное набл.(КП)'!D145</f>
        <v>0</v>
      </c>
      <c r="J144" s="33">
        <f>'Центры здоровья'!D144</f>
        <v>0</v>
      </c>
      <c r="K144" s="33">
        <f>'АПУ неотл.пом.'!D144</f>
        <v>0</v>
      </c>
      <c r="L144" s="33">
        <f>'АПУ обращения '!D144</f>
        <v>0</v>
      </c>
      <c r="M144" s="33">
        <f>'ОДИ ПГГ'!D144</f>
        <v>0</v>
      </c>
      <c r="N144" s="33">
        <f>Школа!D143</f>
        <v>0</v>
      </c>
      <c r="O144" s="33">
        <f>'ФАП(1-26)'!D144</f>
        <v>0</v>
      </c>
      <c r="P144" s="35"/>
      <c r="Q144" s="33">
        <f>' СМП '!D144</f>
        <v>0</v>
      </c>
      <c r="R144" s="33">
        <f>'Гемодиализ по видам МП'!D144</f>
        <v>0</v>
      </c>
      <c r="S144" s="33">
        <f>'Мед.реаб.(АПУ,ДС,КС) '!D144</f>
        <v>0</v>
      </c>
      <c r="T144" s="33">
        <f t="shared" si="11"/>
        <v>0</v>
      </c>
    </row>
    <row r="145" spans="1:20" x14ac:dyDescent="0.2">
      <c r="A145" s="18">
        <v>131</v>
      </c>
      <c r="B145" s="81" t="s">
        <v>255</v>
      </c>
      <c r="C145" s="129" t="s">
        <v>419</v>
      </c>
      <c r="D145" s="33">
        <f>КС!D145</f>
        <v>0</v>
      </c>
      <c r="E145" s="33">
        <f>ДС!D145</f>
        <v>0</v>
      </c>
      <c r="F145" s="33">
        <f t="shared" si="10"/>
        <v>0</v>
      </c>
      <c r="G145" s="33">
        <f>' Профилактика '!D147</f>
        <v>0</v>
      </c>
      <c r="H145" s="33">
        <f>'Диспан.набл.(КП) '!D145</f>
        <v>0</v>
      </c>
      <c r="I145" s="33">
        <f>'Дистанционное набл.(КП)'!D146</f>
        <v>0</v>
      </c>
      <c r="J145" s="33">
        <f>'Центры здоровья'!D145</f>
        <v>0</v>
      </c>
      <c r="K145" s="33">
        <f>'АПУ неотл.пом.'!D145</f>
        <v>0</v>
      </c>
      <c r="L145" s="33">
        <f>'АПУ обращения '!D145</f>
        <v>0</v>
      </c>
      <c r="M145" s="33">
        <f>'ОДИ ПГГ'!D145</f>
        <v>0</v>
      </c>
      <c r="N145" s="33">
        <f>Школа!D144</f>
        <v>0</v>
      </c>
      <c r="O145" s="33">
        <f>'ФАП(1-26)'!D145</f>
        <v>0</v>
      </c>
      <c r="P145" s="35"/>
      <c r="Q145" s="33">
        <f>' СМП '!D145</f>
        <v>0</v>
      </c>
      <c r="R145" s="33">
        <f>'Гемодиализ по видам МП'!D145</f>
        <v>0</v>
      </c>
      <c r="S145" s="33">
        <f>'Мед.реаб.(АПУ,ДС,КС) '!D145</f>
        <v>0</v>
      </c>
      <c r="T145" s="33">
        <f t="shared" si="11"/>
        <v>0</v>
      </c>
    </row>
    <row r="146" spans="1:20" x14ac:dyDescent="0.2">
      <c r="A146" s="18">
        <v>132</v>
      </c>
      <c r="B146" s="18" t="s">
        <v>259</v>
      </c>
      <c r="C146" s="26" t="s">
        <v>260</v>
      </c>
      <c r="D146" s="33">
        <f>КС!D146</f>
        <v>0</v>
      </c>
      <c r="E146" s="33">
        <f>ДС!D146</f>
        <v>0</v>
      </c>
      <c r="F146" s="33">
        <f t="shared" si="10"/>
        <v>0</v>
      </c>
      <c r="G146" s="33">
        <f>' Профилактика '!D148</f>
        <v>0</v>
      </c>
      <c r="H146" s="33">
        <f>'Диспан.набл.(КП) '!D146</f>
        <v>0</v>
      </c>
      <c r="I146" s="33">
        <f>'Дистанционное набл.(КП)'!D147</f>
        <v>0</v>
      </c>
      <c r="J146" s="33">
        <f>'Центры здоровья'!D146</f>
        <v>0</v>
      </c>
      <c r="K146" s="33">
        <f>'АПУ неотл.пом.'!D146</f>
        <v>0</v>
      </c>
      <c r="L146" s="33">
        <f>'АПУ обращения '!D146</f>
        <v>0</v>
      </c>
      <c r="M146" s="33">
        <f>'ОДИ ПГГ'!D146</f>
        <v>0</v>
      </c>
      <c r="N146" s="33">
        <f>Школа!D145</f>
        <v>0</v>
      </c>
      <c r="O146" s="33">
        <f>'ФАП(1-26)'!D146</f>
        <v>0</v>
      </c>
      <c r="P146" s="35"/>
      <c r="Q146" s="33">
        <f>' СМП '!D146</f>
        <v>0</v>
      </c>
      <c r="R146" s="33">
        <f>'Гемодиализ по видам МП'!D146</f>
        <v>0</v>
      </c>
      <c r="S146" s="33">
        <f>'Мед.реаб.(АПУ,ДС,КС) '!D146</f>
        <v>38831374</v>
      </c>
      <c r="T146" s="33">
        <f t="shared" si="11"/>
        <v>38831374</v>
      </c>
    </row>
    <row r="147" spans="1:20" x14ac:dyDescent="0.2">
      <c r="A147" s="18">
        <v>133</v>
      </c>
      <c r="B147" s="49" t="s">
        <v>310</v>
      </c>
      <c r="C147" s="26" t="s">
        <v>309</v>
      </c>
      <c r="D147" s="33">
        <f>КС!D147</f>
        <v>0</v>
      </c>
      <c r="E147" s="33">
        <f>ДС!D147</f>
        <v>0</v>
      </c>
      <c r="F147" s="33">
        <f t="shared" si="10"/>
        <v>0</v>
      </c>
      <c r="G147" s="33">
        <f>' Профилактика '!D149</f>
        <v>0</v>
      </c>
      <c r="H147" s="33">
        <f>'Диспан.набл.(КП) '!D147</f>
        <v>0</v>
      </c>
      <c r="I147" s="33">
        <f>'Дистанционное набл.(КП)'!D148</f>
        <v>0</v>
      </c>
      <c r="J147" s="33">
        <f>'Центры здоровья'!D147</f>
        <v>0</v>
      </c>
      <c r="K147" s="33">
        <f>'АПУ неотл.пом.'!D147</f>
        <v>0</v>
      </c>
      <c r="L147" s="33">
        <f>'АПУ обращения '!D147</f>
        <v>0</v>
      </c>
      <c r="M147" s="33">
        <f>'ОДИ ПГГ'!D147</f>
        <v>0</v>
      </c>
      <c r="N147" s="33">
        <f>Школа!D146</f>
        <v>0</v>
      </c>
      <c r="O147" s="33">
        <f>'ФАП(1-26)'!D147</f>
        <v>0</v>
      </c>
      <c r="P147" s="35"/>
      <c r="Q147" s="33">
        <f>' СМП '!D147</f>
        <v>0</v>
      </c>
      <c r="R147" s="33">
        <f>'Гемодиализ по видам МП'!D147</f>
        <v>0</v>
      </c>
      <c r="S147" s="33">
        <f>'Мед.реаб.(АПУ,ДС,КС) '!D147</f>
        <v>0</v>
      </c>
      <c r="T147" s="33">
        <f t="shared" si="11"/>
        <v>0</v>
      </c>
    </row>
    <row r="148" spans="1:20" x14ac:dyDescent="0.2">
      <c r="A148" s="18">
        <v>134</v>
      </c>
      <c r="B148" s="49" t="s">
        <v>319</v>
      </c>
      <c r="C148" s="26" t="s">
        <v>316</v>
      </c>
      <c r="D148" s="33">
        <f>КС!D148</f>
        <v>0</v>
      </c>
      <c r="E148" s="33">
        <f>ДС!D148</f>
        <v>4858857</v>
      </c>
      <c r="F148" s="33">
        <f t="shared" si="10"/>
        <v>0</v>
      </c>
      <c r="G148" s="33">
        <f>' Профилактика '!D150</f>
        <v>0</v>
      </c>
      <c r="H148" s="33">
        <f>'Диспан.набл.(КП) '!D148</f>
        <v>0</v>
      </c>
      <c r="I148" s="33">
        <f>'Дистанционное набл.(КП)'!D149</f>
        <v>0</v>
      </c>
      <c r="J148" s="33">
        <f>'Центры здоровья'!D148</f>
        <v>0</v>
      </c>
      <c r="K148" s="33">
        <f>'АПУ неотл.пом.'!D148</f>
        <v>0</v>
      </c>
      <c r="L148" s="33">
        <f>'АПУ обращения '!D148</f>
        <v>0</v>
      </c>
      <c r="M148" s="33">
        <f>'ОДИ ПГГ'!D148</f>
        <v>0</v>
      </c>
      <c r="N148" s="33">
        <f>Школа!D147</f>
        <v>0</v>
      </c>
      <c r="O148" s="33">
        <f>'ФАП(1-26)'!D148</f>
        <v>0</v>
      </c>
      <c r="P148" s="35"/>
      <c r="Q148" s="33">
        <f>' СМП '!D148</f>
        <v>0</v>
      </c>
      <c r="R148" s="33">
        <f>'Гемодиализ по видам МП'!D148</f>
        <v>0</v>
      </c>
      <c r="S148" s="33">
        <f>'Мед.реаб.(АПУ,ДС,КС) '!D148</f>
        <v>0</v>
      </c>
      <c r="T148" s="33">
        <f t="shared" si="11"/>
        <v>4858857</v>
      </c>
    </row>
    <row r="149" spans="1:20" ht="15" customHeight="1" x14ac:dyDescent="0.2">
      <c r="A149" s="18">
        <v>135</v>
      </c>
      <c r="B149" s="49" t="s">
        <v>412</v>
      </c>
      <c r="C149" s="13" t="s">
        <v>413</v>
      </c>
      <c r="D149" s="33">
        <f>КС!D149</f>
        <v>0</v>
      </c>
      <c r="E149" s="33">
        <f>ДС!D149</f>
        <v>282635</v>
      </c>
      <c r="F149" s="33">
        <f t="shared" si="10"/>
        <v>0</v>
      </c>
      <c r="G149" s="33">
        <f>' Профилактика '!D151</f>
        <v>0</v>
      </c>
      <c r="H149" s="33">
        <f>'Диспан.набл.(КП) '!D149</f>
        <v>0</v>
      </c>
      <c r="I149" s="33">
        <f>'Дистанционное набл.(КП)'!D150</f>
        <v>0</v>
      </c>
      <c r="J149" s="33">
        <f>'Центры здоровья'!D149</f>
        <v>0</v>
      </c>
      <c r="K149" s="33">
        <f>'АПУ неотл.пом.'!D149</f>
        <v>0</v>
      </c>
      <c r="L149" s="33">
        <f>'АПУ обращения '!D149</f>
        <v>0</v>
      </c>
      <c r="M149" s="33">
        <f>'ОДИ ПГГ'!D149</f>
        <v>0</v>
      </c>
      <c r="N149" s="33">
        <f>Школа!D148</f>
        <v>0</v>
      </c>
      <c r="O149" s="33">
        <f>'ФАП(1-26)'!D149</f>
        <v>0</v>
      </c>
      <c r="P149" s="35"/>
      <c r="Q149" s="33">
        <f>' СМП '!D149</f>
        <v>0</v>
      </c>
      <c r="R149" s="33">
        <f>'Гемодиализ по видам МП'!D149</f>
        <v>0</v>
      </c>
      <c r="S149" s="33">
        <f>'Мед.реаб.(АПУ,ДС,КС) '!D149</f>
        <v>0</v>
      </c>
      <c r="T149" s="33">
        <f t="shared" si="11"/>
        <v>282635</v>
      </c>
    </row>
    <row r="150" spans="1:20" x14ac:dyDescent="0.2">
      <c r="E150" s="4"/>
    </row>
    <row r="152" spans="1:20" x14ac:dyDescent="0.2">
      <c r="E152" s="4"/>
      <c r="F152" s="4"/>
      <c r="P152" s="4"/>
      <c r="Q152" s="4"/>
      <c r="R152" s="4"/>
      <c r="T152" s="4"/>
    </row>
  </sheetData>
  <mergeCells count="18">
    <mergeCell ref="A2:T2"/>
    <mergeCell ref="S5:S7"/>
    <mergeCell ref="D5:D7"/>
    <mergeCell ref="E5:E7"/>
    <mergeCell ref="F6:F7"/>
    <mergeCell ref="A4:A7"/>
    <mergeCell ref="B4:B7"/>
    <mergeCell ref="C4:C7"/>
    <mergeCell ref="D4:T4"/>
    <mergeCell ref="F5:P5"/>
    <mergeCell ref="Q5:Q7"/>
    <mergeCell ref="T5:T7"/>
    <mergeCell ref="G6:P6"/>
    <mergeCell ref="A8:C8"/>
    <mergeCell ref="R5:R7"/>
    <mergeCell ref="A11:C11"/>
    <mergeCell ref="A92:A95"/>
    <mergeCell ref="B92:B95"/>
  </mergeCells>
  <pageMargins left="0" right="0" top="0" bottom="0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D154"/>
  <sheetViews>
    <sheetView zoomScale="98" zoomScaleNormal="98" workbookViewId="0">
      <selection activeCell="E24" sqref="E24"/>
    </sheetView>
  </sheetViews>
  <sheetFormatPr defaultColWidth="9.140625" defaultRowHeight="12" x14ac:dyDescent="0.2"/>
  <cols>
    <col min="1" max="1" width="4.7109375" style="5" customWidth="1"/>
    <col min="2" max="2" width="9.28515625" style="5" customWidth="1"/>
    <col min="3" max="3" width="31.7109375" style="6" bestFit="1" customWidth="1"/>
    <col min="4" max="7" width="14" style="7" customWidth="1"/>
    <col min="8" max="8" width="11.140625" style="7" hidden="1" customWidth="1"/>
    <col min="9" max="11" width="0" style="7" hidden="1" customWidth="1"/>
    <col min="12" max="16384" width="9.140625" style="7"/>
  </cols>
  <sheetData>
    <row r="2" spans="1:11" ht="35.25" customHeight="1" x14ac:dyDescent="0.2">
      <c r="A2" s="315" t="s">
        <v>432</v>
      </c>
      <c r="B2" s="315"/>
      <c r="C2" s="315"/>
      <c r="D2" s="315"/>
      <c r="E2" s="315"/>
      <c r="F2" s="315"/>
      <c r="G2" s="315"/>
    </row>
    <row r="3" spans="1:11" ht="18" customHeight="1" x14ac:dyDescent="0.2">
      <c r="A3" s="70"/>
      <c r="B3" s="70"/>
      <c r="C3" s="70"/>
      <c r="D3" s="70"/>
      <c r="E3" s="70"/>
      <c r="F3" s="70"/>
      <c r="G3" s="70"/>
    </row>
    <row r="4" spans="1:11" s="2" customFormat="1" ht="15.75" customHeight="1" x14ac:dyDescent="0.2">
      <c r="A4" s="318" t="s">
        <v>44</v>
      </c>
      <c r="B4" s="318" t="s">
        <v>55</v>
      </c>
      <c r="C4" s="319" t="s">
        <v>45</v>
      </c>
      <c r="D4" s="319" t="s">
        <v>279</v>
      </c>
      <c r="E4" s="319"/>
      <c r="F4" s="319"/>
      <c r="G4" s="319"/>
      <c r="H4" s="52"/>
      <c r="I4" s="52"/>
      <c r="J4" s="52"/>
      <c r="K4" s="52"/>
    </row>
    <row r="5" spans="1:11" ht="15" customHeight="1" x14ac:dyDescent="0.2">
      <c r="A5" s="318"/>
      <c r="B5" s="318"/>
      <c r="C5" s="319"/>
      <c r="D5" s="319" t="s">
        <v>273</v>
      </c>
      <c r="E5" s="319" t="s">
        <v>280</v>
      </c>
      <c r="F5" s="319" t="s">
        <v>281</v>
      </c>
      <c r="G5" s="319" t="s">
        <v>282</v>
      </c>
      <c r="H5" s="53"/>
      <c r="I5" s="53"/>
      <c r="J5" s="53"/>
      <c r="K5" s="53"/>
    </row>
    <row r="6" spans="1:11" ht="14.25" customHeight="1" x14ac:dyDescent="0.2">
      <c r="A6" s="318"/>
      <c r="B6" s="318"/>
      <c r="C6" s="319"/>
      <c r="D6" s="319"/>
      <c r="E6" s="319"/>
      <c r="F6" s="319"/>
      <c r="G6" s="319"/>
      <c r="H6" s="53"/>
      <c r="I6" s="53"/>
      <c r="J6" s="53"/>
      <c r="K6" s="53"/>
    </row>
    <row r="7" spans="1:11" ht="30.75" customHeight="1" x14ac:dyDescent="0.2">
      <c r="A7" s="318"/>
      <c r="B7" s="318"/>
      <c r="C7" s="319"/>
      <c r="D7" s="319"/>
      <c r="E7" s="319"/>
      <c r="F7" s="319"/>
      <c r="G7" s="319"/>
      <c r="H7" s="53"/>
      <c r="I7" s="53"/>
      <c r="J7" s="53"/>
      <c r="K7" s="53"/>
    </row>
    <row r="8" spans="1:11" ht="13.5" customHeight="1" x14ac:dyDescent="0.2">
      <c r="A8" s="291" t="s">
        <v>469</v>
      </c>
      <c r="B8" s="291"/>
      <c r="C8" s="291"/>
      <c r="D8" s="45">
        <f>D11+D10+D9</f>
        <v>5663149924</v>
      </c>
      <c r="E8" s="45">
        <f t="shared" ref="E8:G8" si="0">E11+E10+E9</f>
        <v>5394108346</v>
      </c>
      <c r="F8" s="45">
        <f t="shared" si="0"/>
        <v>43611323</v>
      </c>
      <c r="G8" s="45">
        <f t="shared" si="0"/>
        <v>225430255</v>
      </c>
      <c r="H8" s="53"/>
      <c r="I8" s="53"/>
      <c r="J8" s="53"/>
      <c r="K8" s="53"/>
    </row>
    <row r="9" spans="1:11" ht="13.5" customHeight="1" x14ac:dyDescent="0.2">
      <c r="A9" s="228"/>
      <c r="B9" s="228"/>
      <c r="C9" s="278" t="s">
        <v>467</v>
      </c>
      <c r="D9" s="71">
        <v>127298330</v>
      </c>
      <c r="E9" s="72">
        <v>127298330</v>
      </c>
      <c r="F9" s="228"/>
      <c r="G9" s="228"/>
      <c r="H9" s="53"/>
      <c r="I9" s="53"/>
      <c r="J9" s="53"/>
      <c r="K9" s="53"/>
    </row>
    <row r="10" spans="1:11" ht="24" customHeight="1" x14ac:dyDescent="0.2">
      <c r="A10" s="228"/>
      <c r="B10" s="228"/>
      <c r="C10" s="278" t="s">
        <v>468</v>
      </c>
      <c r="D10" s="228"/>
      <c r="E10" s="228"/>
      <c r="F10" s="228"/>
      <c r="G10" s="228"/>
      <c r="H10" s="53"/>
      <c r="I10" s="53"/>
      <c r="J10" s="53"/>
      <c r="K10" s="53"/>
    </row>
    <row r="11" spans="1:11" s="2" customFormat="1" x14ac:dyDescent="0.2">
      <c r="A11" s="291" t="s">
        <v>224</v>
      </c>
      <c r="B11" s="291"/>
      <c r="C11" s="291"/>
      <c r="D11" s="45">
        <f>SUM(D12:D147)</f>
        <v>5535851594</v>
      </c>
      <c r="E11" s="45">
        <f>SUM(E12:E147)</f>
        <v>5266810016</v>
      </c>
      <c r="F11" s="45">
        <f>SUM(F12:F147)</f>
        <v>43611323</v>
      </c>
      <c r="G11" s="45">
        <f>SUM(G12:G147)</f>
        <v>225430255</v>
      </c>
      <c r="H11" s="69">
        <f>D11-'[6] СМП  (12-24)'!D11</f>
        <v>1042700764</v>
      </c>
      <c r="I11" s="69">
        <f>E11-'[6] СМП  (12-24)'!E11</f>
        <v>974299533</v>
      </c>
      <c r="J11" s="69">
        <f>F11-'[6] СМП  (12-24)'!F11</f>
        <v>5359343</v>
      </c>
      <c r="K11" s="69">
        <f>G11-'[6] СМП  (12-24)'!G11</f>
        <v>63041888</v>
      </c>
    </row>
    <row r="12" spans="1:11" s="1" customFormat="1" ht="12" customHeight="1" x14ac:dyDescent="0.2">
      <c r="A12" s="18">
        <v>1</v>
      </c>
      <c r="B12" s="10" t="s">
        <v>56</v>
      </c>
      <c r="C12" s="9" t="s">
        <v>42</v>
      </c>
      <c r="D12" s="71">
        <v>0</v>
      </c>
      <c r="E12" s="71"/>
      <c r="F12" s="71"/>
      <c r="G12" s="71"/>
      <c r="H12" s="69"/>
      <c r="I12" s="69"/>
      <c r="J12" s="69"/>
      <c r="K12" s="69"/>
    </row>
    <row r="13" spans="1:11" s="1" customFormat="1" x14ac:dyDescent="0.2">
      <c r="A13" s="18">
        <v>2</v>
      </c>
      <c r="B13" s="11" t="s">
        <v>57</v>
      </c>
      <c r="C13" s="9" t="s">
        <v>210</v>
      </c>
      <c r="D13" s="71">
        <v>0</v>
      </c>
      <c r="E13" s="71"/>
      <c r="F13" s="71"/>
      <c r="G13" s="71"/>
      <c r="H13" s="69"/>
      <c r="I13" s="69"/>
      <c r="J13" s="69"/>
      <c r="K13" s="69"/>
    </row>
    <row r="14" spans="1:11" s="17" customFormat="1" x14ac:dyDescent="0.2">
      <c r="A14" s="18">
        <v>3</v>
      </c>
      <c r="B14" s="19" t="s">
        <v>58</v>
      </c>
      <c r="C14" s="9" t="s">
        <v>5</v>
      </c>
      <c r="D14" s="71">
        <f>E14+F14+G14</f>
        <v>200243008</v>
      </c>
      <c r="E14" s="72">
        <v>196048488</v>
      </c>
      <c r="F14" s="72">
        <v>4194520</v>
      </c>
      <c r="G14" s="72"/>
      <c r="H14" s="69"/>
      <c r="I14" s="69"/>
      <c r="J14" s="69"/>
      <c r="K14" s="69"/>
    </row>
    <row r="15" spans="1:11" s="1" customFormat="1" ht="14.25" customHeight="1" x14ac:dyDescent="0.2">
      <c r="A15" s="18">
        <v>4</v>
      </c>
      <c r="B15" s="10" t="s">
        <v>59</v>
      </c>
      <c r="C15" s="9" t="s">
        <v>211</v>
      </c>
      <c r="D15" s="71">
        <f t="shared" ref="D15:D77" si="1">E15+F15+G15</f>
        <v>0</v>
      </c>
      <c r="E15" s="71"/>
      <c r="F15" s="71"/>
      <c r="G15" s="71"/>
      <c r="H15" s="69"/>
      <c r="I15" s="69"/>
      <c r="J15" s="69"/>
      <c r="K15" s="69"/>
    </row>
    <row r="16" spans="1:11" s="1" customFormat="1" x14ac:dyDescent="0.2">
      <c r="A16" s="18">
        <v>5</v>
      </c>
      <c r="B16" s="10" t="s">
        <v>60</v>
      </c>
      <c r="C16" s="9" t="s">
        <v>8</v>
      </c>
      <c r="D16" s="71">
        <f t="shared" si="1"/>
        <v>0</v>
      </c>
      <c r="E16" s="71"/>
      <c r="F16" s="71"/>
      <c r="G16" s="71"/>
      <c r="H16" s="69"/>
      <c r="I16" s="69"/>
      <c r="J16" s="69"/>
      <c r="K16" s="69"/>
    </row>
    <row r="17" spans="1:11" s="17" customFormat="1" x14ac:dyDescent="0.2">
      <c r="A17" s="18">
        <v>6</v>
      </c>
      <c r="B17" s="19" t="s">
        <v>61</v>
      </c>
      <c r="C17" s="9" t="s">
        <v>62</v>
      </c>
      <c r="D17" s="71">
        <f t="shared" si="1"/>
        <v>432328698</v>
      </c>
      <c r="E17" s="72">
        <v>427763609</v>
      </c>
      <c r="F17" s="72">
        <v>4565089</v>
      </c>
      <c r="G17" s="72"/>
      <c r="H17" s="69"/>
      <c r="I17" s="69"/>
      <c r="J17" s="69"/>
      <c r="K17" s="69"/>
    </row>
    <row r="18" spans="1:11" s="1" customFormat="1" x14ac:dyDescent="0.2">
      <c r="A18" s="18">
        <v>7</v>
      </c>
      <c r="B18" s="10" t="s">
        <v>63</v>
      </c>
      <c r="C18" s="9" t="s">
        <v>212</v>
      </c>
      <c r="D18" s="71">
        <f t="shared" si="1"/>
        <v>0</v>
      </c>
      <c r="E18" s="71"/>
      <c r="F18" s="71"/>
      <c r="G18" s="71"/>
      <c r="H18" s="69"/>
      <c r="I18" s="69"/>
      <c r="J18" s="69"/>
      <c r="K18" s="69"/>
    </row>
    <row r="19" spans="1:11" s="1" customFormat="1" x14ac:dyDescent="0.2">
      <c r="A19" s="18">
        <v>8</v>
      </c>
      <c r="B19" s="19" t="s">
        <v>64</v>
      </c>
      <c r="C19" s="9" t="s">
        <v>17</v>
      </c>
      <c r="D19" s="71">
        <f t="shared" si="1"/>
        <v>0</v>
      </c>
      <c r="E19" s="71"/>
      <c r="F19" s="71"/>
      <c r="G19" s="71"/>
      <c r="H19" s="69"/>
      <c r="I19" s="69"/>
      <c r="J19" s="69"/>
      <c r="K19" s="69"/>
    </row>
    <row r="20" spans="1:11" s="1" customFormat="1" x14ac:dyDescent="0.2">
      <c r="A20" s="18">
        <v>9</v>
      </c>
      <c r="B20" s="19" t="s">
        <v>65</v>
      </c>
      <c r="C20" s="9" t="s">
        <v>6</v>
      </c>
      <c r="D20" s="71">
        <f t="shared" si="1"/>
        <v>0</v>
      </c>
      <c r="E20" s="71"/>
      <c r="F20" s="71"/>
      <c r="G20" s="71"/>
      <c r="H20" s="69"/>
      <c r="I20" s="69"/>
      <c r="J20" s="69"/>
      <c r="K20" s="69"/>
    </row>
    <row r="21" spans="1:11" s="1" customFormat="1" x14ac:dyDescent="0.2">
      <c r="A21" s="18">
        <v>10</v>
      </c>
      <c r="B21" s="19" t="s">
        <v>66</v>
      </c>
      <c r="C21" s="9" t="s">
        <v>18</v>
      </c>
      <c r="D21" s="71">
        <f t="shared" si="1"/>
        <v>0</v>
      </c>
      <c r="E21" s="71"/>
      <c r="F21" s="71"/>
      <c r="G21" s="71"/>
      <c r="H21" s="69"/>
      <c r="I21" s="69"/>
      <c r="J21" s="69"/>
      <c r="K21" s="69"/>
    </row>
    <row r="22" spans="1:11" s="1" customFormat="1" x14ac:dyDescent="0.2">
      <c r="A22" s="18">
        <v>11</v>
      </c>
      <c r="B22" s="19" t="s">
        <v>67</v>
      </c>
      <c r="C22" s="9" t="s">
        <v>7</v>
      </c>
      <c r="D22" s="71">
        <f t="shared" si="1"/>
        <v>0</v>
      </c>
      <c r="E22" s="71"/>
      <c r="F22" s="71"/>
      <c r="G22" s="71"/>
      <c r="H22" s="69"/>
      <c r="I22" s="69"/>
      <c r="J22" s="69"/>
      <c r="K22" s="69"/>
    </row>
    <row r="23" spans="1:11" s="1" customFormat="1" x14ac:dyDescent="0.2">
      <c r="A23" s="18">
        <v>12</v>
      </c>
      <c r="B23" s="19" t="s">
        <v>68</v>
      </c>
      <c r="C23" s="9" t="s">
        <v>19</v>
      </c>
      <c r="D23" s="71">
        <f t="shared" si="1"/>
        <v>0</v>
      </c>
      <c r="E23" s="71"/>
      <c r="F23" s="71"/>
      <c r="G23" s="71"/>
      <c r="H23" s="69"/>
      <c r="I23" s="69"/>
      <c r="J23" s="69"/>
      <c r="K23" s="69"/>
    </row>
    <row r="24" spans="1:11" s="1" customFormat="1" x14ac:dyDescent="0.2">
      <c r="A24" s="18">
        <v>13</v>
      </c>
      <c r="B24" s="19" t="s">
        <v>230</v>
      </c>
      <c r="C24" s="9" t="s">
        <v>231</v>
      </c>
      <c r="D24" s="71">
        <f t="shared" si="1"/>
        <v>0</v>
      </c>
      <c r="E24" s="71"/>
      <c r="F24" s="71"/>
      <c r="G24" s="71"/>
      <c r="H24" s="69"/>
      <c r="I24" s="69"/>
      <c r="J24" s="69"/>
      <c r="K24" s="69"/>
    </row>
    <row r="25" spans="1:11" s="1" customFormat="1" x14ac:dyDescent="0.2">
      <c r="A25" s="18">
        <v>14</v>
      </c>
      <c r="B25" s="19" t="s">
        <v>69</v>
      </c>
      <c r="C25" s="9" t="s">
        <v>22</v>
      </c>
      <c r="D25" s="71">
        <f t="shared" si="1"/>
        <v>0</v>
      </c>
      <c r="E25" s="71"/>
      <c r="F25" s="71"/>
      <c r="G25" s="71"/>
      <c r="H25" s="69"/>
      <c r="I25" s="69"/>
      <c r="J25" s="69"/>
      <c r="K25" s="69"/>
    </row>
    <row r="26" spans="1:11" s="1" customFormat="1" x14ac:dyDescent="0.2">
      <c r="A26" s="18">
        <v>15</v>
      </c>
      <c r="B26" s="19" t="s">
        <v>70</v>
      </c>
      <c r="C26" s="9" t="s">
        <v>10</v>
      </c>
      <c r="D26" s="71">
        <f t="shared" si="1"/>
        <v>0</v>
      </c>
      <c r="E26" s="71"/>
      <c r="F26" s="71"/>
      <c r="G26" s="71"/>
      <c r="H26" s="69"/>
      <c r="I26" s="69"/>
      <c r="J26" s="69"/>
      <c r="K26" s="69"/>
    </row>
    <row r="27" spans="1:11" s="1" customFormat="1" x14ac:dyDescent="0.2">
      <c r="A27" s="18">
        <v>16</v>
      </c>
      <c r="B27" s="19" t="s">
        <v>71</v>
      </c>
      <c r="C27" s="9" t="s">
        <v>342</v>
      </c>
      <c r="D27" s="71">
        <f t="shared" si="1"/>
        <v>0</v>
      </c>
      <c r="E27" s="71"/>
      <c r="F27" s="71"/>
      <c r="G27" s="71"/>
      <c r="H27" s="69"/>
      <c r="I27" s="69"/>
      <c r="J27" s="69"/>
      <c r="K27" s="69"/>
    </row>
    <row r="28" spans="1:11" s="17" customFormat="1" x14ac:dyDescent="0.2">
      <c r="A28" s="18">
        <v>17</v>
      </c>
      <c r="B28" s="19" t="s">
        <v>72</v>
      </c>
      <c r="C28" s="9" t="s">
        <v>9</v>
      </c>
      <c r="D28" s="71">
        <f t="shared" si="1"/>
        <v>290212044</v>
      </c>
      <c r="E28" s="72">
        <v>285418306</v>
      </c>
      <c r="F28" s="72">
        <v>4793738</v>
      </c>
      <c r="G28" s="72"/>
      <c r="H28" s="69"/>
      <c r="I28" s="69"/>
      <c r="J28" s="69"/>
      <c r="K28" s="69"/>
    </row>
    <row r="29" spans="1:11" s="1" customFormat="1" x14ac:dyDescent="0.2">
      <c r="A29" s="18">
        <v>18</v>
      </c>
      <c r="B29" s="10" t="s">
        <v>73</v>
      </c>
      <c r="C29" s="9" t="s">
        <v>11</v>
      </c>
      <c r="D29" s="71">
        <f t="shared" si="1"/>
        <v>0</v>
      </c>
      <c r="E29" s="71"/>
      <c r="F29" s="71"/>
      <c r="G29" s="71"/>
      <c r="H29" s="69"/>
      <c r="I29" s="69"/>
      <c r="J29" s="69"/>
      <c r="K29" s="69"/>
    </row>
    <row r="30" spans="1:11" s="1" customFormat="1" x14ac:dyDescent="0.2">
      <c r="A30" s="18">
        <v>19</v>
      </c>
      <c r="B30" s="10" t="s">
        <v>74</v>
      </c>
      <c r="C30" s="9" t="s">
        <v>213</v>
      </c>
      <c r="D30" s="71">
        <f t="shared" si="1"/>
        <v>0</v>
      </c>
      <c r="E30" s="71"/>
      <c r="F30" s="71"/>
      <c r="G30" s="71"/>
      <c r="H30" s="69"/>
      <c r="I30" s="69"/>
      <c r="J30" s="69"/>
      <c r="K30" s="69"/>
    </row>
    <row r="31" spans="1:11" x14ac:dyDescent="0.2">
      <c r="A31" s="18">
        <v>20</v>
      </c>
      <c r="B31" s="10" t="s">
        <v>75</v>
      </c>
      <c r="C31" s="9" t="s">
        <v>343</v>
      </c>
      <c r="D31" s="71">
        <f t="shared" si="1"/>
        <v>0</v>
      </c>
      <c r="E31" s="73"/>
      <c r="F31" s="73"/>
      <c r="G31" s="73"/>
      <c r="H31" s="69"/>
      <c r="I31" s="69"/>
      <c r="J31" s="69"/>
      <c r="K31" s="69"/>
    </row>
    <row r="32" spans="1:11" s="17" customFormat="1" x14ac:dyDescent="0.2">
      <c r="A32" s="18">
        <v>21</v>
      </c>
      <c r="B32" s="10" t="s">
        <v>76</v>
      </c>
      <c r="C32" s="9" t="s">
        <v>38</v>
      </c>
      <c r="D32" s="71">
        <f t="shared" si="1"/>
        <v>197628756</v>
      </c>
      <c r="E32" s="72">
        <v>194512827</v>
      </c>
      <c r="F32" s="72">
        <v>3115929</v>
      </c>
      <c r="G32" s="72"/>
      <c r="H32" s="69"/>
      <c r="I32" s="69"/>
      <c r="J32" s="69"/>
      <c r="K32" s="69"/>
    </row>
    <row r="33" spans="1:11" s="17" customFormat="1" x14ac:dyDescent="0.2">
      <c r="A33" s="18">
        <v>22</v>
      </c>
      <c r="B33" s="19" t="s">
        <v>77</v>
      </c>
      <c r="C33" s="9" t="s">
        <v>78</v>
      </c>
      <c r="D33" s="71">
        <f t="shared" si="1"/>
        <v>32178529</v>
      </c>
      <c r="E33" s="72">
        <v>31825959</v>
      </c>
      <c r="F33" s="72">
        <v>352570</v>
      </c>
      <c r="G33" s="72"/>
      <c r="H33" s="69"/>
      <c r="I33" s="69"/>
      <c r="J33" s="69"/>
      <c r="K33" s="69"/>
    </row>
    <row r="34" spans="1:11" s="1" customFormat="1" ht="12" customHeight="1" x14ac:dyDescent="0.2">
      <c r="A34" s="18">
        <v>23</v>
      </c>
      <c r="B34" s="19" t="s">
        <v>79</v>
      </c>
      <c r="C34" s="9" t="s">
        <v>80</v>
      </c>
      <c r="D34" s="71">
        <f t="shared" si="1"/>
        <v>0</v>
      </c>
      <c r="E34" s="71"/>
      <c r="F34" s="71"/>
      <c r="G34" s="71"/>
      <c r="H34" s="69"/>
      <c r="I34" s="69"/>
      <c r="J34" s="69"/>
      <c r="K34" s="69"/>
    </row>
    <row r="35" spans="1:11" s="1" customFormat="1" ht="24" x14ac:dyDescent="0.2">
      <c r="A35" s="18">
        <v>24</v>
      </c>
      <c r="B35" s="19" t="s">
        <v>81</v>
      </c>
      <c r="C35" s="9" t="s">
        <v>82</v>
      </c>
      <c r="D35" s="71">
        <f t="shared" si="1"/>
        <v>0</v>
      </c>
      <c r="E35" s="71"/>
      <c r="F35" s="71"/>
      <c r="G35" s="71"/>
      <c r="H35" s="69"/>
      <c r="I35" s="69"/>
      <c r="J35" s="69"/>
      <c r="K35" s="69"/>
    </row>
    <row r="36" spans="1:11" s="1" customFormat="1" x14ac:dyDescent="0.2">
      <c r="A36" s="18">
        <v>25</v>
      </c>
      <c r="B36" s="10" t="s">
        <v>83</v>
      </c>
      <c r="C36" s="9" t="s">
        <v>84</v>
      </c>
      <c r="D36" s="71">
        <f t="shared" si="1"/>
        <v>0</v>
      </c>
      <c r="E36" s="71"/>
      <c r="F36" s="71"/>
      <c r="G36" s="71"/>
      <c r="H36" s="69"/>
      <c r="I36" s="69"/>
      <c r="J36" s="69"/>
      <c r="K36" s="69"/>
    </row>
    <row r="37" spans="1:11" s="1" customFormat="1" ht="15.75" customHeight="1" x14ac:dyDescent="0.2">
      <c r="A37" s="18">
        <v>26</v>
      </c>
      <c r="B37" s="19" t="s">
        <v>85</v>
      </c>
      <c r="C37" s="9" t="s">
        <v>86</v>
      </c>
      <c r="D37" s="71">
        <f t="shared" si="1"/>
        <v>0</v>
      </c>
      <c r="E37" s="71"/>
      <c r="F37" s="71"/>
      <c r="G37" s="71"/>
      <c r="H37" s="69"/>
      <c r="I37" s="69"/>
      <c r="J37" s="69"/>
      <c r="K37" s="69"/>
    </row>
    <row r="38" spans="1:11" s="1" customFormat="1" x14ac:dyDescent="0.2">
      <c r="A38" s="18">
        <v>27</v>
      </c>
      <c r="B38" s="11" t="s">
        <v>87</v>
      </c>
      <c r="C38" s="9" t="s">
        <v>88</v>
      </c>
      <c r="D38" s="71">
        <f t="shared" si="1"/>
        <v>0</v>
      </c>
      <c r="E38" s="71"/>
      <c r="F38" s="71"/>
      <c r="G38" s="71"/>
      <c r="H38" s="69"/>
      <c r="I38" s="69"/>
      <c r="J38" s="69"/>
      <c r="K38" s="69"/>
    </row>
    <row r="39" spans="1:11" s="17" customFormat="1" x14ac:dyDescent="0.2">
      <c r="A39" s="18">
        <v>28</v>
      </c>
      <c r="B39" s="11" t="s">
        <v>89</v>
      </c>
      <c r="C39" s="9" t="s">
        <v>39</v>
      </c>
      <c r="D39" s="71">
        <f t="shared" si="1"/>
        <v>290579336</v>
      </c>
      <c r="E39" s="72">
        <v>289021371</v>
      </c>
      <c r="F39" s="72">
        <v>1557965</v>
      </c>
      <c r="G39" s="72"/>
      <c r="H39" s="69"/>
      <c r="I39" s="69"/>
      <c r="J39" s="69"/>
      <c r="K39" s="69"/>
    </row>
    <row r="40" spans="1:11" x14ac:dyDescent="0.2">
      <c r="A40" s="18">
        <v>29</v>
      </c>
      <c r="B40" s="10" t="s">
        <v>90</v>
      </c>
      <c r="C40" s="9" t="s">
        <v>37</v>
      </c>
      <c r="D40" s="71">
        <f t="shared" si="1"/>
        <v>0</v>
      </c>
      <c r="E40" s="73"/>
      <c r="F40" s="73"/>
      <c r="G40" s="73"/>
      <c r="H40" s="69"/>
      <c r="I40" s="69"/>
      <c r="J40" s="69"/>
      <c r="K40" s="69"/>
    </row>
    <row r="41" spans="1:11" s="1" customFormat="1" x14ac:dyDescent="0.2">
      <c r="A41" s="18">
        <v>30</v>
      </c>
      <c r="B41" s="11" t="s">
        <v>91</v>
      </c>
      <c r="C41" s="9" t="s">
        <v>16</v>
      </c>
      <c r="D41" s="71">
        <f t="shared" si="1"/>
        <v>0</v>
      </c>
      <c r="E41" s="71"/>
      <c r="F41" s="71"/>
      <c r="G41" s="71"/>
      <c r="H41" s="69"/>
      <c r="I41" s="69"/>
      <c r="J41" s="69"/>
      <c r="K41" s="69"/>
    </row>
    <row r="42" spans="1:11" s="1" customFormat="1" x14ac:dyDescent="0.2">
      <c r="A42" s="18">
        <v>31</v>
      </c>
      <c r="B42" s="19" t="s">
        <v>92</v>
      </c>
      <c r="C42" s="9" t="s">
        <v>21</v>
      </c>
      <c r="D42" s="71">
        <f t="shared" si="1"/>
        <v>0</v>
      </c>
      <c r="E42" s="71"/>
      <c r="F42" s="71"/>
      <c r="G42" s="71"/>
      <c r="H42" s="69"/>
      <c r="I42" s="69"/>
      <c r="J42" s="69"/>
      <c r="K42" s="69"/>
    </row>
    <row r="43" spans="1:11" s="1" customFormat="1" x14ac:dyDescent="0.2">
      <c r="A43" s="18">
        <v>32</v>
      </c>
      <c r="B43" s="11" t="s">
        <v>93</v>
      </c>
      <c r="C43" s="9" t="s">
        <v>24</v>
      </c>
      <c r="D43" s="71">
        <f t="shared" si="1"/>
        <v>0</v>
      </c>
      <c r="E43" s="71"/>
      <c r="F43" s="71"/>
      <c r="G43" s="71"/>
      <c r="H43" s="69"/>
      <c r="I43" s="69"/>
      <c r="J43" s="69"/>
      <c r="K43" s="69"/>
    </row>
    <row r="44" spans="1:11" x14ac:dyDescent="0.2">
      <c r="A44" s="18">
        <v>33</v>
      </c>
      <c r="B44" s="10" t="s">
        <v>94</v>
      </c>
      <c r="C44" s="9" t="s">
        <v>214</v>
      </c>
      <c r="D44" s="71">
        <f t="shared" si="1"/>
        <v>0</v>
      </c>
      <c r="E44" s="73"/>
      <c r="F44" s="73"/>
      <c r="G44" s="73"/>
      <c r="H44" s="69"/>
      <c r="I44" s="69"/>
      <c r="J44" s="69"/>
      <c r="K44" s="69"/>
    </row>
    <row r="45" spans="1:11" s="1" customFormat="1" x14ac:dyDescent="0.2">
      <c r="A45" s="18">
        <v>34</v>
      </c>
      <c r="B45" s="12" t="s">
        <v>95</v>
      </c>
      <c r="C45" s="13" t="s">
        <v>215</v>
      </c>
      <c r="D45" s="71">
        <f t="shared" si="1"/>
        <v>0</v>
      </c>
      <c r="E45" s="71"/>
      <c r="F45" s="71"/>
      <c r="G45" s="71"/>
      <c r="H45" s="69"/>
      <c r="I45" s="69"/>
      <c r="J45" s="69"/>
      <c r="K45" s="69"/>
    </row>
    <row r="46" spans="1:11" s="1" customFormat="1" x14ac:dyDescent="0.2">
      <c r="A46" s="18">
        <v>35</v>
      </c>
      <c r="B46" s="10" t="s">
        <v>96</v>
      </c>
      <c r="C46" s="9" t="s">
        <v>216</v>
      </c>
      <c r="D46" s="71">
        <f t="shared" si="1"/>
        <v>0</v>
      </c>
      <c r="E46" s="71"/>
      <c r="F46" s="71"/>
      <c r="G46" s="71"/>
      <c r="H46" s="69"/>
      <c r="I46" s="69"/>
      <c r="J46" s="69"/>
      <c r="K46" s="69"/>
    </row>
    <row r="47" spans="1:11" s="1" customFormat="1" x14ac:dyDescent="0.2">
      <c r="A47" s="18">
        <v>36</v>
      </c>
      <c r="B47" s="10" t="s">
        <v>97</v>
      </c>
      <c r="C47" s="9" t="s">
        <v>23</v>
      </c>
      <c r="D47" s="71">
        <f t="shared" si="1"/>
        <v>0</v>
      </c>
      <c r="E47" s="71"/>
      <c r="F47" s="71"/>
      <c r="G47" s="71"/>
      <c r="H47" s="69"/>
      <c r="I47" s="69"/>
      <c r="J47" s="69"/>
      <c r="K47" s="69"/>
    </row>
    <row r="48" spans="1:11" s="1" customFormat="1" x14ac:dyDescent="0.2">
      <c r="A48" s="18">
        <v>37</v>
      </c>
      <c r="B48" s="19" t="s">
        <v>98</v>
      </c>
      <c r="C48" s="9" t="s">
        <v>20</v>
      </c>
      <c r="D48" s="71">
        <f t="shared" si="1"/>
        <v>0</v>
      </c>
      <c r="E48" s="71"/>
      <c r="F48" s="71"/>
      <c r="G48" s="71"/>
      <c r="H48" s="69"/>
      <c r="I48" s="69"/>
      <c r="J48" s="69"/>
      <c r="K48" s="69"/>
    </row>
    <row r="49" spans="1:11" s="1" customFormat="1" x14ac:dyDescent="0.2">
      <c r="A49" s="18">
        <v>38</v>
      </c>
      <c r="B49" s="11" t="s">
        <v>99</v>
      </c>
      <c r="C49" s="9" t="s">
        <v>100</v>
      </c>
      <c r="D49" s="71">
        <f t="shared" si="1"/>
        <v>0</v>
      </c>
      <c r="E49" s="71"/>
      <c r="F49" s="71"/>
      <c r="G49" s="71"/>
      <c r="H49" s="69"/>
      <c r="I49" s="69"/>
      <c r="J49" s="69"/>
      <c r="K49" s="69"/>
    </row>
    <row r="50" spans="1:11" s="17" customFormat="1" x14ac:dyDescent="0.2">
      <c r="A50" s="18">
        <v>39</v>
      </c>
      <c r="B50" s="19" t="s">
        <v>101</v>
      </c>
      <c r="C50" s="9" t="s">
        <v>102</v>
      </c>
      <c r="D50" s="71">
        <f t="shared" si="1"/>
        <v>523861372</v>
      </c>
      <c r="E50" s="72">
        <v>515052879</v>
      </c>
      <c r="F50" s="72">
        <v>8808493</v>
      </c>
      <c r="G50" s="72"/>
      <c r="H50" s="69"/>
      <c r="I50" s="69"/>
      <c r="J50" s="69"/>
      <c r="K50" s="69"/>
    </row>
    <row r="51" spans="1:11" s="1" customFormat="1" x14ac:dyDescent="0.2">
      <c r="A51" s="18">
        <v>40</v>
      </c>
      <c r="B51" s="10" t="s">
        <v>103</v>
      </c>
      <c r="C51" s="9" t="s">
        <v>221</v>
      </c>
      <c r="D51" s="71">
        <f t="shared" si="1"/>
        <v>0</v>
      </c>
      <c r="E51" s="71"/>
      <c r="F51" s="71"/>
      <c r="G51" s="71"/>
      <c r="H51" s="69"/>
      <c r="I51" s="69"/>
      <c r="J51" s="69"/>
      <c r="K51" s="69"/>
    </row>
    <row r="52" spans="1:11" s="1" customFormat="1" ht="10.5" customHeight="1" x14ac:dyDescent="0.2">
      <c r="A52" s="18">
        <v>41</v>
      </c>
      <c r="B52" s="10" t="s">
        <v>104</v>
      </c>
      <c r="C52" s="9" t="s">
        <v>2</v>
      </c>
      <c r="D52" s="71">
        <f t="shared" si="1"/>
        <v>0</v>
      </c>
      <c r="E52" s="71"/>
      <c r="F52" s="71"/>
      <c r="G52" s="71"/>
      <c r="H52" s="69"/>
      <c r="I52" s="69"/>
      <c r="J52" s="69"/>
      <c r="K52" s="69"/>
    </row>
    <row r="53" spans="1:11" s="1" customFormat="1" x14ac:dyDescent="0.2">
      <c r="A53" s="18">
        <v>42</v>
      </c>
      <c r="B53" s="19" t="s">
        <v>105</v>
      </c>
      <c r="C53" s="9" t="s">
        <v>3</v>
      </c>
      <c r="D53" s="71">
        <f t="shared" si="1"/>
        <v>0</v>
      </c>
      <c r="E53" s="71"/>
      <c r="F53" s="71"/>
      <c r="G53" s="71"/>
      <c r="H53" s="69"/>
      <c r="I53" s="69"/>
      <c r="J53" s="69"/>
      <c r="K53" s="69"/>
    </row>
    <row r="54" spans="1:11" s="1" customFormat="1" x14ac:dyDescent="0.2">
      <c r="A54" s="18">
        <v>43</v>
      </c>
      <c r="B54" s="11" t="s">
        <v>151</v>
      </c>
      <c r="C54" s="9" t="s">
        <v>32</v>
      </c>
      <c r="D54" s="71">
        <f t="shared" si="1"/>
        <v>0</v>
      </c>
      <c r="E54" s="71"/>
      <c r="F54" s="71"/>
      <c r="G54" s="71"/>
      <c r="H54" s="69"/>
      <c r="I54" s="69"/>
      <c r="J54" s="69"/>
      <c r="K54" s="69"/>
    </row>
    <row r="55" spans="1:11" s="1" customFormat="1" x14ac:dyDescent="0.2">
      <c r="A55" s="18">
        <v>44</v>
      </c>
      <c r="B55" s="19" t="s">
        <v>106</v>
      </c>
      <c r="C55" s="9" t="s">
        <v>217</v>
      </c>
      <c r="D55" s="71">
        <f t="shared" si="1"/>
        <v>0</v>
      </c>
      <c r="E55" s="71"/>
      <c r="F55" s="71"/>
      <c r="G55" s="71"/>
      <c r="H55" s="69"/>
      <c r="I55" s="69"/>
      <c r="J55" s="69"/>
      <c r="K55" s="69"/>
    </row>
    <row r="56" spans="1:11" s="1" customFormat="1" ht="10.5" customHeight="1" x14ac:dyDescent="0.2">
      <c r="A56" s="18">
        <v>45</v>
      </c>
      <c r="B56" s="11" t="s">
        <v>107</v>
      </c>
      <c r="C56" s="9" t="s">
        <v>0</v>
      </c>
      <c r="D56" s="71">
        <f t="shared" si="1"/>
        <v>0</v>
      </c>
      <c r="E56" s="71"/>
      <c r="F56" s="71"/>
      <c r="G56" s="71"/>
      <c r="H56" s="69"/>
      <c r="I56" s="69"/>
      <c r="J56" s="69"/>
      <c r="K56" s="69"/>
    </row>
    <row r="57" spans="1:11" s="1" customFormat="1" x14ac:dyDescent="0.2">
      <c r="A57" s="18">
        <v>46</v>
      </c>
      <c r="B57" s="19" t="s">
        <v>108</v>
      </c>
      <c r="C57" s="9" t="s">
        <v>4</v>
      </c>
      <c r="D57" s="71">
        <f t="shared" si="1"/>
        <v>0</v>
      </c>
      <c r="E57" s="71"/>
      <c r="F57" s="71"/>
      <c r="G57" s="71"/>
      <c r="H57" s="69"/>
      <c r="I57" s="69"/>
      <c r="J57" s="69"/>
      <c r="K57" s="69"/>
    </row>
    <row r="58" spans="1:11" s="1" customFormat="1" x14ac:dyDescent="0.2">
      <c r="A58" s="18">
        <v>47</v>
      </c>
      <c r="B58" s="11" t="s">
        <v>109</v>
      </c>
      <c r="C58" s="9" t="s">
        <v>1</v>
      </c>
      <c r="D58" s="71">
        <f t="shared" si="1"/>
        <v>0</v>
      </c>
      <c r="E58" s="71"/>
      <c r="F58" s="71"/>
      <c r="G58" s="71"/>
      <c r="H58" s="69"/>
      <c r="I58" s="69"/>
      <c r="J58" s="69"/>
      <c r="K58" s="69"/>
    </row>
    <row r="59" spans="1:11" s="1" customFormat="1" x14ac:dyDescent="0.2">
      <c r="A59" s="18">
        <v>48</v>
      </c>
      <c r="B59" s="19" t="s">
        <v>110</v>
      </c>
      <c r="C59" s="9" t="s">
        <v>218</v>
      </c>
      <c r="D59" s="71">
        <f t="shared" si="1"/>
        <v>0</v>
      </c>
      <c r="E59" s="71"/>
      <c r="F59" s="71"/>
      <c r="G59" s="71"/>
      <c r="H59" s="69"/>
      <c r="I59" s="69"/>
      <c r="J59" s="69"/>
      <c r="K59" s="69"/>
    </row>
    <row r="60" spans="1:11" s="1" customFormat="1" x14ac:dyDescent="0.2">
      <c r="A60" s="18">
        <v>49</v>
      </c>
      <c r="B60" s="19" t="s">
        <v>111</v>
      </c>
      <c r="C60" s="9" t="s">
        <v>25</v>
      </c>
      <c r="D60" s="71">
        <f t="shared" si="1"/>
        <v>0</v>
      </c>
      <c r="E60" s="71"/>
      <c r="F60" s="71"/>
      <c r="G60" s="71"/>
      <c r="H60" s="69"/>
      <c r="I60" s="69"/>
      <c r="J60" s="69"/>
      <c r="K60" s="69"/>
    </row>
    <row r="61" spans="1:11" s="1" customFormat="1" x14ac:dyDescent="0.2">
      <c r="A61" s="18">
        <v>50</v>
      </c>
      <c r="B61" s="19" t="s">
        <v>159</v>
      </c>
      <c r="C61" s="9" t="s">
        <v>53</v>
      </c>
      <c r="D61" s="71">
        <f t="shared" si="1"/>
        <v>0</v>
      </c>
      <c r="E61" s="71"/>
      <c r="F61" s="71"/>
      <c r="G61" s="71"/>
      <c r="H61" s="69"/>
      <c r="I61" s="69"/>
      <c r="J61" s="69"/>
      <c r="K61" s="69"/>
    </row>
    <row r="62" spans="1:11" s="1" customFormat="1" x14ac:dyDescent="0.2">
      <c r="A62" s="18">
        <v>51</v>
      </c>
      <c r="B62" s="19" t="s">
        <v>112</v>
      </c>
      <c r="C62" s="9" t="s">
        <v>219</v>
      </c>
      <c r="D62" s="71">
        <f t="shared" si="1"/>
        <v>0</v>
      </c>
      <c r="E62" s="71"/>
      <c r="F62" s="71"/>
      <c r="G62" s="71"/>
      <c r="H62" s="69"/>
      <c r="I62" s="69"/>
      <c r="J62" s="69"/>
      <c r="K62" s="69"/>
    </row>
    <row r="63" spans="1:11" s="1" customFormat="1" x14ac:dyDescent="0.2">
      <c r="A63" s="18">
        <v>52</v>
      </c>
      <c r="B63" s="11" t="s">
        <v>161</v>
      </c>
      <c r="C63" s="9" t="s">
        <v>220</v>
      </c>
      <c r="D63" s="71">
        <f t="shared" si="1"/>
        <v>0</v>
      </c>
      <c r="E63" s="71"/>
      <c r="F63" s="71"/>
      <c r="G63" s="71"/>
      <c r="H63" s="69"/>
      <c r="I63" s="69"/>
      <c r="J63" s="69"/>
      <c r="K63" s="69"/>
    </row>
    <row r="64" spans="1:11" s="1" customFormat="1" x14ac:dyDescent="0.2">
      <c r="A64" s="18">
        <v>53</v>
      </c>
      <c r="B64" s="19" t="s">
        <v>223</v>
      </c>
      <c r="C64" s="9" t="s">
        <v>222</v>
      </c>
      <c r="D64" s="71">
        <f t="shared" si="1"/>
        <v>0</v>
      </c>
      <c r="E64" s="71"/>
      <c r="F64" s="71"/>
      <c r="G64" s="71"/>
      <c r="H64" s="69"/>
      <c r="I64" s="69"/>
      <c r="J64" s="69"/>
      <c r="K64" s="69"/>
    </row>
    <row r="65" spans="1:11" s="1" customFormat="1" x14ac:dyDescent="0.2">
      <c r="A65" s="18">
        <v>54</v>
      </c>
      <c r="B65" s="19" t="s">
        <v>232</v>
      </c>
      <c r="C65" s="9" t="s">
        <v>233</v>
      </c>
      <c r="D65" s="71">
        <f t="shared" si="1"/>
        <v>0</v>
      </c>
      <c r="E65" s="71"/>
      <c r="F65" s="71"/>
      <c r="G65" s="71"/>
      <c r="H65" s="69"/>
      <c r="I65" s="69"/>
      <c r="J65" s="69"/>
      <c r="K65" s="69"/>
    </row>
    <row r="66" spans="1:11" s="1" customFormat="1" ht="23.25" customHeight="1" x14ac:dyDescent="0.2">
      <c r="A66" s="18">
        <v>55</v>
      </c>
      <c r="B66" s="19" t="s">
        <v>113</v>
      </c>
      <c r="C66" s="9" t="s">
        <v>52</v>
      </c>
      <c r="D66" s="71">
        <f t="shared" si="1"/>
        <v>0</v>
      </c>
      <c r="E66" s="71"/>
      <c r="F66" s="71"/>
      <c r="G66" s="71"/>
      <c r="H66" s="69"/>
      <c r="I66" s="69"/>
      <c r="J66" s="69"/>
      <c r="K66" s="69"/>
    </row>
    <row r="67" spans="1:11" s="1" customFormat="1" ht="27.75" customHeight="1" x14ac:dyDescent="0.2">
      <c r="A67" s="18">
        <v>56</v>
      </c>
      <c r="B67" s="11" t="s">
        <v>114</v>
      </c>
      <c r="C67" s="9" t="s">
        <v>234</v>
      </c>
      <c r="D67" s="71">
        <f t="shared" si="1"/>
        <v>0</v>
      </c>
      <c r="E67" s="71"/>
      <c r="F67" s="71"/>
      <c r="G67" s="71"/>
      <c r="H67" s="69"/>
      <c r="I67" s="69"/>
      <c r="J67" s="69"/>
      <c r="K67" s="69"/>
    </row>
    <row r="68" spans="1:11" s="1" customFormat="1" ht="24" x14ac:dyDescent="0.2">
      <c r="A68" s="18">
        <v>57</v>
      </c>
      <c r="B68" s="10" t="s">
        <v>115</v>
      </c>
      <c r="C68" s="9" t="s">
        <v>116</v>
      </c>
      <c r="D68" s="71">
        <f t="shared" si="1"/>
        <v>0</v>
      </c>
      <c r="E68" s="71"/>
      <c r="F68" s="71"/>
      <c r="G68" s="71"/>
      <c r="H68" s="69"/>
      <c r="I68" s="69"/>
      <c r="J68" s="69"/>
      <c r="K68" s="69"/>
    </row>
    <row r="69" spans="1:11" s="1" customFormat="1" x14ac:dyDescent="0.2">
      <c r="A69" s="18">
        <v>58</v>
      </c>
      <c r="B69" s="11" t="s">
        <v>117</v>
      </c>
      <c r="C69" s="9" t="s">
        <v>235</v>
      </c>
      <c r="D69" s="71">
        <f t="shared" si="1"/>
        <v>0</v>
      </c>
      <c r="E69" s="71"/>
      <c r="F69" s="71"/>
      <c r="G69" s="71"/>
      <c r="H69" s="69"/>
      <c r="I69" s="69"/>
      <c r="J69" s="69"/>
      <c r="K69" s="69"/>
    </row>
    <row r="70" spans="1:11" s="1" customFormat="1" x14ac:dyDescent="0.2">
      <c r="A70" s="18">
        <v>59</v>
      </c>
      <c r="B70" s="19" t="s">
        <v>118</v>
      </c>
      <c r="C70" s="9" t="s">
        <v>325</v>
      </c>
      <c r="D70" s="71">
        <f t="shared" si="1"/>
        <v>0</v>
      </c>
      <c r="E70" s="71"/>
      <c r="F70" s="71"/>
      <c r="G70" s="71"/>
      <c r="H70" s="69"/>
      <c r="I70" s="69"/>
      <c r="J70" s="69"/>
      <c r="K70" s="69"/>
    </row>
    <row r="71" spans="1:11" s="1" customFormat="1" ht="24" x14ac:dyDescent="0.2">
      <c r="A71" s="18">
        <v>60</v>
      </c>
      <c r="B71" s="10" t="s">
        <v>119</v>
      </c>
      <c r="C71" s="9" t="s">
        <v>236</v>
      </c>
      <c r="D71" s="71">
        <f t="shared" si="1"/>
        <v>0</v>
      </c>
      <c r="E71" s="71"/>
      <c r="F71" s="71"/>
      <c r="G71" s="71"/>
      <c r="H71" s="69"/>
      <c r="I71" s="69"/>
      <c r="J71" s="69"/>
      <c r="K71" s="69"/>
    </row>
    <row r="72" spans="1:11" s="1" customFormat="1" ht="24" x14ac:dyDescent="0.2">
      <c r="A72" s="18">
        <v>61</v>
      </c>
      <c r="B72" s="10" t="s">
        <v>120</v>
      </c>
      <c r="C72" s="9" t="s">
        <v>237</v>
      </c>
      <c r="D72" s="71">
        <f t="shared" si="1"/>
        <v>0</v>
      </c>
      <c r="E72" s="71"/>
      <c r="F72" s="71"/>
      <c r="G72" s="71"/>
      <c r="H72" s="69"/>
      <c r="I72" s="69"/>
      <c r="J72" s="69"/>
      <c r="K72" s="69"/>
    </row>
    <row r="73" spans="1:11" s="1" customFormat="1" x14ac:dyDescent="0.2">
      <c r="A73" s="18">
        <v>62</v>
      </c>
      <c r="B73" s="11" t="s">
        <v>121</v>
      </c>
      <c r="C73" s="9" t="s">
        <v>238</v>
      </c>
      <c r="D73" s="71">
        <f t="shared" si="1"/>
        <v>0</v>
      </c>
      <c r="E73" s="71"/>
      <c r="F73" s="71"/>
      <c r="G73" s="71"/>
      <c r="H73" s="69"/>
      <c r="I73" s="69"/>
      <c r="J73" s="69"/>
      <c r="K73" s="69"/>
    </row>
    <row r="74" spans="1:11" s="1" customFormat="1" x14ac:dyDescent="0.2">
      <c r="A74" s="18">
        <v>63</v>
      </c>
      <c r="B74" s="11" t="s">
        <v>122</v>
      </c>
      <c r="C74" s="9" t="s">
        <v>51</v>
      </c>
      <c r="D74" s="71">
        <f t="shared" si="1"/>
        <v>0</v>
      </c>
      <c r="E74" s="71"/>
      <c r="F74" s="71"/>
      <c r="G74" s="71"/>
      <c r="H74" s="69"/>
      <c r="I74" s="69"/>
      <c r="J74" s="69"/>
      <c r="K74" s="69"/>
    </row>
    <row r="75" spans="1:11" s="1" customFormat="1" x14ac:dyDescent="0.2">
      <c r="A75" s="18">
        <v>64</v>
      </c>
      <c r="B75" s="11" t="s">
        <v>123</v>
      </c>
      <c r="C75" s="9" t="s">
        <v>239</v>
      </c>
      <c r="D75" s="71">
        <f t="shared" si="1"/>
        <v>0</v>
      </c>
      <c r="E75" s="71"/>
      <c r="F75" s="71"/>
      <c r="G75" s="71"/>
      <c r="H75" s="69"/>
      <c r="I75" s="69"/>
      <c r="J75" s="69"/>
      <c r="K75" s="69"/>
    </row>
    <row r="76" spans="1:11" s="1" customFormat="1" ht="24" x14ac:dyDescent="0.2">
      <c r="A76" s="18">
        <v>65</v>
      </c>
      <c r="B76" s="11" t="s">
        <v>124</v>
      </c>
      <c r="C76" s="9" t="s">
        <v>240</v>
      </c>
      <c r="D76" s="71">
        <f t="shared" si="1"/>
        <v>0</v>
      </c>
      <c r="E76" s="71"/>
      <c r="F76" s="71"/>
      <c r="G76" s="71"/>
      <c r="H76" s="69"/>
      <c r="I76" s="69"/>
      <c r="J76" s="69"/>
      <c r="K76" s="69"/>
    </row>
    <row r="77" spans="1:11" s="1" customFormat="1" ht="24" x14ac:dyDescent="0.2">
      <c r="A77" s="18">
        <v>66</v>
      </c>
      <c r="B77" s="10" t="s">
        <v>125</v>
      </c>
      <c r="C77" s="9" t="s">
        <v>241</v>
      </c>
      <c r="D77" s="71">
        <f t="shared" si="1"/>
        <v>0</v>
      </c>
      <c r="E77" s="71"/>
      <c r="F77" s="71"/>
      <c r="G77" s="71"/>
      <c r="H77" s="69"/>
      <c r="I77" s="69"/>
      <c r="J77" s="69"/>
      <c r="K77" s="69"/>
    </row>
    <row r="78" spans="1:11" s="1" customFormat="1" ht="24" x14ac:dyDescent="0.2">
      <c r="A78" s="18">
        <v>67</v>
      </c>
      <c r="B78" s="11" t="s">
        <v>126</v>
      </c>
      <c r="C78" s="9" t="s">
        <v>242</v>
      </c>
      <c r="D78" s="71">
        <f t="shared" ref="D78:D141" si="2">E78+F78+G78</f>
        <v>0</v>
      </c>
      <c r="E78" s="71"/>
      <c r="F78" s="71"/>
      <c r="G78" s="71"/>
      <c r="H78" s="69"/>
      <c r="I78" s="69"/>
      <c r="J78" s="69"/>
      <c r="K78" s="69"/>
    </row>
    <row r="79" spans="1:11" s="1" customFormat="1" ht="24" x14ac:dyDescent="0.2">
      <c r="A79" s="18">
        <v>68</v>
      </c>
      <c r="B79" s="11" t="s">
        <v>127</v>
      </c>
      <c r="C79" s="9" t="s">
        <v>243</v>
      </c>
      <c r="D79" s="71">
        <f t="shared" si="2"/>
        <v>0</v>
      </c>
      <c r="E79" s="71"/>
      <c r="F79" s="71"/>
      <c r="G79" s="71"/>
      <c r="H79" s="69"/>
      <c r="I79" s="69"/>
      <c r="J79" s="69"/>
      <c r="K79" s="69"/>
    </row>
    <row r="80" spans="1:11" s="1" customFormat="1" ht="24" x14ac:dyDescent="0.2">
      <c r="A80" s="18">
        <v>69</v>
      </c>
      <c r="B80" s="10" t="s">
        <v>128</v>
      </c>
      <c r="C80" s="9" t="s">
        <v>244</v>
      </c>
      <c r="D80" s="71">
        <f t="shared" si="2"/>
        <v>0</v>
      </c>
      <c r="E80" s="71"/>
      <c r="F80" s="71"/>
      <c r="G80" s="71"/>
      <c r="H80" s="69"/>
      <c r="I80" s="69"/>
      <c r="J80" s="69"/>
      <c r="K80" s="69"/>
    </row>
    <row r="81" spans="1:11" s="1" customFormat="1" ht="24" x14ac:dyDescent="0.2">
      <c r="A81" s="18">
        <v>70</v>
      </c>
      <c r="B81" s="10" t="s">
        <v>129</v>
      </c>
      <c r="C81" s="9" t="s">
        <v>245</v>
      </c>
      <c r="D81" s="71">
        <f t="shared" si="2"/>
        <v>0</v>
      </c>
      <c r="E81" s="71"/>
      <c r="F81" s="71"/>
      <c r="G81" s="71"/>
      <c r="H81" s="69"/>
      <c r="I81" s="69"/>
      <c r="J81" s="69"/>
      <c r="K81" s="69"/>
    </row>
    <row r="82" spans="1:11" s="1" customFormat="1" ht="24" x14ac:dyDescent="0.2">
      <c r="A82" s="18">
        <v>71</v>
      </c>
      <c r="B82" s="10" t="s">
        <v>130</v>
      </c>
      <c r="C82" s="9" t="s">
        <v>246</v>
      </c>
      <c r="D82" s="71">
        <f t="shared" si="2"/>
        <v>0</v>
      </c>
      <c r="E82" s="71"/>
      <c r="F82" s="71"/>
      <c r="G82" s="71"/>
      <c r="H82" s="69"/>
      <c r="I82" s="69"/>
      <c r="J82" s="69"/>
      <c r="K82" s="69"/>
    </row>
    <row r="83" spans="1:11" s="1" customFormat="1" x14ac:dyDescent="0.2">
      <c r="A83" s="18">
        <v>72</v>
      </c>
      <c r="B83" s="19" t="s">
        <v>131</v>
      </c>
      <c r="C83" s="9" t="s">
        <v>132</v>
      </c>
      <c r="D83" s="71">
        <f t="shared" si="2"/>
        <v>0</v>
      </c>
      <c r="E83" s="71"/>
      <c r="F83" s="71"/>
      <c r="G83" s="71"/>
      <c r="H83" s="69"/>
      <c r="I83" s="69"/>
      <c r="J83" s="69"/>
      <c r="K83" s="69"/>
    </row>
    <row r="84" spans="1:11" s="1" customFormat="1" ht="13.5" customHeight="1" x14ac:dyDescent="0.2">
      <c r="A84" s="18">
        <v>73</v>
      </c>
      <c r="B84" s="10" t="s">
        <v>133</v>
      </c>
      <c r="C84" s="9" t="s">
        <v>247</v>
      </c>
      <c r="D84" s="71">
        <f t="shared" si="2"/>
        <v>0</v>
      </c>
      <c r="E84" s="71"/>
      <c r="F84" s="71"/>
      <c r="G84" s="71"/>
      <c r="H84" s="69"/>
      <c r="I84" s="69"/>
      <c r="J84" s="69"/>
      <c r="K84" s="69"/>
    </row>
    <row r="85" spans="1:11" s="1" customFormat="1" ht="14.25" customHeight="1" x14ac:dyDescent="0.2">
      <c r="A85" s="18">
        <v>74</v>
      </c>
      <c r="B85" s="19" t="s">
        <v>134</v>
      </c>
      <c r="C85" s="9" t="s">
        <v>35</v>
      </c>
      <c r="D85" s="71">
        <f t="shared" si="2"/>
        <v>0</v>
      </c>
      <c r="E85" s="71"/>
      <c r="F85" s="71"/>
      <c r="G85" s="71"/>
      <c r="H85" s="69"/>
      <c r="I85" s="69"/>
      <c r="J85" s="69"/>
      <c r="K85" s="69"/>
    </row>
    <row r="86" spans="1:11" s="1" customFormat="1" x14ac:dyDescent="0.2">
      <c r="A86" s="18">
        <v>75</v>
      </c>
      <c r="B86" s="10" t="s">
        <v>135</v>
      </c>
      <c r="C86" s="9" t="s">
        <v>414</v>
      </c>
      <c r="D86" s="71">
        <f t="shared" si="2"/>
        <v>0</v>
      </c>
      <c r="E86" s="71"/>
      <c r="F86" s="71"/>
      <c r="G86" s="71"/>
      <c r="H86" s="69"/>
      <c r="I86" s="69"/>
      <c r="J86" s="69"/>
      <c r="K86" s="69"/>
    </row>
    <row r="87" spans="1:11" s="1" customFormat="1" x14ac:dyDescent="0.2">
      <c r="A87" s="18">
        <v>76</v>
      </c>
      <c r="B87" s="10" t="s">
        <v>136</v>
      </c>
      <c r="C87" s="9" t="s">
        <v>36</v>
      </c>
      <c r="D87" s="71">
        <f t="shared" si="2"/>
        <v>0</v>
      </c>
      <c r="E87" s="71"/>
      <c r="F87" s="71"/>
      <c r="G87" s="71"/>
      <c r="H87" s="69"/>
      <c r="I87" s="69"/>
      <c r="J87" s="69"/>
      <c r="K87" s="69"/>
    </row>
    <row r="88" spans="1:11" s="1" customFormat="1" x14ac:dyDescent="0.2">
      <c r="A88" s="18">
        <v>77</v>
      </c>
      <c r="B88" s="10" t="s">
        <v>137</v>
      </c>
      <c r="C88" s="9" t="s">
        <v>50</v>
      </c>
      <c r="D88" s="71">
        <f t="shared" si="2"/>
        <v>0</v>
      </c>
      <c r="E88" s="71"/>
      <c r="F88" s="71"/>
      <c r="G88" s="71"/>
      <c r="H88" s="69"/>
      <c r="I88" s="69"/>
      <c r="J88" s="69"/>
      <c r="K88" s="69"/>
    </row>
    <row r="89" spans="1:11" s="1" customFormat="1" x14ac:dyDescent="0.2">
      <c r="A89" s="18">
        <v>78</v>
      </c>
      <c r="B89" s="10" t="s">
        <v>138</v>
      </c>
      <c r="C89" s="9" t="s">
        <v>228</v>
      </c>
      <c r="D89" s="71">
        <f t="shared" si="2"/>
        <v>0</v>
      </c>
      <c r="E89" s="71"/>
      <c r="F89" s="71"/>
      <c r="G89" s="71"/>
      <c r="H89" s="69"/>
      <c r="I89" s="69"/>
      <c r="J89" s="69"/>
      <c r="K89" s="69"/>
    </row>
    <row r="90" spans="1:11" s="1" customFormat="1" x14ac:dyDescent="0.2">
      <c r="A90" s="18">
        <v>79</v>
      </c>
      <c r="B90" s="10" t="s">
        <v>139</v>
      </c>
      <c r="C90" s="9" t="s">
        <v>308</v>
      </c>
      <c r="D90" s="71">
        <f t="shared" si="2"/>
        <v>0</v>
      </c>
      <c r="E90" s="71"/>
      <c r="F90" s="71"/>
      <c r="G90" s="71"/>
      <c r="H90" s="69"/>
      <c r="I90" s="69"/>
      <c r="J90" s="69"/>
      <c r="K90" s="69"/>
    </row>
    <row r="91" spans="1:11" s="1" customFormat="1" x14ac:dyDescent="0.2">
      <c r="A91" s="18">
        <v>80</v>
      </c>
      <c r="B91" s="11" t="s">
        <v>140</v>
      </c>
      <c r="C91" s="9" t="s">
        <v>258</v>
      </c>
      <c r="D91" s="71">
        <f t="shared" si="2"/>
        <v>3433822207</v>
      </c>
      <c r="E91" s="71">
        <v>3194266193</v>
      </c>
      <c r="F91" s="71">
        <v>14125759</v>
      </c>
      <c r="G91" s="71">
        <v>225430255</v>
      </c>
      <c r="H91" s="69"/>
      <c r="I91" s="69"/>
      <c r="J91" s="69"/>
      <c r="K91" s="69"/>
    </row>
    <row r="92" spans="1:11" s="1" customFormat="1" ht="24" x14ac:dyDescent="0.2">
      <c r="A92" s="292">
        <v>81</v>
      </c>
      <c r="B92" s="295" t="s">
        <v>141</v>
      </c>
      <c r="C92" s="14" t="s">
        <v>248</v>
      </c>
      <c r="D92" s="71">
        <f t="shared" si="2"/>
        <v>0</v>
      </c>
      <c r="E92" s="71"/>
      <c r="F92" s="71"/>
      <c r="G92" s="71"/>
      <c r="H92" s="69"/>
      <c r="I92" s="69"/>
      <c r="J92" s="69"/>
      <c r="K92" s="69"/>
    </row>
    <row r="93" spans="1:11" s="1" customFormat="1" ht="36" x14ac:dyDescent="0.2">
      <c r="A93" s="293"/>
      <c r="B93" s="296"/>
      <c r="C93" s="9" t="s">
        <v>306</v>
      </c>
      <c r="D93" s="71">
        <f t="shared" si="2"/>
        <v>0</v>
      </c>
      <c r="E93" s="71"/>
      <c r="F93" s="71"/>
      <c r="G93" s="71"/>
      <c r="H93" s="69"/>
      <c r="I93" s="69"/>
      <c r="J93" s="69"/>
      <c r="K93" s="69"/>
    </row>
    <row r="94" spans="1:11" s="1" customFormat="1" ht="24" x14ac:dyDescent="0.2">
      <c r="A94" s="293"/>
      <c r="B94" s="296"/>
      <c r="C94" s="9" t="s">
        <v>249</v>
      </c>
      <c r="D94" s="71">
        <f t="shared" si="2"/>
        <v>0</v>
      </c>
      <c r="E94" s="71"/>
      <c r="F94" s="71"/>
      <c r="G94" s="71"/>
      <c r="H94" s="69"/>
      <c r="I94" s="69"/>
      <c r="J94" s="69"/>
      <c r="K94" s="69"/>
    </row>
    <row r="95" spans="1:11" s="1" customFormat="1" ht="36" x14ac:dyDescent="0.2">
      <c r="A95" s="294"/>
      <c r="B95" s="297"/>
      <c r="C95" s="20" t="s">
        <v>307</v>
      </c>
      <c r="D95" s="71">
        <f t="shared" si="2"/>
        <v>0</v>
      </c>
      <c r="E95" s="71"/>
      <c r="F95" s="71"/>
      <c r="G95" s="71"/>
      <c r="H95" s="69"/>
      <c r="I95" s="69"/>
      <c r="J95" s="69"/>
      <c r="K95" s="69"/>
    </row>
    <row r="96" spans="1:11" s="1" customFormat="1" ht="24" x14ac:dyDescent="0.2">
      <c r="A96" s="18">
        <v>82</v>
      </c>
      <c r="B96" s="11" t="s">
        <v>142</v>
      </c>
      <c r="C96" s="9" t="s">
        <v>49</v>
      </c>
      <c r="D96" s="71">
        <f t="shared" si="2"/>
        <v>0</v>
      </c>
      <c r="E96" s="71"/>
      <c r="F96" s="71"/>
      <c r="G96" s="71"/>
      <c r="H96" s="69"/>
      <c r="I96" s="69"/>
      <c r="J96" s="69"/>
      <c r="K96" s="69"/>
    </row>
    <row r="97" spans="1:11" s="1" customFormat="1" x14ac:dyDescent="0.2">
      <c r="A97" s="18">
        <v>83</v>
      </c>
      <c r="B97" s="11" t="s">
        <v>143</v>
      </c>
      <c r="C97" s="9" t="s">
        <v>144</v>
      </c>
      <c r="D97" s="71">
        <f t="shared" si="2"/>
        <v>0</v>
      </c>
      <c r="E97" s="71"/>
      <c r="F97" s="71"/>
      <c r="G97" s="71"/>
      <c r="H97" s="69"/>
      <c r="I97" s="69"/>
      <c r="J97" s="69"/>
      <c r="K97" s="69"/>
    </row>
    <row r="98" spans="1:11" s="1" customFormat="1" x14ac:dyDescent="0.2">
      <c r="A98" s="18">
        <v>84</v>
      </c>
      <c r="B98" s="19" t="s">
        <v>145</v>
      </c>
      <c r="C98" s="9" t="s">
        <v>146</v>
      </c>
      <c r="D98" s="71">
        <f t="shared" si="2"/>
        <v>0</v>
      </c>
      <c r="E98" s="71"/>
      <c r="F98" s="71"/>
      <c r="G98" s="71"/>
      <c r="H98" s="69"/>
      <c r="I98" s="69"/>
      <c r="J98" s="69"/>
      <c r="K98" s="69"/>
    </row>
    <row r="99" spans="1:11" s="1" customFormat="1" x14ac:dyDescent="0.2">
      <c r="A99" s="18">
        <v>85</v>
      </c>
      <c r="B99" s="11" t="s">
        <v>147</v>
      </c>
      <c r="C99" s="9" t="s">
        <v>27</v>
      </c>
      <c r="D99" s="71">
        <f t="shared" si="2"/>
        <v>0</v>
      </c>
      <c r="E99" s="71"/>
      <c r="F99" s="71"/>
      <c r="G99" s="71"/>
      <c r="H99" s="69"/>
      <c r="I99" s="69"/>
      <c r="J99" s="69"/>
      <c r="K99" s="69"/>
    </row>
    <row r="100" spans="1:11" s="1" customFormat="1" x14ac:dyDescent="0.2">
      <c r="A100" s="18">
        <v>86</v>
      </c>
      <c r="B100" s="19" t="s">
        <v>148</v>
      </c>
      <c r="C100" s="9" t="s">
        <v>12</v>
      </c>
      <c r="D100" s="71">
        <f t="shared" si="2"/>
        <v>0</v>
      </c>
      <c r="E100" s="71"/>
      <c r="F100" s="71"/>
      <c r="G100" s="71"/>
      <c r="H100" s="69"/>
      <c r="I100" s="69"/>
      <c r="J100" s="69"/>
      <c r="K100" s="69"/>
    </row>
    <row r="101" spans="1:11" s="1" customFormat="1" x14ac:dyDescent="0.2">
      <c r="A101" s="18">
        <v>87</v>
      </c>
      <c r="B101" s="19" t="s">
        <v>149</v>
      </c>
      <c r="C101" s="9" t="s">
        <v>26</v>
      </c>
      <c r="D101" s="71">
        <f t="shared" si="2"/>
        <v>0</v>
      </c>
      <c r="E101" s="71"/>
      <c r="F101" s="71"/>
      <c r="G101" s="71"/>
      <c r="H101" s="69"/>
      <c r="I101" s="69"/>
      <c r="J101" s="69"/>
      <c r="K101" s="69"/>
    </row>
    <row r="102" spans="1:11" s="1" customFormat="1" x14ac:dyDescent="0.2">
      <c r="A102" s="18">
        <v>88</v>
      </c>
      <c r="B102" s="11" t="s">
        <v>150</v>
      </c>
      <c r="C102" s="9" t="s">
        <v>43</v>
      </c>
      <c r="D102" s="71">
        <f t="shared" si="2"/>
        <v>0</v>
      </c>
      <c r="E102" s="71"/>
      <c r="F102" s="71"/>
      <c r="G102" s="71"/>
      <c r="H102" s="69"/>
      <c r="I102" s="69"/>
      <c r="J102" s="69"/>
      <c r="K102" s="69"/>
    </row>
    <row r="103" spans="1:11" s="1" customFormat="1" x14ac:dyDescent="0.2">
      <c r="A103" s="18">
        <v>89</v>
      </c>
      <c r="B103" s="10" t="s">
        <v>152</v>
      </c>
      <c r="C103" s="9" t="s">
        <v>28</v>
      </c>
      <c r="D103" s="71">
        <f t="shared" si="2"/>
        <v>0</v>
      </c>
      <c r="E103" s="71"/>
      <c r="F103" s="71"/>
      <c r="G103" s="71"/>
      <c r="H103" s="69"/>
      <c r="I103" s="69"/>
      <c r="J103" s="69"/>
      <c r="K103" s="69"/>
    </row>
    <row r="104" spans="1:11" s="1" customFormat="1" x14ac:dyDescent="0.2">
      <c r="A104" s="18">
        <v>90</v>
      </c>
      <c r="B104" s="10" t="s">
        <v>153</v>
      </c>
      <c r="C104" s="9" t="s">
        <v>29</v>
      </c>
      <c r="D104" s="71">
        <f t="shared" si="2"/>
        <v>0</v>
      </c>
      <c r="E104" s="71"/>
      <c r="F104" s="71"/>
      <c r="G104" s="71"/>
      <c r="H104" s="69"/>
      <c r="I104" s="69"/>
      <c r="J104" s="69"/>
      <c r="K104" s="69"/>
    </row>
    <row r="105" spans="1:11" s="1" customFormat="1" ht="12" customHeight="1" x14ac:dyDescent="0.2">
      <c r="A105" s="18">
        <v>91</v>
      </c>
      <c r="B105" s="19" t="s">
        <v>154</v>
      </c>
      <c r="C105" s="9" t="s">
        <v>14</v>
      </c>
      <c r="D105" s="71">
        <f t="shared" si="2"/>
        <v>0</v>
      </c>
      <c r="E105" s="71"/>
      <c r="F105" s="71"/>
      <c r="G105" s="71"/>
      <c r="H105" s="69"/>
      <c r="I105" s="69"/>
      <c r="J105" s="69"/>
      <c r="K105" s="69"/>
    </row>
    <row r="106" spans="1:11" s="17" customFormat="1" x14ac:dyDescent="0.2">
      <c r="A106" s="18">
        <v>92</v>
      </c>
      <c r="B106" s="10" t="s">
        <v>155</v>
      </c>
      <c r="C106" s="9" t="s">
        <v>30</v>
      </c>
      <c r="D106" s="71">
        <f t="shared" si="2"/>
        <v>0</v>
      </c>
      <c r="E106" s="72"/>
      <c r="F106" s="72"/>
      <c r="G106" s="72"/>
      <c r="H106" s="69"/>
      <c r="I106" s="69"/>
      <c r="J106" s="69"/>
      <c r="K106" s="69"/>
    </row>
    <row r="107" spans="1:11" s="1" customFormat="1" x14ac:dyDescent="0.2">
      <c r="A107" s="18">
        <v>93</v>
      </c>
      <c r="B107" s="10" t="s">
        <v>156</v>
      </c>
      <c r="C107" s="9" t="s">
        <v>15</v>
      </c>
      <c r="D107" s="71">
        <f t="shared" si="2"/>
        <v>0</v>
      </c>
      <c r="E107" s="71"/>
      <c r="F107" s="71"/>
      <c r="G107" s="71"/>
      <c r="H107" s="69"/>
      <c r="I107" s="69"/>
      <c r="J107" s="69"/>
      <c r="K107" s="69"/>
    </row>
    <row r="108" spans="1:11" s="1" customFormat="1" x14ac:dyDescent="0.2">
      <c r="A108" s="18">
        <v>94</v>
      </c>
      <c r="B108" s="11" t="s">
        <v>157</v>
      </c>
      <c r="C108" s="9" t="s">
        <v>13</v>
      </c>
      <c r="D108" s="71">
        <f t="shared" si="2"/>
        <v>134997644</v>
      </c>
      <c r="E108" s="71">
        <v>132900384</v>
      </c>
      <c r="F108" s="71">
        <v>2097260</v>
      </c>
      <c r="G108" s="71"/>
      <c r="H108" s="69"/>
      <c r="I108" s="69"/>
      <c r="J108" s="69"/>
      <c r="K108" s="69"/>
    </row>
    <row r="109" spans="1:11" s="1" customFormat="1" x14ac:dyDescent="0.2">
      <c r="A109" s="18">
        <v>95</v>
      </c>
      <c r="B109" s="19" t="s">
        <v>158</v>
      </c>
      <c r="C109" s="9" t="s">
        <v>31</v>
      </c>
      <c r="D109" s="71">
        <f t="shared" si="2"/>
        <v>0</v>
      </c>
      <c r="E109" s="71"/>
      <c r="F109" s="71"/>
      <c r="G109" s="71"/>
      <c r="H109" s="69"/>
      <c r="I109" s="69"/>
      <c r="J109" s="69"/>
      <c r="K109" s="69"/>
    </row>
    <row r="110" spans="1:11" s="1" customFormat="1" x14ac:dyDescent="0.2">
      <c r="A110" s="18">
        <v>96</v>
      </c>
      <c r="B110" s="10" t="s">
        <v>160</v>
      </c>
      <c r="C110" s="9" t="s">
        <v>33</v>
      </c>
      <c r="D110" s="71">
        <f t="shared" si="2"/>
        <v>0</v>
      </c>
      <c r="E110" s="71"/>
      <c r="F110" s="71"/>
      <c r="G110" s="71"/>
      <c r="H110" s="69"/>
      <c r="I110" s="69"/>
      <c r="J110" s="69"/>
      <c r="K110" s="69"/>
    </row>
    <row r="111" spans="1:11" s="1" customFormat="1" ht="13.5" customHeight="1" x14ac:dyDescent="0.2">
      <c r="A111" s="18">
        <v>97</v>
      </c>
      <c r="B111" s="10" t="s">
        <v>162</v>
      </c>
      <c r="C111" s="9" t="s">
        <v>163</v>
      </c>
      <c r="D111" s="71">
        <f t="shared" si="2"/>
        <v>0</v>
      </c>
      <c r="E111" s="71"/>
      <c r="F111" s="71"/>
      <c r="G111" s="71"/>
      <c r="H111" s="69"/>
      <c r="I111" s="69"/>
      <c r="J111" s="69"/>
      <c r="K111" s="69"/>
    </row>
    <row r="112" spans="1:11" s="1" customFormat="1" x14ac:dyDescent="0.2">
      <c r="A112" s="18">
        <v>98</v>
      </c>
      <c r="B112" s="10" t="s">
        <v>164</v>
      </c>
      <c r="C112" s="9" t="s">
        <v>165</v>
      </c>
      <c r="D112" s="71">
        <f t="shared" si="2"/>
        <v>0</v>
      </c>
      <c r="E112" s="71"/>
      <c r="F112" s="71"/>
      <c r="G112" s="71"/>
      <c r="H112" s="69"/>
      <c r="I112" s="69"/>
      <c r="J112" s="69"/>
      <c r="K112" s="69"/>
    </row>
    <row r="113" spans="1:11" s="1" customFormat="1" x14ac:dyDescent="0.2">
      <c r="A113" s="18">
        <v>99</v>
      </c>
      <c r="B113" s="19" t="s">
        <v>166</v>
      </c>
      <c r="C113" s="9" t="s">
        <v>167</v>
      </c>
      <c r="D113" s="71">
        <f t="shared" si="2"/>
        <v>0</v>
      </c>
      <c r="E113" s="71"/>
      <c r="F113" s="71"/>
      <c r="G113" s="71"/>
      <c r="H113" s="69"/>
      <c r="I113" s="69"/>
      <c r="J113" s="69"/>
      <c r="K113" s="69"/>
    </row>
    <row r="114" spans="1:11" s="1" customFormat="1" ht="12.75" customHeight="1" x14ac:dyDescent="0.2">
      <c r="A114" s="18">
        <v>100</v>
      </c>
      <c r="B114" s="19" t="s">
        <v>168</v>
      </c>
      <c r="C114" s="9" t="s">
        <v>169</v>
      </c>
      <c r="D114" s="71">
        <f t="shared" si="2"/>
        <v>0</v>
      </c>
      <c r="E114" s="71"/>
      <c r="F114" s="71"/>
      <c r="G114" s="71"/>
      <c r="H114" s="69"/>
      <c r="I114" s="69"/>
      <c r="J114" s="69"/>
      <c r="K114" s="69"/>
    </row>
    <row r="115" spans="1:11" s="1" customFormat="1" ht="24" x14ac:dyDescent="0.2">
      <c r="A115" s="18">
        <v>101</v>
      </c>
      <c r="B115" s="19" t="s">
        <v>170</v>
      </c>
      <c r="C115" s="9" t="s">
        <v>171</v>
      </c>
      <c r="D115" s="71">
        <f t="shared" si="2"/>
        <v>0</v>
      </c>
      <c r="E115" s="71"/>
      <c r="F115" s="71"/>
      <c r="G115" s="71"/>
      <c r="H115" s="69"/>
      <c r="I115" s="69"/>
      <c r="J115" s="69"/>
      <c r="K115" s="69"/>
    </row>
    <row r="116" spans="1:11" s="1" customFormat="1" x14ac:dyDescent="0.2">
      <c r="A116" s="18">
        <v>102</v>
      </c>
      <c r="B116" s="19" t="s">
        <v>172</v>
      </c>
      <c r="C116" s="9" t="s">
        <v>173</v>
      </c>
      <c r="D116" s="71">
        <f t="shared" si="2"/>
        <v>0</v>
      </c>
      <c r="E116" s="71"/>
      <c r="F116" s="71"/>
      <c r="G116" s="71"/>
      <c r="H116" s="69"/>
      <c r="I116" s="69"/>
      <c r="J116" s="69"/>
      <c r="K116" s="69"/>
    </row>
    <row r="117" spans="1:11" s="1" customFormat="1" x14ac:dyDescent="0.2">
      <c r="A117" s="18">
        <v>103</v>
      </c>
      <c r="B117" s="19" t="s">
        <v>174</v>
      </c>
      <c r="C117" s="9" t="s">
        <v>175</v>
      </c>
      <c r="D117" s="71">
        <f t="shared" si="2"/>
        <v>0</v>
      </c>
      <c r="E117" s="71"/>
      <c r="F117" s="71"/>
      <c r="G117" s="71"/>
      <c r="H117" s="69"/>
      <c r="I117" s="69"/>
      <c r="J117" s="69"/>
      <c r="K117" s="69"/>
    </row>
    <row r="118" spans="1:11" s="1" customFormat="1" x14ac:dyDescent="0.2">
      <c r="A118" s="18">
        <v>104</v>
      </c>
      <c r="B118" s="15" t="s">
        <v>176</v>
      </c>
      <c r="C118" s="13" t="s">
        <v>177</v>
      </c>
      <c r="D118" s="71">
        <f t="shared" si="2"/>
        <v>0</v>
      </c>
      <c r="E118" s="71"/>
      <c r="F118" s="71"/>
      <c r="G118" s="71"/>
      <c r="H118" s="69"/>
      <c r="I118" s="69"/>
      <c r="J118" s="69"/>
      <c r="K118" s="69"/>
    </row>
    <row r="119" spans="1:11" s="1" customFormat="1" x14ac:dyDescent="0.2">
      <c r="A119" s="18">
        <v>105</v>
      </c>
      <c r="B119" s="11" t="s">
        <v>178</v>
      </c>
      <c r="C119" s="9" t="s">
        <v>179</v>
      </c>
      <c r="D119" s="71">
        <f t="shared" si="2"/>
        <v>0</v>
      </c>
      <c r="E119" s="71"/>
      <c r="F119" s="71"/>
      <c r="G119" s="71"/>
      <c r="H119" s="69"/>
      <c r="I119" s="69"/>
      <c r="J119" s="69"/>
      <c r="K119" s="69"/>
    </row>
    <row r="120" spans="1:11" s="1" customFormat="1" ht="11.25" customHeight="1" x14ac:dyDescent="0.2">
      <c r="A120" s="18">
        <v>106</v>
      </c>
      <c r="B120" s="19" t="s">
        <v>180</v>
      </c>
      <c r="C120" s="9" t="s">
        <v>181</v>
      </c>
      <c r="D120" s="71">
        <f t="shared" si="2"/>
        <v>0</v>
      </c>
      <c r="E120" s="71"/>
      <c r="F120" s="71"/>
      <c r="G120" s="71"/>
      <c r="H120" s="69"/>
      <c r="I120" s="69"/>
      <c r="J120" s="69"/>
      <c r="K120" s="69"/>
    </row>
    <row r="121" spans="1:11" s="1" customFormat="1" x14ac:dyDescent="0.2">
      <c r="A121" s="18">
        <v>107</v>
      </c>
      <c r="B121" s="10" t="s">
        <v>182</v>
      </c>
      <c r="C121" s="16" t="s">
        <v>183</v>
      </c>
      <c r="D121" s="71">
        <f t="shared" si="2"/>
        <v>0</v>
      </c>
      <c r="E121" s="71"/>
      <c r="F121" s="71"/>
      <c r="G121" s="71"/>
      <c r="H121" s="69"/>
      <c r="I121" s="69"/>
      <c r="J121" s="69"/>
      <c r="K121" s="69"/>
    </row>
    <row r="122" spans="1:11" s="1" customFormat="1" x14ac:dyDescent="0.2">
      <c r="A122" s="18">
        <v>108</v>
      </c>
      <c r="B122" s="19" t="s">
        <v>184</v>
      </c>
      <c r="C122" s="9" t="s">
        <v>261</v>
      </c>
      <c r="D122" s="71">
        <f t="shared" si="2"/>
        <v>0</v>
      </c>
      <c r="E122" s="71"/>
      <c r="F122" s="71"/>
      <c r="G122" s="71"/>
      <c r="H122" s="69"/>
      <c r="I122" s="69"/>
      <c r="J122" s="69"/>
      <c r="K122" s="69"/>
    </row>
    <row r="123" spans="1:11" s="1" customFormat="1" ht="14.25" customHeight="1" x14ac:dyDescent="0.2">
      <c r="A123" s="18">
        <v>109</v>
      </c>
      <c r="B123" s="11" t="s">
        <v>185</v>
      </c>
      <c r="C123" s="9" t="s">
        <v>250</v>
      </c>
      <c r="D123" s="71">
        <f t="shared" si="2"/>
        <v>0</v>
      </c>
      <c r="E123" s="71"/>
      <c r="F123" s="71"/>
      <c r="G123" s="71"/>
      <c r="H123" s="69"/>
      <c r="I123" s="69"/>
      <c r="J123" s="69"/>
      <c r="K123" s="69"/>
    </row>
    <row r="124" spans="1:11" s="1" customFormat="1" x14ac:dyDescent="0.2">
      <c r="A124" s="18">
        <v>110</v>
      </c>
      <c r="B124" s="10" t="s">
        <v>329</v>
      </c>
      <c r="C124" s="9" t="s">
        <v>317</v>
      </c>
      <c r="D124" s="71">
        <f t="shared" si="2"/>
        <v>0</v>
      </c>
      <c r="E124" s="71"/>
      <c r="F124" s="71"/>
      <c r="G124" s="71"/>
      <c r="H124" s="69"/>
      <c r="I124" s="69"/>
      <c r="J124" s="69"/>
      <c r="K124" s="69"/>
    </row>
    <row r="125" spans="1:11" s="1" customFormat="1" x14ac:dyDescent="0.2">
      <c r="A125" s="18">
        <v>111</v>
      </c>
      <c r="B125" s="49" t="s">
        <v>421</v>
      </c>
      <c r="C125" s="13" t="s">
        <v>422</v>
      </c>
      <c r="D125" s="71">
        <f t="shared" si="2"/>
        <v>0</v>
      </c>
      <c r="E125" s="71"/>
      <c r="F125" s="71"/>
      <c r="G125" s="71"/>
      <c r="H125" s="69"/>
      <c r="I125" s="69"/>
      <c r="J125" s="69"/>
      <c r="K125" s="69"/>
    </row>
    <row r="126" spans="1:11" s="1" customFormat="1" ht="13.5" customHeight="1" x14ac:dyDescent="0.2">
      <c r="A126" s="18">
        <v>112</v>
      </c>
      <c r="B126" s="11" t="s">
        <v>186</v>
      </c>
      <c r="C126" s="9" t="s">
        <v>320</v>
      </c>
      <c r="D126" s="71">
        <f t="shared" si="2"/>
        <v>0</v>
      </c>
      <c r="E126" s="71"/>
      <c r="F126" s="71"/>
      <c r="G126" s="71"/>
      <c r="H126" s="69"/>
      <c r="I126" s="69"/>
      <c r="J126" s="69"/>
      <c r="K126" s="69"/>
    </row>
    <row r="127" spans="1:11" s="1" customFormat="1" x14ac:dyDescent="0.2">
      <c r="A127" s="18">
        <v>113</v>
      </c>
      <c r="B127" s="19" t="s">
        <v>187</v>
      </c>
      <c r="C127" s="9" t="s">
        <v>188</v>
      </c>
      <c r="D127" s="71">
        <f t="shared" si="2"/>
        <v>0</v>
      </c>
      <c r="E127" s="71"/>
      <c r="F127" s="71"/>
      <c r="G127" s="71"/>
      <c r="H127" s="69"/>
      <c r="I127" s="69"/>
      <c r="J127" s="69"/>
      <c r="K127" s="69"/>
    </row>
    <row r="128" spans="1:11" s="1" customFormat="1" ht="24" x14ac:dyDescent="0.2">
      <c r="A128" s="18">
        <v>114</v>
      </c>
      <c r="B128" s="19" t="s">
        <v>189</v>
      </c>
      <c r="C128" s="32" t="s">
        <v>305</v>
      </c>
      <c r="D128" s="71">
        <f t="shared" si="2"/>
        <v>0</v>
      </c>
      <c r="E128" s="71"/>
      <c r="F128" s="71"/>
      <c r="G128" s="71"/>
      <c r="H128" s="69"/>
      <c r="I128" s="69"/>
      <c r="J128" s="69"/>
      <c r="K128" s="69"/>
    </row>
    <row r="129" spans="1:11" s="1" customFormat="1" x14ac:dyDescent="0.2">
      <c r="A129" s="18">
        <v>115</v>
      </c>
      <c r="B129" s="19" t="s">
        <v>190</v>
      </c>
      <c r="C129" s="9" t="s">
        <v>225</v>
      </c>
      <c r="D129" s="71">
        <f t="shared" si="2"/>
        <v>0</v>
      </c>
      <c r="E129" s="71"/>
      <c r="F129" s="71"/>
      <c r="G129" s="71"/>
      <c r="H129" s="69"/>
      <c r="I129" s="69"/>
      <c r="J129" s="69"/>
      <c r="K129" s="69"/>
    </row>
    <row r="130" spans="1:11" ht="10.5" customHeight="1" x14ac:dyDescent="0.2">
      <c r="A130" s="18">
        <v>116</v>
      </c>
      <c r="B130" s="19" t="s">
        <v>191</v>
      </c>
      <c r="C130" s="9" t="s">
        <v>192</v>
      </c>
      <c r="D130" s="71">
        <f t="shared" si="2"/>
        <v>0</v>
      </c>
      <c r="E130" s="73"/>
      <c r="F130" s="73"/>
      <c r="G130" s="73"/>
      <c r="H130" s="69"/>
      <c r="I130" s="69"/>
      <c r="J130" s="69"/>
      <c r="K130" s="69"/>
    </row>
    <row r="131" spans="1:11" s="1" customFormat="1" x14ac:dyDescent="0.2">
      <c r="A131" s="18">
        <v>117</v>
      </c>
      <c r="B131" s="19" t="s">
        <v>193</v>
      </c>
      <c r="C131" s="9" t="s">
        <v>40</v>
      </c>
      <c r="D131" s="71">
        <f t="shared" si="2"/>
        <v>0</v>
      </c>
      <c r="E131" s="71"/>
      <c r="F131" s="71"/>
      <c r="G131" s="71"/>
      <c r="H131" s="69"/>
      <c r="I131" s="69"/>
      <c r="J131" s="69"/>
      <c r="K131" s="69"/>
    </row>
    <row r="132" spans="1:11" s="1" customFormat="1" x14ac:dyDescent="0.2">
      <c r="A132" s="18">
        <v>118</v>
      </c>
      <c r="B132" s="10" t="s">
        <v>194</v>
      </c>
      <c r="C132" s="9" t="s">
        <v>46</v>
      </c>
      <c r="D132" s="71">
        <f t="shared" si="2"/>
        <v>0</v>
      </c>
      <c r="E132" s="71"/>
      <c r="F132" s="71"/>
      <c r="G132" s="71"/>
      <c r="H132" s="69"/>
      <c r="I132" s="69"/>
      <c r="J132" s="69"/>
      <c r="K132" s="69"/>
    </row>
    <row r="133" spans="1:11" s="1" customFormat="1" x14ac:dyDescent="0.2">
      <c r="A133" s="18">
        <v>119</v>
      </c>
      <c r="B133" s="10" t="s">
        <v>195</v>
      </c>
      <c r="C133" s="9" t="s">
        <v>227</v>
      </c>
      <c r="D133" s="71">
        <f t="shared" si="2"/>
        <v>0</v>
      </c>
      <c r="E133" s="71"/>
      <c r="F133" s="71"/>
      <c r="G133" s="71"/>
      <c r="H133" s="69"/>
      <c r="I133" s="69"/>
      <c r="J133" s="69"/>
      <c r="K133" s="69"/>
    </row>
    <row r="134" spans="1:11" s="1" customFormat="1" x14ac:dyDescent="0.2">
      <c r="A134" s="18">
        <v>120</v>
      </c>
      <c r="B134" s="10" t="s">
        <v>196</v>
      </c>
      <c r="C134" s="9" t="s">
        <v>48</v>
      </c>
      <c r="D134" s="71">
        <f t="shared" si="2"/>
        <v>0</v>
      </c>
      <c r="E134" s="71"/>
      <c r="F134" s="71"/>
      <c r="G134" s="71"/>
      <c r="H134" s="69"/>
      <c r="I134" s="69"/>
      <c r="J134" s="69"/>
      <c r="K134" s="69"/>
    </row>
    <row r="135" spans="1:11" s="1" customFormat="1" x14ac:dyDescent="0.2">
      <c r="A135" s="18">
        <v>121</v>
      </c>
      <c r="B135" s="19" t="s">
        <v>197</v>
      </c>
      <c r="C135" s="9" t="s">
        <v>47</v>
      </c>
      <c r="D135" s="71">
        <f t="shared" si="2"/>
        <v>0</v>
      </c>
      <c r="E135" s="71"/>
      <c r="F135" s="71"/>
      <c r="G135" s="71"/>
      <c r="H135" s="69"/>
      <c r="I135" s="69"/>
      <c r="J135" s="69"/>
      <c r="K135" s="69"/>
    </row>
    <row r="136" spans="1:11" s="1" customFormat="1" x14ac:dyDescent="0.2">
      <c r="A136" s="18">
        <v>122</v>
      </c>
      <c r="B136" s="19" t="s">
        <v>198</v>
      </c>
      <c r="C136" s="9" t="s">
        <v>199</v>
      </c>
      <c r="D136" s="71">
        <f t="shared" si="2"/>
        <v>0</v>
      </c>
      <c r="E136" s="71"/>
      <c r="F136" s="71"/>
      <c r="G136" s="71"/>
      <c r="H136" s="69"/>
      <c r="I136" s="69"/>
      <c r="J136" s="69"/>
      <c r="K136" s="69"/>
    </row>
    <row r="137" spans="1:11" s="1" customFormat="1" x14ac:dyDescent="0.2">
      <c r="A137" s="18">
        <v>123</v>
      </c>
      <c r="B137" s="19" t="s">
        <v>200</v>
      </c>
      <c r="C137" s="9" t="s">
        <v>41</v>
      </c>
      <c r="D137" s="71">
        <f t="shared" si="2"/>
        <v>0</v>
      </c>
      <c r="E137" s="71"/>
      <c r="F137" s="71"/>
      <c r="G137" s="71"/>
      <c r="H137" s="69"/>
      <c r="I137" s="69"/>
      <c r="J137" s="69"/>
      <c r="K137" s="69"/>
    </row>
    <row r="138" spans="1:11" s="1" customFormat="1" x14ac:dyDescent="0.2">
      <c r="A138" s="18">
        <v>124</v>
      </c>
      <c r="B138" s="10" t="s">
        <v>201</v>
      </c>
      <c r="C138" s="9" t="s">
        <v>226</v>
      </c>
      <c r="D138" s="71">
        <f t="shared" si="2"/>
        <v>0</v>
      </c>
      <c r="E138" s="71"/>
      <c r="F138" s="71"/>
      <c r="G138" s="71"/>
      <c r="H138" s="69"/>
      <c r="I138" s="69"/>
      <c r="J138" s="69"/>
      <c r="K138" s="69"/>
    </row>
    <row r="139" spans="1:11" s="1" customFormat="1" x14ac:dyDescent="0.2">
      <c r="A139" s="18">
        <v>125</v>
      </c>
      <c r="B139" s="11" t="s">
        <v>202</v>
      </c>
      <c r="C139" s="9" t="s">
        <v>203</v>
      </c>
      <c r="D139" s="71">
        <f t="shared" si="2"/>
        <v>0</v>
      </c>
      <c r="E139" s="71"/>
      <c r="F139" s="71"/>
      <c r="G139" s="71"/>
      <c r="H139" s="69"/>
      <c r="I139" s="69"/>
      <c r="J139" s="69"/>
      <c r="K139" s="69"/>
    </row>
    <row r="140" spans="1:11" x14ac:dyDescent="0.2">
      <c r="A140" s="18">
        <v>126</v>
      </c>
      <c r="B140" s="19" t="s">
        <v>204</v>
      </c>
      <c r="C140" s="9" t="s">
        <v>205</v>
      </c>
      <c r="D140" s="71">
        <f t="shared" si="2"/>
        <v>0</v>
      </c>
      <c r="E140" s="73"/>
      <c r="F140" s="73"/>
      <c r="G140" s="73"/>
      <c r="H140" s="69"/>
      <c r="I140" s="69"/>
      <c r="J140" s="69"/>
      <c r="K140" s="69"/>
    </row>
    <row r="141" spans="1:11" x14ac:dyDescent="0.2">
      <c r="A141" s="18">
        <v>127</v>
      </c>
      <c r="B141" s="10" t="s">
        <v>206</v>
      </c>
      <c r="C141" s="9" t="s">
        <v>207</v>
      </c>
      <c r="D141" s="71">
        <f t="shared" si="2"/>
        <v>0</v>
      </c>
      <c r="E141" s="73"/>
      <c r="F141" s="73"/>
      <c r="G141" s="73"/>
      <c r="H141" s="69"/>
      <c r="I141" s="69"/>
      <c r="J141" s="69"/>
      <c r="K141" s="69"/>
    </row>
    <row r="142" spans="1:11" x14ac:dyDescent="0.2">
      <c r="A142" s="18">
        <v>128</v>
      </c>
      <c r="B142" s="19" t="s">
        <v>208</v>
      </c>
      <c r="C142" s="9" t="s">
        <v>209</v>
      </c>
      <c r="D142" s="71">
        <f t="shared" ref="D142:D149" si="3">E142+F142+G142</f>
        <v>0</v>
      </c>
      <c r="E142" s="73"/>
      <c r="F142" s="73"/>
      <c r="G142" s="73"/>
      <c r="H142" s="69"/>
      <c r="I142" s="69"/>
      <c r="J142" s="69"/>
      <c r="K142" s="69"/>
    </row>
    <row r="143" spans="1:11" x14ac:dyDescent="0.2">
      <c r="A143" s="18">
        <v>129</v>
      </c>
      <c r="B143" s="78" t="s">
        <v>251</v>
      </c>
      <c r="C143" s="79" t="s">
        <v>252</v>
      </c>
      <c r="D143" s="71">
        <f t="shared" si="3"/>
        <v>0</v>
      </c>
      <c r="E143" s="73"/>
      <c r="F143" s="73"/>
      <c r="G143" s="73"/>
      <c r="H143" s="69"/>
      <c r="I143" s="69"/>
      <c r="J143" s="69"/>
      <c r="K143" s="69"/>
    </row>
    <row r="144" spans="1:11" x14ac:dyDescent="0.2">
      <c r="A144" s="18">
        <v>130</v>
      </c>
      <c r="B144" s="80" t="s">
        <v>253</v>
      </c>
      <c r="C144" s="36" t="s">
        <v>254</v>
      </c>
      <c r="D144" s="71">
        <f t="shared" si="3"/>
        <v>0</v>
      </c>
      <c r="E144" s="73"/>
      <c r="F144" s="73"/>
      <c r="G144" s="73"/>
      <c r="H144" s="69"/>
      <c r="I144" s="69"/>
      <c r="J144" s="69"/>
      <c r="K144" s="69"/>
    </row>
    <row r="145" spans="1:56" x14ac:dyDescent="0.2">
      <c r="A145" s="18">
        <v>131</v>
      </c>
      <c r="B145" s="81" t="s">
        <v>255</v>
      </c>
      <c r="C145" s="129" t="s">
        <v>419</v>
      </c>
      <c r="D145" s="71">
        <f t="shared" si="3"/>
        <v>0</v>
      </c>
      <c r="E145" s="73"/>
      <c r="F145" s="73"/>
      <c r="G145" s="73"/>
      <c r="H145" s="69"/>
      <c r="I145" s="69"/>
      <c r="J145" s="69"/>
      <c r="K145" s="69"/>
    </row>
    <row r="146" spans="1:56" x14ac:dyDescent="0.2">
      <c r="A146" s="18">
        <v>132</v>
      </c>
      <c r="B146" s="18" t="s">
        <v>259</v>
      </c>
      <c r="C146" s="26" t="s">
        <v>260</v>
      </c>
      <c r="D146" s="71">
        <f t="shared" si="3"/>
        <v>0</v>
      </c>
      <c r="E146" s="73"/>
      <c r="F146" s="73"/>
      <c r="G146" s="73"/>
      <c r="H146" s="69"/>
      <c r="I146" s="69"/>
      <c r="J146" s="69"/>
      <c r="K146" s="69"/>
    </row>
    <row r="147" spans="1:56" x14ac:dyDescent="0.2">
      <c r="A147" s="18">
        <v>133</v>
      </c>
      <c r="B147" s="49" t="s">
        <v>310</v>
      </c>
      <c r="C147" s="26" t="s">
        <v>309</v>
      </c>
      <c r="D147" s="71">
        <f t="shared" si="3"/>
        <v>0</v>
      </c>
      <c r="E147" s="46"/>
      <c r="F147" s="46"/>
      <c r="G147" s="46"/>
      <c r="H147" s="69"/>
      <c r="I147" s="69"/>
      <c r="J147" s="69"/>
      <c r="K147" s="69"/>
    </row>
    <row r="148" spans="1:56" s="4" customFormat="1" x14ac:dyDescent="0.2">
      <c r="A148" s="18">
        <v>134</v>
      </c>
      <c r="B148" s="49" t="s">
        <v>319</v>
      </c>
      <c r="C148" s="26" t="s">
        <v>316</v>
      </c>
      <c r="D148" s="71">
        <f t="shared" si="3"/>
        <v>0</v>
      </c>
      <c r="E148" s="46"/>
      <c r="F148" s="46"/>
      <c r="G148" s="46"/>
      <c r="H148" s="69"/>
      <c r="I148" s="69"/>
      <c r="J148" s="69"/>
      <c r="K148" s="69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</row>
    <row r="149" spans="1:56" ht="13.5" customHeight="1" x14ac:dyDescent="0.2">
      <c r="A149" s="18">
        <v>135</v>
      </c>
      <c r="B149" s="49" t="s">
        <v>412</v>
      </c>
      <c r="C149" s="13" t="s">
        <v>413</v>
      </c>
      <c r="D149" s="71">
        <f t="shared" si="3"/>
        <v>0</v>
      </c>
      <c r="E149" s="46"/>
      <c r="F149" s="46"/>
      <c r="G149" s="46"/>
    </row>
    <row r="150" spans="1:56" s="4" customFormat="1" x14ac:dyDescent="0.2">
      <c r="A150" s="5"/>
      <c r="B150" s="5"/>
      <c r="C150" s="6"/>
      <c r="D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</row>
    <row r="154" spans="1:56" x14ac:dyDescent="0.2">
      <c r="D154" s="4"/>
      <c r="E154" s="4"/>
      <c r="F154" s="4"/>
      <c r="G154" s="4"/>
    </row>
  </sheetData>
  <mergeCells count="13">
    <mergeCell ref="A92:A95"/>
    <mergeCell ref="B92:B95"/>
    <mergeCell ref="A11:C11"/>
    <mergeCell ref="A2:G2"/>
    <mergeCell ref="A4:A7"/>
    <mergeCell ref="B4:B7"/>
    <mergeCell ref="C4:C7"/>
    <mergeCell ref="D4:G4"/>
    <mergeCell ref="D5:D7"/>
    <mergeCell ref="E5:E7"/>
    <mergeCell ref="F5:F7"/>
    <mergeCell ref="G5:G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L152"/>
  <sheetViews>
    <sheetView zoomScale="98" zoomScaleNormal="98" workbookViewId="0">
      <pane xSplit="3" ySplit="11" topLeftCell="D12" activePane="bottomRight" state="frozen"/>
      <selection pane="topRight" activeCell="D1" sqref="D1"/>
      <selection pane="bottomLeft" activeCell="A14" sqref="A14"/>
      <selection pane="bottomRight" activeCell="O18" sqref="O18"/>
    </sheetView>
  </sheetViews>
  <sheetFormatPr defaultColWidth="9.140625" defaultRowHeight="12" x14ac:dyDescent="0.2"/>
  <cols>
    <col min="1" max="1" width="4.7109375" style="5" customWidth="1"/>
    <col min="2" max="2" width="11.140625" style="5" customWidth="1"/>
    <col min="3" max="3" width="31.7109375" style="6" bestFit="1" customWidth="1"/>
    <col min="4" max="4" width="14.42578125" style="4" customWidth="1"/>
    <col min="5" max="5" width="15" style="4" customWidth="1"/>
    <col min="6" max="7" width="13.7109375" style="55" customWidth="1"/>
    <col min="8" max="8" width="13.7109375" style="61" customWidth="1"/>
    <col min="9" max="10" width="13.7109375" style="55" customWidth="1"/>
    <col min="11" max="11" width="10.28515625" style="7" customWidth="1"/>
    <col min="12" max="16384" width="9.140625" style="7"/>
  </cols>
  <sheetData>
    <row r="1" spans="1:11" ht="8.25" customHeight="1" x14ac:dyDescent="0.2"/>
    <row r="3" spans="1:11" ht="20.25" customHeight="1" x14ac:dyDescent="0.2">
      <c r="A3" s="321" t="s">
        <v>433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</row>
    <row r="4" spans="1:11" ht="9.75" customHeight="1" x14ac:dyDescent="0.2">
      <c r="A4" s="44"/>
      <c r="B4" s="44"/>
      <c r="C4" s="44"/>
      <c r="F4" s="61"/>
      <c r="K4" s="7" t="s">
        <v>277</v>
      </c>
    </row>
    <row r="5" spans="1:11" ht="3.75" customHeight="1" x14ac:dyDescent="0.2">
      <c r="C5" s="8"/>
    </row>
    <row r="6" spans="1:11" s="2" customFormat="1" ht="15.75" customHeight="1" x14ac:dyDescent="0.2">
      <c r="A6" s="322" t="s">
        <v>44</v>
      </c>
      <c r="B6" s="322" t="s">
        <v>55</v>
      </c>
      <c r="C6" s="322" t="s">
        <v>45</v>
      </c>
      <c r="D6" s="323" t="s">
        <v>408</v>
      </c>
      <c r="E6" s="325" t="s">
        <v>456</v>
      </c>
      <c r="F6" s="327" t="s">
        <v>303</v>
      </c>
      <c r="G6" s="328"/>
      <c r="H6" s="328"/>
      <c r="I6" s="328"/>
      <c r="J6" s="329"/>
      <c r="K6" s="326" t="s">
        <v>301</v>
      </c>
    </row>
    <row r="7" spans="1:11" ht="72" customHeight="1" x14ac:dyDescent="0.2">
      <c r="A7" s="322"/>
      <c r="B7" s="322"/>
      <c r="C7" s="322"/>
      <c r="D7" s="324"/>
      <c r="E7" s="325"/>
      <c r="F7" s="31" t="s">
        <v>304</v>
      </c>
      <c r="G7" s="31" t="s">
        <v>283</v>
      </c>
      <c r="H7" s="31" t="s">
        <v>455</v>
      </c>
      <c r="I7" s="31" t="s">
        <v>424</v>
      </c>
      <c r="J7" s="31" t="s">
        <v>318</v>
      </c>
      <c r="K7" s="326"/>
    </row>
    <row r="8" spans="1:11" ht="13.5" customHeight="1" x14ac:dyDescent="0.2">
      <c r="A8" s="291" t="s">
        <v>469</v>
      </c>
      <c r="B8" s="291"/>
      <c r="C8" s="291"/>
      <c r="D8" s="45">
        <f>D11+D10+D9</f>
        <v>9617941546.6699982</v>
      </c>
      <c r="E8" s="45">
        <f t="shared" ref="E8:K8" si="0">E11+E10+E9</f>
        <v>9571226939.6699982</v>
      </c>
      <c r="F8" s="45">
        <f t="shared" si="0"/>
        <v>4676164671</v>
      </c>
      <c r="G8" s="45">
        <f t="shared" si="0"/>
        <v>371463817</v>
      </c>
      <c r="H8" s="45">
        <f t="shared" si="0"/>
        <v>344141095</v>
      </c>
      <c r="I8" s="45">
        <f t="shared" si="0"/>
        <v>51937821</v>
      </c>
      <c r="J8" s="45">
        <f t="shared" si="0"/>
        <v>146797982</v>
      </c>
      <c r="K8" s="45">
        <f t="shared" si="0"/>
        <v>46714607</v>
      </c>
    </row>
    <row r="9" spans="1:11" ht="13.5" customHeight="1" x14ac:dyDescent="0.2">
      <c r="A9" s="228"/>
      <c r="B9" s="228"/>
      <c r="C9" s="278" t="s">
        <v>467</v>
      </c>
      <c r="D9" s="284">
        <v>644369088.61999893</v>
      </c>
      <c r="E9" s="285">
        <v>644369088.61999893</v>
      </c>
      <c r="F9" s="286">
        <v>31168538</v>
      </c>
      <c r="G9" s="286">
        <v>0</v>
      </c>
      <c r="H9" s="286">
        <v>0</v>
      </c>
      <c r="I9" s="286">
        <v>0</v>
      </c>
      <c r="J9" s="286">
        <v>0</v>
      </c>
      <c r="K9" s="287">
        <v>0</v>
      </c>
    </row>
    <row r="10" spans="1:11" ht="26.25" customHeight="1" x14ac:dyDescent="0.2">
      <c r="A10" s="228"/>
      <c r="B10" s="228"/>
      <c r="C10" s="278" t="s">
        <v>468</v>
      </c>
      <c r="D10" s="230"/>
      <c r="E10" s="231"/>
      <c r="F10" s="31"/>
      <c r="G10" s="31"/>
      <c r="H10" s="31"/>
      <c r="I10" s="31"/>
      <c r="J10" s="31"/>
      <c r="K10" s="232"/>
    </row>
    <row r="11" spans="1:11" s="2" customFormat="1" x14ac:dyDescent="0.2">
      <c r="A11" s="320" t="s">
        <v>224</v>
      </c>
      <c r="B11" s="320"/>
      <c r="C11" s="320"/>
      <c r="D11" s="45">
        <f t="shared" ref="D11:K11" si="1">SUM(D12:D149)-D92</f>
        <v>8973572458.0499992</v>
      </c>
      <c r="E11" s="45">
        <f t="shared" si="1"/>
        <v>8926857851.0499992</v>
      </c>
      <c r="F11" s="45">
        <f t="shared" si="1"/>
        <v>4644996133</v>
      </c>
      <c r="G11" s="45">
        <f t="shared" si="1"/>
        <v>371463817</v>
      </c>
      <c r="H11" s="45">
        <f t="shared" si="1"/>
        <v>344141095</v>
      </c>
      <c r="I11" s="45">
        <f t="shared" si="1"/>
        <v>51937821</v>
      </c>
      <c r="J11" s="45">
        <f t="shared" si="1"/>
        <v>146797982</v>
      </c>
      <c r="K11" s="45">
        <f t="shared" si="1"/>
        <v>46714607</v>
      </c>
    </row>
    <row r="12" spans="1:11" s="1" customFormat="1" ht="12" customHeight="1" x14ac:dyDescent="0.2">
      <c r="A12" s="18">
        <v>1</v>
      </c>
      <c r="B12" s="10" t="s">
        <v>56</v>
      </c>
      <c r="C12" s="9" t="s">
        <v>42</v>
      </c>
      <c r="D12" s="33">
        <f>E12+K12</f>
        <v>11469657</v>
      </c>
      <c r="E12" s="33">
        <v>11469657</v>
      </c>
      <c r="F12" s="56"/>
      <c r="G12" s="56"/>
      <c r="H12" s="56"/>
      <c r="I12" s="56"/>
      <c r="J12" s="56"/>
      <c r="K12" s="33"/>
    </row>
    <row r="13" spans="1:11" s="1" customFormat="1" x14ac:dyDescent="0.2">
      <c r="A13" s="18">
        <v>2</v>
      </c>
      <c r="B13" s="11" t="s">
        <v>57</v>
      </c>
      <c r="C13" s="9" t="s">
        <v>210</v>
      </c>
      <c r="D13" s="33">
        <f>E13+K13</f>
        <v>12604621</v>
      </c>
      <c r="E13" s="33">
        <v>12604621</v>
      </c>
      <c r="F13" s="56"/>
      <c r="G13" s="56"/>
      <c r="H13" s="56"/>
      <c r="I13" s="56"/>
      <c r="J13" s="56"/>
      <c r="K13" s="33"/>
    </row>
    <row r="14" spans="1:11" s="17" customFormat="1" x14ac:dyDescent="0.2">
      <c r="A14" s="18">
        <v>3</v>
      </c>
      <c r="B14" s="19" t="s">
        <v>58</v>
      </c>
      <c r="C14" s="9" t="s">
        <v>5</v>
      </c>
      <c r="D14" s="33">
        <f>E14+K14</f>
        <v>38791691</v>
      </c>
      <c r="E14" s="33">
        <v>38791691</v>
      </c>
      <c r="F14" s="57"/>
      <c r="G14" s="57"/>
      <c r="H14" s="57"/>
      <c r="I14" s="56"/>
      <c r="J14" s="56">
        <v>2486413</v>
      </c>
      <c r="K14" s="34"/>
    </row>
    <row r="15" spans="1:11" s="1" customFormat="1" ht="14.25" customHeight="1" x14ac:dyDescent="0.2">
      <c r="A15" s="18">
        <v>4</v>
      </c>
      <c r="B15" s="10" t="s">
        <v>59</v>
      </c>
      <c r="C15" s="9" t="s">
        <v>211</v>
      </c>
      <c r="D15" s="33">
        <f>E15+K15</f>
        <v>12295872</v>
      </c>
      <c r="E15" s="33">
        <v>12295872</v>
      </c>
      <c r="F15" s="56"/>
      <c r="G15" s="56"/>
      <c r="H15" s="56"/>
      <c r="I15" s="56"/>
      <c r="J15" s="56"/>
      <c r="K15" s="33"/>
    </row>
    <row r="16" spans="1:11" s="1" customFormat="1" x14ac:dyDescent="0.2">
      <c r="A16" s="18">
        <v>5</v>
      </c>
      <c r="B16" s="10" t="s">
        <v>60</v>
      </c>
      <c r="C16" s="9" t="s">
        <v>8</v>
      </c>
      <c r="D16" s="33">
        <f>E16+K16</f>
        <v>14130751</v>
      </c>
      <c r="E16" s="33">
        <v>14130751</v>
      </c>
      <c r="F16" s="56"/>
      <c r="G16" s="56"/>
      <c r="H16" s="56"/>
      <c r="I16" s="56"/>
      <c r="J16" s="56"/>
      <c r="K16" s="33"/>
    </row>
    <row r="17" spans="1:11" s="17" customFormat="1" x14ac:dyDescent="0.2">
      <c r="A17" s="18">
        <v>6</v>
      </c>
      <c r="B17" s="19" t="s">
        <v>61</v>
      </c>
      <c r="C17" s="9" t="s">
        <v>62</v>
      </c>
      <c r="D17" s="33">
        <f>E17+K17</f>
        <v>103900579</v>
      </c>
      <c r="E17" s="33">
        <v>103900579</v>
      </c>
      <c r="F17" s="57"/>
      <c r="G17" s="57"/>
      <c r="H17" s="57"/>
      <c r="I17" s="56"/>
      <c r="J17" s="56">
        <v>5967391</v>
      </c>
      <c r="K17" s="34"/>
    </row>
    <row r="18" spans="1:11" s="1" customFormat="1" x14ac:dyDescent="0.2">
      <c r="A18" s="18">
        <v>7</v>
      </c>
      <c r="B18" s="10" t="s">
        <v>63</v>
      </c>
      <c r="C18" s="9" t="s">
        <v>212</v>
      </c>
      <c r="D18" s="33">
        <f>E18+K18</f>
        <v>33817788</v>
      </c>
      <c r="E18" s="33">
        <v>33817788</v>
      </c>
      <c r="F18" s="56"/>
      <c r="G18" s="56"/>
      <c r="H18" s="56"/>
      <c r="I18" s="56"/>
      <c r="J18" s="56"/>
      <c r="K18" s="33"/>
    </row>
    <row r="19" spans="1:11" s="1" customFormat="1" x14ac:dyDescent="0.2">
      <c r="A19" s="18">
        <v>8</v>
      </c>
      <c r="B19" s="19" t="s">
        <v>64</v>
      </c>
      <c r="C19" s="9" t="s">
        <v>17</v>
      </c>
      <c r="D19" s="33">
        <f>E19+K19</f>
        <v>15222984</v>
      </c>
      <c r="E19" s="33">
        <v>15222984</v>
      </c>
      <c r="F19" s="56"/>
      <c r="G19" s="56"/>
      <c r="H19" s="56"/>
      <c r="I19" s="56"/>
      <c r="J19" s="56"/>
      <c r="K19" s="33"/>
    </row>
    <row r="20" spans="1:11" s="1" customFormat="1" x14ac:dyDescent="0.2">
      <c r="A20" s="18">
        <v>9</v>
      </c>
      <c r="B20" s="19" t="s">
        <v>65</v>
      </c>
      <c r="C20" s="9" t="s">
        <v>6</v>
      </c>
      <c r="D20" s="33">
        <f>E20+K20</f>
        <v>13093321</v>
      </c>
      <c r="E20" s="33">
        <v>13093321</v>
      </c>
      <c r="F20" s="56"/>
      <c r="G20" s="56"/>
      <c r="H20" s="56"/>
      <c r="I20" s="56"/>
      <c r="J20" s="56"/>
      <c r="K20" s="33"/>
    </row>
    <row r="21" spans="1:11" s="1" customFormat="1" x14ac:dyDescent="0.2">
      <c r="A21" s="18">
        <v>10</v>
      </c>
      <c r="B21" s="19" t="s">
        <v>66</v>
      </c>
      <c r="C21" s="9" t="s">
        <v>18</v>
      </c>
      <c r="D21" s="33">
        <f>E21+K21</f>
        <v>17695489</v>
      </c>
      <c r="E21" s="33">
        <v>17695489</v>
      </c>
      <c r="F21" s="56"/>
      <c r="G21" s="56"/>
      <c r="H21" s="56"/>
      <c r="I21" s="56"/>
      <c r="J21" s="56"/>
      <c r="K21" s="33"/>
    </row>
    <row r="22" spans="1:11" s="1" customFormat="1" x14ac:dyDescent="0.2">
      <c r="A22" s="18">
        <v>11</v>
      </c>
      <c r="B22" s="19" t="s">
        <v>67</v>
      </c>
      <c r="C22" s="9" t="s">
        <v>7</v>
      </c>
      <c r="D22" s="33">
        <f>E22+K22</f>
        <v>12538718</v>
      </c>
      <c r="E22" s="33">
        <v>12538718</v>
      </c>
      <c r="F22" s="56"/>
      <c r="G22" s="56"/>
      <c r="H22" s="56"/>
      <c r="I22" s="56"/>
      <c r="J22" s="56"/>
      <c r="K22" s="33"/>
    </row>
    <row r="23" spans="1:11" s="1" customFormat="1" x14ac:dyDescent="0.2">
      <c r="A23" s="18">
        <v>12</v>
      </c>
      <c r="B23" s="19" t="s">
        <v>68</v>
      </c>
      <c r="C23" s="9" t="s">
        <v>19</v>
      </c>
      <c r="D23" s="33">
        <f>E23+K23</f>
        <v>27575901</v>
      </c>
      <c r="E23" s="33">
        <v>27575901</v>
      </c>
      <c r="F23" s="56"/>
      <c r="G23" s="56"/>
      <c r="H23" s="56"/>
      <c r="I23" s="56"/>
      <c r="J23" s="56"/>
      <c r="K23" s="33"/>
    </row>
    <row r="24" spans="1:11" s="1" customFormat="1" x14ac:dyDescent="0.2">
      <c r="A24" s="18">
        <v>13</v>
      </c>
      <c r="B24" s="19" t="s">
        <v>230</v>
      </c>
      <c r="C24" s="9" t="s">
        <v>231</v>
      </c>
      <c r="D24" s="33">
        <f>E24+K24</f>
        <v>0</v>
      </c>
      <c r="E24" s="33">
        <v>0</v>
      </c>
      <c r="F24" s="56"/>
      <c r="G24" s="56"/>
      <c r="H24" s="56"/>
      <c r="I24" s="56"/>
      <c r="J24" s="56"/>
      <c r="K24" s="33"/>
    </row>
    <row r="25" spans="1:11" s="1" customFormat="1" x14ac:dyDescent="0.2">
      <c r="A25" s="18">
        <v>14</v>
      </c>
      <c r="B25" s="19" t="s">
        <v>69</v>
      </c>
      <c r="C25" s="9" t="s">
        <v>22</v>
      </c>
      <c r="D25" s="33">
        <f>E25+K25</f>
        <v>16922420</v>
      </c>
      <c r="E25" s="33">
        <v>16922420</v>
      </c>
      <c r="F25" s="56"/>
      <c r="G25" s="56"/>
      <c r="H25" s="56"/>
      <c r="I25" s="56"/>
      <c r="J25" s="56"/>
      <c r="K25" s="33"/>
    </row>
    <row r="26" spans="1:11" s="1" customFormat="1" x14ac:dyDescent="0.2">
      <c r="A26" s="18">
        <v>15</v>
      </c>
      <c r="B26" s="19" t="s">
        <v>70</v>
      </c>
      <c r="C26" s="9" t="s">
        <v>10</v>
      </c>
      <c r="D26" s="33">
        <f>E26+K26</f>
        <v>24928943</v>
      </c>
      <c r="E26" s="33">
        <v>24928943</v>
      </c>
      <c r="F26" s="56"/>
      <c r="G26" s="56"/>
      <c r="H26" s="56"/>
      <c r="I26" s="56"/>
      <c r="J26" s="56"/>
      <c r="K26" s="33"/>
    </row>
    <row r="27" spans="1:11" s="1" customFormat="1" x14ac:dyDescent="0.2">
      <c r="A27" s="18">
        <v>16</v>
      </c>
      <c r="B27" s="19" t="s">
        <v>71</v>
      </c>
      <c r="C27" s="9" t="s">
        <v>342</v>
      </c>
      <c r="D27" s="33">
        <f>E27+K27</f>
        <v>33134326</v>
      </c>
      <c r="E27" s="33">
        <v>33134326</v>
      </c>
      <c r="F27" s="56"/>
      <c r="G27" s="56"/>
      <c r="H27" s="56"/>
      <c r="I27" s="56"/>
      <c r="J27" s="56"/>
      <c r="K27" s="33"/>
    </row>
    <row r="28" spans="1:11" s="17" customFormat="1" x14ac:dyDescent="0.2">
      <c r="A28" s="18">
        <v>17</v>
      </c>
      <c r="B28" s="19" t="s">
        <v>72</v>
      </c>
      <c r="C28" s="9" t="s">
        <v>9</v>
      </c>
      <c r="D28" s="33">
        <f>E28+K28</f>
        <v>117665305</v>
      </c>
      <c r="E28" s="33">
        <v>117665305</v>
      </c>
      <c r="F28" s="57"/>
      <c r="G28" s="57"/>
      <c r="H28" s="57"/>
      <c r="I28" s="56"/>
      <c r="J28" s="56">
        <v>2718496</v>
      </c>
      <c r="K28" s="34"/>
    </row>
    <row r="29" spans="1:11" s="1" customFormat="1" x14ac:dyDescent="0.2">
      <c r="A29" s="18">
        <v>18</v>
      </c>
      <c r="B29" s="10" t="s">
        <v>73</v>
      </c>
      <c r="C29" s="9" t="s">
        <v>11</v>
      </c>
      <c r="D29" s="33">
        <f>E29+K29</f>
        <v>10610209</v>
      </c>
      <c r="E29" s="33">
        <v>10610209</v>
      </c>
      <c r="F29" s="56"/>
      <c r="G29" s="56"/>
      <c r="H29" s="56"/>
      <c r="I29" s="56"/>
      <c r="J29" s="56"/>
      <c r="K29" s="33"/>
    </row>
    <row r="30" spans="1:11" s="1" customFormat="1" x14ac:dyDescent="0.2">
      <c r="A30" s="18">
        <v>19</v>
      </c>
      <c r="B30" s="10" t="s">
        <v>74</v>
      </c>
      <c r="C30" s="9" t="s">
        <v>213</v>
      </c>
      <c r="D30" s="33">
        <f>E30+K30</f>
        <v>8180176</v>
      </c>
      <c r="E30" s="33">
        <v>8180176</v>
      </c>
      <c r="F30" s="56"/>
      <c r="G30" s="56"/>
      <c r="H30" s="56"/>
      <c r="I30" s="56"/>
      <c r="J30" s="56"/>
      <c r="K30" s="33"/>
    </row>
    <row r="31" spans="1:11" x14ac:dyDescent="0.2">
      <c r="A31" s="18">
        <v>20</v>
      </c>
      <c r="B31" s="10" t="s">
        <v>75</v>
      </c>
      <c r="C31" s="9" t="s">
        <v>343</v>
      </c>
      <c r="D31" s="33">
        <f>E31+K31</f>
        <v>45652210</v>
      </c>
      <c r="E31" s="33">
        <v>45652210</v>
      </c>
      <c r="F31" s="58"/>
      <c r="G31" s="58"/>
      <c r="H31" s="58"/>
      <c r="I31" s="56"/>
      <c r="J31" s="56"/>
      <c r="K31" s="35"/>
    </row>
    <row r="32" spans="1:11" s="17" customFormat="1" x14ac:dyDescent="0.2">
      <c r="A32" s="18">
        <v>21</v>
      </c>
      <c r="B32" s="10" t="s">
        <v>76</v>
      </c>
      <c r="C32" s="9" t="s">
        <v>38</v>
      </c>
      <c r="D32" s="33">
        <f>E32+K32</f>
        <v>62166021</v>
      </c>
      <c r="E32" s="33">
        <v>62166021</v>
      </c>
      <c r="F32" s="57"/>
      <c r="G32" s="57"/>
      <c r="H32" s="57"/>
      <c r="I32" s="56"/>
      <c r="J32" s="56">
        <v>2486413</v>
      </c>
      <c r="K32" s="34"/>
    </row>
    <row r="33" spans="1:11" s="17" customFormat="1" x14ac:dyDescent="0.2">
      <c r="A33" s="18">
        <v>22</v>
      </c>
      <c r="B33" s="19" t="s">
        <v>77</v>
      </c>
      <c r="C33" s="9" t="s">
        <v>78</v>
      </c>
      <c r="D33" s="33">
        <f>E33+K33</f>
        <v>18205338</v>
      </c>
      <c r="E33" s="33">
        <v>18205338</v>
      </c>
      <c r="F33" s="57"/>
      <c r="G33" s="57"/>
      <c r="H33" s="57"/>
      <c r="I33" s="56">
        <v>8276165</v>
      </c>
      <c r="J33" s="56"/>
      <c r="K33" s="34"/>
    </row>
    <row r="34" spans="1:11" s="1" customFormat="1" ht="12" customHeight="1" x14ac:dyDescent="0.2">
      <c r="A34" s="18">
        <v>23</v>
      </c>
      <c r="B34" s="19" t="s">
        <v>79</v>
      </c>
      <c r="C34" s="9" t="s">
        <v>80</v>
      </c>
      <c r="D34" s="33">
        <f>E34+K34</f>
        <v>0</v>
      </c>
      <c r="E34" s="33">
        <v>0</v>
      </c>
      <c r="F34" s="56"/>
      <c r="G34" s="56"/>
      <c r="H34" s="56"/>
      <c r="I34" s="56"/>
      <c r="J34" s="56"/>
      <c r="K34" s="33"/>
    </row>
    <row r="35" spans="1:11" s="1" customFormat="1" ht="24" x14ac:dyDescent="0.2">
      <c r="A35" s="18">
        <v>24</v>
      </c>
      <c r="B35" s="19" t="s">
        <v>81</v>
      </c>
      <c r="C35" s="9" t="s">
        <v>82</v>
      </c>
      <c r="D35" s="33">
        <f>E35+K35</f>
        <v>0</v>
      </c>
      <c r="E35" s="33">
        <v>0</v>
      </c>
      <c r="F35" s="56"/>
      <c r="G35" s="56"/>
      <c r="H35" s="56"/>
      <c r="I35" s="56"/>
      <c r="J35" s="56"/>
      <c r="K35" s="33"/>
    </row>
    <row r="36" spans="1:11" s="1" customFormat="1" x14ac:dyDescent="0.2">
      <c r="A36" s="18">
        <v>25</v>
      </c>
      <c r="B36" s="10" t="s">
        <v>83</v>
      </c>
      <c r="C36" s="9" t="s">
        <v>84</v>
      </c>
      <c r="D36" s="33">
        <f>E36+K36</f>
        <v>173192471</v>
      </c>
      <c r="E36" s="33">
        <v>173192471</v>
      </c>
      <c r="F36" s="56"/>
      <c r="G36" s="56"/>
      <c r="H36" s="56"/>
      <c r="I36" s="56"/>
      <c r="J36" s="56"/>
      <c r="K36" s="33"/>
    </row>
    <row r="37" spans="1:11" s="1" customFormat="1" ht="15.75" customHeight="1" x14ac:dyDescent="0.2">
      <c r="A37" s="18">
        <v>26</v>
      </c>
      <c r="B37" s="19" t="s">
        <v>85</v>
      </c>
      <c r="C37" s="9" t="s">
        <v>86</v>
      </c>
      <c r="D37" s="33">
        <f>E37+K37</f>
        <v>42363946</v>
      </c>
      <c r="E37" s="33">
        <v>42363946</v>
      </c>
      <c r="F37" s="56"/>
      <c r="G37" s="56"/>
      <c r="H37" s="56"/>
      <c r="I37" s="56"/>
      <c r="J37" s="56">
        <v>11523814</v>
      </c>
      <c r="K37" s="33"/>
    </row>
    <row r="38" spans="1:11" s="1" customFormat="1" x14ac:dyDescent="0.2">
      <c r="A38" s="18">
        <v>27</v>
      </c>
      <c r="B38" s="11" t="s">
        <v>87</v>
      </c>
      <c r="C38" s="9" t="s">
        <v>88</v>
      </c>
      <c r="D38" s="33">
        <f>E38+K38</f>
        <v>0</v>
      </c>
      <c r="E38" s="33">
        <v>0</v>
      </c>
      <c r="F38" s="56"/>
      <c r="G38" s="56"/>
      <c r="H38" s="56"/>
      <c r="I38" s="56"/>
      <c r="J38" s="56"/>
      <c r="K38" s="33"/>
    </row>
    <row r="39" spans="1:11" s="17" customFormat="1" x14ac:dyDescent="0.2">
      <c r="A39" s="18">
        <v>28</v>
      </c>
      <c r="B39" s="11" t="s">
        <v>89</v>
      </c>
      <c r="C39" s="9" t="s">
        <v>39</v>
      </c>
      <c r="D39" s="33">
        <f>E39+K39</f>
        <v>57548015</v>
      </c>
      <c r="E39" s="33">
        <v>57548015</v>
      </c>
      <c r="F39" s="57"/>
      <c r="G39" s="57"/>
      <c r="H39" s="57"/>
      <c r="I39" s="56"/>
      <c r="J39" s="56">
        <v>1989130</v>
      </c>
      <c r="K39" s="34"/>
    </row>
    <row r="40" spans="1:11" x14ac:dyDescent="0.2">
      <c r="A40" s="18">
        <v>29</v>
      </c>
      <c r="B40" s="10" t="s">
        <v>90</v>
      </c>
      <c r="C40" s="9" t="s">
        <v>37</v>
      </c>
      <c r="D40" s="33">
        <f>E40+K40</f>
        <v>95129928</v>
      </c>
      <c r="E40" s="33">
        <v>95129928</v>
      </c>
      <c r="F40" s="58"/>
      <c r="G40" s="58"/>
      <c r="H40" s="58"/>
      <c r="I40" s="56"/>
      <c r="J40" s="56">
        <v>2983696</v>
      </c>
      <c r="K40" s="35"/>
    </row>
    <row r="41" spans="1:11" s="1" customFormat="1" x14ac:dyDescent="0.2">
      <c r="A41" s="18">
        <v>30</v>
      </c>
      <c r="B41" s="11" t="s">
        <v>91</v>
      </c>
      <c r="C41" s="9" t="s">
        <v>16</v>
      </c>
      <c r="D41" s="33">
        <f>E41+K41</f>
        <v>14951604</v>
      </c>
      <c r="E41" s="33">
        <v>14951604</v>
      </c>
      <c r="F41" s="56"/>
      <c r="G41" s="56"/>
      <c r="H41" s="56"/>
      <c r="I41" s="56"/>
      <c r="J41" s="56"/>
      <c r="K41" s="33"/>
    </row>
    <row r="42" spans="1:11" s="1" customFormat="1" x14ac:dyDescent="0.2">
      <c r="A42" s="18">
        <v>31</v>
      </c>
      <c r="B42" s="19" t="s">
        <v>92</v>
      </c>
      <c r="C42" s="9" t="s">
        <v>21</v>
      </c>
      <c r="D42" s="33">
        <f>E42+K42</f>
        <v>57891190</v>
      </c>
      <c r="E42" s="33">
        <v>57891190</v>
      </c>
      <c r="F42" s="56"/>
      <c r="G42" s="56"/>
      <c r="H42" s="56"/>
      <c r="I42" s="56"/>
      <c r="J42" s="56">
        <v>2983696</v>
      </c>
      <c r="K42" s="33"/>
    </row>
    <row r="43" spans="1:11" s="1" customFormat="1" x14ac:dyDescent="0.2">
      <c r="A43" s="18">
        <v>32</v>
      </c>
      <c r="B43" s="11" t="s">
        <v>93</v>
      </c>
      <c r="C43" s="9" t="s">
        <v>24</v>
      </c>
      <c r="D43" s="33">
        <f>E43+K43</f>
        <v>19216141</v>
      </c>
      <c r="E43" s="33">
        <v>19216141</v>
      </c>
      <c r="F43" s="56"/>
      <c r="G43" s="56"/>
      <c r="H43" s="56"/>
      <c r="I43" s="56"/>
      <c r="J43" s="56"/>
      <c r="K43" s="33"/>
    </row>
    <row r="44" spans="1:11" x14ac:dyDescent="0.2">
      <c r="A44" s="18">
        <v>33</v>
      </c>
      <c r="B44" s="10" t="s">
        <v>94</v>
      </c>
      <c r="C44" s="9" t="s">
        <v>214</v>
      </c>
      <c r="D44" s="33">
        <f>E44+K44</f>
        <v>54081947</v>
      </c>
      <c r="E44" s="33">
        <v>54081947</v>
      </c>
      <c r="F44" s="58"/>
      <c r="G44" s="58"/>
      <c r="H44" s="58"/>
      <c r="I44" s="56"/>
      <c r="J44" s="56">
        <v>1226648</v>
      </c>
      <c r="K44" s="35"/>
    </row>
    <row r="45" spans="1:11" s="1" customFormat="1" x14ac:dyDescent="0.2">
      <c r="A45" s="18">
        <v>34</v>
      </c>
      <c r="B45" s="12" t="s">
        <v>95</v>
      </c>
      <c r="C45" s="13" t="s">
        <v>215</v>
      </c>
      <c r="D45" s="33">
        <f>E45+K45</f>
        <v>17242683</v>
      </c>
      <c r="E45" s="33">
        <v>17242683</v>
      </c>
      <c r="F45" s="56"/>
      <c r="G45" s="56"/>
      <c r="H45" s="56"/>
      <c r="I45" s="56"/>
      <c r="J45" s="56"/>
      <c r="K45" s="33"/>
    </row>
    <row r="46" spans="1:11" s="1" customFormat="1" x14ac:dyDescent="0.2">
      <c r="A46" s="18">
        <v>35</v>
      </c>
      <c r="B46" s="10" t="s">
        <v>96</v>
      </c>
      <c r="C46" s="9" t="s">
        <v>216</v>
      </c>
      <c r="D46" s="33">
        <f>E46+K46</f>
        <v>10343072</v>
      </c>
      <c r="E46" s="33">
        <v>10343072</v>
      </c>
      <c r="F46" s="56"/>
      <c r="G46" s="56"/>
      <c r="H46" s="56"/>
      <c r="I46" s="56"/>
      <c r="J46" s="56"/>
      <c r="K46" s="33"/>
    </row>
    <row r="47" spans="1:11" s="1" customFormat="1" x14ac:dyDescent="0.2">
      <c r="A47" s="18">
        <v>36</v>
      </c>
      <c r="B47" s="10" t="s">
        <v>97</v>
      </c>
      <c r="C47" s="9" t="s">
        <v>23</v>
      </c>
      <c r="D47" s="33">
        <f>E47+K47</f>
        <v>19001446</v>
      </c>
      <c r="E47" s="33">
        <v>19001446</v>
      </c>
      <c r="F47" s="56"/>
      <c r="G47" s="56"/>
      <c r="H47" s="56"/>
      <c r="I47" s="56"/>
      <c r="J47" s="56"/>
      <c r="K47" s="33"/>
    </row>
    <row r="48" spans="1:11" s="1" customFormat="1" x14ac:dyDescent="0.2">
      <c r="A48" s="18">
        <v>37</v>
      </c>
      <c r="B48" s="19" t="s">
        <v>98</v>
      </c>
      <c r="C48" s="9" t="s">
        <v>20</v>
      </c>
      <c r="D48" s="33">
        <f>E48+K48</f>
        <v>8314212</v>
      </c>
      <c r="E48" s="33">
        <v>8314212</v>
      </c>
      <c r="F48" s="56"/>
      <c r="G48" s="56"/>
      <c r="H48" s="56"/>
      <c r="I48" s="56"/>
      <c r="J48" s="56"/>
      <c r="K48" s="33"/>
    </row>
    <row r="49" spans="1:11" s="1" customFormat="1" x14ac:dyDescent="0.2">
      <c r="A49" s="18">
        <v>38</v>
      </c>
      <c r="B49" s="11" t="s">
        <v>99</v>
      </c>
      <c r="C49" s="9" t="s">
        <v>100</v>
      </c>
      <c r="D49" s="33">
        <f>E49+K49</f>
        <v>38271772</v>
      </c>
      <c r="E49" s="33">
        <v>38271772</v>
      </c>
      <c r="F49" s="56"/>
      <c r="G49" s="56"/>
      <c r="H49" s="56"/>
      <c r="I49" s="56"/>
      <c r="J49" s="56"/>
      <c r="K49" s="33"/>
    </row>
    <row r="50" spans="1:11" s="17" customFormat="1" x14ac:dyDescent="0.2">
      <c r="A50" s="18">
        <v>39</v>
      </c>
      <c r="B50" s="19" t="s">
        <v>101</v>
      </c>
      <c r="C50" s="9" t="s">
        <v>102</v>
      </c>
      <c r="D50" s="33">
        <f>E50+K50</f>
        <v>80339513</v>
      </c>
      <c r="E50" s="33">
        <v>80339513</v>
      </c>
      <c r="F50" s="57"/>
      <c r="G50" s="57"/>
      <c r="H50" s="57"/>
      <c r="I50" s="56"/>
      <c r="J50" s="56">
        <v>7956522</v>
      </c>
      <c r="K50" s="34"/>
    </row>
    <row r="51" spans="1:11" s="1" customFormat="1" x14ac:dyDescent="0.2">
      <c r="A51" s="18">
        <v>40</v>
      </c>
      <c r="B51" s="10" t="s">
        <v>103</v>
      </c>
      <c r="C51" s="9" t="s">
        <v>221</v>
      </c>
      <c r="D51" s="33">
        <f>E51+K51</f>
        <v>15805083</v>
      </c>
      <c r="E51" s="33">
        <v>15805083</v>
      </c>
      <c r="F51" s="56"/>
      <c r="G51" s="56"/>
      <c r="H51" s="56"/>
      <c r="I51" s="56"/>
      <c r="J51" s="56"/>
      <c r="K51" s="33"/>
    </row>
    <row r="52" spans="1:11" s="1" customFormat="1" ht="10.5" customHeight="1" x14ac:dyDescent="0.2">
      <c r="A52" s="18">
        <v>41</v>
      </c>
      <c r="B52" s="10" t="s">
        <v>104</v>
      </c>
      <c r="C52" s="9" t="s">
        <v>2</v>
      </c>
      <c r="D52" s="33">
        <f>E52+K52</f>
        <v>55282864</v>
      </c>
      <c r="E52" s="33">
        <v>55282864</v>
      </c>
      <c r="F52" s="56"/>
      <c r="G52" s="56"/>
      <c r="H52" s="56"/>
      <c r="I52" s="56"/>
      <c r="J52" s="56"/>
      <c r="K52" s="33"/>
    </row>
    <row r="53" spans="1:11" s="1" customFormat="1" x14ac:dyDescent="0.2">
      <c r="A53" s="18">
        <v>42</v>
      </c>
      <c r="B53" s="19" t="s">
        <v>105</v>
      </c>
      <c r="C53" s="9" t="s">
        <v>3</v>
      </c>
      <c r="D53" s="33">
        <f>E53+K53</f>
        <v>11319506</v>
      </c>
      <c r="E53" s="33">
        <v>11319506</v>
      </c>
      <c r="F53" s="56"/>
      <c r="G53" s="56"/>
      <c r="H53" s="56"/>
      <c r="I53" s="56"/>
      <c r="J53" s="56"/>
      <c r="K53" s="33"/>
    </row>
    <row r="54" spans="1:11" s="1" customFormat="1" x14ac:dyDescent="0.2">
      <c r="A54" s="18">
        <v>43</v>
      </c>
      <c r="B54" s="11" t="s">
        <v>151</v>
      </c>
      <c r="C54" s="9" t="s">
        <v>32</v>
      </c>
      <c r="D54" s="33">
        <f>E54+K54</f>
        <v>15556442</v>
      </c>
      <c r="E54" s="33">
        <v>15556442</v>
      </c>
      <c r="F54" s="56"/>
      <c r="G54" s="56"/>
      <c r="H54" s="56"/>
      <c r="I54" s="56"/>
      <c r="J54" s="56"/>
      <c r="K54" s="33"/>
    </row>
    <row r="55" spans="1:11" s="1" customFormat="1" x14ac:dyDescent="0.2">
      <c r="A55" s="18">
        <v>44</v>
      </c>
      <c r="B55" s="19" t="s">
        <v>106</v>
      </c>
      <c r="C55" s="9" t="s">
        <v>217</v>
      </c>
      <c r="D55" s="33">
        <f>E55+K55</f>
        <v>18900949</v>
      </c>
      <c r="E55" s="33">
        <v>18900949</v>
      </c>
      <c r="F55" s="56"/>
      <c r="G55" s="56"/>
      <c r="H55" s="56"/>
      <c r="I55" s="56"/>
      <c r="J55" s="56"/>
      <c r="K55" s="33"/>
    </row>
    <row r="56" spans="1:11" s="1" customFormat="1" ht="10.5" customHeight="1" x14ac:dyDescent="0.2">
      <c r="A56" s="18">
        <v>45</v>
      </c>
      <c r="B56" s="11" t="s">
        <v>107</v>
      </c>
      <c r="C56" s="9" t="s">
        <v>0</v>
      </c>
      <c r="D56" s="33">
        <f>E56+K56</f>
        <v>21678933</v>
      </c>
      <c r="E56" s="33">
        <v>21678933</v>
      </c>
      <c r="F56" s="56"/>
      <c r="G56" s="56"/>
      <c r="H56" s="56"/>
      <c r="I56" s="56"/>
      <c r="J56" s="56"/>
      <c r="K56" s="33"/>
    </row>
    <row r="57" spans="1:11" s="1" customFormat="1" x14ac:dyDescent="0.2">
      <c r="A57" s="18">
        <v>46</v>
      </c>
      <c r="B57" s="19" t="s">
        <v>108</v>
      </c>
      <c r="C57" s="9" t="s">
        <v>4</v>
      </c>
      <c r="D57" s="33">
        <f>E57+K57</f>
        <v>7376816</v>
      </c>
      <c r="E57" s="33">
        <v>7376816</v>
      </c>
      <c r="F57" s="56"/>
      <c r="G57" s="56"/>
      <c r="H57" s="56"/>
      <c r="I57" s="56"/>
      <c r="J57" s="56"/>
      <c r="K57" s="33"/>
    </row>
    <row r="58" spans="1:11" s="1" customFormat="1" x14ac:dyDescent="0.2">
      <c r="A58" s="18">
        <v>47</v>
      </c>
      <c r="B58" s="11" t="s">
        <v>109</v>
      </c>
      <c r="C58" s="9" t="s">
        <v>1</v>
      </c>
      <c r="D58" s="33">
        <f>E58+K58</f>
        <v>14336497</v>
      </c>
      <c r="E58" s="33">
        <v>14336497</v>
      </c>
      <c r="F58" s="56"/>
      <c r="G58" s="56"/>
      <c r="H58" s="56"/>
      <c r="I58" s="56"/>
      <c r="J58" s="56"/>
      <c r="K58" s="33"/>
    </row>
    <row r="59" spans="1:11" s="1" customFormat="1" x14ac:dyDescent="0.2">
      <c r="A59" s="18">
        <v>48</v>
      </c>
      <c r="B59" s="19" t="s">
        <v>110</v>
      </c>
      <c r="C59" s="9" t="s">
        <v>218</v>
      </c>
      <c r="D59" s="33">
        <f>E59+K59</f>
        <v>22226014</v>
      </c>
      <c r="E59" s="33">
        <v>22226014</v>
      </c>
      <c r="F59" s="56"/>
      <c r="G59" s="56"/>
      <c r="H59" s="56"/>
      <c r="I59" s="56"/>
      <c r="J59" s="56"/>
      <c r="K59" s="33"/>
    </row>
    <row r="60" spans="1:11" s="1" customFormat="1" x14ac:dyDescent="0.2">
      <c r="A60" s="18">
        <v>49</v>
      </c>
      <c r="B60" s="19" t="s">
        <v>111</v>
      </c>
      <c r="C60" s="9" t="s">
        <v>25</v>
      </c>
      <c r="D60" s="33">
        <f>E60+K60</f>
        <v>98189205</v>
      </c>
      <c r="E60" s="33">
        <v>98189205</v>
      </c>
      <c r="F60" s="56"/>
      <c r="G60" s="56"/>
      <c r="H60" s="56"/>
      <c r="I60" s="56"/>
      <c r="J60" s="56">
        <v>6013808</v>
      </c>
      <c r="K60" s="33"/>
    </row>
    <row r="61" spans="1:11" s="1" customFormat="1" x14ac:dyDescent="0.2">
      <c r="A61" s="18">
        <v>50</v>
      </c>
      <c r="B61" s="19" t="s">
        <v>159</v>
      </c>
      <c r="C61" s="9" t="s">
        <v>53</v>
      </c>
      <c r="D61" s="33">
        <f>E61+K61</f>
        <v>16700858</v>
      </c>
      <c r="E61" s="33">
        <v>16700858</v>
      </c>
      <c r="F61" s="56"/>
      <c r="G61" s="56"/>
      <c r="H61" s="56"/>
      <c r="I61" s="56"/>
      <c r="J61" s="56"/>
      <c r="K61" s="33"/>
    </row>
    <row r="62" spans="1:11" s="1" customFormat="1" x14ac:dyDescent="0.2">
      <c r="A62" s="18">
        <v>51</v>
      </c>
      <c r="B62" s="19" t="s">
        <v>112</v>
      </c>
      <c r="C62" s="9" t="s">
        <v>219</v>
      </c>
      <c r="D62" s="33">
        <f>E62+K62</f>
        <v>13395802</v>
      </c>
      <c r="E62" s="33">
        <v>13395802</v>
      </c>
      <c r="F62" s="56"/>
      <c r="G62" s="56"/>
      <c r="H62" s="56"/>
      <c r="I62" s="56"/>
      <c r="J62" s="56"/>
      <c r="K62" s="33"/>
    </row>
    <row r="63" spans="1:11" s="1" customFormat="1" x14ac:dyDescent="0.2">
      <c r="A63" s="18">
        <v>52</v>
      </c>
      <c r="B63" s="11" t="s">
        <v>161</v>
      </c>
      <c r="C63" s="9" t="s">
        <v>220</v>
      </c>
      <c r="D63" s="33">
        <f>E63+K63</f>
        <v>12752516</v>
      </c>
      <c r="E63" s="33">
        <v>12752516</v>
      </c>
      <c r="F63" s="56"/>
      <c r="G63" s="56"/>
      <c r="H63" s="56"/>
      <c r="I63" s="56"/>
      <c r="J63" s="56"/>
      <c r="K63" s="33"/>
    </row>
    <row r="64" spans="1:11" s="1" customFormat="1" x14ac:dyDescent="0.2">
      <c r="A64" s="18">
        <v>53</v>
      </c>
      <c r="B64" s="19" t="s">
        <v>223</v>
      </c>
      <c r="C64" s="9" t="s">
        <v>222</v>
      </c>
      <c r="D64" s="33">
        <f>E64+K64</f>
        <v>0</v>
      </c>
      <c r="E64" s="33">
        <v>0</v>
      </c>
      <c r="F64" s="56"/>
      <c r="G64" s="56"/>
      <c r="H64" s="56"/>
      <c r="I64" s="56"/>
      <c r="J64" s="56"/>
      <c r="K64" s="33"/>
    </row>
    <row r="65" spans="1:11" s="1" customFormat="1" x14ac:dyDescent="0.2">
      <c r="A65" s="18">
        <v>54</v>
      </c>
      <c r="B65" s="19" t="s">
        <v>232</v>
      </c>
      <c r="C65" s="9" t="s">
        <v>233</v>
      </c>
      <c r="D65" s="33">
        <f>E65+K65</f>
        <v>0</v>
      </c>
      <c r="E65" s="33">
        <v>0</v>
      </c>
      <c r="F65" s="56"/>
      <c r="G65" s="56"/>
      <c r="H65" s="56"/>
      <c r="I65" s="56"/>
      <c r="J65" s="56"/>
      <c r="K65" s="33"/>
    </row>
    <row r="66" spans="1:11" s="1" customFormat="1" ht="23.25" customHeight="1" x14ac:dyDescent="0.2">
      <c r="A66" s="18">
        <v>55</v>
      </c>
      <c r="B66" s="19" t="s">
        <v>113</v>
      </c>
      <c r="C66" s="9" t="s">
        <v>52</v>
      </c>
      <c r="D66" s="33">
        <f>E66+K66</f>
        <v>27244575</v>
      </c>
      <c r="E66" s="33">
        <v>27244575</v>
      </c>
      <c r="F66" s="56"/>
      <c r="G66" s="56"/>
      <c r="H66" s="56"/>
      <c r="I66" s="56"/>
      <c r="J66" s="56"/>
      <c r="K66" s="33"/>
    </row>
    <row r="67" spans="1:11" s="1" customFormat="1" ht="27.75" customHeight="1" x14ac:dyDescent="0.2">
      <c r="A67" s="18">
        <v>56</v>
      </c>
      <c r="B67" s="11" t="s">
        <v>114</v>
      </c>
      <c r="C67" s="9" t="s">
        <v>234</v>
      </c>
      <c r="D67" s="33">
        <f>E67+K67</f>
        <v>20932016</v>
      </c>
      <c r="E67" s="33">
        <v>20932016</v>
      </c>
      <c r="F67" s="56"/>
      <c r="G67" s="56"/>
      <c r="H67" s="56"/>
      <c r="I67" s="56"/>
      <c r="J67" s="56"/>
      <c r="K67" s="33"/>
    </row>
    <row r="68" spans="1:11" s="1" customFormat="1" ht="24" x14ac:dyDescent="0.2">
      <c r="A68" s="18">
        <v>57</v>
      </c>
      <c r="B68" s="10" t="s">
        <v>115</v>
      </c>
      <c r="C68" s="9" t="s">
        <v>116</v>
      </c>
      <c r="D68" s="33">
        <f>E68+K68</f>
        <v>27267852</v>
      </c>
      <c r="E68" s="33">
        <v>27267852</v>
      </c>
      <c r="F68" s="56"/>
      <c r="G68" s="56"/>
      <c r="H68" s="56"/>
      <c r="I68" s="56"/>
      <c r="J68" s="56"/>
      <c r="K68" s="33"/>
    </row>
    <row r="69" spans="1:11" s="1" customFormat="1" x14ac:dyDescent="0.2">
      <c r="A69" s="18">
        <v>58</v>
      </c>
      <c r="B69" s="11" t="s">
        <v>117</v>
      </c>
      <c r="C69" s="9" t="s">
        <v>235</v>
      </c>
      <c r="D69" s="33">
        <f>E69+K69</f>
        <v>40919568</v>
      </c>
      <c r="E69" s="33">
        <v>40919568</v>
      </c>
      <c r="F69" s="56"/>
      <c r="G69" s="56"/>
      <c r="H69" s="56"/>
      <c r="I69" s="56"/>
      <c r="J69" s="56"/>
      <c r="K69" s="33"/>
    </row>
    <row r="70" spans="1:11" s="1" customFormat="1" x14ac:dyDescent="0.2">
      <c r="A70" s="18">
        <v>59</v>
      </c>
      <c r="B70" s="19" t="s">
        <v>118</v>
      </c>
      <c r="C70" s="9" t="s">
        <v>325</v>
      </c>
      <c r="D70" s="33">
        <f>E70+K70</f>
        <v>24700861</v>
      </c>
      <c r="E70" s="33">
        <v>24700861</v>
      </c>
      <c r="F70" s="56"/>
      <c r="G70" s="56"/>
      <c r="H70" s="56"/>
      <c r="I70" s="56"/>
      <c r="J70" s="56"/>
      <c r="K70" s="33"/>
    </row>
    <row r="71" spans="1:11" s="1" customFormat="1" ht="24" x14ac:dyDescent="0.2">
      <c r="A71" s="18">
        <v>60</v>
      </c>
      <c r="B71" s="10" t="s">
        <v>119</v>
      </c>
      <c r="C71" s="9" t="s">
        <v>236</v>
      </c>
      <c r="D71" s="33">
        <f>E71+K71</f>
        <v>0</v>
      </c>
      <c r="E71" s="33">
        <v>0</v>
      </c>
      <c r="F71" s="56"/>
      <c r="G71" s="56"/>
      <c r="H71" s="56"/>
      <c r="I71" s="56"/>
      <c r="J71" s="56"/>
      <c r="K71" s="33"/>
    </row>
    <row r="72" spans="1:11" s="1" customFormat="1" ht="24" x14ac:dyDescent="0.2">
      <c r="A72" s="18">
        <v>61</v>
      </c>
      <c r="B72" s="10" t="s">
        <v>120</v>
      </c>
      <c r="C72" s="9" t="s">
        <v>237</v>
      </c>
      <c r="D72" s="33">
        <f>E72+K72</f>
        <v>0</v>
      </c>
      <c r="E72" s="33">
        <v>0</v>
      </c>
      <c r="F72" s="56"/>
      <c r="G72" s="56"/>
      <c r="H72" s="56"/>
      <c r="I72" s="56"/>
      <c r="J72" s="56"/>
      <c r="K72" s="33"/>
    </row>
    <row r="73" spans="1:11" s="1" customFormat="1" x14ac:dyDescent="0.2">
      <c r="A73" s="18">
        <v>62</v>
      </c>
      <c r="B73" s="11" t="s">
        <v>121</v>
      </c>
      <c r="C73" s="9" t="s">
        <v>238</v>
      </c>
      <c r="D73" s="33">
        <f>E73+K73</f>
        <v>52633662</v>
      </c>
      <c r="E73" s="33">
        <v>52633662</v>
      </c>
      <c r="F73" s="56"/>
      <c r="G73" s="56"/>
      <c r="H73" s="56"/>
      <c r="I73" s="56"/>
      <c r="J73" s="56"/>
      <c r="K73" s="33"/>
    </row>
    <row r="74" spans="1:11" s="1" customFormat="1" x14ac:dyDescent="0.2">
      <c r="A74" s="18">
        <v>63</v>
      </c>
      <c r="B74" s="11" t="s">
        <v>122</v>
      </c>
      <c r="C74" s="9" t="s">
        <v>51</v>
      </c>
      <c r="D74" s="33">
        <f>E74+K74</f>
        <v>28471511</v>
      </c>
      <c r="E74" s="33">
        <v>28471511</v>
      </c>
      <c r="F74" s="56"/>
      <c r="G74" s="56"/>
      <c r="H74" s="56"/>
      <c r="I74" s="56"/>
      <c r="J74" s="56"/>
      <c r="K74" s="33"/>
    </row>
    <row r="75" spans="1:11" s="1" customFormat="1" x14ac:dyDescent="0.2">
      <c r="A75" s="18">
        <v>64</v>
      </c>
      <c r="B75" s="11" t="s">
        <v>123</v>
      </c>
      <c r="C75" s="9" t="s">
        <v>239</v>
      </c>
      <c r="D75" s="33">
        <f>E75+K75</f>
        <v>73524692</v>
      </c>
      <c r="E75" s="33">
        <v>73524692</v>
      </c>
      <c r="F75" s="56"/>
      <c r="G75" s="56"/>
      <c r="H75" s="56"/>
      <c r="I75" s="56"/>
      <c r="J75" s="56"/>
      <c r="K75" s="33"/>
    </row>
    <row r="76" spans="1:11" s="1" customFormat="1" ht="24" x14ac:dyDescent="0.2">
      <c r="A76" s="18">
        <v>65</v>
      </c>
      <c r="B76" s="11" t="s">
        <v>124</v>
      </c>
      <c r="C76" s="9" t="s">
        <v>240</v>
      </c>
      <c r="D76" s="33">
        <f>E76+K76</f>
        <v>0</v>
      </c>
      <c r="E76" s="33">
        <v>0</v>
      </c>
      <c r="F76" s="56"/>
      <c r="G76" s="56"/>
      <c r="H76" s="56"/>
      <c r="I76" s="56"/>
      <c r="J76" s="56"/>
      <c r="K76" s="33"/>
    </row>
    <row r="77" spans="1:11" s="1" customFormat="1" ht="24" x14ac:dyDescent="0.2">
      <c r="A77" s="18">
        <v>66</v>
      </c>
      <c r="B77" s="10" t="s">
        <v>125</v>
      </c>
      <c r="C77" s="9" t="s">
        <v>241</v>
      </c>
      <c r="D77" s="33">
        <f>E77+K77</f>
        <v>0</v>
      </c>
      <c r="E77" s="33">
        <v>0</v>
      </c>
      <c r="F77" s="56"/>
      <c r="G77" s="56"/>
      <c r="H77" s="56"/>
      <c r="I77" s="56"/>
      <c r="J77" s="56"/>
      <c r="K77" s="33"/>
    </row>
    <row r="78" spans="1:11" s="1" customFormat="1" ht="24" x14ac:dyDescent="0.2">
      <c r="A78" s="18">
        <v>67</v>
      </c>
      <c r="B78" s="11" t="s">
        <v>126</v>
      </c>
      <c r="C78" s="9" t="s">
        <v>242</v>
      </c>
      <c r="D78" s="33">
        <f>E78+K78</f>
        <v>0</v>
      </c>
      <c r="E78" s="33">
        <v>0</v>
      </c>
      <c r="F78" s="56"/>
      <c r="G78" s="56"/>
      <c r="H78" s="56"/>
      <c r="I78" s="56"/>
      <c r="J78" s="56"/>
      <c r="K78" s="33"/>
    </row>
    <row r="79" spans="1:11" s="1" customFormat="1" ht="24" x14ac:dyDescent="0.2">
      <c r="A79" s="18">
        <v>68</v>
      </c>
      <c r="B79" s="11" t="s">
        <v>127</v>
      </c>
      <c r="C79" s="9" t="s">
        <v>243</v>
      </c>
      <c r="D79" s="33">
        <f>E79+K79</f>
        <v>0</v>
      </c>
      <c r="E79" s="33">
        <v>0</v>
      </c>
      <c r="F79" s="56"/>
      <c r="G79" s="56"/>
      <c r="H79" s="56"/>
      <c r="I79" s="56"/>
      <c r="J79" s="56"/>
      <c r="K79" s="33"/>
    </row>
    <row r="80" spans="1:11" s="1" customFormat="1" ht="24" x14ac:dyDescent="0.2">
      <c r="A80" s="18">
        <v>69</v>
      </c>
      <c r="B80" s="10" t="s">
        <v>128</v>
      </c>
      <c r="C80" s="9" t="s">
        <v>244</v>
      </c>
      <c r="D80" s="33">
        <f>E80+K80</f>
        <v>0</v>
      </c>
      <c r="E80" s="33">
        <v>0</v>
      </c>
      <c r="F80" s="56"/>
      <c r="G80" s="56"/>
      <c r="H80" s="56"/>
      <c r="I80" s="56"/>
      <c r="J80" s="56"/>
      <c r="K80" s="33"/>
    </row>
    <row r="81" spans="1:11" s="1" customFormat="1" ht="24" x14ac:dyDescent="0.2">
      <c r="A81" s="18">
        <v>70</v>
      </c>
      <c r="B81" s="10" t="s">
        <v>129</v>
      </c>
      <c r="C81" s="9" t="s">
        <v>245</v>
      </c>
      <c r="D81" s="33">
        <f>E81+K81</f>
        <v>0</v>
      </c>
      <c r="E81" s="33">
        <v>0</v>
      </c>
      <c r="F81" s="56"/>
      <c r="G81" s="56"/>
      <c r="H81" s="56"/>
      <c r="I81" s="56"/>
      <c r="J81" s="56"/>
      <c r="K81" s="33"/>
    </row>
    <row r="82" spans="1:11" s="1" customFormat="1" ht="24" x14ac:dyDescent="0.2">
      <c r="A82" s="18">
        <v>71</v>
      </c>
      <c r="B82" s="10" t="s">
        <v>130</v>
      </c>
      <c r="C82" s="9" t="s">
        <v>246</v>
      </c>
      <c r="D82" s="33">
        <f>E82+K82</f>
        <v>0</v>
      </c>
      <c r="E82" s="33">
        <v>0</v>
      </c>
      <c r="F82" s="56"/>
      <c r="G82" s="56"/>
      <c r="H82" s="56"/>
      <c r="I82" s="56"/>
      <c r="J82" s="56"/>
      <c r="K82" s="33"/>
    </row>
    <row r="83" spans="1:11" s="1" customFormat="1" x14ac:dyDescent="0.2">
      <c r="A83" s="18">
        <v>72</v>
      </c>
      <c r="B83" s="19" t="s">
        <v>131</v>
      </c>
      <c r="C83" s="9" t="s">
        <v>132</v>
      </c>
      <c r="D83" s="33">
        <f>E83+K83</f>
        <v>61343200</v>
      </c>
      <c r="E83" s="33">
        <v>61343200</v>
      </c>
      <c r="F83" s="56"/>
      <c r="G83" s="56"/>
      <c r="H83" s="56"/>
      <c r="I83" s="56"/>
      <c r="J83" s="56"/>
      <c r="K83" s="33"/>
    </row>
    <row r="84" spans="1:11" s="1" customFormat="1" ht="13.5" customHeight="1" x14ac:dyDescent="0.2">
      <c r="A84" s="18">
        <v>73</v>
      </c>
      <c r="B84" s="10" t="s">
        <v>133</v>
      </c>
      <c r="C84" s="9" t="s">
        <v>247</v>
      </c>
      <c r="D84" s="33">
        <f>E84+K84</f>
        <v>102279007</v>
      </c>
      <c r="E84" s="33">
        <v>102279007</v>
      </c>
      <c r="F84" s="56"/>
      <c r="G84" s="56"/>
      <c r="H84" s="56"/>
      <c r="I84" s="56"/>
      <c r="J84" s="56"/>
      <c r="K84" s="33"/>
    </row>
    <row r="85" spans="1:11" s="1" customFormat="1" ht="14.25" customHeight="1" x14ac:dyDescent="0.2">
      <c r="A85" s="18">
        <v>74</v>
      </c>
      <c r="B85" s="19" t="s">
        <v>134</v>
      </c>
      <c r="C85" s="9" t="s">
        <v>35</v>
      </c>
      <c r="D85" s="33">
        <f>E85+K85</f>
        <v>166316959</v>
      </c>
      <c r="E85" s="33">
        <v>166316959</v>
      </c>
      <c r="F85" s="56"/>
      <c r="G85" s="56"/>
      <c r="H85" s="56"/>
      <c r="I85" s="56"/>
      <c r="J85" s="56"/>
      <c r="K85" s="33"/>
    </row>
    <row r="86" spans="1:11" s="1" customFormat="1" x14ac:dyDescent="0.2">
      <c r="A86" s="18">
        <v>75</v>
      </c>
      <c r="B86" s="10" t="s">
        <v>135</v>
      </c>
      <c r="C86" s="9" t="s">
        <v>414</v>
      </c>
      <c r="D86" s="33">
        <f>E86+K86</f>
        <v>35463439</v>
      </c>
      <c r="E86" s="33">
        <v>35463439</v>
      </c>
      <c r="F86" s="56"/>
      <c r="G86" s="56"/>
      <c r="H86" s="56"/>
      <c r="I86" s="56"/>
      <c r="J86" s="56"/>
      <c r="K86" s="33"/>
    </row>
    <row r="87" spans="1:11" s="1" customFormat="1" x14ac:dyDescent="0.2">
      <c r="A87" s="18">
        <v>76</v>
      </c>
      <c r="B87" s="10" t="s">
        <v>136</v>
      </c>
      <c r="C87" s="9" t="s">
        <v>36</v>
      </c>
      <c r="D87" s="33">
        <f>E87+K87</f>
        <v>131623141</v>
      </c>
      <c r="E87" s="33">
        <v>131623141</v>
      </c>
      <c r="F87" s="56">
        <v>21402817</v>
      </c>
      <c r="G87" s="56"/>
      <c r="H87" s="56"/>
      <c r="I87" s="56"/>
      <c r="J87" s="56"/>
      <c r="K87" s="33"/>
    </row>
    <row r="88" spans="1:11" s="1" customFormat="1" x14ac:dyDescent="0.2">
      <c r="A88" s="18">
        <v>77</v>
      </c>
      <c r="B88" s="10" t="s">
        <v>137</v>
      </c>
      <c r="C88" s="9" t="s">
        <v>50</v>
      </c>
      <c r="D88" s="33">
        <f>E88+K88</f>
        <v>67850916</v>
      </c>
      <c r="E88" s="33">
        <v>67850916</v>
      </c>
      <c r="F88" s="56"/>
      <c r="G88" s="56"/>
      <c r="H88" s="56"/>
      <c r="I88" s="56"/>
      <c r="J88" s="56">
        <v>45749999</v>
      </c>
      <c r="K88" s="33"/>
    </row>
    <row r="89" spans="1:11" s="1" customFormat="1" x14ac:dyDescent="0.2">
      <c r="A89" s="18">
        <v>78</v>
      </c>
      <c r="B89" s="10" t="s">
        <v>138</v>
      </c>
      <c r="C89" s="9" t="s">
        <v>228</v>
      </c>
      <c r="D89" s="33">
        <f>E89+K89</f>
        <v>75120828</v>
      </c>
      <c r="E89" s="33">
        <v>75120828</v>
      </c>
      <c r="F89" s="56"/>
      <c r="G89" s="56"/>
      <c r="H89" s="56"/>
      <c r="I89" s="56"/>
      <c r="J89" s="56"/>
      <c r="K89" s="33"/>
    </row>
    <row r="90" spans="1:11" s="1" customFormat="1" x14ac:dyDescent="0.2">
      <c r="A90" s="18">
        <v>79</v>
      </c>
      <c r="B90" s="10" t="s">
        <v>139</v>
      </c>
      <c r="C90" s="9" t="s">
        <v>308</v>
      </c>
      <c r="D90" s="33">
        <f>E90+K90</f>
        <v>10994226</v>
      </c>
      <c r="E90" s="33">
        <v>10994226</v>
      </c>
      <c r="F90" s="56"/>
      <c r="G90" s="56"/>
      <c r="H90" s="56"/>
      <c r="I90" s="56"/>
      <c r="J90" s="56"/>
      <c r="K90" s="33"/>
    </row>
    <row r="91" spans="1:11" s="1" customFormat="1" x14ac:dyDescent="0.2">
      <c r="A91" s="18">
        <v>80</v>
      </c>
      <c r="B91" s="11" t="s">
        <v>140</v>
      </c>
      <c r="C91" s="9" t="s">
        <v>258</v>
      </c>
      <c r="D91" s="33">
        <f>E91+K91</f>
        <v>0</v>
      </c>
      <c r="E91" s="33">
        <v>0</v>
      </c>
      <c r="F91" s="56"/>
      <c r="G91" s="56"/>
      <c r="H91" s="56"/>
      <c r="I91" s="56"/>
      <c r="J91" s="56"/>
      <c r="K91" s="33"/>
    </row>
    <row r="92" spans="1:11" s="1" customFormat="1" ht="24" x14ac:dyDescent="0.2">
      <c r="A92" s="292">
        <v>81</v>
      </c>
      <c r="B92" s="295" t="s">
        <v>141</v>
      </c>
      <c r="C92" s="14" t="s">
        <v>248</v>
      </c>
      <c r="D92" s="33">
        <f>E92+K92</f>
        <v>141925256</v>
      </c>
      <c r="E92" s="33">
        <v>141925256</v>
      </c>
      <c r="F92" s="56"/>
      <c r="G92" s="56"/>
      <c r="H92" s="56"/>
      <c r="I92" s="56"/>
      <c r="J92" s="56"/>
      <c r="K92" s="33"/>
    </row>
    <row r="93" spans="1:11" s="1" customFormat="1" ht="36" x14ac:dyDescent="0.2">
      <c r="A93" s="293"/>
      <c r="B93" s="296"/>
      <c r="C93" s="9" t="s">
        <v>306</v>
      </c>
      <c r="D93" s="33">
        <f>E93+K93</f>
        <v>0</v>
      </c>
      <c r="E93" s="33">
        <v>0</v>
      </c>
      <c r="F93" s="56"/>
      <c r="G93" s="56"/>
      <c r="H93" s="56"/>
      <c r="I93" s="56"/>
      <c r="J93" s="56"/>
      <c r="K93" s="33"/>
    </row>
    <row r="94" spans="1:11" s="1" customFormat="1" ht="24" x14ac:dyDescent="0.2">
      <c r="A94" s="293"/>
      <c r="B94" s="296"/>
      <c r="C94" s="9" t="s">
        <v>249</v>
      </c>
      <c r="D94" s="33">
        <f>E94+K94</f>
        <v>0</v>
      </c>
      <c r="E94" s="33">
        <v>0</v>
      </c>
      <c r="F94" s="59"/>
      <c r="G94" s="59"/>
      <c r="H94" s="59"/>
      <c r="I94" s="56"/>
      <c r="J94" s="56"/>
      <c r="K94" s="43"/>
    </row>
    <row r="95" spans="1:11" s="1" customFormat="1" ht="36" x14ac:dyDescent="0.2">
      <c r="A95" s="294"/>
      <c r="B95" s="297"/>
      <c r="C95" s="20" t="s">
        <v>307</v>
      </c>
      <c r="D95" s="33">
        <f>E95+K95</f>
        <v>141925256</v>
      </c>
      <c r="E95" s="33">
        <v>141925256</v>
      </c>
      <c r="F95" s="59"/>
      <c r="G95" s="59"/>
      <c r="H95" s="59"/>
      <c r="I95" s="56"/>
      <c r="J95" s="56"/>
      <c r="K95" s="43"/>
    </row>
    <row r="96" spans="1:11" s="1" customFormat="1" ht="24" x14ac:dyDescent="0.2">
      <c r="A96" s="18">
        <v>82</v>
      </c>
      <c r="B96" s="11" t="s">
        <v>142</v>
      </c>
      <c r="C96" s="9" t="s">
        <v>49</v>
      </c>
      <c r="D96" s="33">
        <f>E96+K96</f>
        <v>0</v>
      </c>
      <c r="E96" s="33">
        <v>0</v>
      </c>
      <c r="F96" s="59"/>
      <c r="G96" s="59"/>
      <c r="H96" s="59"/>
      <c r="I96" s="56"/>
      <c r="J96" s="56"/>
      <c r="K96" s="43"/>
    </row>
    <row r="97" spans="1:11" s="1" customFormat="1" x14ac:dyDescent="0.2">
      <c r="A97" s="18">
        <v>83</v>
      </c>
      <c r="B97" s="11" t="s">
        <v>143</v>
      </c>
      <c r="C97" s="9" t="s">
        <v>144</v>
      </c>
      <c r="D97" s="33">
        <f>E97+K97</f>
        <v>3094883</v>
      </c>
      <c r="E97" s="33">
        <v>3094883</v>
      </c>
      <c r="F97" s="59"/>
      <c r="G97" s="59"/>
      <c r="H97" s="59"/>
      <c r="I97" s="56"/>
      <c r="J97" s="56"/>
      <c r="K97" s="43"/>
    </row>
    <row r="98" spans="1:11" s="1" customFormat="1" x14ac:dyDescent="0.2">
      <c r="A98" s="18">
        <v>84</v>
      </c>
      <c r="B98" s="19" t="s">
        <v>145</v>
      </c>
      <c r="C98" s="9" t="s">
        <v>146</v>
      </c>
      <c r="D98" s="33">
        <f>E98+K98</f>
        <v>19663441</v>
      </c>
      <c r="E98" s="33">
        <v>19663441</v>
      </c>
      <c r="F98" s="59"/>
      <c r="G98" s="59"/>
      <c r="H98" s="59"/>
      <c r="I98" s="56"/>
      <c r="J98" s="56"/>
      <c r="K98" s="43"/>
    </row>
    <row r="99" spans="1:11" s="1" customFormat="1" x14ac:dyDescent="0.2">
      <c r="A99" s="18">
        <v>85</v>
      </c>
      <c r="B99" s="11" t="s">
        <v>147</v>
      </c>
      <c r="C99" s="9" t="s">
        <v>27</v>
      </c>
      <c r="D99" s="33">
        <f>E99+K99</f>
        <v>10418957</v>
      </c>
      <c r="E99" s="33">
        <v>10418957</v>
      </c>
      <c r="F99" s="59"/>
      <c r="G99" s="59"/>
      <c r="H99" s="59"/>
      <c r="I99" s="56"/>
      <c r="J99" s="56"/>
      <c r="K99" s="43"/>
    </row>
    <row r="100" spans="1:11" s="1" customFormat="1" x14ac:dyDescent="0.2">
      <c r="A100" s="18">
        <v>86</v>
      </c>
      <c r="B100" s="19" t="s">
        <v>148</v>
      </c>
      <c r="C100" s="9" t="s">
        <v>12</v>
      </c>
      <c r="D100" s="33">
        <f>E100+K100</f>
        <v>10401985</v>
      </c>
      <c r="E100" s="33">
        <v>10401985</v>
      </c>
      <c r="F100" s="59"/>
      <c r="G100" s="59"/>
      <c r="H100" s="59"/>
      <c r="I100" s="56"/>
      <c r="J100" s="56"/>
      <c r="K100" s="43"/>
    </row>
    <row r="101" spans="1:11" s="1" customFormat="1" x14ac:dyDescent="0.2">
      <c r="A101" s="18">
        <v>87</v>
      </c>
      <c r="B101" s="19" t="s">
        <v>149</v>
      </c>
      <c r="C101" s="9" t="s">
        <v>26</v>
      </c>
      <c r="D101" s="33">
        <f>E101+K101</f>
        <v>29302037</v>
      </c>
      <c r="E101" s="33">
        <v>29302037</v>
      </c>
      <c r="F101" s="59"/>
      <c r="G101" s="59"/>
      <c r="H101" s="59"/>
      <c r="I101" s="56"/>
      <c r="J101" s="56"/>
      <c r="K101" s="43"/>
    </row>
    <row r="102" spans="1:11" s="1" customFormat="1" x14ac:dyDescent="0.2">
      <c r="A102" s="18">
        <v>88</v>
      </c>
      <c r="B102" s="11" t="s">
        <v>150</v>
      </c>
      <c r="C102" s="9" t="s">
        <v>43</v>
      </c>
      <c r="D102" s="33">
        <f>E102+K102</f>
        <v>12528959</v>
      </c>
      <c r="E102" s="33">
        <v>12528959</v>
      </c>
      <c r="F102" s="59"/>
      <c r="G102" s="59"/>
      <c r="H102" s="59"/>
      <c r="I102" s="56"/>
      <c r="J102" s="56"/>
      <c r="K102" s="43"/>
    </row>
    <row r="103" spans="1:11" s="1" customFormat="1" x14ac:dyDescent="0.2">
      <c r="A103" s="18">
        <v>89</v>
      </c>
      <c r="B103" s="10" t="s">
        <v>152</v>
      </c>
      <c r="C103" s="9" t="s">
        <v>28</v>
      </c>
      <c r="D103" s="33">
        <f>E103+K103</f>
        <v>36783350</v>
      </c>
      <c r="E103" s="33">
        <v>36783350</v>
      </c>
      <c r="F103" s="59"/>
      <c r="G103" s="59"/>
      <c r="H103" s="59"/>
      <c r="I103" s="56"/>
      <c r="J103" s="56"/>
      <c r="K103" s="43"/>
    </row>
    <row r="104" spans="1:11" s="1" customFormat="1" x14ac:dyDescent="0.2">
      <c r="A104" s="18">
        <v>90</v>
      </c>
      <c r="B104" s="10" t="s">
        <v>153</v>
      </c>
      <c r="C104" s="9" t="s">
        <v>29</v>
      </c>
      <c r="D104" s="33">
        <f>E104+K104</f>
        <v>28936380</v>
      </c>
      <c r="E104" s="33">
        <v>28936380</v>
      </c>
      <c r="F104" s="59"/>
      <c r="G104" s="59"/>
      <c r="H104" s="59"/>
      <c r="I104" s="56"/>
      <c r="J104" s="56"/>
      <c r="K104" s="43"/>
    </row>
    <row r="105" spans="1:11" s="1" customFormat="1" ht="12" customHeight="1" x14ac:dyDescent="0.2">
      <c r="A105" s="18">
        <v>91</v>
      </c>
      <c r="B105" s="19" t="s">
        <v>154</v>
      </c>
      <c r="C105" s="9" t="s">
        <v>14</v>
      </c>
      <c r="D105" s="33">
        <f>E105+K105</f>
        <v>9462621</v>
      </c>
      <c r="E105" s="33">
        <v>9462621</v>
      </c>
      <c r="F105" s="59"/>
      <c r="G105" s="59"/>
      <c r="H105" s="59"/>
      <c r="I105" s="56"/>
      <c r="J105" s="56"/>
      <c r="K105" s="43"/>
    </row>
    <row r="106" spans="1:11" s="17" customFormat="1" x14ac:dyDescent="0.2">
      <c r="A106" s="18">
        <v>92</v>
      </c>
      <c r="B106" s="10" t="s">
        <v>155</v>
      </c>
      <c r="C106" s="9" t="s">
        <v>30</v>
      </c>
      <c r="D106" s="33">
        <f>E106+K106</f>
        <v>15463430</v>
      </c>
      <c r="E106" s="33">
        <v>15463430</v>
      </c>
      <c r="F106" s="59"/>
      <c r="G106" s="59"/>
      <c r="H106" s="59"/>
      <c r="I106" s="56"/>
      <c r="J106" s="56"/>
      <c r="K106" s="43"/>
    </row>
    <row r="107" spans="1:11" s="1" customFormat="1" x14ac:dyDescent="0.2">
      <c r="A107" s="18">
        <v>93</v>
      </c>
      <c r="B107" s="10" t="s">
        <v>156</v>
      </c>
      <c r="C107" s="9" t="s">
        <v>15</v>
      </c>
      <c r="D107" s="33">
        <f>E107+K107</f>
        <v>14357318</v>
      </c>
      <c r="E107" s="33">
        <v>14357318</v>
      </c>
      <c r="F107" s="59"/>
      <c r="G107" s="59"/>
      <c r="H107" s="59"/>
      <c r="I107" s="56"/>
      <c r="J107" s="56"/>
      <c r="K107" s="43"/>
    </row>
    <row r="108" spans="1:11" s="1" customFormat="1" x14ac:dyDescent="0.2">
      <c r="A108" s="18">
        <v>94</v>
      </c>
      <c r="B108" s="11" t="s">
        <v>157</v>
      </c>
      <c r="C108" s="9" t="s">
        <v>13</v>
      </c>
      <c r="D108" s="33">
        <f>E108+K108</f>
        <v>21271524</v>
      </c>
      <c r="E108" s="33">
        <v>21271524</v>
      </c>
      <c r="F108" s="59"/>
      <c r="G108" s="59"/>
      <c r="H108" s="59"/>
      <c r="I108" s="56"/>
      <c r="J108" s="56">
        <v>2983696</v>
      </c>
      <c r="K108" s="43"/>
    </row>
    <row r="109" spans="1:11" s="1" customFormat="1" x14ac:dyDescent="0.2">
      <c r="A109" s="18">
        <v>95</v>
      </c>
      <c r="B109" s="19" t="s">
        <v>158</v>
      </c>
      <c r="C109" s="9" t="s">
        <v>31</v>
      </c>
      <c r="D109" s="33">
        <f>E109+K109</f>
        <v>11382112</v>
      </c>
      <c r="E109" s="33">
        <v>11382112</v>
      </c>
      <c r="F109" s="59"/>
      <c r="G109" s="59"/>
      <c r="H109" s="59"/>
      <c r="I109" s="56"/>
      <c r="J109" s="56"/>
      <c r="K109" s="43"/>
    </row>
    <row r="110" spans="1:11" s="1" customFormat="1" x14ac:dyDescent="0.2">
      <c r="A110" s="18">
        <v>96</v>
      </c>
      <c r="B110" s="10" t="s">
        <v>160</v>
      </c>
      <c r="C110" s="9" t="s">
        <v>33</v>
      </c>
      <c r="D110" s="33">
        <f>E110+K110</f>
        <v>29756317</v>
      </c>
      <c r="E110" s="33">
        <v>29756317</v>
      </c>
      <c r="F110" s="59"/>
      <c r="G110" s="59"/>
      <c r="H110" s="59"/>
      <c r="I110" s="56"/>
      <c r="J110" s="56"/>
      <c r="K110" s="43"/>
    </row>
    <row r="111" spans="1:11" s="1" customFormat="1" ht="13.5" customHeight="1" x14ac:dyDescent="0.2">
      <c r="A111" s="18">
        <v>97</v>
      </c>
      <c r="B111" s="10" t="s">
        <v>162</v>
      </c>
      <c r="C111" s="9" t="s">
        <v>163</v>
      </c>
      <c r="D111" s="33">
        <f>E111+K111</f>
        <v>3258333</v>
      </c>
      <c r="E111" s="33">
        <v>3258333</v>
      </c>
      <c r="F111" s="59"/>
      <c r="G111" s="59"/>
      <c r="H111" s="59"/>
      <c r="I111" s="56">
        <v>3258333</v>
      </c>
      <c r="J111" s="56"/>
      <c r="K111" s="43"/>
    </row>
    <row r="112" spans="1:11" s="1" customFormat="1" x14ac:dyDescent="0.2">
      <c r="A112" s="18">
        <v>98</v>
      </c>
      <c r="B112" s="10" t="s">
        <v>164</v>
      </c>
      <c r="C112" s="9" t="s">
        <v>165</v>
      </c>
      <c r="D112" s="33">
        <f>E112+K112</f>
        <v>117634571</v>
      </c>
      <c r="E112" s="33">
        <v>117634571</v>
      </c>
      <c r="F112" s="59"/>
      <c r="G112" s="59">
        <v>117634571</v>
      </c>
      <c r="H112" s="59"/>
      <c r="I112" s="56"/>
      <c r="J112" s="56"/>
      <c r="K112" s="43"/>
    </row>
    <row r="113" spans="1:11" s="1" customFormat="1" x14ac:dyDescent="0.2">
      <c r="A113" s="18">
        <v>99</v>
      </c>
      <c r="B113" s="19" t="s">
        <v>166</v>
      </c>
      <c r="C113" s="9" t="s">
        <v>167</v>
      </c>
      <c r="D113" s="33">
        <f>E113+K113</f>
        <v>0</v>
      </c>
      <c r="E113" s="33">
        <v>0</v>
      </c>
      <c r="F113" s="59"/>
      <c r="G113" s="59"/>
      <c r="H113" s="59"/>
      <c r="I113" s="56"/>
      <c r="J113" s="56"/>
      <c r="K113" s="43"/>
    </row>
    <row r="114" spans="1:11" s="1" customFormat="1" ht="12.75" customHeight="1" x14ac:dyDescent="0.2">
      <c r="A114" s="18">
        <v>100</v>
      </c>
      <c r="B114" s="19" t="s">
        <v>168</v>
      </c>
      <c r="C114" s="9" t="s">
        <v>169</v>
      </c>
      <c r="D114" s="33">
        <f>E114+K114</f>
        <v>165890</v>
      </c>
      <c r="E114" s="33">
        <v>165890</v>
      </c>
      <c r="F114" s="59"/>
      <c r="G114" s="59"/>
      <c r="H114" s="59"/>
      <c r="I114" s="56"/>
      <c r="J114" s="56"/>
      <c r="K114" s="43"/>
    </row>
    <row r="115" spans="1:11" s="1" customFormat="1" ht="24" x14ac:dyDescent="0.2">
      <c r="A115" s="18">
        <v>101</v>
      </c>
      <c r="B115" s="19" t="s">
        <v>170</v>
      </c>
      <c r="C115" s="9" t="s">
        <v>171</v>
      </c>
      <c r="D115" s="33">
        <f>E115+K115</f>
        <v>353293</v>
      </c>
      <c r="E115" s="33">
        <v>353293</v>
      </c>
      <c r="F115" s="59"/>
      <c r="G115" s="59"/>
      <c r="H115" s="59"/>
      <c r="I115" s="56"/>
      <c r="J115" s="56"/>
      <c r="K115" s="43"/>
    </row>
    <row r="116" spans="1:11" s="1" customFormat="1" x14ac:dyDescent="0.2">
      <c r="A116" s="18">
        <v>102</v>
      </c>
      <c r="B116" s="19" t="s">
        <v>172</v>
      </c>
      <c r="C116" s="9" t="s">
        <v>173</v>
      </c>
      <c r="D116" s="33">
        <f>E116+K116</f>
        <v>0</v>
      </c>
      <c r="E116" s="33">
        <v>0</v>
      </c>
      <c r="F116" s="59"/>
      <c r="G116" s="59"/>
      <c r="H116" s="59"/>
      <c r="I116" s="56"/>
      <c r="J116" s="56"/>
      <c r="K116" s="43"/>
    </row>
    <row r="117" spans="1:11" s="1" customFormat="1" x14ac:dyDescent="0.2">
      <c r="A117" s="18">
        <v>103</v>
      </c>
      <c r="B117" s="19" t="s">
        <v>174</v>
      </c>
      <c r="C117" s="9" t="s">
        <v>175</v>
      </c>
      <c r="D117" s="33">
        <f>E117+K117</f>
        <v>39099990</v>
      </c>
      <c r="E117" s="33">
        <v>39099990</v>
      </c>
      <c r="F117" s="59"/>
      <c r="G117" s="38"/>
      <c r="H117" s="59"/>
      <c r="I117" s="56">
        <v>39099990</v>
      </c>
      <c r="J117" s="56"/>
      <c r="K117" s="43"/>
    </row>
    <row r="118" spans="1:11" s="1" customFormat="1" x14ac:dyDescent="0.2">
      <c r="A118" s="18">
        <v>104</v>
      </c>
      <c r="B118" s="15" t="s">
        <v>176</v>
      </c>
      <c r="C118" s="13" t="s">
        <v>177</v>
      </c>
      <c r="D118" s="33">
        <f>E118+K118</f>
        <v>0</v>
      </c>
      <c r="E118" s="33">
        <v>0</v>
      </c>
      <c r="F118" s="59"/>
      <c r="G118" s="38"/>
      <c r="H118" s="59"/>
      <c r="I118" s="56"/>
      <c r="J118" s="56"/>
      <c r="K118" s="43"/>
    </row>
    <row r="119" spans="1:11" s="1" customFormat="1" x14ac:dyDescent="0.2">
      <c r="A119" s="18">
        <v>105</v>
      </c>
      <c r="B119" s="11" t="s">
        <v>178</v>
      </c>
      <c r="C119" s="9" t="s">
        <v>179</v>
      </c>
      <c r="D119" s="33">
        <f>E119+K119</f>
        <v>47105235</v>
      </c>
      <c r="E119" s="33">
        <v>47105235</v>
      </c>
      <c r="F119" s="59">
        <v>7893714</v>
      </c>
      <c r="G119" s="59">
        <v>39211521</v>
      </c>
      <c r="H119" s="59"/>
      <c r="I119" s="56"/>
      <c r="J119" s="56"/>
      <c r="K119" s="43"/>
    </row>
    <row r="120" spans="1:11" s="1" customFormat="1" ht="11.25" customHeight="1" x14ac:dyDescent="0.2">
      <c r="A120" s="18">
        <v>106</v>
      </c>
      <c r="B120" s="19" t="s">
        <v>180</v>
      </c>
      <c r="C120" s="9" t="s">
        <v>181</v>
      </c>
      <c r="D120" s="33">
        <f>E120+K120</f>
        <v>0</v>
      </c>
      <c r="E120" s="33">
        <v>0</v>
      </c>
      <c r="F120" s="59"/>
      <c r="H120" s="59"/>
      <c r="I120" s="56"/>
      <c r="J120" s="56"/>
      <c r="K120" s="43"/>
    </row>
    <row r="121" spans="1:11" s="1" customFormat="1" x14ac:dyDescent="0.2">
      <c r="A121" s="18">
        <v>107</v>
      </c>
      <c r="B121" s="10" t="s">
        <v>182</v>
      </c>
      <c r="C121" s="16" t="s">
        <v>183</v>
      </c>
      <c r="D121" s="33">
        <f>E121+K121</f>
        <v>19605761</v>
      </c>
      <c r="E121" s="33">
        <v>19605761</v>
      </c>
      <c r="F121" s="59"/>
      <c r="G121" s="59">
        <v>19605761</v>
      </c>
      <c r="H121" s="59"/>
      <c r="I121" s="56"/>
      <c r="J121" s="56"/>
      <c r="K121" s="43"/>
    </row>
    <row r="122" spans="1:11" s="1" customFormat="1" x14ac:dyDescent="0.2">
      <c r="A122" s="18">
        <v>108</v>
      </c>
      <c r="B122" s="19" t="s">
        <v>184</v>
      </c>
      <c r="C122" s="9" t="s">
        <v>261</v>
      </c>
      <c r="D122" s="33">
        <f>E122+K122</f>
        <v>211484</v>
      </c>
      <c r="E122" s="33">
        <v>211484</v>
      </c>
      <c r="F122" s="59"/>
      <c r="G122" s="59"/>
      <c r="H122" s="59"/>
      <c r="I122" s="56"/>
      <c r="J122" s="56"/>
      <c r="K122" s="43"/>
    </row>
    <row r="123" spans="1:11" s="1" customFormat="1" ht="14.25" customHeight="1" x14ac:dyDescent="0.2">
      <c r="A123" s="18">
        <v>109</v>
      </c>
      <c r="B123" s="11" t="s">
        <v>185</v>
      </c>
      <c r="C123" s="9" t="s">
        <v>250</v>
      </c>
      <c r="D123" s="33">
        <f>E123+K123</f>
        <v>147547</v>
      </c>
      <c r="E123" s="33">
        <v>147547</v>
      </c>
      <c r="F123" s="59"/>
      <c r="G123" s="59"/>
      <c r="H123" s="59"/>
      <c r="I123" s="56"/>
      <c r="J123" s="56"/>
      <c r="K123" s="43"/>
    </row>
    <row r="124" spans="1:11" s="1" customFormat="1" x14ac:dyDescent="0.2">
      <c r="A124" s="18">
        <v>110</v>
      </c>
      <c r="B124" s="10" t="s">
        <v>329</v>
      </c>
      <c r="C124" s="9" t="s">
        <v>317</v>
      </c>
      <c r="D124" s="33">
        <f>E124+K124</f>
        <v>0</v>
      </c>
      <c r="E124" s="33">
        <v>0</v>
      </c>
      <c r="F124" s="59"/>
      <c r="G124" s="59"/>
      <c r="H124" s="59"/>
      <c r="I124" s="56"/>
      <c r="J124" s="56"/>
      <c r="K124" s="43"/>
    </row>
    <row r="125" spans="1:11" s="1" customFormat="1" x14ac:dyDescent="0.2">
      <c r="A125" s="18">
        <v>111</v>
      </c>
      <c r="B125" s="49" t="s">
        <v>421</v>
      </c>
      <c r="C125" s="13" t="s">
        <v>422</v>
      </c>
      <c r="D125" s="33">
        <f>E125+K125</f>
        <v>0</v>
      </c>
      <c r="E125" s="33">
        <v>0</v>
      </c>
      <c r="F125" s="38"/>
      <c r="G125" s="59"/>
      <c r="H125" s="59"/>
      <c r="I125" s="56"/>
      <c r="J125" s="56"/>
      <c r="K125" s="43"/>
    </row>
    <row r="126" spans="1:11" s="1" customFormat="1" ht="13.5" customHeight="1" x14ac:dyDescent="0.2">
      <c r="A126" s="18">
        <v>112</v>
      </c>
      <c r="B126" s="11" t="s">
        <v>186</v>
      </c>
      <c r="C126" s="9" t="s">
        <v>320</v>
      </c>
      <c r="D126" s="33">
        <f>E126+K126</f>
        <v>57771641</v>
      </c>
      <c r="E126" s="33">
        <v>57771641</v>
      </c>
      <c r="F126" s="38"/>
      <c r="G126" s="59">
        <v>57771641</v>
      </c>
      <c r="H126" s="59"/>
      <c r="I126" s="56"/>
      <c r="J126" s="56"/>
      <c r="K126" s="43"/>
    </row>
    <row r="127" spans="1:11" s="1" customFormat="1" x14ac:dyDescent="0.2">
      <c r="A127" s="18">
        <v>113</v>
      </c>
      <c r="B127" s="19" t="s">
        <v>187</v>
      </c>
      <c r="C127" s="9" t="s">
        <v>188</v>
      </c>
      <c r="D127" s="33">
        <f>E127+K127</f>
        <v>0</v>
      </c>
      <c r="E127" s="33">
        <v>0</v>
      </c>
      <c r="F127" s="38"/>
      <c r="G127" s="59"/>
      <c r="H127" s="59"/>
      <c r="I127" s="56"/>
      <c r="J127" s="56"/>
      <c r="K127" s="43"/>
    </row>
    <row r="128" spans="1:11" s="1" customFormat="1" ht="24" x14ac:dyDescent="0.2">
      <c r="A128" s="18">
        <v>114</v>
      </c>
      <c r="B128" s="19" t="s">
        <v>189</v>
      </c>
      <c r="C128" s="32" t="s">
        <v>305</v>
      </c>
      <c r="D128" s="33">
        <f>E128+K128</f>
        <v>212468</v>
      </c>
      <c r="E128" s="33">
        <v>212468</v>
      </c>
      <c r="F128" s="38"/>
      <c r="G128" s="59"/>
      <c r="H128" s="59"/>
      <c r="I128" s="56"/>
      <c r="J128" s="56"/>
      <c r="K128" s="43"/>
    </row>
    <row r="129" spans="1:11" s="1" customFormat="1" x14ac:dyDescent="0.2">
      <c r="A129" s="18">
        <v>115</v>
      </c>
      <c r="B129" s="19" t="s">
        <v>190</v>
      </c>
      <c r="C129" s="9" t="s">
        <v>225</v>
      </c>
      <c r="D129" s="33">
        <f>E129+K129</f>
        <v>137921249</v>
      </c>
      <c r="E129" s="33">
        <v>137921249</v>
      </c>
      <c r="F129" s="59">
        <v>31364434</v>
      </c>
      <c r="H129" s="59"/>
      <c r="I129" s="56">
        <v>1303333</v>
      </c>
      <c r="J129" s="56"/>
      <c r="K129" s="43"/>
    </row>
    <row r="130" spans="1:11" ht="10.5" customHeight="1" x14ac:dyDescent="0.2">
      <c r="A130" s="18">
        <v>116</v>
      </c>
      <c r="B130" s="19" t="s">
        <v>191</v>
      </c>
      <c r="C130" s="9" t="s">
        <v>192</v>
      </c>
      <c r="D130" s="33">
        <f>E130+K130</f>
        <v>4359816075</v>
      </c>
      <c r="E130" s="33">
        <v>4332848901</v>
      </c>
      <c r="F130" s="59">
        <v>4332848901</v>
      </c>
      <c r="G130" s="59"/>
      <c r="H130" s="59"/>
      <c r="I130" s="56"/>
      <c r="J130" s="56"/>
      <c r="K130" s="43">
        <v>26967174</v>
      </c>
    </row>
    <row r="131" spans="1:11" s="1" customFormat="1" x14ac:dyDescent="0.2">
      <c r="A131" s="18">
        <v>117</v>
      </c>
      <c r="B131" s="19" t="s">
        <v>193</v>
      </c>
      <c r="C131" s="9" t="s">
        <v>40</v>
      </c>
      <c r="D131" s="33">
        <f>E131+K131</f>
        <v>13230059</v>
      </c>
      <c r="E131" s="33">
        <v>13230059</v>
      </c>
      <c r="F131" s="59"/>
      <c r="G131" s="59"/>
      <c r="H131" s="59"/>
      <c r="I131" s="56"/>
      <c r="J131" s="56"/>
      <c r="K131" s="43"/>
    </row>
    <row r="132" spans="1:11" s="1" customFormat="1" x14ac:dyDescent="0.2">
      <c r="A132" s="18">
        <v>118</v>
      </c>
      <c r="B132" s="10" t="s">
        <v>194</v>
      </c>
      <c r="C132" s="9" t="s">
        <v>46</v>
      </c>
      <c r="D132" s="33">
        <f>E132+K132</f>
        <v>122494702</v>
      </c>
      <c r="E132" s="33">
        <v>122494702</v>
      </c>
      <c r="F132" s="59">
        <v>28897308</v>
      </c>
      <c r="G132" s="59"/>
      <c r="H132" s="59"/>
      <c r="I132" s="56"/>
      <c r="J132" s="56">
        <v>19891304</v>
      </c>
      <c r="K132" s="43"/>
    </row>
    <row r="133" spans="1:11" s="1" customFormat="1" x14ac:dyDescent="0.2">
      <c r="A133" s="18">
        <v>119</v>
      </c>
      <c r="B133" s="10" t="s">
        <v>195</v>
      </c>
      <c r="C133" s="9" t="s">
        <v>227</v>
      </c>
      <c r="D133" s="33">
        <f>E133+K133</f>
        <v>52644518</v>
      </c>
      <c r="E133" s="33">
        <v>52644518</v>
      </c>
      <c r="F133" s="59"/>
      <c r="G133" s="59"/>
      <c r="H133" s="59"/>
      <c r="I133" s="56"/>
      <c r="J133" s="56"/>
      <c r="K133" s="43"/>
    </row>
    <row r="134" spans="1:11" s="1" customFormat="1" x14ac:dyDescent="0.2">
      <c r="A134" s="18">
        <v>120</v>
      </c>
      <c r="B134" s="10" t="s">
        <v>196</v>
      </c>
      <c r="C134" s="9" t="s">
        <v>48</v>
      </c>
      <c r="D134" s="33">
        <f>E134+K134</f>
        <v>71541964</v>
      </c>
      <c r="E134" s="33">
        <v>71541964</v>
      </c>
      <c r="F134" s="59"/>
      <c r="G134" s="59"/>
      <c r="H134" s="59"/>
      <c r="I134" s="56"/>
      <c r="J134" s="56">
        <v>29836956</v>
      </c>
      <c r="K134" s="43"/>
    </row>
    <row r="135" spans="1:11" s="1" customFormat="1" x14ac:dyDescent="0.2">
      <c r="A135" s="18">
        <v>121</v>
      </c>
      <c r="B135" s="19" t="s">
        <v>197</v>
      </c>
      <c r="C135" s="9" t="s">
        <v>47</v>
      </c>
      <c r="D135" s="33">
        <f>E135+K135</f>
        <v>158250047</v>
      </c>
      <c r="E135" s="33">
        <v>158250047</v>
      </c>
      <c r="F135" s="59"/>
      <c r="G135" s="59">
        <v>137240323</v>
      </c>
      <c r="H135" s="59"/>
      <c r="I135" s="56"/>
      <c r="J135" s="56"/>
      <c r="K135" s="43"/>
    </row>
    <row r="136" spans="1:11" s="1" customFormat="1" x14ac:dyDescent="0.2">
      <c r="A136" s="18">
        <v>122</v>
      </c>
      <c r="B136" s="19" t="s">
        <v>198</v>
      </c>
      <c r="C136" s="9" t="s">
        <v>199</v>
      </c>
      <c r="D136" s="33">
        <f>E136+K136</f>
        <v>0</v>
      </c>
      <c r="E136" s="33">
        <v>0</v>
      </c>
      <c r="F136" s="59"/>
      <c r="G136" s="59"/>
      <c r="H136" s="59"/>
      <c r="I136" s="56"/>
      <c r="J136" s="56"/>
      <c r="K136" s="43"/>
    </row>
    <row r="137" spans="1:11" s="1" customFormat="1" x14ac:dyDescent="0.2">
      <c r="A137" s="18">
        <v>123</v>
      </c>
      <c r="B137" s="19" t="s">
        <v>200</v>
      </c>
      <c r="C137" s="9" t="s">
        <v>41</v>
      </c>
      <c r="D137" s="33">
        <f>E137+K137</f>
        <v>11259813</v>
      </c>
      <c r="E137" s="33">
        <v>11259813</v>
      </c>
      <c r="G137" s="59"/>
      <c r="H137" s="59"/>
      <c r="I137" s="56"/>
      <c r="J137" s="56"/>
      <c r="K137" s="43"/>
    </row>
    <row r="138" spans="1:11" s="1" customFormat="1" x14ac:dyDescent="0.2">
      <c r="A138" s="18">
        <v>124</v>
      </c>
      <c r="B138" s="10" t="s">
        <v>201</v>
      </c>
      <c r="C138" s="9" t="s">
        <v>226</v>
      </c>
      <c r="D138" s="33">
        <f>E138+K138</f>
        <v>34245522</v>
      </c>
      <c r="E138" s="33">
        <v>34245522</v>
      </c>
      <c r="F138" s="59"/>
      <c r="G138" s="59"/>
      <c r="H138" s="59"/>
      <c r="I138" s="56"/>
      <c r="J138" s="56"/>
      <c r="K138" s="43"/>
    </row>
    <row r="139" spans="1:11" s="1" customFormat="1" x14ac:dyDescent="0.2">
      <c r="A139" s="18">
        <v>125</v>
      </c>
      <c r="B139" s="11" t="s">
        <v>202</v>
      </c>
      <c r="C139" s="9" t="s">
        <v>203</v>
      </c>
      <c r="D139" s="33">
        <f>E139+K139</f>
        <v>136395406</v>
      </c>
      <c r="E139" s="33">
        <v>136395406</v>
      </c>
      <c r="F139" s="59"/>
      <c r="G139" s="59"/>
      <c r="H139" s="59"/>
      <c r="I139" s="56"/>
      <c r="J139" s="56"/>
      <c r="K139" s="43"/>
    </row>
    <row r="140" spans="1:11" x14ac:dyDescent="0.2">
      <c r="A140" s="18">
        <v>126</v>
      </c>
      <c r="B140" s="19" t="s">
        <v>204</v>
      </c>
      <c r="C140" s="9" t="s">
        <v>205</v>
      </c>
      <c r="D140" s="33">
        <f>E140+K140</f>
        <v>339282238</v>
      </c>
      <c r="E140" s="33">
        <v>339282238</v>
      </c>
      <c r="F140" s="59"/>
      <c r="G140" s="59"/>
      <c r="H140" s="59">
        <v>339282238</v>
      </c>
      <c r="I140" s="56"/>
      <c r="J140" s="56"/>
      <c r="K140" s="43"/>
    </row>
    <row r="141" spans="1:11" x14ac:dyDescent="0.2">
      <c r="A141" s="18">
        <v>127</v>
      </c>
      <c r="B141" s="10" t="s">
        <v>206</v>
      </c>
      <c r="C141" s="9" t="s">
        <v>207</v>
      </c>
      <c r="D141" s="33">
        <f>E141+K141</f>
        <v>0</v>
      </c>
      <c r="E141" s="33">
        <v>0</v>
      </c>
      <c r="F141" s="59"/>
      <c r="G141" s="59"/>
      <c r="H141" s="59"/>
      <c r="I141" s="56"/>
      <c r="J141" s="56"/>
      <c r="K141" s="43"/>
    </row>
    <row r="142" spans="1:11" x14ac:dyDescent="0.2">
      <c r="A142" s="18">
        <v>128</v>
      </c>
      <c r="B142" s="19" t="s">
        <v>208</v>
      </c>
      <c r="C142" s="9" t="s">
        <v>209</v>
      </c>
      <c r="D142" s="33">
        <f>E142+K142</f>
        <v>242336392.05000001</v>
      </c>
      <c r="E142" s="33">
        <v>222588959.05000001</v>
      </c>
      <c r="F142" s="59">
        <v>222588959</v>
      </c>
      <c r="G142" s="59"/>
      <c r="H142" s="59"/>
      <c r="I142" s="56"/>
      <c r="J142" s="56"/>
      <c r="K142" s="43">
        <v>19747433</v>
      </c>
    </row>
    <row r="143" spans="1:11" x14ac:dyDescent="0.2">
      <c r="A143" s="18">
        <v>129</v>
      </c>
      <c r="B143" s="78" t="s">
        <v>251</v>
      </c>
      <c r="C143" s="79" t="s">
        <v>252</v>
      </c>
      <c r="D143" s="33">
        <f>E143+K143</f>
        <v>0</v>
      </c>
      <c r="E143" s="33">
        <v>0</v>
      </c>
      <c r="F143" s="58"/>
      <c r="G143" s="58"/>
      <c r="H143" s="58"/>
      <c r="I143" s="56"/>
      <c r="J143" s="56"/>
      <c r="K143" s="35"/>
    </row>
    <row r="144" spans="1:11" x14ac:dyDescent="0.2">
      <c r="A144" s="18">
        <v>130</v>
      </c>
      <c r="B144" s="80" t="s">
        <v>253</v>
      </c>
      <c r="C144" s="36" t="s">
        <v>254</v>
      </c>
      <c r="D144" s="33">
        <f>E144+K144</f>
        <v>0</v>
      </c>
      <c r="E144" s="33">
        <v>0</v>
      </c>
      <c r="F144" s="58"/>
      <c r="G144" s="58"/>
      <c r="H144" s="58"/>
      <c r="I144" s="56"/>
      <c r="J144" s="56"/>
      <c r="K144" s="35"/>
    </row>
    <row r="145" spans="1:64" x14ac:dyDescent="0.2">
      <c r="A145" s="18">
        <v>131</v>
      </c>
      <c r="B145" s="81" t="s">
        <v>255</v>
      </c>
      <c r="C145" s="129" t="s">
        <v>419</v>
      </c>
      <c r="D145" s="33">
        <f>E145+K145</f>
        <v>0</v>
      </c>
      <c r="E145" s="33">
        <v>0</v>
      </c>
      <c r="F145" s="58"/>
      <c r="G145" s="58"/>
      <c r="H145" s="58"/>
      <c r="I145" s="56"/>
      <c r="J145" s="56"/>
      <c r="K145" s="35"/>
    </row>
    <row r="146" spans="1:64" x14ac:dyDescent="0.2">
      <c r="A146" s="18">
        <v>132</v>
      </c>
      <c r="B146" s="18" t="s">
        <v>259</v>
      </c>
      <c r="C146" s="26" t="s">
        <v>260</v>
      </c>
      <c r="D146" s="33">
        <f>E146+K146</f>
        <v>0</v>
      </c>
      <c r="E146" s="33">
        <v>0</v>
      </c>
      <c r="F146" s="58"/>
      <c r="G146" s="58"/>
      <c r="H146" s="58"/>
      <c r="I146" s="56"/>
      <c r="J146" s="56"/>
      <c r="K146" s="35"/>
    </row>
    <row r="147" spans="1:64" s="4" customFormat="1" x14ac:dyDescent="0.2">
      <c r="A147" s="18">
        <v>133</v>
      </c>
      <c r="B147" s="49" t="s">
        <v>310</v>
      </c>
      <c r="C147" s="26" t="s">
        <v>309</v>
      </c>
      <c r="D147" s="33">
        <f>E147+K147</f>
        <v>0</v>
      </c>
      <c r="E147" s="33">
        <v>0</v>
      </c>
      <c r="F147" s="60"/>
      <c r="G147" s="60"/>
      <c r="H147" s="58"/>
      <c r="I147" s="56"/>
      <c r="J147" s="56"/>
      <c r="K147" s="46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</row>
    <row r="148" spans="1:64" s="4" customFormat="1" x14ac:dyDescent="0.2">
      <c r="A148" s="18">
        <v>134</v>
      </c>
      <c r="B148" s="49" t="s">
        <v>319</v>
      </c>
      <c r="C148" s="26" t="s">
        <v>316</v>
      </c>
      <c r="D148" s="33">
        <f>E148+K148</f>
        <v>4858857</v>
      </c>
      <c r="E148" s="33">
        <v>4858857</v>
      </c>
      <c r="F148" s="60"/>
      <c r="G148" s="60"/>
      <c r="H148" s="58">
        <v>4858857</v>
      </c>
      <c r="I148" s="56"/>
      <c r="J148" s="56"/>
      <c r="K148" s="46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</row>
    <row r="149" spans="1:64" s="4" customFormat="1" ht="14.25" customHeight="1" x14ac:dyDescent="0.2">
      <c r="A149" s="18">
        <v>135</v>
      </c>
      <c r="B149" s="49" t="s">
        <v>412</v>
      </c>
      <c r="C149" s="13" t="s">
        <v>413</v>
      </c>
      <c r="D149" s="33">
        <f>E149+K149</f>
        <v>282635</v>
      </c>
      <c r="E149" s="33">
        <v>282635</v>
      </c>
      <c r="F149" s="59"/>
      <c r="G149" s="59"/>
      <c r="H149" s="59"/>
      <c r="I149" s="56"/>
      <c r="J149" s="56"/>
      <c r="K149" s="122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</row>
    <row r="152" spans="1:64" x14ac:dyDescent="0.2">
      <c r="F152" s="4"/>
      <c r="G152" s="4"/>
      <c r="H152" s="4"/>
      <c r="I152" s="4"/>
      <c r="J152" s="4"/>
      <c r="K152" s="4"/>
    </row>
  </sheetData>
  <mergeCells count="12">
    <mergeCell ref="A92:A95"/>
    <mergeCell ref="B92:B95"/>
    <mergeCell ref="A11:C11"/>
    <mergeCell ref="A3:K3"/>
    <mergeCell ref="A6:A7"/>
    <mergeCell ref="B6:B7"/>
    <mergeCell ref="C6:C7"/>
    <mergeCell ref="D6:D7"/>
    <mergeCell ref="E6:E7"/>
    <mergeCell ref="K6:K7"/>
    <mergeCell ref="F6:J6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Z152"/>
  <sheetViews>
    <sheetView zoomScale="90" zoomScaleNormal="9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C25" sqref="C25"/>
    </sheetView>
  </sheetViews>
  <sheetFormatPr defaultColWidth="9.140625" defaultRowHeight="12" x14ac:dyDescent="0.2"/>
  <cols>
    <col min="1" max="1" width="4.7109375" style="5" customWidth="1"/>
    <col min="2" max="2" width="9.28515625" style="5" customWidth="1"/>
    <col min="3" max="3" width="31.7109375" style="6" bestFit="1" customWidth="1"/>
    <col min="4" max="4" width="15.42578125" style="30" customWidth="1"/>
    <col min="5" max="5" width="16.140625" style="30" customWidth="1"/>
    <col min="6" max="6" width="15.85546875" style="4" customWidth="1"/>
    <col min="7" max="7" width="14" style="4" customWidth="1"/>
    <col min="8" max="8" width="15.7109375" style="4" customWidth="1"/>
    <col min="9" max="9" width="14" style="4" customWidth="1"/>
    <col min="10" max="10" width="13.42578125" style="4" customWidth="1"/>
    <col min="11" max="11" width="14.85546875" style="4" customWidth="1"/>
    <col min="12" max="12" width="13.140625" style="4" customWidth="1"/>
    <col min="13" max="13" width="13.85546875" style="4" customWidth="1"/>
    <col min="14" max="14" width="15.7109375" style="4" customWidth="1"/>
    <col min="15" max="15" width="17.85546875" style="4" customWidth="1"/>
    <col min="16" max="16" width="14" style="4" customWidth="1"/>
    <col min="17" max="17" width="13" style="4" customWidth="1"/>
    <col min="18" max="18" width="9.140625" style="7"/>
    <col min="19" max="19" width="13.42578125" style="30" bestFit="1" customWidth="1"/>
    <col min="20" max="20" width="11.140625" style="30" bestFit="1" customWidth="1"/>
    <col min="21" max="16384" width="9.140625" style="7"/>
  </cols>
  <sheetData>
    <row r="2" spans="1:20" ht="26.25" customHeight="1" x14ac:dyDescent="0.2">
      <c r="A2" s="342" t="s">
        <v>434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127"/>
    </row>
    <row r="3" spans="1:20" x14ac:dyDescent="0.2">
      <c r="C3" s="8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4" t="s">
        <v>277</v>
      </c>
    </row>
    <row r="4" spans="1:20" s="2" customFormat="1" ht="15.75" customHeight="1" x14ac:dyDescent="0.2">
      <c r="A4" s="318" t="s">
        <v>44</v>
      </c>
      <c r="B4" s="318" t="s">
        <v>55</v>
      </c>
      <c r="C4" s="319" t="s">
        <v>45</v>
      </c>
      <c r="D4" s="333" t="s">
        <v>284</v>
      </c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S4" s="121"/>
      <c r="T4" s="121"/>
    </row>
    <row r="5" spans="1:20" ht="15" customHeight="1" x14ac:dyDescent="0.2">
      <c r="A5" s="318"/>
      <c r="B5" s="318"/>
      <c r="C5" s="319"/>
      <c r="D5" s="343" t="s">
        <v>229</v>
      </c>
      <c r="E5" s="343" t="s">
        <v>463</v>
      </c>
      <c r="F5" s="336" t="s">
        <v>285</v>
      </c>
      <c r="G5" s="338" t="s">
        <v>406</v>
      </c>
      <c r="H5" s="336" t="s">
        <v>457</v>
      </c>
      <c r="I5" s="202"/>
      <c r="J5" s="346" t="s">
        <v>416</v>
      </c>
      <c r="K5" s="336" t="s">
        <v>34</v>
      </c>
      <c r="L5" s="330" t="s">
        <v>274</v>
      </c>
      <c r="M5" s="331"/>
      <c r="N5" s="331"/>
      <c r="O5" s="331"/>
      <c r="P5" s="331"/>
      <c r="Q5" s="332"/>
    </row>
    <row r="6" spans="1:20" ht="14.25" customHeight="1" x14ac:dyDescent="0.2">
      <c r="A6" s="318"/>
      <c r="B6" s="318"/>
      <c r="C6" s="319"/>
      <c r="D6" s="344"/>
      <c r="E6" s="344"/>
      <c r="F6" s="340"/>
      <c r="G6" s="341"/>
      <c r="H6" s="340"/>
      <c r="I6" s="204"/>
      <c r="J6" s="347"/>
      <c r="K6" s="340"/>
      <c r="L6" s="338" t="s">
        <v>407</v>
      </c>
      <c r="M6" s="336" t="s">
        <v>459</v>
      </c>
      <c r="N6" s="334" t="s">
        <v>460</v>
      </c>
      <c r="O6" s="334" t="s">
        <v>461</v>
      </c>
      <c r="P6" s="334" t="s">
        <v>417</v>
      </c>
      <c r="Q6" s="334" t="s">
        <v>462</v>
      </c>
    </row>
    <row r="7" spans="1:20" ht="108.75" customHeight="1" x14ac:dyDescent="0.2">
      <c r="A7" s="318"/>
      <c r="B7" s="318"/>
      <c r="C7" s="319"/>
      <c r="D7" s="345"/>
      <c r="E7" s="345"/>
      <c r="F7" s="337"/>
      <c r="G7" s="339"/>
      <c r="H7" s="337"/>
      <c r="I7" s="203" t="s">
        <v>458</v>
      </c>
      <c r="J7" s="348"/>
      <c r="K7" s="337"/>
      <c r="L7" s="339"/>
      <c r="M7" s="337"/>
      <c r="N7" s="335"/>
      <c r="O7" s="335"/>
      <c r="P7" s="335"/>
      <c r="Q7" s="335"/>
    </row>
    <row r="8" spans="1:20" ht="13.5" customHeight="1" x14ac:dyDescent="0.2">
      <c r="A8" s="291" t="s">
        <v>469</v>
      </c>
      <c r="B8" s="291"/>
      <c r="C8" s="291"/>
      <c r="D8" s="51">
        <f>D11+D10+D9</f>
        <v>41831993938</v>
      </c>
      <c r="E8" s="51">
        <f t="shared" ref="E8:Q8" si="0">E11+E10+E9</f>
        <v>31186083429.489998</v>
      </c>
      <c r="F8" s="51">
        <f t="shared" si="0"/>
        <v>3816986594</v>
      </c>
      <c r="G8" s="51">
        <f t="shared" si="0"/>
        <v>429248633</v>
      </c>
      <c r="H8" s="51">
        <f t="shared" si="0"/>
        <v>1206516081.51</v>
      </c>
      <c r="I8" s="51">
        <f t="shared" si="0"/>
        <v>65696701</v>
      </c>
      <c r="J8" s="51">
        <f t="shared" si="0"/>
        <v>138027222</v>
      </c>
      <c r="K8" s="51">
        <f t="shared" si="0"/>
        <v>4989435277</v>
      </c>
      <c r="L8" s="51">
        <f t="shared" si="0"/>
        <v>797938186</v>
      </c>
      <c r="M8" s="51">
        <f t="shared" si="0"/>
        <v>371523617</v>
      </c>
      <c r="N8" s="51">
        <f t="shared" si="0"/>
        <v>396102187</v>
      </c>
      <c r="O8" s="51">
        <f t="shared" si="0"/>
        <v>282557004</v>
      </c>
      <c r="P8" s="51">
        <f t="shared" si="0"/>
        <v>253091271</v>
      </c>
      <c r="Q8" s="51">
        <f t="shared" si="0"/>
        <v>126627552</v>
      </c>
    </row>
    <row r="9" spans="1:20" ht="13.5" customHeight="1" x14ac:dyDescent="0.2">
      <c r="A9" s="228"/>
      <c r="B9" s="228"/>
      <c r="C9" s="278" t="s">
        <v>467</v>
      </c>
      <c r="D9" s="236">
        <v>5335319552</v>
      </c>
      <c r="E9" s="236">
        <v>5295231189</v>
      </c>
      <c r="F9" s="234">
        <v>40088363</v>
      </c>
      <c r="G9" s="235">
        <v>0</v>
      </c>
      <c r="H9" s="234">
        <v>0</v>
      </c>
      <c r="I9" s="234">
        <v>0</v>
      </c>
      <c r="J9" s="237">
        <v>0</v>
      </c>
      <c r="K9" s="234">
        <v>0</v>
      </c>
      <c r="L9" s="235">
        <v>0</v>
      </c>
      <c r="M9" s="234">
        <v>0</v>
      </c>
      <c r="N9" s="233">
        <v>0</v>
      </c>
      <c r="O9" s="233">
        <v>0</v>
      </c>
      <c r="P9" s="233">
        <v>0</v>
      </c>
      <c r="Q9" s="233">
        <v>0</v>
      </c>
    </row>
    <row r="10" spans="1:20" ht="21.75" customHeight="1" x14ac:dyDescent="0.2">
      <c r="A10" s="228"/>
      <c r="B10" s="228"/>
      <c r="C10" s="278" t="s">
        <v>468</v>
      </c>
      <c r="D10" s="236"/>
      <c r="E10" s="236"/>
      <c r="F10" s="234"/>
      <c r="G10" s="235"/>
      <c r="H10" s="234"/>
      <c r="I10" s="234"/>
      <c r="J10" s="237"/>
      <c r="K10" s="234"/>
      <c r="L10" s="235"/>
      <c r="M10" s="234"/>
      <c r="N10" s="233"/>
      <c r="O10" s="233"/>
      <c r="P10" s="233"/>
      <c r="Q10" s="233"/>
    </row>
    <row r="11" spans="1:20" s="2" customFormat="1" x14ac:dyDescent="0.2">
      <c r="A11" s="291" t="s">
        <v>224</v>
      </c>
      <c r="B11" s="291"/>
      <c r="C11" s="291"/>
      <c r="D11" s="51">
        <f t="shared" ref="D11:Q11" si="1">SUM(D12:D147)-D92</f>
        <v>36496674386</v>
      </c>
      <c r="E11" s="51">
        <f t="shared" si="1"/>
        <v>25890852240.489998</v>
      </c>
      <c r="F11" s="45">
        <f t="shared" si="1"/>
        <v>3776898231</v>
      </c>
      <c r="G11" s="45">
        <f t="shared" si="1"/>
        <v>429248633</v>
      </c>
      <c r="H11" s="45">
        <f t="shared" si="1"/>
        <v>1206516081.51</v>
      </c>
      <c r="I11" s="45">
        <f t="shared" ref="I11" si="2">SUM(I12:I147)-I92</f>
        <v>65696701</v>
      </c>
      <c r="J11" s="45">
        <f t="shared" si="1"/>
        <v>138027222</v>
      </c>
      <c r="K11" s="45">
        <f t="shared" si="1"/>
        <v>4989435277</v>
      </c>
      <c r="L11" s="45">
        <f t="shared" si="1"/>
        <v>797938186</v>
      </c>
      <c r="M11" s="45">
        <f t="shared" si="1"/>
        <v>371523617</v>
      </c>
      <c r="N11" s="45">
        <f t="shared" si="1"/>
        <v>396102187</v>
      </c>
      <c r="O11" s="45">
        <f t="shared" si="1"/>
        <v>282557004</v>
      </c>
      <c r="P11" s="45">
        <f t="shared" ref="P11" si="3">SUM(P12:P147)-P92</f>
        <v>253091271</v>
      </c>
      <c r="Q11" s="45">
        <f t="shared" si="1"/>
        <v>126627552</v>
      </c>
      <c r="S11" s="121"/>
      <c r="T11" s="121"/>
    </row>
    <row r="12" spans="1:20" s="1" customFormat="1" ht="12" customHeight="1" x14ac:dyDescent="0.2">
      <c r="A12" s="18">
        <v>1</v>
      </c>
      <c r="B12" s="10" t="s">
        <v>56</v>
      </c>
      <c r="C12" s="9" t="s">
        <v>42</v>
      </c>
      <c r="D12" s="48">
        <f>E12+F12+G12+H12+I12+J12+K12</f>
        <v>64652492</v>
      </c>
      <c r="E12" s="48">
        <v>64652492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/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S12" s="66"/>
      <c r="T12" s="66"/>
    </row>
    <row r="13" spans="1:20" s="1" customFormat="1" x14ac:dyDescent="0.2">
      <c r="A13" s="18">
        <v>2</v>
      </c>
      <c r="B13" s="11" t="s">
        <v>57</v>
      </c>
      <c r="C13" s="9" t="s">
        <v>210</v>
      </c>
      <c r="D13" s="48">
        <f t="shared" ref="D13:D76" si="4">E13+F13+G13+H13+I13+J13+K13</f>
        <v>53312739</v>
      </c>
      <c r="E13" s="48">
        <v>53312739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/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S13" s="66"/>
      <c r="T13" s="66"/>
    </row>
    <row r="14" spans="1:20" s="17" customFormat="1" x14ac:dyDescent="0.2">
      <c r="A14" s="18">
        <v>3</v>
      </c>
      <c r="B14" s="19" t="s">
        <v>58</v>
      </c>
      <c r="C14" s="9" t="s">
        <v>5</v>
      </c>
      <c r="D14" s="50">
        <f t="shared" si="4"/>
        <v>309182758</v>
      </c>
      <c r="E14" s="50">
        <v>309182758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/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S14" s="126"/>
      <c r="T14" s="126"/>
    </row>
    <row r="15" spans="1:20" s="1" customFormat="1" ht="14.25" customHeight="1" x14ac:dyDescent="0.2">
      <c r="A15" s="18">
        <v>4</v>
      </c>
      <c r="B15" s="10" t="s">
        <v>59</v>
      </c>
      <c r="C15" s="9" t="s">
        <v>211</v>
      </c>
      <c r="D15" s="48">
        <f t="shared" si="4"/>
        <v>55710449</v>
      </c>
      <c r="E15" s="48">
        <v>55710449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/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S15" s="66"/>
      <c r="T15" s="66"/>
    </row>
    <row r="16" spans="1:20" s="1" customFormat="1" x14ac:dyDescent="0.2">
      <c r="A16" s="18">
        <v>5</v>
      </c>
      <c r="B16" s="10" t="s">
        <v>60</v>
      </c>
      <c r="C16" s="9" t="s">
        <v>8</v>
      </c>
      <c r="D16" s="48">
        <f t="shared" si="4"/>
        <v>66501906</v>
      </c>
      <c r="E16" s="48">
        <v>66501906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/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S16" s="66"/>
      <c r="T16" s="66"/>
    </row>
    <row r="17" spans="1:20" s="17" customFormat="1" x14ac:dyDescent="0.2">
      <c r="A17" s="18">
        <v>6</v>
      </c>
      <c r="B17" s="19" t="s">
        <v>61</v>
      </c>
      <c r="C17" s="9" t="s">
        <v>62</v>
      </c>
      <c r="D17" s="50">
        <f t="shared" si="4"/>
        <v>892416878</v>
      </c>
      <c r="E17" s="50">
        <v>818283568</v>
      </c>
      <c r="F17" s="34">
        <v>471922</v>
      </c>
      <c r="G17" s="34">
        <v>0</v>
      </c>
      <c r="H17" s="34">
        <v>72469143</v>
      </c>
      <c r="I17" s="34">
        <v>0</v>
      </c>
      <c r="J17" s="34">
        <v>0</v>
      </c>
      <c r="K17" s="34">
        <v>1192245</v>
      </c>
      <c r="L17" s="34">
        <v>0</v>
      </c>
      <c r="M17" s="34">
        <v>1192245</v>
      </c>
      <c r="N17" s="34">
        <v>0</v>
      </c>
      <c r="O17" s="34">
        <v>0</v>
      </c>
      <c r="P17" s="34">
        <v>0</v>
      </c>
      <c r="Q17" s="34">
        <v>0</v>
      </c>
      <c r="S17" s="126"/>
      <c r="T17" s="126"/>
    </row>
    <row r="18" spans="1:20" s="1" customFormat="1" x14ac:dyDescent="0.2">
      <c r="A18" s="18">
        <v>7</v>
      </c>
      <c r="B18" s="10" t="s">
        <v>63</v>
      </c>
      <c r="C18" s="9" t="s">
        <v>212</v>
      </c>
      <c r="D18" s="48">
        <f t="shared" si="4"/>
        <v>272759325</v>
      </c>
      <c r="E18" s="48">
        <v>272759325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/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S18" s="66"/>
      <c r="T18" s="66"/>
    </row>
    <row r="19" spans="1:20" s="1" customFormat="1" x14ac:dyDescent="0.2">
      <c r="A19" s="18">
        <v>8</v>
      </c>
      <c r="B19" s="19" t="s">
        <v>64</v>
      </c>
      <c r="C19" s="9" t="s">
        <v>17</v>
      </c>
      <c r="D19" s="48">
        <f t="shared" si="4"/>
        <v>50505764</v>
      </c>
      <c r="E19" s="48">
        <v>50478607</v>
      </c>
      <c r="F19" s="33">
        <v>27157</v>
      </c>
      <c r="G19" s="33">
        <v>0</v>
      </c>
      <c r="H19" s="33">
        <v>0</v>
      </c>
      <c r="I19" s="33">
        <v>0</v>
      </c>
      <c r="J19" s="33">
        <v>0</v>
      </c>
      <c r="K19" s="33"/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S19" s="66"/>
      <c r="T19" s="66"/>
    </row>
    <row r="20" spans="1:20" s="1" customFormat="1" x14ac:dyDescent="0.2">
      <c r="A20" s="18">
        <v>9</v>
      </c>
      <c r="B20" s="19" t="s">
        <v>65</v>
      </c>
      <c r="C20" s="9" t="s">
        <v>6</v>
      </c>
      <c r="D20" s="48">
        <f t="shared" si="4"/>
        <v>78493603</v>
      </c>
      <c r="E20" s="48">
        <v>78493603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/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S20" s="66"/>
      <c r="T20" s="66"/>
    </row>
    <row r="21" spans="1:20" s="1" customFormat="1" x14ac:dyDescent="0.2">
      <c r="A21" s="18">
        <v>10</v>
      </c>
      <c r="B21" s="19" t="s">
        <v>66</v>
      </c>
      <c r="C21" s="9" t="s">
        <v>18</v>
      </c>
      <c r="D21" s="48">
        <f t="shared" si="4"/>
        <v>61859010</v>
      </c>
      <c r="E21" s="48">
        <v>61859010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/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S21" s="66"/>
      <c r="T21" s="66"/>
    </row>
    <row r="22" spans="1:20" s="1" customFormat="1" x14ac:dyDescent="0.2">
      <c r="A22" s="18">
        <v>11</v>
      </c>
      <c r="B22" s="19" t="s">
        <v>67</v>
      </c>
      <c r="C22" s="9" t="s">
        <v>7</v>
      </c>
      <c r="D22" s="48">
        <f t="shared" si="4"/>
        <v>65397805</v>
      </c>
      <c r="E22" s="48">
        <v>65397805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/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S22" s="66"/>
      <c r="T22" s="66"/>
    </row>
    <row r="23" spans="1:20" s="1" customFormat="1" x14ac:dyDescent="0.2">
      <c r="A23" s="18">
        <v>12</v>
      </c>
      <c r="B23" s="19" t="s">
        <v>68</v>
      </c>
      <c r="C23" s="9" t="s">
        <v>19</v>
      </c>
      <c r="D23" s="48">
        <f t="shared" si="4"/>
        <v>149833931</v>
      </c>
      <c r="E23" s="48">
        <v>149833931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/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S23" s="66"/>
      <c r="T23" s="66"/>
    </row>
    <row r="24" spans="1:20" s="1" customFormat="1" x14ac:dyDescent="0.2">
      <c r="A24" s="18">
        <v>13</v>
      </c>
      <c r="B24" s="19" t="s">
        <v>230</v>
      </c>
      <c r="C24" s="9" t="s">
        <v>231</v>
      </c>
      <c r="D24" s="48">
        <f t="shared" si="4"/>
        <v>0</v>
      </c>
      <c r="E24" s="48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S24" s="66"/>
      <c r="T24" s="66"/>
    </row>
    <row r="25" spans="1:20" s="1" customFormat="1" x14ac:dyDescent="0.2">
      <c r="A25" s="18">
        <v>14</v>
      </c>
      <c r="B25" s="19" t="s">
        <v>69</v>
      </c>
      <c r="C25" s="9" t="s">
        <v>22</v>
      </c>
      <c r="D25" s="48">
        <f t="shared" si="4"/>
        <v>71464836</v>
      </c>
      <c r="E25" s="48">
        <v>71464836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/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S25" s="66"/>
      <c r="T25" s="66"/>
    </row>
    <row r="26" spans="1:20" s="1" customFormat="1" x14ac:dyDescent="0.2">
      <c r="A26" s="18">
        <v>15</v>
      </c>
      <c r="B26" s="19" t="s">
        <v>70</v>
      </c>
      <c r="C26" s="9" t="s">
        <v>10</v>
      </c>
      <c r="D26" s="48">
        <f t="shared" si="4"/>
        <v>102590729</v>
      </c>
      <c r="E26" s="48">
        <v>102590729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/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S26" s="66"/>
      <c r="T26" s="66"/>
    </row>
    <row r="27" spans="1:20" s="1" customFormat="1" x14ac:dyDescent="0.2">
      <c r="A27" s="18">
        <v>16</v>
      </c>
      <c r="B27" s="19" t="s">
        <v>71</v>
      </c>
      <c r="C27" s="9" t="s">
        <v>342</v>
      </c>
      <c r="D27" s="48">
        <f t="shared" si="4"/>
        <v>149586364</v>
      </c>
      <c r="E27" s="48">
        <v>149586364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/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S27" s="66"/>
      <c r="T27" s="66"/>
    </row>
    <row r="28" spans="1:20" s="17" customFormat="1" x14ac:dyDescent="0.2">
      <c r="A28" s="18">
        <v>17</v>
      </c>
      <c r="B28" s="19" t="s">
        <v>72</v>
      </c>
      <c r="C28" s="9" t="s">
        <v>9</v>
      </c>
      <c r="D28" s="50">
        <f t="shared" si="4"/>
        <v>862454257</v>
      </c>
      <c r="E28" s="50">
        <v>813025936</v>
      </c>
      <c r="F28" s="34">
        <v>810022</v>
      </c>
      <c r="G28" s="34">
        <v>0</v>
      </c>
      <c r="H28" s="34">
        <v>37749358</v>
      </c>
      <c r="I28" s="34">
        <v>0</v>
      </c>
      <c r="J28" s="34">
        <v>0</v>
      </c>
      <c r="K28" s="34">
        <v>10868941</v>
      </c>
      <c r="L28" s="34">
        <v>0</v>
      </c>
      <c r="M28" s="34">
        <v>1192245</v>
      </c>
      <c r="N28" s="34">
        <v>0</v>
      </c>
      <c r="O28" s="34">
        <v>0</v>
      </c>
      <c r="P28" s="34">
        <v>0</v>
      </c>
      <c r="Q28" s="34">
        <v>0</v>
      </c>
      <c r="S28" s="126"/>
      <c r="T28" s="126"/>
    </row>
    <row r="29" spans="1:20" s="1" customFormat="1" x14ac:dyDescent="0.2">
      <c r="A29" s="18">
        <v>18</v>
      </c>
      <c r="B29" s="10" t="s">
        <v>73</v>
      </c>
      <c r="C29" s="9" t="s">
        <v>11</v>
      </c>
      <c r="D29" s="48">
        <f t="shared" si="4"/>
        <v>38163662</v>
      </c>
      <c r="E29" s="48">
        <v>38163662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/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S29" s="66"/>
      <c r="T29" s="66"/>
    </row>
    <row r="30" spans="1:20" s="1" customFormat="1" x14ac:dyDescent="0.2">
      <c r="A30" s="18">
        <v>19</v>
      </c>
      <c r="B30" s="10" t="s">
        <v>74</v>
      </c>
      <c r="C30" s="9" t="s">
        <v>213</v>
      </c>
      <c r="D30" s="48">
        <f t="shared" si="4"/>
        <v>39011000</v>
      </c>
      <c r="E30" s="48">
        <v>39011000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/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S30" s="66"/>
      <c r="T30" s="66"/>
    </row>
    <row r="31" spans="1:20" x14ac:dyDescent="0.2">
      <c r="A31" s="18">
        <v>20</v>
      </c>
      <c r="B31" s="10" t="s">
        <v>75</v>
      </c>
      <c r="C31" s="9" t="s">
        <v>343</v>
      </c>
      <c r="D31" s="47">
        <f t="shared" si="4"/>
        <v>259319563</v>
      </c>
      <c r="E31" s="47">
        <v>259305683</v>
      </c>
      <c r="F31" s="35">
        <v>13880</v>
      </c>
      <c r="G31" s="35">
        <v>0</v>
      </c>
      <c r="H31" s="35">
        <v>0</v>
      </c>
      <c r="I31" s="35">
        <v>0</v>
      </c>
      <c r="J31" s="35">
        <v>0</v>
      </c>
      <c r="K31" s="35"/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</row>
    <row r="32" spans="1:20" s="1" customFormat="1" x14ac:dyDescent="0.2">
      <c r="A32" s="18">
        <v>21</v>
      </c>
      <c r="B32" s="10" t="s">
        <v>76</v>
      </c>
      <c r="C32" s="9" t="s">
        <v>38</v>
      </c>
      <c r="D32" s="48">
        <f t="shared" si="4"/>
        <v>504741191</v>
      </c>
      <c r="E32" s="48">
        <v>458007481</v>
      </c>
      <c r="F32" s="33">
        <v>13880</v>
      </c>
      <c r="G32" s="33">
        <v>21892357</v>
      </c>
      <c r="H32" s="33">
        <v>15561468</v>
      </c>
      <c r="I32" s="33">
        <v>0</v>
      </c>
      <c r="J32" s="33">
        <v>0</v>
      </c>
      <c r="K32" s="33">
        <v>9266005</v>
      </c>
      <c r="L32" s="33">
        <v>0</v>
      </c>
      <c r="M32" s="33">
        <v>545264</v>
      </c>
      <c r="N32" s="33">
        <v>0</v>
      </c>
      <c r="O32" s="33">
        <v>0</v>
      </c>
      <c r="P32" s="33">
        <v>0</v>
      </c>
      <c r="Q32" s="33">
        <v>0</v>
      </c>
      <c r="S32" s="66"/>
      <c r="T32" s="66"/>
    </row>
    <row r="33" spans="1:20" s="17" customFormat="1" x14ac:dyDescent="0.2">
      <c r="A33" s="18">
        <v>22</v>
      </c>
      <c r="B33" s="19" t="s">
        <v>77</v>
      </c>
      <c r="C33" s="9" t="s">
        <v>78</v>
      </c>
      <c r="D33" s="50">
        <f t="shared" si="4"/>
        <v>0</v>
      </c>
      <c r="E33" s="50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S33" s="126"/>
      <c r="T33" s="126"/>
    </row>
    <row r="34" spans="1:20" s="1" customFormat="1" ht="12" customHeight="1" x14ac:dyDescent="0.2">
      <c r="A34" s="18">
        <v>23</v>
      </c>
      <c r="B34" s="19" t="s">
        <v>79</v>
      </c>
      <c r="C34" s="9" t="s">
        <v>80</v>
      </c>
      <c r="D34" s="48">
        <f t="shared" si="4"/>
        <v>0</v>
      </c>
      <c r="E34" s="48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S34" s="66"/>
      <c r="T34" s="66"/>
    </row>
    <row r="35" spans="1:20" s="1" customFormat="1" ht="24" x14ac:dyDescent="0.2">
      <c r="A35" s="18">
        <v>24</v>
      </c>
      <c r="B35" s="19" t="s">
        <v>81</v>
      </c>
      <c r="C35" s="9" t="s">
        <v>82</v>
      </c>
      <c r="D35" s="48">
        <f t="shared" si="4"/>
        <v>0</v>
      </c>
      <c r="E35" s="48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S35" s="66"/>
      <c r="T35" s="66"/>
    </row>
    <row r="36" spans="1:20" s="1" customFormat="1" x14ac:dyDescent="0.2">
      <c r="A36" s="18">
        <v>25</v>
      </c>
      <c r="B36" s="10" t="s">
        <v>83</v>
      </c>
      <c r="C36" s="9" t="s">
        <v>84</v>
      </c>
      <c r="D36" s="48">
        <f t="shared" si="4"/>
        <v>2140445615</v>
      </c>
      <c r="E36" s="48">
        <v>1779511392</v>
      </c>
      <c r="F36" s="33">
        <v>71171318</v>
      </c>
      <c r="G36" s="33">
        <v>0</v>
      </c>
      <c r="H36" s="33">
        <v>86379314</v>
      </c>
      <c r="I36" s="33">
        <v>0</v>
      </c>
      <c r="J36" s="33">
        <v>8472112</v>
      </c>
      <c r="K36" s="33">
        <v>194911479</v>
      </c>
      <c r="L36" s="33">
        <v>51722180</v>
      </c>
      <c r="M36" s="33">
        <v>1464877</v>
      </c>
      <c r="N36" s="33">
        <v>0</v>
      </c>
      <c r="O36" s="33">
        <v>0</v>
      </c>
      <c r="P36" s="33">
        <v>24358005</v>
      </c>
      <c r="Q36" s="33">
        <v>0</v>
      </c>
      <c r="S36" s="66"/>
      <c r="T36" s="66"/>
    </row>
    <row r="37" spans="1:20" s="1" customFormat="1" ht="15.75" customHeight="1" x14ac:dyDescent="0.2">
      <c r="A37" s="18">
        <v>26</v>
      </c>
      <c r="B37" s="19" t="s">
        <v>85</v>
      </c>
      <c r="C37" s="9" t="s">
        <v>86</v>
      </c>
      <c r="D37" s="48">
        <f t="shared" si="4"/>
        <v>112148621</v>
      </c>
      <c r="E37" s="48">
        <v>112148621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/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S37" s="66"/>
      <c r="T37" s="66"/>
    </row>
    <row r="38" spans="1:20" s="1" customFormat="1" x14ac:dyDescent="0.2">
      <c r="A38" s="18">
        <v>27</v>
      </c>
      <c r="B38" s="11" t="s">
        <v>87</v>
      </c>
      <c r="C38" s="9" t="s">
        <v>88</v>
      </c>
      <c r="D38" s="48">
        <f t="shared" si="4"/>
        <v>0</v>
      </c>
      <c r="E38" s="48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S38" s="66"/>
      <c r="T38" s="66"/>
    </row>
    <row r="39" spans="1:20" s="17" customFormat="1" x14ac:dyDescent="0.2">
      <c r="A39" s="18">
        <v>28</v>
      </c>
      <c r="B39" s="11" t="s">
        <v>89</v>
      </c>
      <c r="C39" s="9" t="s">
        <v>39</v>
      </c>
      <c r="D39" s="50">
        <f t="shared" si="4"/>
        <v>604617982</v>
      </c>
      <c r="E39" s="50">
        <v>555427687</v>
      </c>
      <c r="F39" s="34">
        <v>13729</v>
      </c>
      <c r="G39" s="34">
        <v>0</v>
      </c>
      <c r="H39" s="34">
        <v>16023155</v>
      </c>
      <c r="I39" s="34">
        <v>0</v>
      </c>
      <c r="J39" s="34">
        <v>0</v>
      </c>
      <c r="K39" s="34">
        <v>33153411</v>
      </c>
      <c r="L39" s="34">
        <v>0</v>
      </c>
      <c r="M39" s="34">
        <v>1192245</v>
      </c>
      <c r="N39" s="34">
        <v>0</v>
      </c>
      <c r="O39" s="34">
        <v>0</v>
      </c>
      <c r="P39" s="34">
        <v>0</v>
      </c>
      <c r="Q39" s="34">
        <v>0</v>
      </c>
      <c r="S39" s="126"/>
      <c r="T39" s="126"/>
    </row>
    <row r="40" spans="1:20" x14ac:dyDescent="0.2">
      <c r="A40" s="18">
        <v>29</v>
      </c>
      <c r="B40" s="10" t="s">
        <v>90</v>
      </c>
      <c r="C40" s="9" t="s">
        <v>37</v>
      </c>
      <c r="D40" s="47">
        <f t="shared" si="4"/>
        <v>759177765</v>
      </c>
      <c r="E40" s="47">
        <v>656051862</v>
      </c>
      <c r="F40" s="35">
        <v>329500</v>
      </c>
      <c r="G40" s="35">
        <v>0</v>
      </c>
      <c r="H40" s="35">
        <v>71899280</v>
      </c>
      <c r="I40" s="35">
        <v>0</v>
      </c>
      <c r="J40" s="35">
        <v>814850</v>
      </c>
      <c r="K40" s="35">
        <v>30082273</v>
      </c>
      <c r="L40" s="35">
        <v>0</v>
      </c>
      <c r="M40" s="35">
        <v>817896</v>
      </c>
      <c r="N40" s="35">
        <v>0</v>
      </c>
      <c r="O40" s="35">
        <v>0</v>
      </c>
      <c r="P40" s="35">
        <v>0</v>
      </c>
      <c r="Q40" s="35">
        <v>0</v>
      </c>
    </row>
    <row r="41" spans="1:20" s="1" customFormat="1" x14ac:dyDescent="0.2">
      <c r="A41" s="18">
        <v>30</v>
      </c>
      <c r="B41" s="11" t="s">
        <v>91</v>
      </c>
      <c r="C41" s="9" t="s">
        <v>16</v>
      </c>
      <c r="D41" s="48">
        <f t="shared" si="4"/>
        <v>67263909</v>
      </c>
      <c r="E41" s="48">
        <v>67263909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/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S41" s="66"/>
      <c r="T41" s="66"/>
    </row>
    <row r="42" spans="1:20" s="1" customFormat="1" x14ac:dyDescent="0.2">
      <c r="A42" s="18">
        <v>31</v>
      </c>
      <c r="B42" s="19" t="s">
        <v>92</v>
      </c>
      <c r="C42" s="9" t="s">
        <v>21</v>
      </c>
      <c r="D42" s="48">
        <f t="shared" si="4"/>
        <v>385855835</v>
      </c>
      <c r="E42" s="48">
        <v>373899775</v>
      </c>
      <c r="F42" s="33">
        <v>308970</v>
      </c>
      <c r="G42" s="33">
        <v>0</v>
      </c>
      <c r="H42" s="33">
        <v>0</v>
      </c>
      <c r="I42" s="33">
        <v>0</v>
      </c>
      <c r="J42" s="33">
        <v>0</v>
      </c>
      <c r="K42" s="33">
        <v>11647090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S42" s="66"/>
      <c r="T42" s="66"/>
    </row>
    <row r="43" spans="1:20" s="1" customFormat="1" x14ac:dyDescent="0.2">
      <c r="A43" s="18">
        <v>32</v>
      </c>
      <c r="B43" s="11" t="s">
        <v>93</v>
      </c>
      <c r="C43" s="9" t="s">
        <v>24</v>
      </c>
      <c r="D43" s="48">
        <f t="shared" si="4"/>
        <v>82245253</v>
      </c>
      <c r="E43" s="48">
        <v>82245253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/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S43" s="66"/>
      <c r="T43" s="66"/>
    </row>
    <row r="44" spans="1:20" x14ac:dyDescent="0.2">
      <c r="A44" s="18">
        <v>33</v>
      </c>
      <c r="B44" s="10" t="s">
        <v>94</v>
      </c>
      <c r="C44" s="9" t="s">
        <v>214</v>
      </c>
      <c r="D44" s="47">
        <f t="shared" si="4"/>
        <v>269479091</v>
      </c>
      <c r="E44" s="47">
        <v>269479091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/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</row>
    <row r="45" spans="1:20" s="1" customFormat="1" x14ac:dyDescent="0.2">
      <c r="A45" s="18">
        <v>34</v>
      </c>
      <c r="B45" s="12" t="s">
        <v>95</v>
      </c>
      <c r="C45" s="13" t="s">
        <v>215</v>
      </c>
      <c r="D45" s="48">
        <f t="shared" si="4"/>
        <v>75173009</v>
      </c>
      <c r="E45" s="48">
        <v>75173009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/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S45" s="66"/>
      <c r="T45" s="66"/>
    </row>
    <row r="46" spans="1:20" s="1" customFormat="1" x14ac:dyDescent="0.2">
      <c r="A46" s="18">
        <v>35</v>
      </c>
      <c r="B46" s="10" t="s">
        <v>96</v>
      </c>
      <c r="C46" s="9" t="s">
        <v>216</v>
      </c>
      <c r="D46" s="48">
        <f t="shared" si="4"/>
        <v>48257867</v>
      </c>
      <c r="E46" s="48">
        <v>48257867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/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S46" s="66"/>
      <c r="T46" s="66"/>
    </row>
    <row r="47" spans="1:20" s="1" customFormat="1" x14ac:dyDescent="0.2">
      <c r="A47" s="18">
        <v>36</v>
      </c>
      <c r="B47" s="10" t="s">
        <v>97</v>
      </c>
      <c r="C47" s="9" t="s">
        <v>23</v>
      </c>
      <c r="D47" s="48">
        <f t="shared" si="4"/>
        <v>69471508</v>
      </c>
      <c r="E47" s="48">
        <v>69471508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/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S47" s="66"/>
      <c r="T47" s="66"/>
    </row>
    <row r="48" spans="1:20" s="1" customFormat="1" x14ac:dyDescent="0.2">
      <c r="A48" s="18">
        <v>37</v>
      </c>
      <c r="B48" s="19" t="s">
        <v>98</v>
      </c>
      <c r="C48" s="9" t="s">
        <v>20</v>
      </c>
      <c r="D48" s="48">
        <f t="shared" si="4"/>
        <v>37304237</v>
      </c>
      <c r="E48" s="48">
        <v>37304237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/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S48" s="66"/>
      <c r="T48" s="66"/>
    </row>
    <row r="49" spans="1:20" s="1" customFormat="1" x14ac:dyDescent="0.2">
      <c r="A49" s="18">
        <v>38</v>
      </c>
      <c r="B49" s="11" t="s">
        <v>99</v>
      </c>
      <c r="C49" s="9" t="s">
        <v>100</v>
      </c>
      <c r="D49" s="48">
        <f t="shared" si="4"/>
        <v>64182596.999999993</v>
      </c>
      <c r="E49" s="48">
        <v>46927281.489999995</v>
      </c>
      <c r="F49" s="33">
        <v>41640</v>
      </c>
      <c r="G49" s="33">
        <v>0</v>
      </c>
      <c r="H49" s="33">
        <v>6102707.5100000007</v>
      </c>
      <c r="I49" s="33">
        <v>0</v>
      </c>
      <c r="J49" s="33">
        <v>0</v>
      </c>
      <c r="K49" s="33">
        <v>11110968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S49" s="66"/>
      <c r="T49" s="66"/>
    </row>
    <row r="50" spans="1:20" s="17" customFormat="1" x14ac:dyDescent="0.2">
      <c r="A50" s="18">
        <v>39</v>
      </c>
      <c r="B50" s="19" t="s">
        <v>101</v>
      </c>
      <c r="C50" s="9" t="s">
        <v>102</v>
      </c>
      <c r="D50" s="50">
        <f t="shared" si="4"/>
        <v>584308252</v>
      </c>
      <c r="E50" s="50">
        <v>580695547</v>
      </c>
      <c r="F50" s="34">
        <v>13880</v>
      </c>
      <c r="G50" s="34">
        <v>0</v>
      </c>
      <c r="H50" s="34">
        <v>0</v>
      </c>
      <c r="I50" s="34">
        <v>0</v>
      </c>
      <c r="J50" s="34">
        <v>0</v>
      </c>
      <c r="K50" s="34">
        <v>3598825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S50" s="126"/>
      <c r="T50" s="126"/>
    </row>
    <row r="51" spans="1:20" s="1" customFormat="1" x14ac:dyDescent="0.2">
      <c r="A51" s="18">
        <v>40</v>
      </c>
      <c r="B51" s="10" t="s">
        <v>103</v>
      </c>
      <c r="C51" s="9" t="s">
        <v>221</v>
      </c>
      <c r="D51" s="48">
        <f t="shared" si="4"/>
        <v>73510604</v>
      </c>
      <c r="E51" s="48">
        <v>73510604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/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S51" s="66"/>
      <c r="T51" s="66"/>
    </row>
    <row r="52" spans="1:20" s="1" customFormat="1" ht="10.5" customHeight="1" x14ac:dyDescent="0.2">
      <c r="A52" s="18">
        <v>41</v>
      </c>
      <c r="B52" s="10" t="s">
        <v>104</v>
      </c>
      <c r="C52" s="9" t="s">
        <v>2</v>
      </c>
      <c r="D52" s="48">
        <f t="shared" si="4"/>
        <v>350007391</v>
      </c>
      <c r="E52" s="48">
        <v>349963530</v>
      </c>
      <c r="F52" s="33">
        <v>43861</v>
      </c>
      <c r="G52" s="33">
        <v>0</v>
      </c>
      <c r="H52" s="33">
        <v>0</v>
      </c>
      <c r="I52" s="33">
        <v>0</v>
      </c>
      <c r="J52" s="33">
        <v>0</v>
      </c>
      <c r="K52" s="33"/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S52" s="66"/>
      <c r="T52" s="66"/>
    </row>
    <row r="53" spans="1:20" s="1" customFormat="1" x14ac:dyDescent="0.2">
      <c r="A53" s="18">
        <v>42</v>
      </c>
      <c r="B53" s="19" t="s">
        <v>105</v>
      </c>
      <c r="C53" s="9" t="s">
        <v>3</v>
      </c>
      <c r="D53" s="48">
        <f t="shared" si="4"/>
        <v>54436483</v>
      </c>
      <c r="E53" s="48">
        <v>54436483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/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S53" s="66"/>
      <c r="T53" s="66"/>
    </row>
    <row r="54" spans="1:20" s="1" customFormat="1" x14ac:dyDescent="0.2">
      <c r="A54" s="18">
        <v>43</v>
      </c>
      <c r="B54" s="11" t="s">
        <v>151</v>
      </c>
      <c r="C54" s="9" t="s">
        <v>32</v>
      </c>
      <c r="D54" s="48">
        <f t="shared" si="4"/>
        <v>100889720</v>
      </c>
      <c r="E54" s="48">
        <v>100834320</v>
      </c>
      <c r="F54" s="33">
        <v>55400</v>
      </c>
      <c r="G54" s="33">
        <v>0</v>
      </c>
      <c r="H54" s="33">
        <v>0</v>
      </c>
      <c r="I54" s="33">
        <v>0</v>
      </c>
      <c r="J54" s="33">
        <v>0</v>
      </c>
      <c r="K54" s="33"/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S54" s="66"/>
      <c r="T54" s="66"/>
    </row>
    <row r="55" spans="1:20" s="1" customFormat="1" x14ac:dyDescent="0.2">
      <c r="A55" s="18">
        <v>44</v>
      </c>
      <c r="B55" s="19" t="s">
        <v>106</v>
      </c>
      <c r="C55" s="9" t="s">
        <v>217</v>
      </c>
      <c r="D55" s="48">
        <f t="shared" si="4"/>
        <v>86682980</v>
      </c>
      <c r="E55" s="48">
        <v>86653651</v>
      </c>
      <c r="F55" s="33">
        <v>29329</v>
      </c>
      <c r="G55" s="33">
        <v>0</v>
      </c>
      <c r="H55" s="33">
        <v>0</v>
      </c>
      <c r="I55" s="33">
        <v>0</v>
      </c>
      <c r="J55" s="33">
        <v>0</v>
      </c>
      <c r="K55" s="33"/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S55" s="66"/>
      <c r="T55" s="66"/>
    </row>
    <row r="56" spans="1:20" s="1" customFormat="1" ht="10.5" customHeight="1" x14ac:dyDescent="0.2">
      <c r="A56" s="18">
        <v>45</v>
      </c>
      <c r="B56" s="11" t="s">
        <v>107</v>
      </c>
      <c r="C56" s="9" t="s">
        <v>0</v>
      </c>
      <c r="D56" s="48">
        <f t="shared" si="4"/>
        <v>120781387</v>
      </c>
      <c r="E56" s="48">
        <v>120781387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/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S56" s="66"/>
      <c r="T56" s="66"/>
    </row>
    <row r="57" spans="1:20" s="1" customFormat="1" x14ac:dyDescent="0.2">
      <c r="A57" s="18">
        <v>46</v>
      </c>
      <c r="B57" s="19" t="s">
        <v>108</v>
      </c>
      <c r="C57" s="9" t="s">
        <v>4</v>
      </c>
      <c r="D57" s="48">
        <f t="shared" si="4"/>
        <v>38860690</v>
      </c>
      <c r="E57" s="48">
        <v>38860690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/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S57" s="66"/>
      <c r="T57" s="66"/>
    </row>
    <row r="58" spans="1:20" s="1" customFormat="1" x14ac:dyDescent="0.2">
      <c r="A58" s="18">
        <v>47</v>
      </c>
      <c r="B58" s="11" t="s">
        <v>109</v>
      </c>
      <c r="C58" s="9" t="s">
        <v>1</v>
      </c>
      <c r="D58" s="48">
        <f t="shared" si="4"/>
        <v>74488381</v>
      </c>
      <c r="E58" s="48">
        <v>74488381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/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S58" s="66"/>
      <c r="T58" s="66"/>
    </row>
    <row r="59" spans="1:20" s="1" customFormat="1" x14ac:dyDescent="0.2">
      <c r="A59" s="18">
        <v>48</v>
      </c>
      <c r="B59" s="19" t="s">
        <v>110</v>
      </c>
      <c r="C59" s="9" t="s">
        <v>218</v>
      </c>
      <c r="D59" s="48">
        <f t="shared" si="4"/>
        <v>102222682</v>
      </c>
      <c r="E59" s="48">
        <v>102222682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/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S59" s="66"/>
      <c r="T59" s="66"/>
    </row>
    <row r="60" spans="1:20" s="1" customFormat="1" x14ac:dyDescent="0.2">
      <c r="A60" s="18">
        <v>49</v>
      </c>
      <c r="B60" s="19" t="s">
        <v>111</v>
      </c>
      <c r="C60" s="9" t="s">
        <v>25</v>
      </c>
      <c r="D60" s="48">
        <f t="shared" si="4"/>
        <v>710727838</v>
      </c>
      <c r="E60" s="48">
        <v>583119738</v>
      </c>
      <c r="F60" s="33">
        <v>97160</v>
      </c>
      <c r="G60" s="33">
        <v>127510940</v>
      </c>
      <c r="H60" s="33">
        <v>0</v>
      </c>
      <c r="I60" s="33">
        <v>0</v>
      </c>
      <c r="J60" s="33">
        <v>0</v>
      </c>
      <c r="K60" s="33"/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S60" s="66"/>
      <c r="T60" s="66"/>
    </row>
    <row r="61" spans="1:20" s="1" customFormat="1" x14ac:dyDescent="0.2">
      <c r="A61" s="18">
        <v>50</v>
      </c>
      <c r="B61" s="19" t="s">
        <v>159</v>
      </c>
      <c r="C61" s="9" t="s">
        <v>53</v>
      </c>
      <c r="D61" s="48">
        <f t="shared" si="4"/>
        <v>77634360</v>
      </c>
      <c r="E61" s="48">
        <v>77634360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/>
      <c r="L61" s="33"/>
      <c r="M61" s="33"/>
      <c r="N61" s="33"/>
      <c r="O61" s="33"/>
      <c r="P61" s="33"/>
      <c r="Q61" s="33"/>
      <c r="S61" s="66"/>
      <c r="T61" s="66"/>
    </row>
    <row r="62" spans="1:20" s="1" customFormat="1" x14ac:dyDescent="0.2">
      <c r="A62" s="18">
        <v>51</v>
      </c>
      <c r="B62" s="19" t="s">
        <v>112</v>
      </c>
      <c r="C62" s="9" t="s">
        <v>219</v>
      </c>
      <c r="D62" s="48">
        <f t="shared" si="4"/>
        <v>59760626</v>
      </c>
      <c r="E62" s="48">
        <v>59760626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/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S62" s="66"/>
      <c r="T62" s="66"/>
    </row>
    <row r="63" spans="1:20" s="1" customFormat="1" x14ac:dyDescent="0.2">
      <c r="A63" s="18">
        <v>52</v>
      </c>
      <c r="B63" s="11" t="s">
        <v>161</v>
      </c>
      <c r="C63" s="9" t="s">
        <v>220</v>
      </c>
      <c r="D63" s="48">
        <f t="shared" si="4"/>
        <v>63585669</v>
      </c>
      <c r="E63" s="48">
        <v>63585669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/>
      <c r="L63" s="33">
        <v>0</v>
      </c>
      <c r="M63" s="33"/>
      <c r="N63" s="33"/>
      <c r="O63" s="33"/>
      <c r="P63" s="33"/>
      <c r="Q63" s="33"/>
      <c r="S63" s="66"/>
      <c r="T63" s="66"/>
    </row>
    <row r="64" spans="1:20" s="1" customFormat="1" x14ac:dyDescent="0.2">
      <c r="A64" s="18">
        <v>53</v>
      </c>
      <c r="B64" s="19" t="s">
        <v>223</v>
      </c>
      <c r="C64" s="9" t="s">
        <v>222</v>
      </c>
      <c r="D64" s="48">
        <f t="shared" si="4"/>
        <v>399752118</v>
      </c>
      <c r="E64" s="48">
        <v>288843452</v>
      </c>
      <c r="F64" s="33">
        <v>0</v>
      </c>
      <c r="G64" s="33">
        <v>0</v>
      </c>
      <c r="H64" s="33">
        <v>93020809</v>
      </c>
      <c r="I64" s="33">
        <v>1057176</v>
      </c>
      <c r="J64" s="33">
        <v>0</v>
      </c>
      <c r="K64" s="33">
        <v>16830681</v>
      </c>
      <c r="L64" s="33">
        <v>0</v>
      </c>
      <c r="M64" s="33">
        <v>272632</v>
      </c>
      <c r="N64" s="33">
        <v>14085706</v>
      </c>
      <c r="O64" s="33">
        <v>0</v>
      </c>
      <c r="P64" s="33">
        <v>0</v>
      </c>
      <c r="Q64" s="33">
        <v>0</v>
      </c>
      <c r="S64" s="66"/>
      <c r="T64" s="66"/>
    </row>
    <row r="65" spans="1:20" s="1" customFormat="1" x14ac:dyDescent="0.2">
      <c r="A65" s="18">
        <v>54</v>
      </c>
      <c r="B65" s="19" t="s">
        <v>232</v>
      </c>
      <c r="C65" s="9" t="s">
        <v>233</v>
      </c>
      <c r="D65" s="48">
        <f t="shared" si="4"/>
        <v>0</v>
      </c>
      <c r="E65" s="48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S65" s="66"/>
      <c r="T65" s="66"/>
    </row>
    <row r="66" spans="1:20" s="1" customFormat="1" ht="23.25" customHeight="1" x14ac:dyDescent="0.2">
      <c r="A66" s="18">
        <v>55</v>
      </c>
      <c r="B66" s="19" t="s">
        <v>113</v>
      </c>
      <c r="C66" s="9" t="s">
        <v>52</v>
      </c>
      <c r="D66" s="48">
        <f t="shared" si="4"/>
        <v>0</v>
      </c>
      <c r="E66" s="48">
        <v>0</v>
      </c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S66" s="66"/>
      <c r="T66" s="66"/>
    </row>
    <row r="67" spans="1:20" s="1" customFormat="1" ht="27.75" customHeight="1" x14ac:dyDescent="0.2">
      <c r="A67" s="18">
        <v>56</v>
      </c>
      <c r="B67" s="11" t="s">
        <v>114</v>
      </c>
      <c r="C67" s="9" t="s">
        <v>234</v>
      </c>
      <c r="D67" s="48">
        <f t="shared" si="4"/>
        <v>0</v>
      </c>
      <c r="E67" s="48">
        <v>0</v>
      </c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S67" s="66"/>
      <c r="T67" s="66"/>
    </row>
    <row r="68" spans="1:20" s="1" customFormat="1" ht="24" x14ac:dyDescent="0.2">
      <c r="A68" s="18">
        <v>57</v>
      </c>
      <c r="B68" s="10" t="s">
        <v>115</v>
      </c>
      <c r="C68" s="9" t="s">
        <v>116</v>
      </c>
      <c r="D68" s="48">
        <f t="shared" si="4"/>
        <v>0</v>
      </c>
      <c r="E68" s="48">
        <v>0</v>
      </c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S68" s="66"/>
      <c r="T68" s="66"/>
    </row>
    <row r="69" spans="1:20" s="1" customFormat="1" x14ac:dyDescent="0.2">
      <c r="A69" s="18">
        <v>58</v>
      </c>
      <c r="B69" s="11" t="s">
        <v>117</v>
      </c>
      <c r="C69" s="9" t="s">
        <v>235</v>
      </c>
      <c r="D69" s="48">
        <f t="shared" si="4"/>
        <v>0</v>
      </c>
      <c r="E69" s="48">
        <v>0</v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S69" s="66"/>
      <c r="T69" s="66"/>
    </row>
    <row r="70" spans="1:20" s="1" customFormat="1" x14ac:dyDescent="0.2">
      <c r="A70" s="18">
        <v>59</v>
      </c>
      <c r="B70" s="19" t="s">
        <v>118</v>
      </c>
      <c r="C70" s="9" t="s">
        <v>325</v>
      </c>
      <c r="D70" s="48">
        <f t="shared" si="4"/>
        <v>0</v>
      </c>
      <c r="E70" s="48">
        <v>0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S70" s="66"/>
      <c r="T70" s="66"/>
    </row>
    <row r="71" spans="1:20" s="1" customFormat="1" ht="24" x14ac:dyDescent="0.2">
      <c r="A71" s="18">
        <v>60</v>
      </c>
      <c r="B71" s="10" t="s">
        <v>119</v>
      </c>
      <c r="C71" s="9" t="s">
        <v>236</v>
      </c>
      <c r="D71" s="48">
        <f t="shared" si="4"/>
        <v>0</v>
      </c>
      <c r="E71" s="48">
        <v>0</v>
      </c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S71" s="66"/>
      <c r="T71" s="66"/>
    </row>
    <row r="72" spans="1:20" s="1" customFormat="1" ht="24" x14ac:dyDescent="0.2">
      <c r="A72" s="18">
        <v>61</v>
      </c>
      <c r="B72" s="10" t="s">
        <v>120</v>
      </c>
      <c r="C72" s="9" t="s">
        <v>237</v>
      </c>
      <c r="D72" s="48">
        <f t="shared" si="4"/>
        <v>0</v>
      </c>
      <c r="E72" s="48">
        <v>0</v>
      </c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S72" s="66"/>
      <c r="T72" s="66"/>
    </row>
    <row r="73" spans="1:20" s="1" customFormat="1" x14ac:dyDescent="0.2">
      <c r="A73" s="18">
        <v>62</v>
      </c>
      <c r="B73" s="11" t="s">
        <v>121</v>
      </c>
      <c r="C73" s="9" t="s">
        <v>238</v>
      </c>
      <c r="D73" s="48">
        <f t="shared" si="4"/>
        <v>0</v>
      </c>
      <c r="E73" s="48">
        <v>0</v>
      </c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S73" s="66"/>
      <c r="T73" s="66"/>
    </row>
    <row r="74" spans="1:20" s="1" customFormat="1" x14ac:dyDescent="0.2">
      <c r="A74" s="18">
        <v>63</v>
      </c>
      <c r="B74" s="11" t="s">
        <v>122</v>
      </c>
      <c r="C74" s="9" t="s">
        <v>51</v>
      </c>
      <c r="D74" s="48">
        <f t="shared" si="4"/>
        <v>0</v>
      </c>
      <c r="E74" s="48">
        <v>0</v>
      </c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S74" s="66"/>
      <c r="T74" s="66"/>
    </row>
    <row r="75" spans="1:20" s="1" customFormat="1" x14ac:dyDescent="0.2">
      <c r="A75" s="18">
        <v>64</v>
      </c>
      <c r="B75" s="11" t="s">
        <v>123</v>
      </c>
      <c r="C75" s="9" t="s">
        <v>239</v>
      </c>
      <c r="D75" s="48">
        <f t="shared" si="4"/>
        <v>0</v>
      </c>
      <c r="E75" s="48">
        <v>0</v>
      </c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S75" s="66"/>
      <c r="T75" s="66"/>
    </row>
    <row r="76" spans="1:20" s="1" customFormat="1" ht="24" x14ac:dyDescent="0.2">
      <c r="A76" s="18">
        <v>65</v>
      </c>
      <c r="B76" s="11" t="s">
        <v>124</v>
      </c>
      <c r="C76" s="9" t="s">
        <v>240</v>
      </c>
      <c r="D76" s="48">
        <f t="shared" si="4"/>
        <v>0</v>
      </c>
      <c r="E76" s="48">
        <v>0</v>
      </c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S76" s="66"/>
      <c r="T76" s="66"/>
    </row>
    <row r="77" spans="1:20" s="1" customFormat="1" ht="24" x14ac:dyDescent="0.2">
      <c r="A77" s="18">
        <v>66</v>
      </c>
      <c r="B77" s="10" t="s">
        <v>125</v>
      </c>
      <c r="C77" s="9" t="s">
        <v>241</v>
      </c>
      <c r="D77" s="48">
        <f t="shared" ref="D77:D140" si="5">E77+F77+G77+H77+I77+J77+K77</f>
        <v>0</v>
      </c>
      <c r="E77" s="48">
        <v>0</v>
      </c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S77" s="66"/>
      <c r="T77" s="66"/>
    </row>
    <row r="78" spans="1:20" s="1" customFormat="1" ht="24" x14ac:dyDescent="0.2">
      <c r="A78" s="18">
        <v>67</v>
      </c>
      <c r="B78" s="11" t="s">
        <v>126</v>
      </c>
      <c r="C78" s="9" t="s">
        <v>242</v>
      </c>
      <c r="D78" s="48">
        <f t="shared" si="5"/>
        <v>0</v>
      </c>
      <c r="E78" s="48">
        <v>0</v>
      </c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S78" s="66"/>
      <c r="T78" s="66"/>
    </row>
    <row r="79" spans="1:20" s="1" customFormat="1" ht="24" x14ac:dyDescent="0.2">
      <c r="A79" s="18">
        <v>68</v>
      </c>
      <c r="B79" s="11" t="s">
        <v>127</v>
      </c>
      <c r="C79" s="9" t="s">
        <v>243</v>
      </c>
      <c r="D79" s="48">
        <f t="shared" si="5"/>
        <v>0</v>
      </c>
      <c r="E79" s="48">
        <v>0</v>
      </c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S79" s="66"/>
      <c r="T79" s="66"/>
    </row>
    <row r="80" spans="1:20" s="1" customFormat="1" ht="24" x14ac:dyDescent="0.2">
      <c r="A80" s="18">
        <v>69</v>
      </c>
      <c r="B80" s="10" t="s">
        <v>128</v>
      </c>
      <c r="C80" s="9" t="s">
        <v>244</v>
      </c>
      <c r="D80" s="48">
        <f t="shared" si="5"/>
        <v>0</v>
      </c>
      <c r="E80" s="48">
        <v>0</v>
      </c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S80" s="66"/>
      <c r="T80" s="66"/>
    </row>
    <row r="81" spans="1:20" s="1" customFormat="1" ht="24" x14ac:dyDescent="0.2">
      <c r="A81" s="18">
        <v>70</v>
      </c>
      <c r="B81" s="10" t="s">
        <v>129</v>
      </c>
      <c r="C81" s="9" t="s">
        <v>245</v>
      </c>
      <c r="D81" s="48">
        <f t="shared" si="5"/>
        <v>0</v>
      </c>
      <c r="E81" s="48">
        <v>0</v>
      </c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S81" s="66"/>
      <c r="T81" s="66"/>
    </row>
    <row r="82" spans="1:20" s="1" customFormat="1" ht="24" x14ac:dyDescent="0.2">
      <c r="A82" s="18">
        <v>71</v>
      </c>
      <c r="B82" s="10" t="s">
        <v>130</v>
      </c>
      <c r="C82" s="9" t="s">
        <v>246</v>
      </c>
      <c r="D82" s="48">
        <f t="shared" si="5"/>
        <v>0</v>
      </c>
      <c r="E82" s="48">
        <v>0</v>
      </c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S82" s="66"/>
      <c r="T82" s="66"/>
    </row>
    <row r="83" spans="1:20" s="1" customFormat="1" x14ac:dyDescent="0.2">
      <c r="A83" s="18">
        <v>72</v>
      </c>
      <c r="B83" s="19" t="s">
        <v>131</v>
      </c>
      <c r="C83" s="9" t="s">
        <v>132</v>
      </c>
      <c r="D83" s="48">
        <f t="shared" si="5"/>
        <v>401113557</v>
      </c>
      <c r="E83" s="48">
        <v>401099677</v>
      </c>
      <c r="F83" s="33">
        <v>13880</v>
      </c>
      <c r="G83" s="33">
        <v>0</v>
      </c>
      <c r="H83" s="33">
        <v>0</v>
      </c>
      <c r="I83" s="33">
        <v>0</v>
      </c>
      <c r="J83" s="33">
        <v>0</v>
      </c>
      <c r="K83" s="33"/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S83" s="66"/>
      <c r="T83" s="66"/>
    </row>
    <row r="84" spans="1:20" s="1" customFormat="1" ht="13.5" customHeight="1" x14ac:dyDescent="0.2">
      <c r="A84" s="18">
        <v>73</v>
      </c>
      <c r="B84" s="10" t="s">
        <v>133</v>
      </c>
      <c r="C84" s="9" t="s">
        <v>247</v>
      </c>
      <c r="D84" s="48">
        <f t="shared" si="5"/>
        <v>131678135</v>
      </c>
      <c r="E84" s="48">
        <v>131678135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/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S84" s="66"/>
      <c r="T84" s="66"/>
    </row>
    <row r="85" spans="1:20" s="1" customFormat="1" ht="14.25" customHeight="1" x14ac:dyDescent="0.2">
      <c r="A85" s="18">
        <v>74</v>
      </c>
      <c r="B85" s="19" t="s">
        <v>134</v>
      </c>
      <c r="C85" s="9" t="s">
        <v>35</v>
      </c>
      <c r="D85" s="48">
        <f t="shared" si="5"/>
        <v>1194124230</v>
      </c>
      <c r="E85" s="48">
        <v>1047391875</v>
      </c>
      <c r="F85" s="33">
        <v>13880</v>
      </c>
      <c r="G85" s="33">
        <v>0</v>
      </c>
      <c r="H85" s="33">
        <v>0</v>
      </c>
      <c r="I85" s="33">
        <v>0</v>
      </c>
      <c r="J85" s="33">
        <v>0</v>
      </c>
      <c r="K85" s="33">
        <v>146718475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S85" s="66"/>
      <c r="T85" s="66"/>
    </row>
    <row r="86" spans="1:20" s="1" customFormat="1" x14ac:dyDescent="0.2">
      <c r="A86" s="18">
        <v>75</v>
      </c>
      <c r="B86" s="10" t="s">
        <v>135</v>
      </c>
      <c r="C86" s="9" t="s">
        <v>414</v>
      </c>
      <c r="D86" s="48">
        <f t="shared" si="5"/>
        <v>38953335</v>
      </c>
      <c r="E86" s="48">
        <v>38953335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/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S86" s="66"/>
      <c r="T86" s="66"/>
    </row>
    <row r="87" spans="1:20" s="1" customFormat="1" x14ac:dyDescent="0.2">
      <c r="A87" s="18">
        <v>76</v>
      </c>
      <c r="B87" s="10" t="s">
        <v>136</v>
      </c>
      <c r="C87" s="9" t="s">
        <v>36</v>
      </c>
      <c r="D87" s="48">
        <f t="shared" si="5"/>
        <v>816214559</v>
      </c>
      <c r="E87" s="48">
        <v>610980750</v>
      </c>
      <c r="F87" s="33">
        <v>124961379</v>
      </c>
      <c r="G87" s="33">
        <v>0</v>
      </c>
      <c r="H87" s="33">
        <v>0</v>
      </c>
      <c r="I87" s="33">
        <v>0</v>
      </c>
      <c r="J87" s="33">
        <v>0</v>
      </c>
      <c r="K87" s="33">
        <v>80272430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S87" s="66"/>
      <c r="T87" s="66"/>
    </row>
    <row r="88" spans="1:20" s="1" customFormat="1" x14ac:dyDescent="0.2">
      <c r="A88" s="18">
        <v>77</v>
      </c>
      <c r="B88" s="10" t="s">
        <v>137</v>
      </c>
      <c r="C88" s="9" t="s">
        <v>50</v>
      </c>
      <c r="D88" s="48">
        <f t="shared" si="5"/>
        <v>621143873</v>
      </c>
      <c r="E88" s="48">
        <v>478998906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142144967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S88" s="66"/>
      <c r="T88" s="66"/>
    </row>
    <row r="89" spans="1:20" s="1" customFormat="1" x14ac:dyDescent="0.2">
      <c r="A89" s="18">
        <v>78</v>
      </c>
      <c r="B89" s="10" t="s">
        <v>138</v>
      </c>
      <c r="C89" s="9" t="s">
        <v>228</v>
      </c>
      <c r="D89" s="48">
        <f t="shared" si="5"/>
        <v>1359764193</v>
      </c>
      <c r="E89" s="48">
        <v>919911873</v>
      </c>
      <c r="F89" s="33">
        <v>27458</v>
      </c>
      <c r="G89" s="33">
        <v>47582947</v>
      </c>
      <c r="H89" s="33">
        <v>93714861</v>
      </c>
      <c r="I89" s="33">
        <v>2649178</v>
      </c>
      <c r="J89" s="33">
        <v>0</v>
      </c>
      <c r="K89" s="33">
        <v>295877876</v>
      </c>
      <c r="L89" s="33">
        <v>0</v>
      </c>
      <c r="M89" s="33">
        <v>25879240</v>
      </c>
      <c r="N89" s="33">
        <v>11636018</v>
      </c>
      <c r="O89" s="33">
        <v>0</v>
      </c>
      <c r="P89" s="33">
        <v>0</v>
      </c>
      <c r="Q89" s="33">
        <v>0</v>
      </c>
      <c r="S89" s="66"/>
      <c r="T89" s="66"/>
    </row>
    <row r="90" spans="1:20" s="1" customFormat="1" x14ac:dyDescent="0.2">
      <c r="A90" s="18">
        <v>79</v>
      </c>
      <c r="B90" s="10" t="s">
        <v>139</v>
      </c>
      <c r="C90" s="9" t="s">
        <v>308</v>
      </c>
      <c r="D90" s="48">
        <f t="shared" si="5"/>
        <v>475934504</v>
      </c>
      <c r="E90" s="48">
        <v>436817109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39117395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S90" s="66"/>
      <c r="T90" s="66"/>
    </row>
    <row r="91" spans="1:20" s="1" customFormat="1" x14ac:dyDescent="0.2">
      <c r="A91" s="18">
        <v>80</v>
      </c>
      <c r="B91" s="11" t="s">
        <v>140</v>
      </c>
      <c r="C91" s="9" t="s">
        <v>258</v>
      </c>
      <c r="D91" s="48">
        <f t="shared" si="5"/>
        <v>0</v>
      </c>
      <c r="E91" s="48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S91" s="66"/>
      <c r="T91" s="66"/>
    </row>
    <row r="92" spans="1:20" s="1" customFormat="1" ht="24" x14ac:dyDescent="0.2">
      <c r="A92" s="292">
        <v>81</v>
      </c>
      <c r="B92" s="295" t="s">
        <v>141</v>
      </c>
      <c r="C92" s="14" t="s">
        <v>248</v>
      </c>
      <c r="D92" s="48">
        <f t="shared" si="5"/>
        <v>45058072</v>
      </c>
      <c r="E92" s="48">
        <v>45058072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S92" s="66"/>
      <c r="T92" s="66"/>
    </row>
    <row r="93" spans="1:20" s="1" customFormat="1" ht="36" x14ac:dyDescent="0.2">
      <c r="A93" s="293"/>
      <c r="B93" s="296"/>
      <c r="C93" s="9" t="s">
        <v>306</v>
      </c>
      <c r="D93" s="48">
        <f t="shared" si="5"/>
        <v>0</v>
      </c>
      <c r="E93" s="48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S93" s="66"/>
      <c r="T93" s="66"/>
    </row>
    <row r="94" spans="1:20" s="1" customFormat="1" ht="24" x14ac:dyDescent="0.2">
      <c r="A94" s="293"/>
      <c r="B94" s="296"/>
      <c r="C94" s="9" t="s">
        <v>249</v>
      </c>
      <c r="D94" s="48">
        <f t="shared" si="5"/>
        <v>0</v>
      </c>
      <c r="E94" s="48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S94" s="66"/>
      <c r="T94" s="66"/>
    </row>
    <row r="95" spans="1:20" s="1" customFormat="1" ht="36" x14ac:dyDescent="0.2">
      <c r="A95" s="294"/>
      <c r="B95" s="297"/>
      <c r="C95" s="20" t="s">
        <v>307</v>
      </c>
      <c r="D95" s="48">
        <f t="shared" si="5"/>
        <v>45058072</v>
      </c>
      <c r="E95" s="48">
        <v>45058072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S95" s="66"/>
      <c r="T95" s="66"/>
    </row>
    <row r="96" spans="1:20" s="1" customFormat="1" ht="24" x14ac:dyDescent="0.2">
      <c r="A96" s="18">
        <v>82</v>
      </c>
      <c r="B96" s="11" t="s">
        <v>142</v>
      </c>
      <c r="C96" s="9" t="s">
        <v>49</v>
      </c>
      <c r="D96" s="48">
        <f t="shared" si="5"/>
        <v>0</v>
      </c>
      <c r="E96" s="48">
        <v>0</v>
      </c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S96" s="66"/>
      <c r="T96" s="66"/>
    </row>
    <row r="97" spans="1:20" s="1" customFormat="1" x14ac:dyDescent="0.2">
      <c r="A97" s="18">
        <v>83</v>
      </c>
      <c r="B97" s="11" t="s">
        <v>143</v>
      </c>
      <c r="C97" s="9" t="s">
        <v>144</v>
      </c>
      <c r="D97" s="48">
        <f t="shared" si="5"/>
        <v>0</v>
      </c>
      <c r="E97" s="48">
        <v>0</v>
      </c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S97" s="66"/>
      <c r="T97" s="66"/>
    </row>
    <row r="98" spans="1:20" s="1" customFormat="1" x14ac:dyDescent="0.2">
      <c r="A98" s="18">
        <v>84</v>
      </c>
      <c r="B98" s="19" t="s">
        <v>145</v>
      </c>
      <c r="C98" s="9" t="s">
        <v>146</v>
      </c>
      <c r="D98" s="48">
        <f t="shared" si="5"/>
        <v>277797233</v>
      </c>
      <c r="E98" s="48">
        <v>277797233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/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S98" s="66"/>
      <c r="T98" s="66"/>
    </row>
    <row r="99" spans="1:20" s="1" customFormat="1" x14ac:dyDescent="0.2">
      <c r="A99" s="18">
        <v>85</v>
      </c>
      <c r="B99" s="11" t="s">
        <v>147</v>
      </c>
      <c r="C99" s="9" t="s">
        <v>27</v>
      </c>
      <c r="D99" s="48">
        <f t="shared" si="5"/>
        <v>43962994</v>
      </c>
      <c r="E99" s="48">
        <v>43962994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/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S99" s="66"/>
      <c r="T99" s="66"/>
    </row>
    <row r="100" spans="1:20" s="1" customFormat="1" x14ac:dyDescent="0.2">
      <c r="A100" s="18">
        <v>86</v>
      </c>
      <c r="B100" s="19" t="s">
        <v>148</v>
      </c>
      <c r="C100" s="9" t="s">
        <v>12</v>
      </c>
      <c r="D100" s="48">
        <f t="shared" si="5"/>
        <v>48894947</v>
      </c>
      <c r="E100" s="48">
        <v>48894947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/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S100" s="66"/>
      <c r="T100" s="66"/>
    </row>
    <row r="101" spans="1:20" s="1" customFormat="1" x14ac:dyDescent="0.2">
      <c r="A101" s="18">
        <v>87</v>
      </c>
      <c r="B101" s="19" t="s">
        <v>149</v>
      </c>
      <c r="C101" s="9" t="s">
        <v>26</v>
      </c>
      <c r="D101" s="48">
        <f t="shared" si="5"/>
        <v>130384477</v>
      </c>
      <c r="E101" s="48">
        <v>130384477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/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S101" s="66"/>
      <c r="T101" s="66"/>
    </row>
    <row r="102" spans="1:20" s="1" customFormat="1" x14ac:dyDescent="0.2">
      <c r="A102" s="18">
        <v>88</v>
      </c>
      <c r="B102" s="11" t="s">
        <v>150</v>
      </c>
      <c r="C102" s="9" t="s">
        <v>43</v>
      </c>
      <c r="D102" s="48">
        <f t="shared" si="5"/>
        <v>61654969</v>
      </c>
      <c r="E102" s="48">
        <v>61654969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/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S102" s="66"/>
      <c r="T102" s="66"/>
    </row>
    <row r="103" spans="1:20" s="1" customFormat="1" x14ac:dyDescent="0.2">
      <c r="A103" s="18">
        <v>89</v>
      </c>
      <c r="B103" s="10" t="s">
        <v>152</v>
      </c>
      <c r="C103" s="9" t="s">
        <v>28</v>
      </c>
      <c r="D103" s="48">
        <f t="shared" si="5"/>
        <v>85904758</v>
      </c>
      <c r="E103" s="48">
        <v>85904758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/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S103" s="66"/>
      <c r="T103" s="66"/>
    </row>
    <row r="104" spans="1:20" s="1" customFormat="1" x14ac:dyDescent="0.2">
      <c r="A104" s="18">
        <v>90</v>
      </c>
      <c r="B104" s="10" t="s">
        <v>153</v>
      </c>
      <c r="C104" s="9" t="s">
        <v>29</v>
      </c>
      <c r="D104" s="48">
        <f t="shared" si="5"/>
        <v>126451297</v>
      </c>
      <c r="E104" s="48">
        <v>126451297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/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S104" s="66"/>
      <c r="T104" s="66"/>
    </row>
    <row r="105" spans="1:20" s="1" customFormat="1" ht="12" customHeight="1" x14ac:dyDescent="0.2">
      <c r="A105" s="18">
        <v>91</v>
      </c>
      <c r="B105" s="19" t="s">
        <v>154</v>
      </c>
      <c r="C105" s="9" t="s">
        <v>14</v>
      </c>
      <c r="D105" s="48">
        <f t="shared" si="5"/>
        <v>46993987</v>
      </c>
      <c r="E105" s="48">
        <v>46993987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/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S105" s="66"/>
      <c r="T105" s="66"/>
    </row>
    <row r="106" spans="1:20" s="17" customFormat="1" x14ac:dyDescent="0.2">
      <c r="A106" s="18">
        <v>92</v>
      </c>
      <c r="B106" s="10" t="s">
        <v>155</v>
      </c>
      <c r="C106" s="9" t="s">
        <v>30</v>
      </c>
      <c r="D106" s="50">
        <f t="shared" si="5"/>
        <v>62476998</v>
      </c>
      <c r="E106" s="50">
        <v>62476998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/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S106" s="126"/>
      <c r="T106" s="126"/>
    </row>
    <row r="107" spans="1:20" s="1" customFormat="1" x14ac:dyDescent="0.2">
      <c r="A107" s="18">
        <v>93</v>
      </c>
      <c r="B107" s="10" t="s">
        <v>156</v>
      </c>
      <c r="C107" s="9" t="s">
        <v>15</v>
      </c>
      <c r="D107" s="48">
        <f t="shared" si="5"/>
        <v>104228736</v>
      </c>
      <c r="E107" s="48">
        <v>95269436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8959300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S107" s="66"/>
      <c r="T107" s="66"/>
    </row>
    <row r="108" spans="1:20" s="1" customFormat="1" x14ac:dyDescent="0.2">
      <c r="A108" s="18">
        <v>94</v>
      </c>
      <c r="B108" s="11" t="s">
        <v>157</v>
      </c>
      <c r="C108" s="9" t="s">
        <v>13</v>
      </c>
      <c r="D108" s="48">
        <f t="shared" si="5"/>
        <v>291578864</v>
      </c>
      <c r="E108" s="48">
        <v>237654824</v>
      </c>
      <c r="F108" s="33">
        <v>1290543</v>
      </c>
      <c r="G108" s="33">
        <v>0</v>
      </c>
      <c r="H108" s="33">
        <v>39209140</v>
      </c>
      <c r="I108" s="33">
        <v>176196</v>
      </c>
      <c r="J108" s="33">
        <v>0</v>
      </c>
      <c r="K108" s="33">
        <v>13248161</v>
      </c>
      <c r="L108" s="33">
        <v>0</v>
      </c>
      <c r="M108" s="33">
        <v>1192245</v>
      </c>
      <c r="N108" s="33">
        <v>0</v>
      </c>
      <c r="O108" s="33">
        <v>0</v>
      </c>
      <c r="P108" s="33">
        <v>0</v>
      </c>
      <c r="Q108" s="33">
        <v>0</v>
      </c>
      <c r="S108" s="66"/>
      <c r="T108" s="66"/>
    </row>
    <row r="109" spans="1:20" s="1" customFormat="1" x14ac:dyDescent="0.2">
      <c r="A109" s="18">
        <v>95</v>
      </c>
      <c r="B109" s="19" t="s">
        <v>158</v>
      </c>
      <c r="C109" s="9" t="s">
        <v>31</v>
      </c>
      <c r="D109" s="48">
        <f t="shared" si="5"/>
        <v>47319599</v>
      </c>
      <c r="E109" s="48">
        <v>47319599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/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S109" s="66"/>
      <c r="T109" s="66"/>
    </row>
    <row r="110" spans="1:20" s="1" customFormat="1" x14ac:dyDescent="0.2">
      <c r="A110" s="18">
        <v>96</v>
      </c>
      <c r="B110" s="10" t="s">
        <v>160</v>
      </c>
      <c r="C110" s="9" t="s">
        <v>33</v>
      </c>
      <c r="D110" s="48">
        <f t="shared" si="5"/>
        <v>113072453</v>
      </c>
      <c r="E110" s="48">
        <v>113072453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/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S110" s="66"/>
      <c r="T110" s="66"/>
    </row>
    <row r="111" spans="1:20" s="1" customFormat="1" ht="13.5" customHeight="1" x14ac:dyDescent="0.2">
      <c r="A111" s="18">
        <v>97</v>
      </c>
      <c r="B111" s="10" t="s">
        <v>162</v>
      </c>
      <c r="C111" s="9" t="s">
        <v>163</v>
      </c>
      <c r="D111" s="48">
        <f t="shared" si="5"/>
        <v>0</v>
      </c>
      <c r="E111" s="48">
        <v>0</v>
      </c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S111" s="66"/>
      <c r="T111" s="66"/>
    </row>
    <row r="112" spans="1:20" s="1" customFormat="1" x14ac:dyDescent="0.2">
      <c r="A112" s="18">
        <v>98</v>
      </c>
      <c r="B112" s="10" t="s">
        <v>164</v>
      </c>
      <c r="C112" s="9" t="s">
        <v>165</v>
      </c>
      <c r="D112" s="48">
        <f t="shared" si="5"/>
        <v>0</v>
      </c>
      <c r="E112" s="48">
        <v>0</v>
      </c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S112" s="66"/>
      <c r="T112" s="66"/>
    </row>
    <row r="113" spans="1:20" s="1" customFormat="1" x14ac:dyDescent="0.2">
      <c r="A113" s="18">
        <v>99</v>
      </c>
      <c r="B113" s="19" t="s">
        <v>166</v>
      </c>
      <c r="C113" s="9" t="s">
        <v>167</v>
      </c>
      <c r="D113" s="48">
        <f t="shared" si="5"/>
        <v>0</v>
      </c>
      <c r="E113" s="48">
        <v>0</v>
      </c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S113" s="66"/>
      <c r="T113" s="66"/>
    </row>
    <row r="114" spans="1:20" s="1" customFormat="1" ht="12.75" customHeight="1" x14ac:dyDescent="0.2">
      <c r="A114" s="18">
        <v>100</v>
      </c>
      <c r="B114" s="19" t="s">
        <v>168</v>
      </c>
      <c r="C114" s="9" t="s">
        <v>169</v>
      </c>
      <c r="D114" s="48">
        <f t="shared" si="5"/>
        <v>0</v>
      </c>
      <c r="E114" s="48">
        <v>0</v>
      </c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S114" s="66"/>
      <c r="T114" s="66"/>
    </row>
    <row r="115" spans="1:20" s="1" customFormat="1" ht="24" x14ac:dyDescent="0.2">
      <c r="A115" s="18">
        <v>101</v>
      </c>
      <c r="B115" s="19" t="s">
        <v>170</v>
      </c>
      <c r="C115" s="9" t="s">
        <v>171</v>
      </c>
      <c r="D115" s="48">
        <f t="shared" si="5"/>
        <v>0</v>
      </c>
      <c r="E115" s="48">
        <v>0</v>
      </c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S115" s="66"/>
      <c r="T115" s="66"/>
    </row>
    <row r="116" spans="1:20" s="1" customFormat="1" x14ac:dyDescent="0.2">
      <c r="A116" s="18">
        <v>102</v>
      </c>
      <c r="B116" s="19" t="s">
        <v>172</v>
      </c>
      <c r="C116" s="9" t="s">
        <v>173</v>
      </c>
      <c r="D116" s="48">
        <f t="shared" si="5"/>
        <v>0</v>
      </c>
      <c r="E116" s="48">
        <v>0</v>
      </c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S116" s="66"/>
      <c r="T116" s="66"/>
    </row>
    <row r="117" spans="1:20" s="1" customFormat="1" x14ac:dyDescent="0.2">
      <c r="A117" s="18">
        <v>103</v>
      </c>
      <c r="B117" s="19" t="s">
        <v>174</v>
      </c>
      <c r="C117" s="9" t="s">
        <v>175</v>
      </c>
      <c r="D117" s="48">
        <f t="shared" si="5"/>
        <v>0</v>
      </c>
      <c r="E117" s="48">
        <v>0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S117" s="66"/>
      <c r="T117" s="66"/>
    </row>
    <row r="118" spans="1:20" s="1" customFormat="1" x14ac:dyDescent="0.2">
      <c r="A118" s="18">
        <v>104</v>
      </c>
      <c r="B118" s="15" t="s">
        <v>176</v>
      </c>
      <c r="C118" s="13" t="s">
        <v>177</v>
      </c>
      <c r="D118" s="48">
        <f t="shared" si="5"/>
        <v>0</v>
      </c>
      <c r="E118" s="48">
        <v>0</v>
      </c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S118" s="66"/>
      <c r="T118" s="66"/>
    </row>
    <row r="119" spans="1:20" s="1" customFormat="1" x14ac:dyDescent="0.2">
      <c r="A119" s="18">
        <v>105</v>
      </c>
      <c r="B119" s="11" t="s">
        <v>178</v>
      </c>
      <c r="C119" s="9" t="s">
        <v>179</v>
      </c>
      <c r="D119" s="48">
        <f t="shared" si="5"/>
        <v>215922838</v>
      </c>
      <c r="E119" s="48">
        <v>9675723</v>
      </c>
      <c r="F119" s="33">
        <v>152052147</v>
      </c>
      <c r="G119" s="33">
        <v>0</v>
      </c>
      <c r="H119" s="33">
        <v>0</v>
      </c>
      <c r="I119" s="33">
        <v>0</v>
      </c>
      <c r="J119" s="33">
        <v>0</v>
      </c>
      <c r="K119" s="33">
        <v>54194968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S119" s="66"/>
      <c r="T119" s="66"/>
    </row>
    <row r="120" spans="1:20" s="1" customFormat="1" ht="11.25" customHeight="1" x14ac:dyDescent="0.2">
      <c r="A120" s="18">
        <v>106</v>
      </c>
      <c r="B120" s="19" t="s">
        <v>180</v>
      </c>
      <c r="C120" s="9" t="s">
        <v>181</v>
      </c>
      <c r="D120" s="48">
        <f t="shared" si="5"/>
        <v>0</v>
      </c>
      <c r="E120" s="48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/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S120" s="66"/>
      <c r="T120" s="66"/>
    </row>
    <row r="121" spans="1:20" s="1" customFormat="1" x14ac:dyDescent="0.2">
      <c r="A121" s="18">
        <v>107</v>
      </c>
      <c r="B121" s="10" t="s">
        <v>182</v>
      </c>
      <c r="C121" s="16" t="s">
        <v>183</v>
      </c>
      <c r="D121" s="48">
        <f t="shared" si="5"/>
        <v>0</v>
      </c>
      <c r="E121" s="48">
        <v>0</v>
      </c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S121" s="66"/>
      <c r="T121" s="66"/>
    </row>
    <row r="122" spans="1:20" s="1" customFormat="1" x14ac:dyDescent="0.2">
      <c r="A122" s="18">
        <v>108</v>
      </c>
      <c r="B122" s="19" t="s">
        <v>184</v>
      </c>
      <c r="C122" s="9" t="s">
        <v>261</v>
      </c>
      <c r="D122" s="48">
        <f t="shared" si="5"/>
        <v>19259826</v>
      </c>
      <c r="E122" s="48">
        <v>19259826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/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S122" s="66"/>
      <c r="T122" s="66"/>
    </row>
    <row r="123" spans="1:20" s="1" customFormat="1" ht="14.25" customHeight="1" x14ac:dyDescent="0.2">
      <c r="A123" s="18">
        <v>109</v>
      </c>
      <c r="B123" s="11" t="s">
        <v>185</v>
      </c>
      <c r="C123" s="9" t="s">
        <v>250</v>
      </c>
      <c r="D123" s="48">
        <f t="shared" si="5"/>
        <v>0</v>
      </c>
      <c r="E123" s="48">
        <v>0</v>
      </c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S123" s="66"/>
      <c r="T123" s="66"/>
    </row>
    <row r="124" spans="1:20" s="1" customFormat="1" x14ac:dyDescent="0.2">
      <c r="A124" s="18">
        <v>110</v>
      </c>
      <c r="B124" s="10" t="s">
        <v>329</v>
      </c>
      <c r="C124" s="9" t="s">
        <v>317</v>
      </c>
      <c r="D124" s="48">
        <f t="shared" si="5"/>
        <v>0</v>
      </c>
      <c r="E124" s="48">
        <v>0</v>
      </c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S124" s="66"/>
      <c r="T124" s="66"/>
    </row>
    <row r="125" spans="1:20" s="1" customFormat="1" x14ac:dyDescent="0.2">
      <c r="A125" s="18">
        <v>111</v>
      </c>
      <c r="B125" s="49" t="s">
        <v>421</v>
      </c>
      <c r="C125" s="13" t="s">
        <v>422</v>
      </c>
      <c r="D125" s="48">
        <f t="shared" si="5"/>
        <v>0</v>
      </c>
      <c r="E125" s="48">
        <v>0</v>
      </c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S125" s="66"/>
      <c r="T125" s="66"/>
    </row>
    <row r="126" spans="1:20" s="1" customFormat="1" ht="13.5" customHeight="1" x14ac:dyDescent="0.2">
      <c r="A126" s="18">
        <v>112</v>
      </c>
      <c r="B126" s="11" t="s">
        <v>186</v>
      </c>
      <c r="C126" s="9" t="s">
        <v>320</v>
      </c>
      <c r="D126" s="48">
        <f t="shared" si="5"/>
        <v>0</v>
      </c>
      <c r="E126" s="48">
        <v>0</v>
      </c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S126" s="66"/>
      <c r="T126" s="66"/>
    </row>
    <row r="127" spans="1:20" s="1" customFormat="1" x14ac:dyDescent="0.2">
      <c r="A127" s="18">
        <v>113</v>
      </c>
      <c r="B127" s="19" t="s">
        <v>187</v>
      </c>
      <c r="C127" s="9" t="s">
        <v>188</v>
      </c>
      <c r="D127" s="48">
        <f t="shared" si="5"/>
        <v>0</v>
      </c>
      <c r="E127" s="48">
        <v>0</v>
      </c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S127" s="66"/>
      <c r="T127" s="66"/>
    </row>
    <row r="128" spans="1:20" s="1" customFormat="1" ht="24" x14ac:dyDescent="0.2">
      <c r="A128" s="18">
        <v>114</v>
      </c>
      <c r="B128" s="19" t="s">
        <v>189</v>
      </c>
      <c r="C128" s="32" t="s">
        <v>305</v>
      </c>
      <c r="D128" s="48">
        <f t="shared" si="5"/>
        <v>0</v>
      </c>
      <c r="E128" s="48">
        <v>0</v>
      </c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S128" s="66"/>
      <c r="T128" s="66"/>
    </row>
    <row r="129" spans="1:20" s="1" customFormat="1" x14ac:dyDescent="0.2">
      <c r="A129" s="18">
        <v>115</v>
      </c>
      <c r="B129" s="19" t="s">
        <v>190</v>
      </c>
      <c r="C129" s="9" t="s">
        <v>225</v>
      </c>
      <c r="D129" s="48">
        <f t="shared" si="5"/>
        <v>3358987528</v>
      </c>
      <c r="E129" s="48">
        <v>2042804856</v>
      </c>
      <c r="F129" s="33">
        <v>243563322</v>
      </c>
      <c r="G129" s="33">
        <v>0</v>
      </c>
      <c r="H129" s="33">
        <v>168271967</v>
      </c>
      <c r="I129" s="33">
        <v>0</v>
      </c>
      <c r="J129" s="33">
        <v>12527349</v>
      </c>
      <c r="K129" s="33">
        <v>891820034</v>
      </c>
      <c r="L129" s="33">
        <v>142476640</v>
      </c>
      <c r="M129" s="33">
        <v>29557741</v>
      </c>
      <c r="N129" s="33">
        <v>0</v>
      </c>
      <c r="O129" s="33">
        <v>0</v>
      </c>
      <c r="P129" s="33">
        <v>97432020</v>
      </c>
      <c r="Q129" s="33">
        <v>126627552</v>
      </c>
      <c r="S129" s="66"/>
      <c r="T129" s="66"/>
    </row>
    <row r="130" spans="1:20" ht="10.5" customHeight="1" x14ac:dyDescent="0.2">
      <c r="A130" s="18">
        <v>116</v>
      </c>
      <c r="B130" s="19" t="s">
        <v>191</v>
      </c>
      <c r="C130" s="9" t="s">
        <v>192</v>
      </c>
      <c r="D130" s="47">
        <f t="shared" si="5"/>
        <v>3548824337</v>
      </c>
      <c r="E130" s="47">
        <v>107664927</v>
      </c>
      <c r="F130" s="35">
        <v>2855685079</v>
      </c>
      <c r="G130" s="35">
        <v>0</v>
      </c>
      <c r="H130" s="35">
        <v>0</v>
      </c>
      <c r="I130" s="35">
        <v>0</v>
      </c>
      <c r="J130" s="35">
        <v>0</v>
      </c>
      <c r="K130" s="35">
        <v>585474331</v>
      </c>
      <c r="L130" s="35">
        <v>562276231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</row>
    <row r="131" spans="1:20" s="1" customFormat="1" x14ac:dyDescent="0.2">
      <c r="A131" s="18">
        <v>117</v>
      </c>
      <c r="B131" s="19" t="s">
        <v>193</v>
      </c>
      <c r="C131" s="9" t="s">
        <v>40</v>
      </c>
      <c r="D131" s="48">
        <f t="shared" si="5"/>
        <v>2414755264</v>
      </c>
      <c r="E131" s="48">
        <v>685093780</v>
      </c>
      <c r="F131" s="33">
        <v>0</v>
      </c>
      <c r="G131" s="33">
        <v>0</v>
      </c>
      <c r="H131" s="33">
        <v>283687697</v>
      </c>
      <c r="I131" s="33">
        <v>61814151</v>
      </c>
      <c r="J131" s="33">
        <v>60749904</v>
      </c>
      <c r="K131" s="33">
        <v>1323409732</v>
      </c>
      <c r="L131" s="33">
        <v>0</v>
      </c>
      <c r="M131" s="33">
        <v>305287233</v>
      </c>
      <c r="N131" s="33">
        <v>370380463</v>
      </c>
      <c r="O131" s="33">
        <v>282557004</v>
      </c>
      <c r="P131" s="33">
        <v>0</v>
      </c>
      <c r="Q131" s="33">
        <v>0</v>
      </c>
      <c r="S131" s="66"/>
      <c r="T131" s="66"/>
    </row>
    <row r="132" spans="1:20" s="1" customFormat="1" x14ac:dyDescent="0.2">
      <c r="A132" s="18">
        <v>118</v>
      </c>
      <c r="B132" s="10" t="s">
        <v>194</v>
      </c>
      <c r="C132" s="9" t="s">
        <v>46</v>
      </c>
      <c r="D132" s="48">
        <f t="shared" si="5"/>
        <v>1724546879</v>
      </c>
      <c r="E132" s="48">
        <v>1115632974</v>
      </c>
      <c r="F132" s="33">
        <v>324475977</v>
      </c>
      <c r="G132" s="33">
        <v>0</v>
      </c>
      <c r="H132" s="33">
        <v>0</v>
      </c>
      <c r="I132" s="33">
        <v>0</v>
      </c>
      <c r="J132" s="33">
        <v>0</v>
      </c>
      <c r="K132" s="33">
        <v>284437928</v>
      </c>
      <c r="L132" s="33">
        <v>41463135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  <c r="S132" s="66"/>
      <c r="T132" s="66"/>
    </row>
    <row r="133" spans="1:20" s="1" customFormat="1" x14ac:dyDescent="0.2">
      <c r="A133" s="18">
        <v>119</v>
      </c>
      <c r="B133" s="10" t="s">
        <v>195</v>
      </c>
      <c r="C133" s="9" t="s">
        <v>227</v>
      </c>
      <c r="D133" s="48">
        <f t="shared" si="5"/>
        <v>385174089</v>
      </c>
      <c r="E133" s="48">
        <v>377437477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7736612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  <c r="S133" s="66"/>
      <c r="T133" s="66"/>
    </row>
    <row r="134" spans="1:20" s="1" customFormat="1" x14ac:dyDescent="0.2">
      <c r="A134" s="18">
        <v>120</v>
      </c>
      <c r="B134" s="10" t="s">
        <v>196</v>
      </c>
      <c r="C134" s="9" t="s">
        <v>48</v>
      </c>
      <c r="D134" s="48">
        <f t="shared" si="5"/>
        <v>1465100548</v>
      </c>
      <c r="E134" s="48">
        <v>1152645381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312455167</v>
      </c>
      <c r="L134" s="33">
        <v>0</v>
      </c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S134" s="66"/>
      <c r="T134" s="66"/>
    </row>
    <row r="135" spans="1:20" s="1" customFormat="1" x14ac:dyDescent="0.2">
      <c r="A135" s="18">
        <v>121</v>
      </c>
      <c r="B135" s="19" t="s">
        <v>197</v>
      </c>
      <c r="C135" s="9" t="s">
        <v>47</v>
      </c>
      <c r="D135" s="48">
        <f t="shared" si="5"/>
        <v>0</v>
      </c>
      <c r="E135" s="48">
        <v>0</v>
      </c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S135" s="66"/>
      <c r="T135" s="66"/>
    </row>
    <row r="136" spans="1:20" s="1" customFormat="1" x14ac:dyDescent="0.2">
      <c r="A136" s="18">
        <v>122</v>
      </c>
      <c r="B136" s="19" t="s">
        <v>198</v>
      </c>
      <c r="C136" s="9" t="s">
        <v>199</v>
      </c>
      <c r="D136" s="48">
        <f t="shared" si="5"/>
        <v>0</v>
      </c>
      <c r="E136" s="48">
        <v>0</v>
      </c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S136" s="66"/>
      <c r="T136" s="66"/>
    </row>
    <row r="137" spans="1:20" s="1" customFormat="1" x14ac:dyDescent="0.2">
      <c r="A137" s="18">
        <v>123</v>
      </c>
      <c r="B137" s="19" t="s">
        <v>200</v>
      </c>
      <c r="C137" s="9" t="s">
        <v>41</v>
      </c>
      <c r="D137" s="48">
        <f t="shared" si="5"/>
        <v>415142149</v>
      </c>
      <c r="E137" s="48">
        <v>332030397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83111752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S137" s="66"/>
      <c r="T137" s="66"/>
    </row>
    <row r="138" spans="1:20" s="1" customFormat="1" x14ac:dyDescent="0.2">
      <c r="A138" s="18">
        <v>124</v>
      </c>
      <c r="B138" s="10" t="s">
        <v>201</v>
      </c>
      <c r="C138" s="9" t="s">
        <v>226</v>
      </c>
      <c r="D138" s="48">
        <f t="shared" si="5"/>
        <v>1744147263</v>
      </c>
      <c r="E138" s="48">
        <v>1376186320</v>
      </c>
      <c r="F138" s="33">
        <v>411875</v>
      </c>
      <c r="G138" s="33">
        <v>0</v>
      </c>
      <c r="H138" s="33">
        <v>121387376</v>
      </c>
      <c r="I138" s="33">
        <v>0</v>
      </c>
      <c r="J138" s="33">
        <v>44796774</v>
      </c>
      <c r="K138" s="33">
        <v>201364918</v>
      </c>
      <c r="L138" s="33">
        <v>0</v>
      </c>
      <c r="M138" s="33">
        <v>1464877</v>
      </c>
      <c r="N138" s="33">
        <v>0</v>
      </c>
      <c r="O138" s="33">
        <v>0</v>
      </c>
      <c r="P138" s="33">
        <v>108567108</v>
      </c>
      <c r="Q138" s="33">
        <v>0</v>
      </c>
      <c r="S138" s="66"/>
      <c r="T138" s="66"/>
    </row>
    <row r="139" spans="1:20" s="1" customFormat="1" x14ac:dyDescent="0.2">
      <c r="A139" s="18">
        <v>125</v>
      </c>
      <c r="B139" s="11" t="s">
        <v>202</v>
      </c>
      <c r="C139" s="9" t="s">
        <v>203</v>
      </c>
      <c r="D139" s="48">
        <f t="shared" si="5"/>
        <v>1733556684</v>
      </c>
      <c r="E139" s="48">
        <v>1424460289</v>
      </c>
      <c r="F139" s="33">
        <v>961043</v>
      </c>
      <c r="G139" s="33">
        <v>0</v>
      </c>
      <c r="H139" s="33">
        <v>101039806</v>
      </c>
      <c r="I139" s="33">
        <v>0</v>
      </c>
      <c r="J139" s="33">
        <v>10666233</v>
      </c>
      <c r="K139" s="33">
        <v>196429313</v>
      </c>
      <c r="L139" s="33">
        <v>0</v>
      </c>
      <c r="M139" s="33">
        <v>1464877</v>
      </c>
      <c r="N139" s="33">
        <v>0</v>
      </c>
      <c r="O139" s="33">
        <v>0</v>
      </c>
      <c r="P139" s="33">
        <v>22734138</v>
      </c>
      <c r="Q139" s="33">
        <v>0</v>
      </c>
      <c r="S139" s="66"/>
      <c r="T139" s="66"/>
    </row>
    <row r="140" spans="1:20" x14ac:dyDescent="0.2">
      <c r="A140" s="18">
        <v>126</v>
      </c>
      <c r="B140" s="19" t="s">
        <v>204</v>
      </c>
      <c r="C140" s="9" t="s">
        <v>205</v>
      </c>
      <c r="D140" s="47">
        <f t="shared" si="5"/>
        <v>1185320479</v>
      </c>
      <c r="E140" s="47">
        <v>953058090</v>
      </c>
      <c r="F140" s="35">
        <v>0</v>
      </c>
      <c r="G140" s="35">
        <v>232262389</v>
      </c>
      <c r="H140" s="35">
        <v>0</v>
      </c>
      <c r="I140" s="35">
        <v>0</v>
      </c>
      <c r="J140" s="35">
        <v>0</v>
      </c>
      <c r="K140" s="35"/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</row>
    <row r="141" spans="1:20" x14ac:dyDescent="0.2">
      <c r="A141" s="18">
        <v>127</v>
      </c>
      <c r="B141" s="10" t="s">
        <v>206</v>
      </c>
      <c r="C141" s="9" t="s">
        <v>207</v>
      </c>
      <c r="D141" s="47">
        <f t="shared" ref="D141:D149" si="6">E141+F141+G141+H141+I141+J141+K141</f>
        <v>0</v>
      </c>
      <c r="E141" s="47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</row>
    <row r="142" spans="1:20" x14ac:dyDescent="0.2">
      <c r="A142" s="18">
        <v>128</v>
      </c>
      <c r="B142" s="19" t="s">
        <v>208</v>
      </c>
      <c r="C142" s="9" t="s">
        <v>209</v>
      </c>
      <c r="D142" s="47">
        <f t="shared" si="6"/>
        <v>0</v>
      </c>
      <c r="E142" s="47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</row>
    <row r="143" spans="1:20" x14ac:dyDescent="0.2">
      <c r="A143" s="18">
        <v>129</v>
      </c>
      <c r="B143" s="78" t="s">
        <v>251</v>
      </c>
      <c r="C143" s="79" t="s">
        <v>252</v>
      </c>
      <c r="D143" s="47">
        <f t="shared" si="6"/>
        <v>0</v>
      </c>
      <c r="E143" s="47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</row>
    <row r="144" spans="1:20" x14ac:dyDescent="0.2">
      <c r="A144" s="18">
        <v>130</v>
      </c>
      <c r="B144" s="80" t="s">
        <v>253</v>
      </c>
      <c r="C144" s="36" t="s">
        <v>254</v>
      </c>
      <c r="D144" s="47">
        <f t="shared" si="6"/>
        <v>0</v>
      </c>
      <c r="E144" s="47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</row>
    <row r="145" spans="1:78" x14ac:dyDescent="0.2">
      <c r="A145" s="18">
        <v>131</v>
      </c>
      <c r="B145" s="81" t="s">
        <v>255</v>
      </c>
      <c r="C145" s="129" t="s">
        <v>419</v>
      </c>
      <c r="D145" s="47">
        <f t="shared" si="6"/>
        <v>0</v>
      </c>
      <c r="E145" s="47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</row>
    <row r="146" spans="1:78" x14ac:dyDescent="0.2">
      <c r="A146" s="18">
        <v>132</v>
      </c>
      <c r="B146" s="18" t="s">
        <v>259</v>
      </c>
      <c r="C146" s="26" t="s">
        <v>260</v>
      </c>
      <c r="D146" s="47">
        <f t="shared" si="6"/>
        <v>0</v>
      </c>
      <c r="E146" s="47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</row>
    <row r="147" spans="1:78" x14ac:dyDescent="0.2">
      <c r="A147" s="18">
        <v>133</v>
      </c>
      <c r="B147" s="49" t="s">
        <v>310</v>
      </c>
      <c r="C147" s="26" t="s">
        <v>309</v>
      </c>
      <c r="D147" s="47">
        <f t="shared" si="6"/>
        <v>0</v>
      </c>
      <c r="E147" s="47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</row>
    <row r="148" spans="1:78" x14ac:dyDescent="0.2">
      <c r="A148" s="18">
        <v>134</v>
      </c>
      <c r="B148" s="49" t="s">
        <v>319</v>
      </c>
      <c r="C148" s="26" t="s">
        <v>316</v>
      </c>
      <c r="D148" s="47">
        <f t="shared" si="6"/>
        <v>0</v>
      </c>
      <c r="E148" s="47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</row>
    <row r="149" spans="1:78" s="4" customFormat="1" ht="13.5" customHeight="1" x14ac:dyDescent="0.2">
      <c r="A149" s="18">
        <v>135</v>
      </c>
      <c r="B149" s="49" t="s">
        <v>412</v>
      </c>
      <c r="C149" s="13" t="s">
        <v>413</v>
      </c>
      <c r="D149" s="47">
        <f t="shared" si="6"/>
        <v>0</v>
      </c>
      <c r="E149" s="47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7"/>
      <c r="S149" s="30"/>
      <c r="T149" s="30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</row>
    <row r="151" spans="1:78" s="4" customFormat="1" x14ac:dyDescent="0.2">
      <c r="A151" s="5"/>
      <c r="B151" s="5"/>
      <c r="C151" s="6"/>
      <c r="D151" s="30"/>
      <c r="E151" s="30"/>
      <c r="R151" s="7"/>
      <c r="S151" s="30"/>
      <c r="T151" s="30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</row>
    <row r="152" spans="1:78" s="4" customFormat="1" x14ac:dyDescent="0.2">
      <c r="A152" s="5"/>
      <c r="B152" s="5"/>
      <c r="C152" s="6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7"/>
      <c r="S152" s="30"/>
      <c r="T152" s="30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</row>
  </sheetData>
  <mergeCells count="23">
    <mergeCell ref="A2:K2"/>
    <mergeCell ref="A4:A7"/>
    <mergeCell ref="B4:B7"/>
    <mergeCell ref="C4:C7"/>
    <mergeCell ref="E5:E7"/>
    <mergeCell ref="F5:F7"/>
    <mergeCell ref="D5:D7"/>
    <mergeCell ref="K5:K7"/>
    <mergeCell ref="J5:J7"/>
    <mergeCell ref="A11:C11"/>
    <mergeCell ref="A92:A95"/>
    <mergeCell ref="B92:B95"/>
    <mergeCell ref="H5:H7"/>
    <mergeCell ref="G5:G7"/>
    <mergeCell ref="A8:C8"/>
    <mergeCell ref="L5:Q5"/>
    <mergeCell ref="D4:Q4"/>
    <mergeCell ref="Q6:Q7"/>
    <mergeCell ref="O6:O7"/>
    <mergeCell ref="N6:N7"/>
    <mergeCell ref="M6:M7"/>
    <mergeCell ref="L6:L7"/>
    <mergeCell ref="P6:P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52"/>
  <sheetViews>
    <sheetView zoomScale="90" zoomScaleNormal="90" workbookViewId="0">
      <pane xSplit="3" ySplit="13" topLeftCell="D140" activePane="bottomRight" state="frozen"/>
      <selection pane="topRight" activeCell="D1" sqref="D1"/>
      <selection pane="bottomLeft" activeCell="A15" sqref="A15"/>
      <selection pane="bottomRight" activeCell="E157" sqref="E157"/>
    </sheetView>
  </sheetViews>
  <sheetFormatPr defaultColWidth="9.140625" defaultRowHeight="12" x14ac:dyDescent="0.2"/>
  <cols>
    <col min="1" max="1" width="4.7109375" style="22" customWidth="1"/>
    <col min="2" max="2" width="9.28515625" style="22" customWidth="1"/>
    <col min="3" max="3" width="43.7109375" style="25" customWidth="1"/>
    <col min="4" max="4" width="14.85546875" style="24" customWidth="1"/>
    <col min="5" max="5" width="13" style="24" customWidth="1"/>
    <col min="6" max="6" width="15.42578125" style="24" customWidth="1"/>
    <col min="7" max="7" width="12.28515625" style="24" customWidth="1"/>
    <col min="8" max="8" width="11.7109375" style="24" customWidth="1"/>
    <col min="9" max="9" width="12.7109375" style="24" customWidth="1"/>
    <col min="10" max="10" width="11" style="24" customWidth="1"/>
    <col min="11" max="11" width="9.85546875" style="24" customWidth="1"/>
    <col min="12" max="12" width="17.85546875" style="24" customWidth="1"/>
    <col min="13" max="13" width="24.85546875" style="24" customWidth="1"/>
    <col min="14" max="17" width="13.42578125" style="24" customWidth="1"/>
    <col min="18" max="18" width="13.85546875" style="24" customWidth="1"/>
    <col min="19" max="21" width="13.42578125" style="21" customWidth="1"/>
    <col min="22" max="16384" width="9.140625" style="21"/>
  </cols>
  <sheetData>
    <row r="1" spans="1:22" ht="19.5" customHeight="1" x14ac:dyDescent="0.2">
      <c r="A1" s="349" t="s">
        <v>435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</row>
    <row r="2" spans="1:22" ht="12.75" customHeight="1" x14ac:dyDescent="0.2">
      <c r="C2" s="23"/>
      <c r="U2" s="21" t="s">
        <v>277</v>
      </c>
    </row>
    <row r="3" spans="1:22" s="83" customFormat="1" ht="14.25" customHeight="1" x14ac:dyDescent="0.2">
      <c r="A3" s="350" t="s">
        <v>44</v>
      </c>
      <c r="B3" s="351" t="s">
        <v>344</v>
      </c>
      <c r="C3" s="350" t="s">
        <v>335</v>
      </c>
      <c r="D3" s="350" t="s">
        <v>376</v>
      </c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</row>
    <row r="4" spans="1:22" s="83" customFormat="1" ht="16.5" customHeight="1" x14ac:dyDescent="0.2">
      <c r="A4" s="350"/>
      <c r="B4" s="352"/>
      <c r="C4" s="350"/>
      <c r="D4" s="354" t="s">
        <v>262</v>
      </c>
      <c r="E4" s="356" t="s">
        <v>377</v>
      </c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8"/>
      <c r="Q4" s="350" t="s">
        <v>278</v>
      </c>
      <c r="R4" s="350"/>
      <c r="S4" s="350"/>
      <c r="T4" s="350"/>
      <c r="U4" s="350"/>
    </row>
    <row r="5" spans="1:22" s="83" customFormat="1" ht="19.5" customHeight="1" x14ac:dyDescent="0.2">
      <c r="A5" s="350"/>
      <c r="B5" s="352"/>
      <c r="C5" s="350"/>
      <c r="D5" s="354"/>
      <c r="E5" s="359" t="s">
        <v>378</v>
      </c>
      <c r="F5" s="360"/>
      <c r="G5" s="361"/>
      <c r="H5" s="356" t="s">
        <v>379</v>
      </c>
      <c r="I5" s="357"/>
      <c r="J5" s="357"/>
      <c r="K5" s="357"/>
      <c r="L5" s="357"/>
      <c r="M5" s="358"/>
      <c r="N5" s="359" t="s">
        <v>380</v>
      </c>
      <c r="O5" s="360"/>
      <c r="P5" s="361"/>
      <c r="Q5" s="350" t="s">
        <v>229</v>
      </c>
      <c r="R5" s="357" t="s">
        <v>274</v>
      </c>
      <c r="S5" s="357"/>
      <c r="T5" s="357"/>
      <c r="U5" s="358"/>
    </row>
    <row r="6" spans="1:22" s="83" customFormat="1" ht="24.75" customHeight="1" x14ac:dyDescent="0.2">
      <c r="A6" s="350"/>
      <c r="B6" s="352"/>
      <c r="C6" s="350"/>
      <c r="D6" s="354"/>
      <c r="E6" s="362"/>
      <c r="F6" s="363"/>
      <c r="G6" s="364"/>
      <c r="H6" s="350" t="s">
        <v>229</v>
      </c>
      <c r="I6" s="356" t="s">
        <v>274</v>
      </c>
      <c r="J6" s="357"/>
      <c r="K6" s="357"/>
      <c r="L6" s="357"/>
      <c r="M6" s="358"/>
      <c r="N6" s="362"/>
      <c r="O6" s="363"/>
      <c r="P6" s="364"/>
      <c r="Q6" s="350"/>
      <c r="R6" s="365" t="s">
        <v>381</v>
      </c>
      <c r="S6" s="366" t="s">
        <v>464</v>
      </c>
      <c r="T6" s="367"/>
      <c r="U6" s="368"/>
    </row>
    <row r="7" spans="1:22" s="83" customFormat="1" ht="27.75" customHeight="1" x14ac:dyDescent="0.2">
      <c r="A7" s="350"/>
      <c r="B7" s="352"/>
      <c r="C7" s="350"/>
      <c r="D7" s="354"/>
      <c r="E7" s="350" t="s">
        <v>229</v>
      </c>
      <c r="F7" s="350" t="s">
        <v>274</v>
      </c>
      <c r="G7" s="350"/>
      <c r="H7" s="350"/>
      <c r="I7" s="358" t="s">
        <v>382</v>
      </c>
      <c r="J7" s="350" t="s">
        <v>383</v>
      </c>
      <c r="K7" s="350" t="s">
        <v>384</v>
      </c>
      <c r="L7" s="350"/>
      <c r="M7" s="350"/>
      <c r="N7" s="350" t="s">
        <v>229</v>
      </c>
      <c r="O7" s="357" t="s">
        <v>274</v>
      </c>
      <c r="P7" s="358"/>
      <c r="Q7" s="350"/>
      <c r="R7" s="365"/>
      <c r="S7" s="369"/>
      <c r="T7" s="370"/>
      <c r="U7" s="371"/>
    </row>
    <row r="8" spans="1:22" s="83" customFormat="1" ht="13.5" customHeight="1" x14ac:dyDescent="0.2">
      <c r="A8" s="350"/>
      <c r="B8" s="352"/>
      <c r="C8" s="350"/>
      <c r="D8" s="354"/>
      <c r="E8" s="350"/>
      <c r="F8" s="388" t="s">
        <v>385</v>
      </c>
      <c r="G8" s="350" t="s">
        <v>330</v>
      </c>
      <c r="H8" s="350"/>
      <c r="I8" s="358"/>
      <c r="J8" s="350"/>
      <c r="K8" s="372" t="s">
        <v>229</v>
      </c>
      <c r="L8" s="356" t="s">
        <v>274</v>
      </c>
      <c r="M8" s="358"/>
      <c r="N8" s="350"/>
      <c r="O8" s="350" t="s">
        <v>386</v>
      </c>
      <c r="P8" s="372" t="s">
        <v>387</v>
      </c>
      <c r="Q8" s="350"/>
      <c r="R8" s="365"/>
      <c r="S8" s="373" t="s">
        <v>273</v>
      </c>
      <c r="T8" s="375" t="s">
        <v>388</v>
      </c>
      <c r="U8" s="377" t="s">
        <v>389</v>
      </c>
    </row>
    <row r="9" spans="1:22" s="83" customFormat="1" ht="99" customHeight="1" x14ac:dyDescent="0.2">
      <c r="A9" s="350"/>
      <c r="B9" s="353"/>
      <c r="C9" s="350"/>
      <c r="D9" s="355"/>
      <c r="E9" s="350"/>
      <c r="F9" s="388"/>
      <c r="G9" s="350"/>
      <c r="H9" s="350"/>
      <c r="I9" s="358"/>
      <c r="J9" s="350"/>
      <c r="K9" s="355"/>
      <c r="L9" s="84" t="s">
        <v>374</v>
      </c>
      <c r="M9" s="84" t="s">
        <v>375</v>
      </c>
      <c r="N9" s="350"/>
      <c r="O9" s="350"/>
      <c r="P9" s="355"/>
      <c r="Q9" s="350"/>
      <c r="R9" s="365"/>
      <c r="S9" s="374"/>
      <c r="T9" s="376"/>
      <c r="U9" s="378"/>
    </row>
    <row r="10" spans="1:22" s="83" customFormat="1" ht="15.75" customHeight="1" x14ac:dyDescent="0.2">
      <c r="A10" s="291" t="s">
        <v>469</v>
      </c>
      <c r="B10" s="291"/>
      <c r="C10" s="291"/>
      <c r="D10" s="85">
        <f>D13+D12+D11</f>
        <v>13919774587</v>
      </c>
      <c r="E10" s="85">
        <f t="shared" ref="E10:U10" si="0">E13+E12+E11</f>
        <v>2889952450</v>
      </c>
      <c r="F10" s="85">
        <f t="shared" si="0"/>
        <v>175661291</v>
      </c>
      <c r="G10" s="85">
        <f t="shared" si="0"/>
        <v>2714291159</v>
      </c>
      <c r="H10" s="85">
        <f t="shared" si="0"/>
        <v>5845028680</v>
      </c>
      <c r="I10" s="85">
        <f t="shared" si="0"/>
        <v>5271202498</v>
      </c>
      <c r="J10" s="85">
        <f t="shared" si="0"/>
        <v>507354770</v>
      </c>
      <c r="K10" s="85">
        <f t="shared" si="0"/>
        <v>66471412</v>
      </c>
      <c r="L10" s="85">
        <f t="shared" si="0"/>
        <v>24985461</v>
      </c>
      <c r="M10" s="85">
        <f t="shared" si="0"/>
        <v>41485951</v>
      </c>
      <c r="N10" s="85">
        <f t="shared" si="0"/>
        <v>1199129910</v>
      </c>
      <c r="O10" s="85">
        <f t="shared" si="0"/>
        <v>969302280</v>
      </c>
      <c r="P10" s="85">
        <f t="shared" si="0"/>
        <v>229827630</v>
      </c>
      <c r="Q10" s="85">
        <f t="shared" si="0"/>
        <v>3985663547</v>
      </c>
      <c r="R10" s="85">
        <f t="shared" si="0"/>
        <v>1282368388</v>
      </c>
      <c r="S10" s="85">
        <f t="shared" si="0"/>
        <v>2703295159</v>
      </c>
      <c r="T10" s="85">
        <f t="shared" si="0"/>
        <v>664646394</v>
      </c>
      <c r="U10" s="85">
        <f t="shared" si="0"/>
        <v>2038648765</v>
      </c>
    </row>
    <row r="11" spans="1:22" s="83" customFormat="1" ht="15.75" customHeight="1" x14ac:dyDescent="0.2">
      <c r="A11" s="228"/>
      <c r="B11" s="228"/>
      <c r="C11" s="278" t="s">
        <v>467</v>
      </c>
      <c r="D11" s="239">
        <v>112615210</v>
      </c>
      <c r="E11" s="238">
        <v>0</v>
      </c>
      <c r="F11" s="244">
        <v>0</v>
      </c>
      <c r="G11" s="238">
        <v>0</v>
      </c>
      <c r="H11" s="238">
        <v>0</v>
      </c>
      <c r="I11" s="254">
        <v>0</v>
      </c>
      <c r="J11" s="238">
        <v>0</v>
      </c>
      <c r="K11" s="239">
        <v>0</v>
      </c>
      <c r="L11" s="238">
        <v>0</v>
      </c>
      <c r="M11" s="238">
        <v>0</v>
      </c>
      <c r="N11" s="238">
        <v>0</v>
      </c>
      <c r="O11" s="238">
        <v>0</v>
      </c>
      <c r="P11" s="239">
        <v>0</v>
      </c>
      <c r="Q11" s="238">
        <v>112615210</v>
      </c>
      <c r="R11" s="240">
        <v>112615210</v>
      </c>
      <c r="S11" s="241">
        <v>0</v>
      </c>
      <c r="T11" s="242">
        <v>0</v>
      </c>
      <c r="U11" s="243">
        <v>0</v>
      </c>
    </row>
    <row r="12" spans="1:22" s="83" customFormat="1" ht="15.75" customHeight="1" x14ac:dyDescent="0.2">
      <c r="A12" s="228"/>
      <c r="B12" s="228"/>
      <c r="C12" s="278" t="s">
        <v>468</v>
      </c>
      <c r="D12" s="86">
        <f t="shared" ref="D12" si="1">E12+H12+N12+Q12</f>
        <v>47751681</v>
      </c>
      <c r="E12" s="86">
        <f t="shared" ref="E12" si="2">F12+G12</f>
        <v>0</v>
      </c>
      <c r="F12" s="86">
        <v>0</v>
      </c>
      <c r="G12" s="86">
        <v>0</v>
      </c>
      <c r="H12" s="86">
        <f t="shared" ref="H12" si="3">I12+J12+K12</f>
        <v>0</v>
      </c>
      <c r="I12" s="86">
        <v>0</v>
      </c>
      <c r="J12" s="86">
        <v>0</v>
      </c>
      <c r="K12" s="86">
        <f t="shared" ref="K12" si="4">L12+M12</f>
        <v>0</v>
      </c>
      <c r="L12" s="86">
        <v>0</v>
      </c>
      <c r="M12" s="86">
        <v>0</v>
      </c>
      <c r="N12" s="86">
        <f t="shared" ref="N12" si="5">O12+P12</f>
        <v>0</v>
      </c>
      <c r="O12" s="86">
        <v>0</v>
      </c>
      <c r="P12" s="86">
        <v>0</v>
      </c>
      <c r="Q12" s="86">
        <f t="shared" ref="Q12" si="6">R12+S12</f>
        <v>47751681</v>
      </c>
      <c r="R12" s="86"/>
      <c r="S12" s="133">
        <f>T12+U12</f>
        <v>47751681</v>
      </c>
      <c r="T12" s="87">
        <v>0</v>
      </c>
      <c r="U12" s="133">
        <v>47751681</v>
      </c>
    </row>
    <row r="13" spans="1:22" ht="15.75" customHeight="1" x14ac:dyDescent="0.2">
      <c r="A13" s="379" t="s">
        <v>224</v>
      </c>
      <c r="B13" s="380"/>
      <c r="C13" s="381"/>
      <c r="D13" s="85">
        <f t="shared" ref="D13:J13" si="7">SUM(D14:D150)-D94</f>
        <v>13759407696</v>
      </c>
      <c r="E13" s="85">
        <f t="shared" si="7"/>
        <v>2889952450</v>
      </c>
      <c r="F13" s="85">
        <f t="shared" si="7"/>
        <v>175661291</v>
      </c>
      <c r="G13" s="85">
        <f t="shared" si="7"/>
        <v>2714291159</v>
      </c>
      <c r="H13" s="85">
        <f t="shared" si="7"/>
        <v>5845028680</v>
      </c>
      <c r="I13" s="85">
        <f t="shared" si="7"/>
        <v>5271202498</v>
      </c>
      <c r="J13" s="85">
        <f t="shared" si="7"/>
        <v>507354770</v>
      </c>
      <c r="K13" s="85">
        <f>L13+M13</f>
        <v>66471412</v>
      </c>
      <c r="L13" s="85">
        <f t="shared" ref="L13:U13" si="8">SUM(L14:L150)-L94</f>
        <v>24985461</v>
      </c>
      <c r="M13" s="85">
        <f t="shared" si="8"/>
        <v>41485951</v>
      </c>
      <c r="N13" s="85">
        <f t="shared" si="8"/>
        <v>1199129910</v>
      </c>
      <c r="O13" s="85">
        <f t="shared" si="8"/>
        <v>969302280</v>
      </c>
      <c r="P13" s="85">
        <f t="shared" si="8"/>
        <v>229827630</v>
      </c>
      <c r="Q13" s="85">
        <f t="shared" si="8"/>
        <v>3825296656</v>
      </c>
      <c r="R13" s="85">
        <f t="shared" si="8"/>
        <v>1169753178</v>
      </c>
      <c r="S13" s="85">
        <f t="shared" si="8"/>
        <v>2655543478</v>
      </c>
      <c r="T13" s="85">
        <f t="shared" si="8"/>
        <v>664646394</v>
      </c>
      <c r="U13" s="85">
        <f t="shared" si="8"/>
        <v>1990897084</v>
      </c>
    </row>
    <row r="14" spans="1:22" ht="12" customHeight="1" x14ac:dyDescent="0.2">
      <c r="A14" s="87">
        <v>1</v>
      </c>
      <c r="B14" s="88" t="s">
        <v>56</v>
      </c>
      <c r="C14" s="89" t="s">
        <v>42</v>
      </c>
      <c r="D14" s="86">
        <f>E14+H14+N14+Q14</f>
        <v>56318117</v>
      </c>
      <c r="E14" s="86">
        <f>F14+G14</f>
        <v>12305211</v>
      </c>
      <c r="F14" s="86">
        <v>761484</v>
      </c>
      <c r="G14" s="86">
        <v>11543727</v>
      </c>
      <c r="H14" s="86">
        <f>I14+J14+K14</f>
        <v>25772847</v>
      </c>
      <c r="I14" s="86">
        <v>23209605</v>
      </c>
      <c r="J14" s="86">
        <v>2204492</v>
      </c>
      <c r="K14" s="86">
        <f>L14+M14</f>
        <v>358750</v>
      </c>
      <c r="L14" s="86">
        <v>0</v>
      </c>
      <c r="M14" s="86">
        <v>358750</v>
      </c>
      <c r="N14" s="86">
        <f>O14+P14</f>
        <v>4225758</v>
      </c>
      <c r="O14" s="86">
        <v>3234064</v>
      </c>
      <c r="P14" s="86">
        <v>991694</v>
      </c>
      <c r="Q14" s="86">
        <f>R14+S14</f>
        <v>14014301</v>
      </c>
      <c r="R14" s="86">
        <v>1546083</v>
      </c>
      <c r="S14" s="82">
        <f t="shared" ref="S14:S76" si="9">T14+U14</f>
        <v>12468218</v>
      </c>
      <c r="T14" s="82">
        <v>3157552</v>
      </c>
      <c r="U14" s="82">
        <v>9310666</v>
      </c>
      <c r="V14" s="67"/>
    </row>
    <row r="15" spans="1:22" ht="12" customHeight="1" x14ac:dyDescent="0.2">
      <c r="A15" s="87">
        <v>2</v>
      </c>
      <c r="B15" s="90" t="s">
        <v>57</v>
      </c>
      <c r="C15" s="89" t="s">
        <v>210</v>
      </c>
      <c r="D15" s="86">
        <f t="shared" ref="D15:D77" si="10">E15+H15+N15+Q15</f>
        <v>56191360</v>
      </c>
      <c r="E15" s="86">
        <f t="shared" ref="E15:E80" si="11">F15+G15</f>
        <v>10950954</v>
      </c>
      <c r="F15" s="86">
        <v>765990</v>
      </c>
      <c r="G15" s="86">
        <v>10184964</v>
      </c>
      <c r="H15" s="86">
        <f t="shared" ref="H15:H80" si="12">I15+J15+K15</f>
        <v>27052156</v>
      </c>
      <c r="I15" s="86">
        <v>23959288</v>
      </c>
      <c r="J15" s="86">
        <v>2273938</v>
      </c>
      <c r="K15" s="86">
        <f t="shared" ref="K15:K80" si="13">L15+M15</f>
        <v>818930</v>
      </c>
      <c r="L15" s="86">
        <v>75108</v>
      </c>
      <c r="M15" s="86">
        <v>743822</v>
      </c>
      <c r="N15" s="86">
        <f t="shared" ref="N15:N80" si="14">O15+P15</f>
        <v>3901882</v>
      </c>
      <c r="O15" s="86">
        <v>2982886</v>
      </c>
      <c r="P15" s="86">
        <v>918996</v>
      </c>
      <c r="Q15" s="86">
        <f t="shared" ref="Q15:Q80" si="15">R15+S15</f>
        <v>14286368</v>
      </c>
      <c r="R15" s="82">
        <v>1443080</v>
      </c>
      <c r="S15" s="82">
        <f t="shared" si="9"/>
        <v>12843288</v>
      </c>
      <c r="T15" s="133">
        <v>3206713</v>
      </c>
      <c r="U15" s="82">
        <v>9636575</v>
      </c>
      <c r="V15" s="67"/>
    </row>
    <row r="16" spans="1:22" ht="12" customHeight="1" x14ac:dyDescent="0.2">
      <c r="A16" s="87">
        <v>3</v>
      </c>
      <c r="B16" s="91" t="s">
        <v>58</v>
      </c>
      <c r="C16" s="92" t="s">
        <v>5</v>
      </c>
      <c r="D16" s="86">
        <f t="shared" si="10"/>
        <v>189877913</v>
      </c>
      <c r="E16" s="86">
        <f t="shared" si="11"/>
        <v>43712223</v>
      </c>
      <c r="F16" s="86">
        <v>2406727</v>
      </c>
      <c r="G16" s="86">
        <v>41305496</v>
      </c>
      <c r="H16" s="86">
        <f t="shared" si="12"/>
        <v>85118508</v>
      </c>
      <c r="I16" s="86">
        <v>73737549</v>
      </c>
      <c r="J16" s="86">
        <v>8096416</v>
      </c>
      <c r="K16" s="86">
        <f t="shared" si="13"/>
        <v>3284543</v>
      </c>
      <c r="L16" s="86">
        <v>2437353</v>
      </c>
      <c r="M16" s="86">
        <v>847190</v>
      </c>
      <c r="N16" s="86">
        <f t="shared" si="14"/>
        <v>17395536</v>
      </c>
      <c r="O16" s="86">
        <v>14330818</v>
      </c>
      <c r="P16" s="86">
        <v>3064718</v>
      </c>
      <c r="Q16" s="86">
        <f t="shared" si="15"/>
        <v>43651646</v>
      </c>
      <c r="R16" s="82">
        <v>5288368</v>
      </c>
      <c r="S16" s="82">
        <f t="shared" si="9"/>
        <v>38363278</v>
      </c>
      <c r="T16" s="133">
        <v>9958895</v>
      </c>
      <c r="U16" s="82">
        <v>28404383</v>
      </c>
      <c r="V16" s="67"/>
    </row>
    <row r="17" spans="1:22" ht="12" customHeight="1" x14ac:dyDescent="0.2">
      <c r="A17" s="87">
        <v>4</v>
      </c>
      <c r="B17" s="88" t="s">
        <v>59</v>
      </c>
      <c r="C17" s="89" t="s">
        <v>211</v>
      </c>
      <c r="D17" s="86">
        <f t="shared" si="10"/>
        <v>58146950</v>
      </c>
      <c r="E17" s="86">
        <f t="shared" si="11"/>
        <v>10450710</v>
      </c>
      <c r="F17" s="86">
        <v>835701</v>
      </c>
      <c r="G17" s="86">
        <v>9615009</v>
      </c>
      <c r="H17" s="86">
        <f t="shared" si="12"/>
        <v>28739153</v>
      </c>
      <c r="I17" s="86">
        <v>25865129</v>
      </c>
      <c r="J17" s="86">
        <v>2445249</v>
      </c>
      <c r="K17" s="86">
        <f t="shared" si="13"/>
        <v>428775</v>
      </c>
      <c r="L17" s="86">
        <v>121873</v>
      </c>
      <c r="M17" s="86">
        <v>306902</v>
      </c>
      <c r="N17" s="86">
        <f t="shared" si="14"/>
        <v>3737655</v>
      </c>
      <c r="O17" s="86">
        <v>2880708</v>
      </c>
      <c r="P17" s="86">
        <v>856947</v>
      </c>
      <c r="Q17" s="86">
        <f t="shared" si="15"/>
        <v>15219432</v>
      </c>
      <c r="R17" s="82">
        <v>1327932</v>
      </c>
      <c r="S17" s="82">
        <f t="shared" si="9"/>
        <v>13891500</v>
      </c>
      <c r="T17" s="133">
        <v>3474779</v>
      </c>
      <c r="U17" s="82">
        <v>10416721</v>
      </c>
      <c r="V17" s="67"/>
    </row>
    <row r="18" spans="1:22" ht="12" customHeight="1" x14ac:dyDescent="0.2">
      <c r="A18" s="87">
        <v>5</v>
      </c>
      <c r="B18" s="88" t="s">
        <v>60</v>
      </c>
      <c r="C18" s="89" t="s">
        <v>8</v>
      </c>
      <c r="D18" s="86">
        <f t="shared" si="10"/>
        <v>67465568</v>
      </c>
      <c r="E18" s="86">
        <f t="shared" si="11"/>
        <v>14481045</v>
      </c>
      <c r="F18" s="86">
        <v>912839</v>
      </c>
      <c r="G18" s="86">
        <v>13568206</v>
      </c>
      <c r="H18" s="86">
        <f t="shared" si="12"/>
        <v>31179282</v>
      </c>
      <c r="I18" s="86">
        <v>28016476</v>
      </c>
      <c r="J18" s="86">
        <v>2657026</v>
      </c>
      <c r="K18" s="86">
        <f t="shared" si="13"/>
        <v>505780</v>
      </c>
      <c r="L18" s="86">
        <v>52920</v>
      </c>
      <c r="M18" s="86">
        <v>452860</v>
      </c>
      <c r="N18" s="86">
        <f t="shared" si="14"/>
        <v>5112999</v>
      </c>
      <c r="O18" s="86">
        <v>3963415</v>
      </c>
      <c r="P18" s="86">
        <v>1149584</v>
      </c>
      <c r="Q18" s="86">
        <f t="shared" si="15"/>
        <v>16692242</v>
      </c>
      <c r="R18" s="82">
        <v>1729898</v>
      </c>
      <c r="S18" s="82">
        <f t="shared" si="9"/>
        <v>14962344</v>
      </c>
      <c r="T18" s="133">
        <v>3769914</v>
      </c>
      <c r="U18" s="82">
        <v>11192430</v>
      </c>
      <c r="V18" s="67"/>
    </row>
    <row r="19" spans="1:22" ht="12" customHeight="1" x14ac:dyDescent="0.2">
      <c r="A19" s="87">
        <v>6</v>
      </c>
      <c r="B19" s="91" t="s">
        <v>61</v>
      </c>
      <c r="C19" s="92" t="s">
        <v>62</v>
      </c>
      <c r="D19" s="86">
        <f t="shared" si="10"/>
        <v>513417388</v>
      </c>
      <c r="E19" s="86">
        <f t="shared" si="11"/>
        <v>127372733</v>
      </c>
      <c r="F19" s="86">
        <v>6873653</v>
      </c>
      <c r="G19" s="86">
        <v>120499080</v>
      </c>
      <c r="H19" s="86">
        <f t="shared" si="12"/>
        <v>225424901</v>
      </c>
      <c r="I19" s="86">
        <v>202412731</v>
      </c>
      <c r="J19" s="86">
        <v>21638706</v>
      </c>
      <c r="K19" s="86">
        <f t="shared" si="13"/>
        <v>1373464</v>
      </c>
      <c r="L19" s="86">
        <v>447529</v>
      </c>
      <c r="M19" s="86">
        <v>925935</v>
      </c>
      <c r="N19" s="86">
        <f t="shared" si="14"/>
        <v>47355571</v>
      </c>
      <c r="O19" s="86">
        <v>38531029</v>
      </c>
      <c r="P19" s="86">
        <v>8824542</v>
      </c>
      <c r="Q19" s="86">
        <f t="shared" si="15"/>
        <v>113264183</v>
      </c>
      <c r="R19" s="82">
        <v>16020757</v>
      </c>
      <c r="S19" s="82">
        <f t="shared" si="9"/>
        <v>97243426</v>
      </c>
      <c r="T19" s="133">
        <v>25399283</v>
      </c>
      <c r="U19" s="82">
        <v>71844143</v>
      </c>
      <c r="V19" s="67"/>
    </row>
    <row r="20" spans="1:22" ht="12" customHeight="1" x14ac:dyDescent="0.2">
      <c r="A20" s="87">
        <v>7</v>
      </c>
      <c r="B20" s="93" t="s">
        <v>63</v>
      </c>
      <c r="C20" s="94" t="s">
        <v>212</v>
      </c>
      <c r="D20" s="86">
        <f t="shared" si="10"/>
        <v>181108955</v>
      </c>
      <c r="E20" s="86">
        <f t="shared" si="11"/>
        <v>37970759</v>
      </c>
      <c r="F20" s="86">
        <v>2438523</v>
      </c>
      <c r="G20" s="86">
        <v>35532236</v>
      </c>
      <c r="H20" s="86">
        <f t="shared" si="12"/>
        <v>81706234</v>
      </c>
      <c r="I20" s="86">
        <v>74158448</v>
      </c>
      <c r="J20" s="86">
        <v>6964601</v>
      </c>
      <c r="K20" s="86">
        <f t="shared" si="13"/>
        <v>583185</v>
      </c>
      <c r="L20" s="86">
        <v>39690</v>
      </c>
      <c r="M20" s="86">
        <v>543495</v>
      </c>
      <c r="N20" s="86">
        <f t="shared" si="14"/>
        <v>13575334</v>
      </c>
      <c r="O20" s="86">
        <v>10647166</v>
      </c>
      <c r="P20" s="86">
        <v>2928168</v>
      </c>
      <c r="Q20" s="86">
        <f t="shared" si="15"/>
        <v>47856628</v>
      </c>
      <c r="R20" s="82">
        <v>9005224</v>
      </c>
      <c r="S20" s="82">
        <f t="shared" si="9"/>
        <v>38851404</v>
      </c>
      <c r="T20" s="133">
        <v>9861209</v>
      </c>
      <c r="U20" s="82">
        <v>28990195</v>
      </c>
      <c r="V20" s="67"/>
    </row>
    <row r="21" spans="1:22" ht="12" customHeight="1" x14ac:dyDescent="0.2">
      <c r="A21" s="87">
        <v>8</v>
      </c>
      <c r="B21" s="91" t="s">
        <v>64</v>
      </c>
      <c r="C21" s="92" t="s">
        <v>17</v>
      </c>
      <c r="D21" s="86">
        <f t="shared" si="10"/>
        <v>71614843</v>
      </c>
      <c r="E21" s="86">
        <f t="shared" si="11"/>
        <v>15007129</v>
      </c>
      <c r="F21" s="86">
        <v>951722</v>
      </c>
      <c r="G21" s="86">
        <v>14055407</v>
      </c>
      <c r="H21" s="86">
        <f t="shared" si="12"/>
        <v>33266389</v>
      </c>
      <c r="I21" s="86">
        <v>29693762</v>
      </c>
      <c r="J21" s="86">
        <v>2821052</v>
      </c>
      <c r="K21" s="86">
        <f t="shared" si="13"/>
        <v>751575</v>
      </c>
      <c r="L21" s="86">
        <v>207108</v>
      </c>
      <c r="M21" s="86">
        <v>544467</v>
      </c>
      <c r="N21" s="86">
        <f t="shared" si="14"/>
        <v>5422642</v>
      </c>
      <c r="O21" s="86">
        <v>4141414</v>
      </c>
      <c r="P21" s="86">
        <v>1281228</v>
      </c>
      <c r="Q21" s="86">
        <f t="shared" si="15"/>
        <v>17918683</v>
      </c>
      <c r="R21" s="82">
        <v>2171704</v>
      </c>
      <c r="S21" s="82">
        <f t="shared" si="9"/>
        <v>15746979</v>
      </c>
      <c r="T21" s="133">
        <v>3983216</v>
      </c>
      <c r="U21" s="82">
        <v>11763763</v>
      </c>
      <c r="V21" s="67"/>
    </row>
    <row r="22" spans="1:22" ht="12" customHeight="1" x14ac:dyDescent="0.2">
      <c r="A22" s="87">
        <v>9</v>
      </c>
      <c r="B22" s="91" t="s">
        <v>65</v>
      </c>
      <c r="C22" s="92" t="s">
        <v>6</v>
      </c>
      <c r="D22" s="86">
        <f t="shared" si="10"/>
        <v>61755960</v>
      </c>
      <c r="E22" s="86">
        <f t="shared" si="11"/>
        <v>12437424</v>
      </c>
      <c r="F22" s="86">
        <v>865129</v>
      </c>
      <c r="G22" s="86">
        <v>11572295</v>
      </c>
      <c r="H22" s="86">
        <f t="shared" si="12"/>
        <v>29504678</v>
      </c>
      <c r="I22" s="86">
        <v>26669355</v>
      </c>
      <c r="J22" s="86">
        <v>2555617</v>
      </c>
      <c r="K22" s="86">
        <f t="shared" si="13"/>
        <v>279706</v>
      </c>
      <c r="L22" s="86">
        <v>0</v>
      </c>
      <c r="M22" s="86">
        <v>279706</v>
      </c>
      <c r="N22" s="86">
        <f t="shared" si="14"/>
        <v>4501689</v>
      </c>
      <c r="O22" s="86">
        <v>3438471</v>
      </c>
      <c r="P22" s="86">
        <v>1063218</v>
      </c>
      <c r="Q22" s="86">
        <f t="shared" si="15"/>
        <v>15312169</v>
      </c>
      <c r="R22" s="82">
        <v>1195797</v>
      </c>
      <c r="S22" s="82">
        <f t="shared" si="9"/>
        <v>14116372</v>
      </c>
      <c r="T22" s="133">
        <v>3543593</v>
      </c>
      <c r="U22" s="82">
        <v>10572779</v>
      </c>
      <c r="V22" s="67"/>
    </row>
    <row r="23" spans="1:22" ht="12" customHeight="1" x14ac:dyDescent="0.2">
      <c r="A23" s="87">
        <v>10</v>
      </c>
      <c r="B23" s="91" t="s">
        <v>66</v>
      </c>
      <c r="C23" s="92" t="s">
        <v>18</v>
      </c>
      <c r="D23" s="86">
        <f t="shared" si="10"/>
        <v>82188608</v>
      </c>
      <c r="E23" s="86">
        <f t="shared" si="11"/>
        <v>15495304</v>
      </c>
      <c r="F23" s="86">
        <v>1224302</v>
      </c>
      <c r="G23" s="86">
        <v>14271002</v>
      </c>
      <c r="H23" s="86">
        <f t="shared" si="12"/>
        <v>40925404</v>
      </c>
      <c r="I23" s="86">
        <v>37232904</v>
      </c>
      <c r="J23" s="86">
        <v>3538202</v>
      </c>
      <c r="K23" s="86">
        <f t="shared" si="13"/>
        <v>154298</v>
      </c>
      <c r="L23" s="86">
        <v>0</v>
      </c>
      <c r="M23" s="86">
        <v>154298</v>
      </c>
      <c r="N23" s="86">
        <f t="shared" si="14"/>
        <v>7042916</v>
      </c>
      <c r="O23" s="86">
        <v>5441549</v>
      </c>
      <c r="P23" s="86">
        <v>1601367</v>
      </c>
      <c r="Q23" s="86">
        <f t="shared" si="15"/>
        <v>18724984</v>
      </c>
      <c r="R23" s="82">
        <v>547322</v>
      </c>
      <c r="S23" s="82">
        <f t="shared" si="9"/>
        <v>18177662</v>
      </c>
      <c r="T23" s="133">
        <v>4562332</v>
      </c>
      <c r="U23" s="82">
        <v>13615330</v>
      </c>
      <c r="V23" s="67"/>
    </row>
    <row r="24" spans="1:22" ht="12" customHeight="1" x14ac:dyDescent="0.2">
      <c r="A24" s="87">
        <v>11</v>
      </c>
      <c r="B24" s="91" t="s">
        <v>67</v>
      </c>
      <c r="C24" s="92" t="s">
        <v>7</v>
      </c>
      <c r="D24" s="86">
        <f t="shared" si="10"/>
        <v>63617376</v>
      </c>
      <c r="E24" s="86">
        <f t="shared" si="11"/>
        <v>13998896</v>
      </c>
      <c r="F24" s="86">
        <v>862915</v>
      </c>
      <c r="G24" s="86">
        <v>13135981</v>
      </c>
      <c r="H24" s="86">
        <f t="shared" si="12"/>
        <v>29237812</v>
      </c>
      <c r="I24" s="86">
        <v>26367947</v>
      </c>
      <c r="J24" s="86">
        <v>2530095</v>
      </c>
      <c r="K24" s="86">
        <f t="shared" si="13"/>
        <v>339770</v>
      </c>
      <c r="L24" s="86">
        <v>0</v>
      </c>
      <c r="M24" s="86">
        <v>339770</v>
      </c>
      <c r="N24" s="86">
        <f t="shared" si="14"/>
        <v>4761872</v>
      </c>
      <c r="O24" s="86">
        <v>3593715</v>
      </c>
      <c r="P24" s="86">
        <v>1168157</v>
      </c>
      <c r="Q24" s="86">
        <f t="shared" si="15"/>
        <v>15618796</v>
      </c>
      <c r="R24" s="82">
        <v>1547218</v>
      </c>
      <c r="S24" s="82">
        <f t="shared" si="9"/>
        <v>14071578</v>
      </c>
      <c r="T24" s="133">
        <v>3505421</v>
      </c>
      <c r="U24" s="82">
        <v>10566157</v>
      </c>
      <c r="V24" s="67"/>
    </row>
    <row r="25" spans="1:22" ht="12" customHeight="1" x14ac:dyDescent="0.2">
      <c r="A25" s="87">
        <v>12</v>
      </c>
      <c r="B25" s="91" t="s">
        <v>68</v>
      </c>
      <c r="C25" s="92" t="s">
        <v>19</v>
      </c>
      <c r="D25" s="86">
        <f t="shared" si="10"/>
        <v>131743138</v>
      </c>
      <c r="E25" s="86">
        <f t="shared" si="11"/>
        <v>28624737</v>
      </c>
      <c r="F25" s="86">
        <v>1816074</v>
      </c>
      <c r="G25" s="86">
        <v>26808663</v>
      </c>
      <c r="H25" s="86">
        <f t="shared" si="12"/>
        <v>61527534</v>
      </c>
      <c r="I25" s="86">
        <v>55150101</v>
      </c>
      <c r="J25" s="86">
        <v>5198846</v>
      </c>
      <c r="K25" s="86">
        <f t="shared" si="13"/>
        <v>1178587</v>
      </c>
      <c r="L25" s="86">
        <v>661739</v>
      </c>
      <c r="M25" s="86">
        <v>516848</v>
      </c>
      <c r="N25" s="86">
        <f t="shared" si="14"/>
        <v>10319944</v>
      </c>
      <c r="O25" s="86">
        <v>8107981</v>
      </c>
      <c r="P25" s="86">
        <v>2211963</v>
      </c>
      <c r="Q25" s="86">
        <f t="shared" si="15"/>
        <v>31270923</v>
      </c>
      <c r="R25" s="82">
        <v>2937539</v>
      </c>
      <c r="S25" s="82">
        <f t="shared" si="9"/>
        <v>28333384</v>
      </c>
      <c r="T25" s="133">
        <v>7176791</v>
      </c>
      <c r="U25" s="82">
        <v>21156593</v>
      </c>
      <c r="V25" s="67"/>
    </row>
    <row r="26" spans="1:22" ht="12" customHeight="1" x14ac:dyDescent="0.2">
      <c r="A26" s="87">
        <v>13</v>
      </c>
      <c r="B26" s="91" t="s">
        <v>230</v>
      </c>
      <c r="C26" s="89" t="s">
        <v>231</v>
      </c>
      <c r="D26" s="86">
        <f t="shared" si="10"/>
        <v>0</v>
      </c>
      <c r="E26" s="86">
        <f t="shared" si="11"/>
        <v>0</v>
      </c>
      <c r="F26" s="86">
        <v>0</v>
      </c>
      <c r="G26" s="86">
        <v>0</v>
      </c>
      <c r="H26" s="86">
        <f t="shared" si="12"/>
        <v>0</v>
      </c>
      <c r="I26" s="86">
        <v>0</v>
      </c>
      <c r="J26" s="86">
        <v>0</v>
      </c>
      <c r="K26" s="86">
        <f t="shared" si="13"/>
        <v>0</v>
      </c>
      <c r="L26" s="86">
        <v>0</v>
      </c>
      <c r="M26" s="86">
        <v>0</v>
      </c>
      <c r="N26" s="86">
        <f t="shared" si="14"/>
        <v>0</v>
      </c>
      <c r="O26" s="86"/>
      <c r="P26" s="86">
        <v>0</v>
      </c>
      <c r="Q26" s="86">
        <f t="shared" si="15"/>
        <v>0</v>
      </c>
      <c r="R26" s="82">
        <v>0</v>
      </c>
      <c r="S26" s="82">
        <f t="shared" si="9"/>
        <v>0</v>
      </c>
      <c r="T26" s="133">
        <v>0</v>
      </c>
      <c r="U26" s="82">
        <v>0</v>
      </c>
      <c r="V26" s="67"/>
    </row>
    <row r="27" spans="1:22" ht="12" customHeight="1" x14ac:dyDescent="0.2">
      <c r="A27" s="87">
        <v>14</v>
      </c>
      <c r="B27" s="91" t="s">
        <v>69</v>
      </c>
      <c r="C27" s="92" t="s">
        <v>22</v>
      </c>
      <c r="D27" s="86">
        <f t="shared" si="10"/>
        <v>85917315</v>
      </c>
      <c r="E27" s="86">
        <f t="shared" si="11"/>
        <v>20881231</v>
      </c>
      <c r="F27" s="86">
        <v>1091700</v>
      </c>
      <c r="G27" s="86">
        <v>19789531</v>
      </c>
      <c r="H27" s="86">
        <f t="shared" si="12"/>
        <v>38969993</v>
      </c>
      <c r="I27" s="86">
        <v>34197937</v>
      </c>
      <c r="J27" s="86">
        <v>4090848</v>
      </c>
      <c r="K27" s="86">
        <f t="shared" si="13"/>
        <v>681208</v>
      </c>
      <c r="L27" s="86">
        <v>0</v>
      </c>
      <c r="M27" s="86">
        <v>681208</v>
      </c>
      <c r="N27" s="86">
        <f t="shared" si="14"/>
        <v>7126423</v>
      </c>
      <c r="O27" s="86">
        <v>5524888</v>
      </c>
      <c r="P27" s="86">
        <v>1601535</v>
      </c>
      <c r="Q27" s="86">
        <f t="shared" si="15"/>
        <v>18939668</v>
      </c>
      <c r="R27" s="82">
        <v>471773</v>
      </c>
      <c r="S27" s="82">
        <f t="shared" si="9"/>
        <v>18467895</v>
      </c>
      <c r="T27" s="133">
        <v>4731330</v>
      </c>
      <c r="U27" s="82">
        <v>13736565</v>
      </c>
      <c r="V27" s="67"/>
    </row>
    <row r="28" spans="1:22" ht="12" customHeight="1" x14ac:dyDescent="0.2">
      <c r="A28" s="87">
        <v>15</v>
      </c>
      <c r="B28" s="91" t="s">
        <v>70</v>
      </c>
      <c r="C28" s="92" t="s">
        <v>10</v>
      </c>
      <c r="D28" s="86">
        <f t="shared" si="10"/>
        <v>130774612</v>
      </c>
      <c r="E28" s="86">
        <f t="shared" si="11"/>
        <v>35272159</v>
      </c>
      <c r="F28" s="86">
        <v>1599551</v>
      </c>
      <c r="G28" s="86">
        <v>33672608</v>
      </c>
      <c r="H28" s="86">
        <f t="shared" si="12"/>
        <v>55109217</v>
      </c>
      <c r="I28" s="86">
        <v>49164734</v>
      </c>
      <c r="J28" s="86">
        <v>4744106</v>
      </c>
      <c r="K28" s="86">
        <f t="shared" si="13"/>
        <v>1200377</v>
      </c>
      <c r="L28" s="86">
        <v>35397</v>
      </c>
      <c r="M28" s="86">
        <v>1164980</v>
      </c>
      <c r="N28" s="86">
        <f t="shared" si="14"/>
        <v>10257662</v>
      </c>
      <c r="O28" s="86">
        <v>7823286</v>
      </c>
      <c r="P28" s="86">
        <v>2434376</v>
      </c>
      <c r="Q28" s="86">
        <f t="shared" si="15"/>
        <v>30135574</v>
      </c>
      <c r="R28" s="82">
        <v>2634987</v>
      </c>
      <c r="S28" s="82">
        <f t="shared" si="9"/>
        <v>27500587</v>
      </c>
      <c r="T28" s="133">
        <v>6793392</v>
      </c>
      <c r="U28" s="82">
        <v>20707195</v>
      </c>
      <c r="V28" s="67"/>
    </row>
    <row r="29" spans="1:22" ht="12" customHeight="1" x14ac:dyDescent="0.2">
      <c r="A29" s="87">
        <v>16</v>
      </c>
      <c r="B29" s="91" t="s">
        <v>71</v>
      </c>
      <c r="C29" s="92" t="s">
        <v>342</v>
      </c>
      <c r="D29" s="86">
        <f t="shared" si="10"/>
        <v>162846217</v>
      </c>
      <c r="E29" s="86">
        <f t="shared" si="11"/>
        <v>41716221</v>
      </c>
      <c r="F29" s="86">
        <v>2068652</v>
      </c>
      <c r="G29" s="86">
        <v>39647569</v>
      </c>
      <c r="H29" s="86">
        <f t="shared" si="12"/>
        <v>70914546</v>
      </c>
      <c r="I29" s="86">
        <v>64368480</v>
      </c>
      <c r="J29" s="86">
        <v>6085389</v>
      </c>
      <c r="K29" s="86">
        <f t="shared" si="13"/>
        <v>460677</v>
      </c>
      <c r="L29" s="86">
        <v>43952</v>
      </c>
      <c r="M29" s="86">
        <v>416725</v>
      </c>
      <c r="N29" s="86">
        <f t="shared" si="14"/>
        <v>13180577</v>
      </c>
      <c r="O29" s="86">
        <v>10182939</v>
      </c>
      <c r="P29" s="86">
        <v>2997638</v>
      </c>
      <c r="Q29" s="86">
        <f t="shared" si="15"/>
        <v>37034873</v>
      </c>
      <c r="R29" s="82">
        <v>2512300</v>
      </c>
      <c r="S29" s="82">
        <f t="shared" si="9"/>
        <v>34522573</v>
      </c>
      <c r="T29" s="133">
        <v>8711678</v>
      </c>
      <c r="U29" s="82">
        <v>25810895</v>
      </c>
      <c r="V29" s="67"/>
    </row>
    <row r="30" spans="1:22" ht="12" customHeight="1" x14ac:dyDescent="0.2">
      <c r="A30" s="87">
        <v>17</v>
      </c>
      <c r="B30" s="91" t="s">
        <v>72</v>
      </c>
      <c r="C30" s="92" t="s">
        <v>9</v>
      </c>
      <c r="D30" s="86">
        <f t="shared" si="10"/>
        <v>314693829</v>
      </c>
      <c r="E30" s="86">
        <f t="shared" si="11"/>
        <v>73342970</v>
      </c>
      <c r="F30" s="86">
        <v>4284851</v>
      </c>
      <c r="G30" s="86">
        <v>69058119</v>
      </c>
      <c r="H30" s="86">
        <f t="shared" si="12"/>
        <v>142104880</v>
      </c>
      <c r="I30" s="86">
        <v>126481797</v>
      </c>
      <c r="J30" s="86">
        <v>11650720</v>
      </c>
      <c r="K30" s="86">
        <f t="shared" si="13"/>
        <v>3972363</v>
      </c>
      <c r="L30" s="86">
        <v>2641485</v>
      </c>
      <c r="M30" s="86">
        <v>1330878</v>
      </c>
      <c r="N30" s="86">
        <f t="shared" si="14"/>
        <v>26566189</v>
      </c>
      <c r="O30" s="86">
        <v>21453729</v>
      </c>
      <c r="P30" s="86">
        <v>5112460</v>
      </c>
      <c r="Q30" s="86">
        <f t="shared" si="15"/>
        <v>72679790</v>
      </c>
      <c r="R30" s="82">
        <v>9900260</v>
      </c>
      <c r="S30" s="82">
        <f t="shared" si="9"/>
        <v>62779530</v>
      </c>
      <c r="T30" s="133">
        <v>15672857</v>
      </c>
      <c r="U30" s="82">
        <v>47106673</v>
      </c>
      <c r="V30" s="67"/>
    </row>
    <row r="31" spans="1:22" ht="12" customHeight="1" x14ac:dyDescent="0.2">
      <c r="A31" s="87">
        <v>18</v>
      </c>
      <c r="B31" s="88" t="s">
        <v>73</v>
      </c>
      <c r="C31" s="89" t="s">
        <v>11</v>
      </c>
      <c r="D31" s="86">
        <f t="shared" si="10"/>
        <v>54739052</v>
      </c>
      <c r="E31" s="86">
        <f t="shared" si="11"/>
        <v>15421821</v>
      </c>
      <c r="F31" s="86">
        <v>636772</v>
      </c>
      <c r="G31" s="86">
        <v>14785049</v>
      </c>
      <c r="H31" s="86">
        <f t="shared" si="12"/>
        <v>22337737</v>
      </c>
      <c r="I31" s="86">
        <v>19790300</v>
      </c>
      <c r="J31" s="86">
        <v>2399124</v>
      </c>
      <c r="K31" s="86">
        <f t="shared" si="13"/>
        <v>148313</v>
      </c>
      <c r="L31" s="86">
        <v>0</v>
      </c>
      <c r="M31" s="86">
        <v>148313</v>
      </c>
      <c r="N31" s="86">
        <f t="shared" si="14"/>
        <v>4331268</v>
      </c>
      <c r="O31" s="86">
        <v>3309010</v>
      </c>
      <c r="P31" s="86">
        <v>1022258</v>
      </c>
      <c r="Q31" s="86">
        <f t="shared" si="15"/>
        <v>12648226</v>
      </c>
      <c r="R31" s="82">
        <v>1471490</v>
      </c>
      <c r="S31" s="82">
        <f t="shared" si="9"/>
        <v>11176736</v>
      </c>
      <c r="T31" s="133">
        <v>2757882</v>
      </c>
      <c r="U31" s="82">
        <v>8418854</v>
      </c>
      <c r="V31" s="67"/>
    </row>
    <row r="32" spans="1:22" ht="12" customHeight="1" x14ac:dyDescent="0.2">
      <c r="A32" s="87">
        <v>19</v>
      </c>
      <c r="B32" s="88" t="s">
        <v>74</v>
      </c>
      <c r="C32" s="89" t="s">
        <v>213</v>
      </c>
      <c r="D32" s="86">
        <f t="shared" si="10"/>
        <v>42394859</v>
      </c>
      <c r="E32" s="86">
        <f t="shared" si="11"/>
        <v>9248472</v>
      </c>
      <c r="F32" s="86">
        <v>559083</v>
      </c>
      <c r="G32" s="86">
        <v>8689389</v>
      </c>
      <c r="H32" s="86">
        <f t="shared" si="12"/>
        <v>19961888</v>
      </c>
      <c r="I32" s="86">
        <v>17363135</v>
      </c>
      <c r="J32" s="86">
        <v>1623856</v>
      </c>
      <c r="K32" s="86">
        <f t="shared" si="13"/>
        <v>974897</v>
      </c>
      <c r="L32" s="86">
        <v>739884</v>
      </c>
      <c r="M32" s="86">
        <v>235013</v>
      </c>
      <c r="N32" s="86">
        <f t="shared" si="14"/>
        <v>3213338</v>
      </c>
      <c r="O32" s="86">
        <v>2471349</v>
      </c>
      <c r="P32" s="86">
        <v>741989</v>
      </c>
      <c r="Q32" s="86">
        <f t="shared" si="15"/>
        <v>9971161</v>
      </c>
      <c r="R32" s="82">
        <v>952701</v>
      </c>
      <c r="S32" s="82">
        <f t="shared" si="9"/>
        <v>9018460</v>
      </c>
      <c r="T32" s="133">
        <v>2269283</v>
      </c>
      <c r="U32" s="82">
        <v>6749177</v>
      </c>
      <c r="V32" s="67"/>
    </row>
    <row r="33" spans="1:22" ht="12" customHeight="1" x14ac:dyDescent="0.2">
      <c r="A33" s="87">
        <v>20</v>
      </c>
      <c r="B33" s="88" t="s">
        <v>75</v>
      </c>
      <c r="C33" s="89" t="s">
        <v>343</v>
      </c>
      <c r="D33" s="86">
        <f t="shared" si="10"/>
        <v>217404213</v>
      </c>
      <c r="E33" s="86">
        <f t="shared" si="11"/>
        <v>50862079</v>
      </c>
      <c r="F33" s="86">
        <v>2914524</v>
      </c>
      <c r="G33" s="86">
        <v>47947555</v>
      </c>
      <c r="H33" s="86">
        <f t="shared" si="12"/>
        <v>98033867</v>
      </c>
      <c r="I33" s="86">
        <v>88081553</v>
      </c>
      <c r="J33" s="86">
        <v>8409528</v>
      </c>
      <c r="K33" s="86">
        <f t="shared" si="13"/>
        <v>1542786</v>
      </c>
      <c r="L33" s="86">
        <v>312750</v>
      </c>
      <c r="M33" s="86">
        <v>1230036</v>
      </c>
      <c r="N33" s="86">
        <f t="shared" si="14"/>
        <v>17866416</v>
      </c>
      <c r="O33" s="86">
        <v>14107714</v>
      </c>
      <c r="P33" s="86">
        <v>3758702</v>
      </c>
      <c r="Q33" s="86">
        <f t="shared" si="15"/>
        <v>50641851</v>
      </c>
      <c r="R33" s="82">
        <v>4903728</v>
      </c>
      <c r="S33" s="82">
        <f t="shared" si="9"/>
        <v>45738123</v>
      </c>
      <c r="T33" s="133">
        <v>11418645</v>
      </c>
      <c r="U33" s="82">
        <v>34319478</v>
      </c>
      <c r="V33" s="67"/>
    </row>
    <row r="34" spans="1:22" ht="12" customHeight="1" x14ac:dyDescent="0.2">
      <c r="A34" s="87">
        <v>21</v>
      </c>
      <c r="B34" s="88" t="s">
        <v>76</v>
      </c>
      <c r="C34" s="89" t="s">
        <v>38</v>
      </c>
      <c r="D34" s="86">
        <f t="shared" si="10"/>
        <v>194334634</v>
      </c>
      <c r="E34" s="86">
        <f t="shared" si="11"/>
        <v>49168580</v>
      </c>
      <c r="F34" s="86">
        <v>2499664</v>
      </c>
      <c r="G34" s="86">
        <v>46668916</v>
      </c>
      <c r="H34" s="86">
        <f t="shared" si="12"/>
        <v>83576781</v>
      </c>
      <c r="I34" s="86">
        <v>74234889</v>
      </c>
      <c r="J34" s="86">
        <v>8488125</v>
      </c>
      <c r="K34" s="86">
        <f t="shared" si="13"/>
        <v>853767</v>
      </c>
      <c r="L34" s="86">
        <v>232253</v>
      </c>
      <c r="M34" s="86">
        <v>621514</v>
      </c>
      <c r="N34" s="86">
        <f t="shared" si="14"/>
        <v>17778624</v>
      </c>
      <c r="O34" s="86">
        <v>14597062</v>
      </c>
      <c r="P34" s="86">
        <v>3181562</v>
      </c>
      <c r="Q34" s="86">
        <f t="shared" si="15"/>
        <v>43810649</v>
      </c>
      <c r="R34" s="82">
        <v>8233339</v>
      </c>
      <c r="S34" s="82">
        <f t="shared" si="9"/>
        <v>35577310</v>
      </c>
      <c r="T34" s="133">
        <v>9363328</v>
      </c>
      <c r="U34" s="82">
        <v>26213982</v>
      </c>
      <c r="V34" s="67"/>
    </row>
    <row r="35" spans="1:22" ht="12" customHeight="1" x14ac:dyDescent="0.2">
      <c r="A35" s="87">
        <v>22</v>
      </c>
      <c r="B35" s="91" t="s">
        <v>77</v>
      </c>
      <c r="C35" s="92" t="s">
        <v>78</v>
      </c>
      <c r="D35" s="86">
        <f t="shared" si="10"/>
        <v>79990437</v>
      </c>
      <c r="E35" s="86">
        <f t="shared" si="11"/>
        <v>16294094</v>
      </c>
      <c r="F35" s="86">
        <v>1096212</v>
      </c>
      <c r="G35" s="86">
        <v>15197882</v>
      </c>
      <c r="H35" s="86">
        <f t="shared" si="12"/>
        <v>37119290</v>
      </c>
      <c r="I35" s="86">
        <v>33677124</v>
      </c>
      <c r="J35" s="86">
        <v>3160377</v>
      </c>
      <c r="K35" s="86">
        <f t="shared" si="13"/>
        <v>281789</v>
      </c>
      <c r="L35" s="86">
        <v>0</v>
      </c>
      <c r="M35" s="86">
        <v>281789</v>
      </c>
      <c r="N35" s="86">
        <f t="shared" si="14"/>
        <v>6936377</v>
      </c>
      <c r="O35" s="86">
        <v>5525092</v>
      </c>
      <c r="P35" s="86">
        <v>1411285</v>
      </c>
      <c r="Q35" s="86">
        <f t="shared" si="15"/>
        <v>19640676</v>
      </c>
      <c r="R35" s="82">
        <v>2379652</v>
      </c>
      <c r="S35" s="82">
        <f t="shared" si="9"/>
        <v>17261024</v>
      </c>
      <c r="T35" s="133">
        <v>4296260</v>
      </c>
      <c r="U35" s="82">
        <v>12964764</v>
      </c>
      <c r="V35" s="67"/>
    </row>
    <row r="36" spans="1:22" ht="12" customHeight="1" x14ac:dyDescent="0.2">
      <c r="A36" s="87">
        <v>23</v>
      </c>
      <c r="B36" s="91" t="s">
        <v>79</v>
      </c>
      <c r="C36" s="92" t="s">
        <v>80</v>
      </c>
      <c r="D36" s="86">
        <f t="shared" si="10"/>
        <v>0</v>
      </c>
      <c r="E36" s="86">
        <f t="shared" si="11"/>
        <v>0</v>
      </c>
      <c r="F36" s="86">
        <v>0</v>
      </c>
      <c r="G36" s="86">
        <v>0</v>
      </c>
      <c r="H36" s="86">
        <f t="shared" si="12"/>
        <v>0</v>
      </c>
      <c r="I36" s="86">
        <v>0</v>
      </c>
      <c r="J36" s="86">
        <v>0</v>
      </c>
      <c r="K36" s="86">
        <f t="shared" si="13"/>
        <v>0</v>
      </c>
      <c r="L36" s="86">
        <v>0</v>
      </c>
      <c r="M36" s="86">
        <v>0</v>
      </c>
      <c r="N36" s="86">
        <f t="shared" si="14"/>
        <v>0</v>
      </c>
      <c r="O36" s="86"/>
      <c r="P36" s="86">
        <v>0</v>
      </c>
      <c r="Q36" s="86">
        <f t="shared" si="15"/>
        <v>0</v>
      </c>
      <c r="R36" s="82">
        <v>0</v>
      </c>
      <c r="S36" s="82">
        <f t="shared" si="9"/>
        <v>0</v>
      </c>
      <c r="T36" s="133">
        <v>0</v>
      </c>
      <c r="U36" s="82">
        <v>0</v>
      </c>
      <c r="V36" s="67"/>
    </row>
    <row r="37" spans="1:22" ht="12" customHeight="1" x14ac:dyDescent="0.2">
      <c r="A37" s="87">
        <v>24</v>
      </c>
      <c r="B37" s="91" t="s">
        <v>81</v>
      </c>
      <c r="C37" s="92" t="s">
        <v>82</v>
      </c>
      <c r="D37" s="86">
        <f t="shared" si="10"/>
        <v>0</v>
      </c>
      <c r="E37" s="86">
        <f t="shared" si="11"/>
        <v>0</v>
      </c>
      <c r="F37" s="86">
        <v>0</v>
      </c>
      <c r="G37" s="86">
        <v>0</v>
      </c>
      <c r="H37" s="86">
        <f t="shared" si="12"/>
        <v>0</v>
      </c>
      <c r="I37" s="86">
        <v>0</v>
      </c>
      <c r="J37" s="86">
        <v>0</v>
      </c>
      <c r="K37" s="86">
        <f t="shared" si="13"/>
        <v>0</v>
      </c>
      <c r="L37" s="86">
        <v>0</v>
      </c>
      <c r="M37" s="86">
        <v>0</v>
      </c>
      <c r="N37" s="86">
        <f t="shared" si="14"/>
        <v>0</v>
      </c>
      <c r="O37" s="86"/>
      <c r="P37" s="86">
        <v>0</v>
      </c>
      <c r="Q37" s="86">
        <f t="shared" si="15"/>
        <v>0</v>
      </c>
      <c r="R37" s="82">
        <v>0</v>
      </c>
      <c r="S37" s="82">
        <f t="shared" si="9"/>
        <v>0</v>
      </c>
      <c r="T37" s="133">
        <v>0</v>
      </c>
      <c r="U37" s="82">
        <v>0</v>
      </c>
      <c r="V37" s="67"/>
    </row>
    <row r="38" spans="1:22" ht="12" customHeight="1" x14ac:dyDescent="0.2">
      <c r="A38" s="87">
        <v>25</v>
      </c>
      <c r="B38" s="88" t="s">
        <v>83</v>
      </c>
      <c r="C38" s="94" t="s">
        <v>84</v>
      </c>
      <c r="D38" s="86">
        <f t="shared" si="10"/>
        <v>786985233</v>
      </c>
      <c r="E38" s="86">
        <f t="shared" si="11"/>
        <v>96623743</v>
      </c>
      <c r="F38" s="86">
        <v>13515916</v>
      </c>
      <c r="G38" s="86">
        <v>83107827</v>
      </c>
      <c r="H38" s="86">
        <f t="shared" si="12"/>
        <v>437430401</v>
      </c>
      <c r="I38" s="86">
        <v>399249535</v>
      </c>
      <c r="J38" s="86">
        <v>37636453</v>
      </c>
      <c r="K38" s="86">
        <f t="shared" si="13"/>
        <v>544413</v>
      </c>
      <c r="L38" s="86">
        <v>273915</v>
      </c>
      <c r="M38" s="86">
        <v>270498</v>
      </c>
      <c r="N38" s="86">
        <f t="shared" si="14"/>
        <v>96397854</v>
      </c>
      <c r="O38" s="86">
        <v>78700766</v>
      </c>
      <c r="P38" s="86">
        <v>17697088</v>
      </c>
      <c r="Q38" s="86">
        <f t="shared" si="15"/>
        <v>156533235</v>
      </c>
      <c r="R38" s="82">
        <v>28001655</v>
      </c>
      <c r="S38" s="82">
        <f t="shared" si="9"/>
        <v>128531580</v>
      </c>
      <c r="T38" s="133">
        <v>6035867</v>
      </c>
      <c r="U38" s="82">
        <v>122495713</v>
      </c>
      <c r="V38" s="67"/>
    </row>
    <row r="39" spans="1:22" ht="12" customHeight="1" x14ac:dyDescent="0.2">
      <c r="A39" s="87">
        <v>26</v>
      </c>
      <c r="B39" s="91" t="s">
        <v>85</v>
      </c>
      <c r="C39" s="92" t="s">
        <v>86</v>
      </c>
      <c r="D39" s="86">
        <f t="shared" si="10"/>
        <v>172105221</v>
      </c>
      <c r="E39" s="86">
        <f t="shared" si="11"/>
        <v>134622055</v>
      </c>
      <c r="F39" s="86">
        <v>0</v>
      </c>
      <c r="G39" s="86">
        <v>134622055</v>
      </c>
      <c r="H39" s="86">
        <f t="shared" si="12"/>
        <v>2045430</v>
      </c>
      <c r="I39" s="86">
        <v>0</v>
      </c>
      <c r="J39" s="86">
        <v>0</v>
      </c>
      <c r="K39" s="86">
        <f t="shared" si="13"/>
        <v>2045430</v>
      </c>
      <c r="L39" s="86">
        <v>1738762</v>
      </c>
      <c r="M39" s="86">
        <v>306668</v>
      </c>
      <c r="N39" s="86">
        <f t="shared" si="14"/>
        <v>0</v>
      </c>
      <c r="O39" s="86"/>
      <c r="P39" s="86">
        <v>0</v>
      </c>
      <c r="Q39" s="86">
        <f t="shared" si="15"/>
        <v>35437736</v>
      </c>
      <c r="R39" s="82">
        <v>12359486</v>
      </c>
      <c r="S39" s="82">
        <f t="shared" si="9"/>
        <v>23078250</v>
      </c>
      <c r="T39" s="133">
        <v>0</v>
      </c>
      <c r="U39" s="82">
        <v>23078250</v>
      </c>
      <c r="V39" s="67"/>
    </row>
    <row r="40" spans="1:22" ht="12" customHeight="1" x14ac:dyDescent="0.2">
      <c r="A40" s="87">
        <v>27</v>
      </c>
      <c r="B40" s="90" t="s">
        <v>87</v>
      </c>
      <c r="C40" s="94" t="s">
        <v>88</v>
      </c>
      <c r="D40" s="86">
        <f t="shared" si="10"/>
        <v>44986915</v>
      </c>
      <c r="E40" s="86">
        <f t="shared" si="11"/>
        <v>0</v>
      </c>
      <c r="F40" s="86">
        <v>0</v>
      </c>
      <c r="G40" s="86">
        <v>0</v>
      </c>
      <c r="H40" s="86">
        <f t="shared" si="12"/>
        <v>0</v>
      </c>
      <c r="I40" s="86">
        <v>0</v>
      </c>
      <c r="J40" s="86">
        <v>0</v>
      </c>
      <c r="K40" s="86">
        <f t="shared" si="13"/>
        <v>0</v>
      </c>
      <c r="L40" s="86">
        <v>0</v>
      </c>
      <c r="M40" s="86">
        <v>0</v>
      </c>
      <c r="N40" s="86">
        <f t="shared" si="14"/>
        <v>0</v>
      </c>
      <c r="O40" s="86"/>
      <c r="P40" s="86">
        <v>0</v>
      </c>
      <c r="Q40" s="86">
        <f t="shared" si="15"/>
        <v>44986915</v>
      </c>
      <c r="R40" s="82">
        <v>2536293</v>
      </c>
      <c r="S40" s="82">
        <f t="shared" si="9"/>
        <v>42450622</v>
      </c>
      <c r="T40" s="133">
        <v>42450622</v>
      </c>
      <c r="U40" s="82">
        <v>0</v>
      </c>
      <c r="V40" s="67"/>
    </row>
    <row r="41" spans="1:22" ht="12" customHeight="1" x14ac:dyDescent="0.2">
      <c r="A41" s="87">
        <v>28</v>
      </c>
      <c r="B41" s="90" t="s">
        <v>89</v>
      </c>
      <c r="C41" s="89" t="s">
        <v>39</v>
      </c>
      <c r="D41" s="86">
        <f t="shared" si="10"/>
        <v>251137799</v>
      </c>
      <c r="E41" s="86">
        <f t="shared" si="11"/>
        <v>51931252</v>
      </c>
      <c r="F41" s="86">
        <v>3607090</v>
      </c>
      <c r="G41" s="86">
        <v>48324162</v>
      </c>
      <c r="H41" s="86">
        <f t="shared" si="12"/>
        <v>120406820</v>
      </c>
      <c r="I41" s="86">
        <v>108028449</v>
      </c>
      <c r="J41" s="86">
        <v>10095550</v>
      </c>
      <c r="K41" s="86">
        <f t="shared" si="13"/>
        <v>2282821</v>
      </c>
      <c r="L41" s="86">
        <v>962651</v>
      </c>
      <c r="M41" s="86">
        <v>1320170</v>
      </c>
      <c r="N41" s="86">
        <f t="shared" si="14"/>
        <v>21634317</v>
      </c>
      <c r="O41" s="86">
        <v>17337424</v>
      </c>
      <c r="P41" s="86">
        <v>4296893</v>
      </c>
      <c r="Q41" s="86">
        <f t="shared" si="15"/>
        <v>57165410</v>
      </c>
      <c r="R41" s="82">
        <v>6899427</v>
      </c>
      <c r="S41" s="82">
        <f t="shared" si="9"/>
        <v>50265983</v>
      </c>
      <c r="T41" s="133">
        <v>13109653</v>
      </c>
      <c r="U41" s="82">
        <v>37156330</v>
      </c>
      <c r="V41" s="67"/>
    </row>
    <row r="42" spans="1:22" ht="12" customHeight="1" x14ac:dyDescent="0.2">
      <c r="A42" s="87">
        <v>29</v>
      </c>
      <c r="B42" s="93" t="s">
        <v>90</v>
      </c>
      <c r="C42" s="94" t="s">
        <v>37</v>
      </c>
      <c r="D42" s="86">
        <f t="shared" si="10"/>
        <v>386551493</v>
      </c>
      <c r="E42" s="86">
        <f t="shared" si="11"/>
        <v>87747897</v>
      </c>
      <c r="F42" s="86">
        <v>5272760</v>
      </c>
      <c r="G42" s="86">
        <v>82475137</v>
      </c>
      <c r="H42" s="86">
        <f t="shared" si="12"/>
        <v>173452199</v>
      </c>
      <c r="I42" s="86">
        <v>156984622</v>
      </c>
      <c r="J42" s="86">
        <v>14763049</v>
      </c>
      <c r="K42" s="86">
        <f t="shared" si="13"/>
        <v>1704528</v>
      </c>
      <c r="L42" s="86">
        <v>115398</v>
      </c>
      <c r="M42" s="86">
        <v>1589130</v>
      </c>
      <c r="N42" s="86">
        <f t="shared" si="14"/>
        <v>36517103</v>
      </c>
      <c r="O42" s="86">
        <v>29906201</v>
      </c>
      <c r="P42" s="86">
        <v>6610902</v>
      </c>
      <c r="Q42" s="86">
        <f t="shared" si="15"/>
        <v>88834294</v>
      </c>
      <c r="R42" s="82">
        <v>14209348</v>
      </c>
      <c r="S42" s="82">
        <f t="shared" si="9"/>
        <v>74624946</v>
      </c>
      <c r="T42" s="133">
        <v>21140959</v>
      </c>
      <c r="U42" s="82">
        <v>53483987</v>
      </c>
      <c r="V42" s="67"/>
    </row>
    <row r="43" spans="1:22" ht="12" customHeight="1" x14ac:dyDescent="0.2">
      <c r="A43" s="87">
        <v>30</v>
      </c>
      <c r="B43" s="90" t="s">
        <v>91</v>
      </c>
      <c r="C43" s="89" t="s">
        <v>16</v>
      </c>
      <c r="D43" s="86">
        <f t="shared" si="10"/>
        <v>73608099</v>
      </c>
      <c r="E43" s="86">
        <f t="shared" si="11"/>
        <v>16868958</v>
      </c>
      <c r="F43" s="86">
        <v>963983</v>
      </c>
      <c r="G43" s="86">
        <v>15904975</v>
      </c>
      <c r="H43" s="86">
        <f t="shared" si="12"/>
        <v>33365032</v>
      </c>
      <c r="I43" s="86">
        <v>29796143</v>
      </c>
      <c r="J43" s="86">
        <v>2843235</v>
      </c>
      <c r="K43" s="86">
        <f t="shared" si="13"/>
        <v>725654</v>
      </c>
      <c r="L43" s="86">
        <v>39654</v>
      </c>
      <c r="M43" s="86">
        <v>686000</v>
      </c>
      <c r="N43" s="86">
        <f t="shared" si="14"/>
        <v>5502239</v>
      </c>
      <c r="O43" s="86">
        <v>4211787</v>
      </c>
      <c r="P43" s="86">
        <v>1290452</v>
      </c>
      <c r="Q43" s="86">
        <f t="shared" si="15"/>
        <v>17871870</v>
      </c>
      <c r="R43" s="82">
        <v>1809575</v>
      </c>
      <c r="S43" s="82">
        <f t="shared" si="9"/>
        <v>16062295</v>
      </c>
      <c r="T43" s="133">
        <v>4114766</v>
      </c>
      <c r="U43" s="82">
        <v>11947529</v>
      </c>
      <c r="V43" s="67"/>
    </row>
    <row r="44" spans="1:22" ht="12" customHeight="1" x14ac:dyDescent="0.2">
      <c r="A44" s="87">
        <v>31</v>
      </c>
      <c r="B44" s="91" t="s">
        <v>92</v>
      </c>
      <c r="C44" s="92" t="s">
        <v>21</v>
      </c>
      <c r="D44" s="86">
        <f t="shared" si="10"/>
        <v>263002913</v>
      </c>
      <c r="E44" s="86">
        <f t="shared" si="11"/>
        <v>58807720</v>
      </c>
      <c r="F44" s="86">
        <v>3587031</v>
      </c>
      <c r="G44" s="86">
        <v>55220689</v>
      </c>
      <c r="H44" s="86">
        <f t="shared" si="12"/>
        <v>121076356</v>
      </c>
      <c r="I44" s="86">
        <v>108761877</v>
      </c>
      <c r="J44" s="86">
        <v>10217483</v>
      </c>
      <c r="K44" s="86">
        <f t="shared" si="13"/>
        <v>2096996</v>
      </c>
      <c r="L44" s="86">
        <v>605213</v>
      </c>
      <c r="M44" s="86">
        <v>1491783</v>
      </c>
      <c r="N44" s="86">
        <f t="shared" si="14"/>
        <v>22090627</v>
      </c>
      <c r="O44" s="86">
        <v>17392511</v>
      </c>
      <c r="P44" s="86">
        <v>4698116</v>
      </c>
      <c r="Q44" s="86">
        <f t="shared" si="15"/>
        <v>61028210</v>
      </c>
      <c r="R44" s="82">
        <v>7019250</v>
      </c>
      <c r="S44" s="82">
        <f t="shared" si="9"/>
        <v>54008960</v>
      </c>
      <c r="T44" s="133">
        <v>13615125</v>
      </c>
      <c r="U44" s="82">
        <v>40393835</v>
      </c>
      <c r="V44" s="67"/>
    </row>
    <row r="45" spans="1:22" ht="12" customHeight="1" x14ac:dyDescent="0.2">
      <c r="A45" s="87">
        <v>32</v>
      </c>
      <c r="B45" s="90" t="s">
        <v>93</v>
      </c>
      <c r="C45" s="89" t="s">
        <v>24</v>
      </c>
      <c r="D45" s="86">
        <f t="shared" si="10"/>
        <v>96338100</v>
      </c>
      <c r="E45" s="86">
        <f t="shared" si="11"/>
        <v>22329665</v>
      </c>
      <c r="F45" s="86">
        <v>1266802</v>
      </c>
      <c r="G45" s="86">
        <v>21062863</v>
      </c>
      <c r="H45" s="86">
        <f t="shared" si="12"/>
        <v>43932871</v>
      </c>
      <c r="I45" s="86">
        <v>39435900</v>
      </c>
      <c r="J45" s="86">
        <v>3741233</v>
      </c>
      <c r="K45" s="86">
        <f t="shared" si="13"/>
        <v>755738</v>
      </c>
      <c r="L45" s="86">
        <v>408982</v>
      </c>
      <c r="M45" s="86">
        <v>346756</v>
      </c>
      <c r="N45" s="86">
        <f t="shared" si="14"/>
        <v>7321387</v>
      </c>
      <c r="O45" s="86">
        <v>5583176</v>
      </c>
      <c r="P45" s="86">
        <v>1738211</v>
      </c>
      <c r="Q45" s="86">
        <f t="shared" si="15"/>
        <v>22754177</v>
      </c>
      <c r="R45" s="82">
        <v>1208417</v>
      </c>
      <c r="S45" s="82">
        <f t="shared" si="9"/>
        <v>21545760</v>
      </c>
      <c r="T45" s="133">
        <v>5432272</v>
      </c>
      <c r="U45" s="82">
        <v>16113488</v>
      </c>
      <c r="V45" s="67"/>
    </row>
    <row r="46" spans="1:22" ht="12" customHeight="1" x14ac:dyDescent="0.2">
      <c r="A46" s="87">
        <v>33</v>
      </c>
      <c r="B46" s="88" t="s">
        <v>94</v>
      </c>
      <c r="C46" s="89" t="s">
        <v>214</v>
      </c>
      <c r="D46" s="86">
        <f t="shared" si="10"/>
        <v>253178682</v>
      </c>
      <c r="E46" s="86">
        <f t="shared" si="11"/>
        <v>59211784</v>
      </c>
      <c r="F46" s="86">
        <v>3463649</v>
      </c>
      <c r="G46" s="86">
        <v>55748135</v>
      </c>
      <c r="H46" s="86">
        <f t="shared" si="12"/>
        <v>116465791</v>
      </c>
      <c r="I46" s="86">
        <v>104863989</v>
      </c>
      <c r="J46" s="86">
        <v>9819713</v>
      </c>
      <c r="K46" s="86">
        <f t="shared" si="13"/>
        <v>1782089</v>
      </c>
      <c r="L46" s="86">
        <v>576107</v>
      </c>
      <c r="M46" s="86">
        <v>1205982</v>
      </c>
      <c r="N46" s="86">
        <f t="shared" si="14"/>
        <v>22036074</v>
      </c>
      <c r="O46" s="86">
        <v>17532449</v>
      </c>
      <c r="P46" s="86">
        <v>4503625</v>
      </c>
      <c r="Q46" s="86">
        <f t="shared" si="15"/>
        <v>55465033</v>
      </c>
      <c r="R46" s="82">
        <v>3137805</v>
      </c>
      <c r="S46" s="82">
        <f t="shared" si="9"/>
        <v>52327228</v>
      </c>
      <c r="T46" s="133">
        <v>13249552</v>
      </c>
      <c r="U46" s="82">
        <v>39077676</v>
      </c>
      <c r="V46" s="67"/>
    </row>
    <row r="47" spans="1:22" ht="12" customHeight="1" x14ac:dyDescent="0.2">
      <c r="A47" s="87">
        <v>34</v>
      </c>
      <c r="B47" s="95" t="s">
        <v>95</v>
      </c>
      <c r="C47" s="96" t="s">
        <v>215</v>
      </c>
      <c r="D47" s="86">
        <f t="shared" si="10"/>
        <v>84249077</v>
      </c>
      <c r="E47" s="86">
        <f t="shared" si="11"/>
        <v>19077707</v>
      </c>
      <c r="F47" s="86">
        <v>1142801</v>
      </c>
      <c r="G47" s="86">
        <v>17934906</v>
      </c>
      <c r="H47" s="86">
        <f t="shared" si="12"/>
        <v>39053686</v>
      </c>
      <c r="I47" s="86">
        <v>35439857</v>
      </c>
      <c r="J47" s="86">
        <v>3355256</v>
      </c>
      <c r="K47" s="86">
        <f t="shared" si="13"/>
        <v>258573</v>
      </c>
      <c r="L47" s="86">
        <v>150869</v>
      </c>
      <c r="M47" s="86">
        <v>107704</v>
      </c>
      <c r="N47" s="86">
        <f t="shared" si="14"/>
        <v>6405901</v>
      </c>
      <c r="O47" s="86">
        <v>4904902</v>
      </c>
      <c r="P47" s="86">
        <v>1500999</v>
      </c>
      <c r="Q47" s="86">
        <f t="shared" si="15"/>
        <v>19711783</v>
      </c>
      <c r="R47" s="82">
        <v>1019995</v>
      </c>
      <c r="S47" s="82">
        <f t="shared" si="9"/>
        <v>18691788</v>
      </c>
      <c r="T47" s="133">
        <v>4482001</v>
      </c>
      <c r="U47" s="82">
        <v>14209787</v>
      </c>
      <c r="V47" s="67"/>
    </row>
    <row r="48" spans="1:22" ht="12" customHeight="1" x14ac:dyDescent="0.2">
      <c r="A48" s="87">
        <v>35</v>
      </c>
      <c r="B48" s="88" t="s">
        <v>96</v>
      </c>
      <c r="C48" s="89" t="s">
        <v>216</v>
      </c>
      <c r="D48" s="86">
        <f t="shared" si="10"/>
        <v>52459335</v>
      </c>
      <c r="E48" s="86">
        <f t="shared" si="11"/>
        <v>10177607</v>
      </c>
      <c r="F48" s="86">
        <v>726568</v>
      </c>
      <c r="G48" s="86">
        <v>9451039</v>
      </c>
      <c r="H48" s="86">
        <f t="shared" si="12"/>
        <v>25966697</v>
      </c>
      <c r="I48" s="86">
        <v>22853701</v>
      </c>
      <c r="J48" s="86">
        <v>2170272</v>
      </c>
      <c r="K48" s="86">
        <f t="shared" si="13"/>
        <v>942724</v>
      </c>
      <c r="L48" s="86">
        <v>475535</v>
      </c>
      <c r="M48" s="86">
        <v>467189</v>
      </c>
      <c r="N48" s="86">
        <f t="shared" si="14"/>
        <v>3518452</v>
      </c>
      <c r="O48" s="86">
        <v>2705861</v>
      </c>
      <c r="P48" s="86">
        <v>812591</v>
      </c>
      <c r="Q48" s="86">
        <f t="shared" si="15"/>
        <v>12796579</v>
      </c>
      <c r="R48" s="82">
        <v>707034</v>
      </c>
      <c r="S48" s="82">
        <f t="shared" si="9"/>
        <v>12089545</v>
      </c>
      <c r="T48" s="133">
        <v>2970462</v>
      </c>
      <c r="U48" s="82">
        <v>9119083</v>
      </c>
      <c r="V48" s="67"/>
    </row>
    <row r="49" spans="1:22" ht="12" customHeight="1" x14ac:dyDescent="0.2">
      <c r="A49" s="87">
        <v>36</v>
      </c>
      <c r="B49" s="93" t="s">
        <v>97</v>
      </c>
      <c r="C49" s="94" t="s">
        <v>23</v>
      </c>
      <c r="D49" s="86">
        <f t="shared" si="10"/>
        <v>92155910</v>
      </c>
      <c r="E49" s="86">
        <f t="shared" si="11"/>
        <v>17958067</v>
      </c>
      <c r="F49" s="86">
        <v>1297235</v>
      </c>
      <c r="G49" s="86">
        <v>16660832</v>
      </c>
      <c r="H49" s="86">
        <f t="shared" si="12"/>
        <v>45000928</v>
      </c>
      <c r="I49" s="86">
        <v>40279686</v>
      </c>
      <c r="J49" s="86">
        <v>4078483</v>
      </c>
      <c r="K49" s="86">
        <f t="shared" si="13"/>
        <v>642759</v>
      </c>
      <c r="L49" s="86">
        <v>0</v>
      </c>
      <c r="M49" s="86">
        <v>642759</v>
      </c>
      <c r="N49" s="86">
        <f t="shared" si="14"/>
        <v>6529984</v>
      </c>
      <c r="O49" s="86">
        <v>4986305</v>
      </c>
      <c r="P49" s="86">
        <v>1543679</v>
      </c>
      <c r="Q49" s="86">
        <f t="shared" si="15"/>
        <v>22666931</v>
      </c>
      <c r="R49" s="82">
        <v>1507682</v>
      </c>
      <c r="S49" s="82">
        <f t="shared" si="9"/>
        <v>21159249</v>
      </c>
      <c r="T49" s="133">
        <v>5116980</v>
      </c>
      <c r="U49" s="82">
        <v>16042269</v>
      </c>
      <c r="V49" s="67"/>
    </row>
    <row r="50" spans="1:22" ht="12" customHeight="1" x14ac:dyDescent="0.2">
      <c r="A50" s="87">
        <v>37</v>
      </c>
      <c r="B50" s="91" t="s">
        <v>98</v>
      </c>
      <c r="C50" s="92" t="s">
        <v>20</v>
      </c>
      <c r="D50" s="86">
        <f t="shared" si="10"/>
        <v>40486141</v>
      </c>
      <c r="E50" s="86">
        <f t="shared" si="11"/>
        <v>6697142</v>
      </c>
      <c r="F50" s="86">
        <v>589856</v>
      </c>
      <c r="G50" s="86">
        <v>6107286</v>
      </c>
      <c r="H50" s="86">
        <f t="shared" si="12"/>
        <v>20620980</v>
      </c>
      <c r="I50" s="86">
        <v>18630266</v>
      </c>
      <c r="J50" s="86">
        <v>1746082</v>
      </c>
      <c r="K50" s="86">
        <f t="shared" si="13"/>
        <v>244632</v>
      </c>
      <c r="L50" s="86">
        <v>0</v>
      </c>
      <c r="M50" s="86">
        <v>244632</v>
      </c>
      <c r="N50" s="86">
        <f t="shared" si="14"/>
        <v>2885401</v>
      </c>
      <c r="O50" s="86">
        <v>2151210</v>
      </c>
      <c r="P50" s="86">
        <v>734191</v>
      </c>
      <c r="Q50" s="86">
        <f t="shared" si="15"/>
        <v>10282618</v>
      </c>
      <c r="R50" s="82">
        <v>796400</v>
      </c>
      <c r="S50" s="82">
        <f t="shared" si="9"/>
        <v>9486218</v>
      </c>
      <c r="T50" s="133">
        <v>2422203</v>
      </c>
      <c r="U50" s="82">
        <v>7064015</v>
      </c>
      <c r="V50" s="67"/>
    </row>
    <row r="51" spans="1:22" ht="12" customHeight="1" x14ac:dyDescent="0.2">
      <c r="A51" s="87">
        <v>38</v>
      </c>
      <c r="B51" s="90" t="s">
        <v>99</v>
      </c>
      <c r="C51" s="89" t="s">
        <v>100</v>
      </c>
      <c r="D51" s="86">
        <f t="shared" si="10"/>
        <v>41462428</v>
      </c>
      <c r="E51" s="86">
        <f t="shared" si="11"/>
        <v>879694</v>
      </c>
      <c r="F51" s="86">
        <v>879694</v>
      </c>
      <c r="G51" s="86">
        <v>0</v>
      </c>
      <c r="H51" s="86">
        <f t="shared" si="12"/>
        <v>29057752</v>
      </c>
      <c r="I51" s="86">
        <v>26539663</v>
      </c>
      <c r="J51" s="86">
        <v>2518089</v>
      </c>
      <c r="K51" s="86">
        <f t="shared" si="13"/>
        <v>0</v>
      </c>
      <c r="L51" s="86">
        <v>0</v>
      </c>
      <c r="M51" s="86">
        <v>0</v>
      </c>
      <c r="N51" s="86">
        <f t="shared" si="14"/>
        <v>3797849</v>
      </c>
      <c r="O51" s="86">
        <v>2716184</v>
      </c>
      <c r="P51" s="86">
        <v>1081665</v>
      </c>
      <c r="Q51" s="86">
        <f t="shared" si="15"/>
        <v>7727133</v>
      </c>
      <c r="R51" s="82">
        <v>141048</v>
      </c>
      <c r="S51" s="82">
        <f t="shared" si="9"/>
        <v>7586085</v>
      </c>
      <c r="T51" s="133">
        <v>92875</v>
      </c>
      <c r="U51" s="82">
        <v>7493210</v>
      </c>
      <c r="V51" s="67"/>
    </row>
    <row r="52" spans="1:22" ht="12" customHeight="1" x14ac:dyDescent="0.2">
      <c r="A52" s="87">
        <v>39</v>
      </c>
      <c r="B52" s="91" t="s">
        <v>101</v>
      </c>
      <c r="C52" s="92" t="s">
        <v>102</v>
      </c>
      <c r="D52" s="86">
        <f t="shared" si="10"/>
        <v>350137101</v>
      </c>
      <c r="E52" s="86">
        <f t="shared" si="11"/>
        <v>84299086</v>
      </c>
      <c r="F52" s="86">
        <v>4661926</v>
      </c>
      <c r="G52" s="86">
        <v>79637160</v>
      </c>
      <c r="H52" s="86">
        <f t="shared" si="12"/>
        <v>155387332</v>
      </c>
      <c r="I52" s="86">
        <v>139849179</v>
      </c>
      <c r="J52" s="86">
        <v>13141460</v>
      </c>
      <c r="K52" s="86">
        <f t="shared" si="13"/>
        <v>2396693</v>
      </c>
      <c r="L52" s="86">
        <v>1241000</v>
      </c>
      <c r="M52" s="86">
        <v>1155693</v>
      </c>
      <c r="N52" s="86">
        <f t="shared" si="14"/>
        <v>31925387</v>
      </c>
      <c r="O52" s="86">
        <v>25846262</v>
      </c>
      <c r="P52" s="86">
        <v>6079125</v>
      </c>
      <c r="Q52" s="86">
        <f t="shared" si="15"/>
        <v>78525296</v>
      </c>
      <c r="R52" s="82">
        <v>12202435</v>
      </c>
      <c r="S52" s="82">
        <f t="shared" si="9"/>
        <v>66322861</v>
      </c>
      <c r="T52" s="133">
        <v>17119102</v>
      </c>
      <c r="U52" s="82">
        <v>49203759</v>
      </c>
      <c r="V52" s="67"/>
    </row>
    <row r="53" spans="1:22" ht="12" customHeight="1" x14ac:dyDescent="0.2">
      <c r="A53" s="87">
        <v>40</v>
      </c>
      <c r="B53" s="88" t="s">
        <v>103</v>
      </c>
      <c r="C53" s="89" t="s">
        <v>221</v>
      </c>
      <c r="D53" s="86">
        <f t="shared" si="10"/>
        <v>74352976</v>
      </c>
      <c r="E53" s="86">
        <f t="shared" si="11"/>
        <v>15354889</v>
      </c>
      <c r="F53" s="86">
        <v>1035725</v>
      </c>
      <c r="G53" s="86">
        <v>14319164</v>
      </c>
      <c r="H53" s="86">
        <f t="shared" si="12"/>
        <v>36123603</v>
      </c>
      <c r="I53" s="86">
        <v>32245053</v>
      </c>
      <c r="J53" s="86">
        <v>3043157</v>
      </c>
      <c r="K53" s="86">
        <f t="shared" si="13"/>
        <v>835393</v>
      </c>
      <c r="L53" s="86">
        <v>594021</v>
      </c>
      <c r="M53" s="86">
        <v>241372</v>
      </c>
      <c r="N53" s="86">
        <f t="shared" si="14"/>
        <v>5239647</v>
      </c>
      <c r="O53" s="86">
        <v>4036148</v>
      </c>
      <c r="P53" s="86">
        <v>1203499</v>
      </c>
      <c r="Q53" s="86">
        <f t="shared" si="15"/>
        <v>17634837</v>
      </c>
      <c r="R53" s="82">
        <v>1505944</v>
      </c>
      <c r="S53" s="82">
        <f t="shared" si="9"/>
        <v>16128893</v>
      </c>
      <c r="T53" s="133">
        <v>4029318</v>
      </c>
      <c r="U53" s="82">
        <v>12099575</v>
      </c>
      <c r="V53" s="67"/>
    </row>
    <row r="54" spans="1:22" ht="12" customHeight="1" x14ac:dyDescent="0.2">
      <c r="A54" s="87">
        <v>41</v>
      </c>
      <c r="B54" s="88" t="s">
        <v>104</v>
      </c>
      <c r="C54" s="89" t="s">
        <v>2</v>
      </c>
      <c r="D54" s="86">
        <f t="shared" si="10"/>
        <v>265768517</v>
      </c>
      <c r="E54" s="86">
        <f t="shared" si="11"/>
        <v>59405358</v>
      </c>
      <c r="F54" s="86">
        <v>3772701</v>
      </c>
      <c r="G54" s="86">
        <v>55632657</v>
      </c>
      <c r="H54" s="86">
        <f t="shared" si="12"/>
        <v>124966845</v>
      </c>
      <c r="I54" s="86">
        <v>113340946</v>
      </c>
      <c r="J54" s="86">
        <v>10629511</v>
      </c>
      <c r="K54" s="86">
        <f t="shared" si="13"/>
        <v>996388</v>
      </c>
      <c r="L54" s="86">
        <v>467103</v>
      </c>
      <c r="M54" s="86">
        <v>529285</v>
      </c>
      <c r="N54" s="86">
        <f t="shared" si="14"/>
        <v>23067497</v>
      </c>
      <c r="O54" s="86">
        <v>18519053</v>
      </c>
      <c r="P54" s="86">
        <v>4548444</v>
      </c>
      <c r="Q54" s="86">
        <f t="shared" si="15"/>
        <v>58328817</v>
      </c>
      <c r="R54" s="82">
        <v>1598484</v>
      </c>
      <c r="S54" s="82">
        <f t="shared" si="9"/>
        <v>56730333</v>
      </c>
      <c r="T54" s="133">
        <v>13934215</v>
      </c>
      <c r="U54" s="82">
        <v>42796118</v>
      </c>
      <c r="V54" s="67"/>
    </row>
    <row r="55" spans="1:22" ht="12" customHeight="1" x14ac:dyDescent="0.2">
      <c r="A55" s="87">
        <v>42</v>
      </c>
      <c r="B55" s="91" t="s">
        <v>105</v>
      </c>
      <c r="C55" s="92" t="s">
        <v>3</v>
      </c>
      <c r="D55" s="86">
        <f t="shared" si="10"/>
        <v>57135235</v>
      </c>
      <c r="E55" s="86">
        <f t="shared" si="11"/>
        <v>11892192</v>
      </c>
      <c r="F55" s="86">
        <v>796966</v>
      </c>
      <c r="G55" s="86">
        <v>11095226</v>
      </c>
      <c r="H55" s="86">
        <f t="shared" si="12"/>
        <v>27821356</v>
      </c>
      <c r="I55" s="86">
        <v>24750781</v>
      </c>
      <c r="J55" s="86">
        <v>2327306</v>
      </c>
      <c r="K55" s="86">
        <f t="shared" si="13"/>
        <v>743269</v>
      </c>
      <c r="L55" s="86">
        <v>434535</v>
      </c>
      <c r="M55" s="86">
        <v>308734</v>
      </c>
      <c r="N55" s="86">
        <f t="shared" si="14"/>
        <v>3709925</v>
      </c>
      <c r="O55" s="86">
        <v>2842916</v>
      </c>
      <c r="P55" s="86">
        <v>867009</v>
      </c>
      <c r="Q55" s="86">
        <f t="shared" si="15"/>
        <v>13711762</v>
      </c>
      <c r="R55" s="82">
        <v>645661</v>
      </c>
      <c r="S55" s="82">
        <f t="shared" si="9"/>
        <v>13066101</v>
      </c>
      <c r="T55" s="133">
        <v>3235357</v>
      </c>
      <c r="U55" s="82">
        <v>9830744</v>
      </c>
      <c r="V55" s="67"/>
    </row>
    <row r="56" spans="1:22" ht="12" customHeight="1" x14ac:dyDescent="0.2">
      <c r="A56" s="87">
        <v>43</v>
      </c>
      <c r="B56" s="90" t="s">
        <v>151</v>
      </c>
      <c r="C56" s="89" t="s">
        <v>32</v>
      </c>
      <c r="D56" s="86">
        <f t="shared" si="10"/>
        <v>77974772</v>
      </c>
      <c r="E56" s="86">
        <f t="shared" si="11"/>
        <v>14954797</v>
      </c>
      <c r="F56" s="86">
        <v>1112571</v>
      </c>
      <c r="G56" s="86">
        <v>13842226</v>
      </c>
      <c r="H56" s="86">
        <f t="shared" si="12"/>
        <v>37678753</v>
      </c>
      <c r="I56" s="86">
        <v>34079783</v>
      </c>
      <c r="J56" s="86">
        <v>3204717</v>
      </c>
      <c r="K56" s="86">
        <f t="shared" si="13"/>
        <v>394253</v>
      </c>
      <c r="L56" s="86">
        <v>0</v>
      </c>
      <c r="M56" s="86">
        <v>394253</v>
      </c>
      <c r="N56" s="86">
        <f t="shared" si="14"/>
        <v>5570421</v>
      </c>
      <c r="O56" s="86">
        <v>4299129</v>
      </c>
      <c r="P56" s="86">
        <v>1271292</v>
      </c>
      <c r="Q56" s="86">
        <f t="shared" si="15"/>
        <v>19770801</v>
      </c>
      <c r="R56" s="82">
        <v>3372167</v>
      </c>
      <c r="S56" s="82">
        <f t="shared" si="9"/>
        <v>16398634</v>
      </c>
      <c r="T56" s="133">
        <v>4122351</v>
      </c>
      <c r="U56" s="82">
        <v>12276283</v>
      </c>
      <c r="V56" s="67"/>
    </row>
    <row r="57" spans="1:22" ht="12" customHeight="1" x14ac:dyDescent="0.2">
      <c r="A57" s="87">
        <v>44</v>
      </c>
      <c r="B57" s="91" t="s">
        <v>106</v>
      </c>
      <c r="C57" s="92" t="s">
        <v>217</v>
      </c>
      <c r="D57" s="86">
        <f t="shared" si="10"/>
        <v>90966803</v>
      </c>
      <c r="E57" s="86">
        <f t="shared" si="11"/>
        <v>19292120</v>
      </c>
      <c r="F57" s="86">
        <v>1284085</v>
      </c>
      <c r="G57" s="86">
        <v>18008035</v>
      </c>
      <c r="H57" s="86">
        <f t="shared" si="12"/>
        <v>43851213</v>
      </c>
      <c r="I57" s="86">
        <v>39324993</v>
      </c>
      <c r="J57" s="86">
        <v>3731412</v>
      </c>
      <c r="K57" s="86">
        <f t="shared" si="13"/>
        <v>794808</v>
      </c>
      <c r="L57" s="86">
        <v>474963</v>
      </c>
      <c r="M57" s="86">
        <v>319845</v>
      </c>
      <c r="N57" s="86">
        <f t="shared" si="14"/>
        <v>6817803</v>
      </c>
      <c r="O57" s="86">
        <v>5316888</v>
      </c>
      <c r="P57" s="86">
        <v>1500915</v>
      </c>
      <c r="Q57" s="86">
        <f t="shared" si="15"/>
        <v>21005667</v>
      </c>
      <c r="R57" s="82">
        <v>1013836</v>
      </c>
      <c r="S57" s="82">
        <f t="shared" si="9"/>
        <v>19991831</v>
      </c>
      <c r="T57" s="133">
        <v>4866382</v>
      </c>
      <c r="U57" s="82">
        <v>15125449</v>
      </c>
      <c r="V57" s="67"/>
    </row>
    <row r="58" spans="1:22" ht="12" customHeight="1" x14ac:dyDescent="0.2">
      <c r="A58" s="87">
        <v>45</v>
      </c>
      <c r="B58" s="90" t="s">
        <v>107</v>
      </c>
      <c r="C58" s="89" t="s">
        <v>0</v>
      </c>
      <c r="D58" s="86">
        <f t="shared" si="10"/>
        <v>110877339</v>
      </c>
      <c r="E58" s="86">
        <f t="shared" si="11"/>
        <v>24478516</v>
      </c>
      <c r="F58" s="86">
        <v>1524671</v>
      </c>
      <c r="G58" s="86">
        <v>22953845</v>
      </c>
      <c r="H58" s="86">
        <f t="shared" si="12"/>
        <v>51591490</v>
      </c>
      <c r="I58" s="86">
        <v>46597686</v>
      </c>
      <c r="J58" s="86">
        <v>4395502</v>
      </c>
      <c r="K58" s="86">
        <f t="shared" si="13"/>
        <v>598302</v>
      </c>
      <c r="L58" s="86">
        <v>147210</v>
      </c>
      <c r="M58" s="86">
        <v>451092</v>
      </c>
      <c r="N58" s="86">
        <f t="shared" si="14"/>
        <v>8941719</v>
      </c>
      <c r="O58" s="86">
        <v>7068342</v>
      </c>
      <c r="P58" s="86">
        <v>1873377</v>
      </c>
      <c r="Q58" s="86">
        <f t="shared" si="15"/>
        <v>25865614</v>
      </c>
      <c r="R58" s="82">
        <v>2245939</v>
      </c>
      <c r="S58" s="82">
        <f t="shared" si="9"/>
        <v>23619675</v>
      </c>
      <c r="T58" s="133">
        <v>5878277</v>
      </c>
      <c r="U58" s="82">
        <v>17741398</v>
      </c>
      <c r="V58" s="67"/>
    </row>
    <row r="59" spans="1:22" ht="12" customHeight="1" x14ac:dyDescent="0.2">
      <c r="A59" s="87">
        <v>46</v>
      </c>
      <c r="B59" s="91" t="s">
        <v>108</v>
      </c>
      <c r="C59" s="92" t="s">
        <v>4</v>
      </c>
      <c r="D59" s="86">
        <f t="shared" si="10"/>
        <v>35856999</v>
      </c>
      <c r="E59" s="86">
        <f t="shared" si="11"/>
        <v>6167795</v>
      </c>
      <c r="F59" s="86">
        <v>526322</v>
      </c>
      <c r="G59" s="86">
        <v>5641473</v>
      </c>
      <c r="H59" s="86">
        <f t="shared" si="12"/>
        <v>18303704</v>
      </c>
      <c r="I59" s="86">
        <v>16313974</v>
      </c>
      <c r="J59" s="86">
        <v>1566327</v>
      </c>
      <c r="K59" s="86">
        <f t="shared" si="13"/>
        <v>423403</v>
      </c>
      <c r="L59" s="86">
        <v>45324</v>
      </c>
      <c r="M59" s="86">
        <v>378079</v>
      </c>
      <c r="N59" s="86">
        <f t="shared" si="14"/>
        <v>2557601</v>
      </c>
      <c r="O59" s="86">
        <v>1929564</v>
      </c>
      <c r="P59" s="86">
        <v>628037</v>
      </c>
      <c r="Q59" s="86">
        <f t="shared" si="15"/>
        <v>8827899</v>
      </c>
      <c r="R59" s="82">
        <v>429244</v>
      </c>
      <c r="S59" s="82">
        <f t="shared" si="9"/>
        <v>8398655</v>
      </c>
      <c r="T59" s="133">
        <v>2151477</v>
      </c>
      <c r="U59" s="82">
        <v>6247178</v>
      </c>
      <c r="V59" s="67"/>
    </row>
    <row r="60" spans="1:22" ht="12" customHeight="1" x14ac:dyDescent="0.2">
      <c r="A60" s="87">
        <v>47</v>
      </c>
      <c r="B60" s="90" t="s">
        <v>109</v>
      </c>
      <c r="C60" s="89" t="s">
        <v>1</v>
      </c>
      <c r="D60" s="86">
        <f t="shared" si="10"/>
        <v>71604352</v>
      </c>
      <c r="E60" s="86">
        <f t="shared" si="11"/>
        <v>15229351</v>
      </c>
      <c r="F60" s="86">
        <v>1008124</v>
      </c>
      <c r="G60" s="86">
        <v>14221227</v>
      </c>
      <c r="H60" s="86">
        <f t="shared" si="12"/>
        <v>33453974</v>
      </c>
      <c r="I60" s="86">
        <v>30379707</v>
      </c>
      <c r="J60" s="86">
        <v>2921400</v>
      </c>
      <c r="K60" s="86">
        <f t="shared" si="13"/>
        <v>152867</v>
      </c>
      <c r="L60" s="86">
        <v>0</v>
      </c>
      <c r="M60" s="86">
        <v>152867</v>
      </c>
      <c r="N60" s="86">
        <f t="shared" si="14"/>
        <v>4571674</v>
      </c>
      <c r="O60" s="86">
        <v>3523214</v>
      </c>
      <c r="P60" s="86">
        <v>1048460</v>
      </c>
      <c r="Q60" s="86">
        <f t="shared" si="15"/>
        <v>18349353</v>
      </c>
      <c r="R60" s="82">
        <v>1822795</v>
      </c>
      <c r="S60" s="82">
        <f t="shared" si="9"/>
        <v>16526558</v>
      </c>
      <c r="T60" s="133">
        <v>4127786</v>
      </c>
      <c r="U60" s="82">
        <v>12398772</v>
      </c>
      <c r="V60" s="67"/>
    </row>
    <row r="61" spans="1:22" ht="12" customHeight="1" x14ac:dyDescent="0.2">
      <c r="A61" s="87">
        <v>48</v>
      </c>
      <c r="B61" s="91" t="s">
        <v>110</v>
      </c>
      <c r="C61" s="92" t="s">
        <v>218</v>
      </c>
      <c r="D61" s="86">
        <f t="shared" si="10"/>
        <v>109648020</v>
      </c>
      <c r="E61" s="86">
        <f t="shared" si="11"/>
        <v>23161018</v>
      </c>
      <c r="F61" s="86">
        <v>1595378</v>
      </c>
      <c r="G61" s="86">
        <v>21565640</v>
      </c>
      <c r="H61" s="86">
        <f t="shared" si="12"/>
        <v>53688391</v>
      </c>
      <c r="I61" s="86">
        <v>48535977</v>
      </c>
      <c r="J61" s="86">
        <v>4542276</v>
      </c>
      <c r="K61" s="86">
        <f t="shared" si="13"/>
        <v>610138</v>
      </c>
      <c r="L61" s="86">
        <v>125858</v>
      </c>
      <c r="M61" s="86">
        <v>484280</v>
      </c>
      <c r="N61" s="86">
        <f t="shared" si="14"/>
        <v>8336702</v>
      </c>
      <c r="O61" s="86">
        <v>6449993</v>
      </c>
      <c r="P61" s="86">
        <v>1886709</v>
      </c>
      <c r="Q61" s="86">
        <f t="shared" si="15"/>
        <v>24461909</v>
      </c>
      <c r="R61" s="82">
        <v>448625</v>
      </c>
      <c r="S61" s="82">
        <f t="shared" si="9"/>
        <v>24013284</v>
      </c>
      <c r="T61" s="133">
        <v>5965002</v>
      </c>
      <c r="U61" s="82">
        <v>18048282</v>
      </c>
      <c r="V61" s="67"/>
    </row>
    <row r="62" spans="1:22" ht="12" customHeight="1" x14ac:dyDescent="0.2">
      <c r="A62" s="87">
        <v>49</v>
      </c>
      <c r="B62" s="91" t="s">
        <v>111</v>
      </c>
      <c r="C62" s="92" t="s">
        <v>25</v>
      </c>
      <c r="D62" s="86">
        <f t="shared" si="10"/>
        <v>413316921</v>
      </c>
      <c r="E62" s="86">
        <f t="shared" si="11"/>
        <v>94207268</v>
      </c>
      <c r="F62" s="86">
        <v>5499561</v>
      </c>
      <c r="G62" s="86">
        <v>88707707</v>
      </c>
      <c r="H62" s="86">
        <f t="shared" si="12"/>
        <v>184947203</v>
      </c>
      <c r="I62" s="86">
        <v>166172810</v>
      </c>
      <c r="J62" s="86">
        <v>15533302</v>
      </c>
      <c r="K62" s="86">
        <f t="shared" si="13"/>
        <v>3241091</v>
      </c>
      <c r="L62" s="86">
        <v>2142857</v>
      </c>
      <c r="M62" s="86">
        <v>1098234</v>
      </c>
      <c r="N62" s="86">
        <f t="shared" si="14"/>
        <v>35535997</v>
      </c>
      <c r="O62" s="86">
        <v>28470293</v>
      </c>
      <c r="P62" s="86">
        <v>7065704</v>
      </c>
      <c r="Q62" s="86">
        <f t="shared" si="15"/>
        <v>98626453</v>
      </c>
      <c r="R62" s="82">
        <v>13729338</v>
      </c>
      <c r="S62" s="82">
        <f t="shared" si="9"/>
        <v>84897115</v>
      </c>
      <c r="T62" s="133">
        <v>21361920</v>
      </c>
      <c r="U62" s="82">
        <v>63535195</v>
      </c>
      <c r="V62" s="67"/>
    </row>
    <row r="63" spans="1:22" ht="12" customHeight="1" x14ac:dyDescent="0.2">
      <c r="A63" s="87">
        <v>50</v>
      </c>
      <c r="B63" s="91" t="s">
        <v>159</v>
      </c>
      <c r="C63" s="92" t="s">
        <v>53</v>
      </c>
      <c r="D63" s="86">
        <f t="shared" si="10"/>
        <v>78847360</v>
      </c>
      <c r="E63" s="86">
        <f t="shared" si="11"/>
        <v>16666866</v>
      </c>
      <c r="F63" s="86">
        <v>1119262</v>
      </c>
      <c r="G63" s="86">
        <v>15547604</v>
      </c>
      <c r="H63" s="86">
        <f t="shared" si="12"/>
        <v>37534822</v>
      </c>
      <c r="I63" s="86">
        <v>34022951</v>
      </c>
      <c r="J63" s="86">
        <v>3212235</v>
      </c>
      <c r="K63" s="86">
        <f t="shared" si="13"/>
        <v>299636</v>
      </c>
      <c r="L63" s="86">
        <v>49604</v>
      </c>
      <c r="M63" s="86">
        <v>250032</v>
      </c>
      <c r="N63" s="86">
        <f t="shared" si="14"/>
        <v>5693051</v>
      </c>
      <c r="O63" s="86">
        <v>4473033</v>
      </c>
      <c r="P63" s="86">
        <v>1220018</v>
      </c>
      <c r="Q63" s="86">
        <f t="shared" si="15"/>
        <v>18952621</v>
      </c>
      <c r="R63" s="82">
        <v>1324341</v>
      </c>
      <c r="S63" s="82">
        <f t="shared" si="9"/>
        <v>17628280</v>
      </c>
      <c r="T63" s="133">
        <v>4367267</v>
      </c>
      <c r="U63" s="82">
        <v>13261013</v>
      </c>
      <c r="V63" s="67"/>
    </row>
    <row r="64" spans="1:22" ht="12" customHeight="1" x14ac:dyDescent="0.2">
      <c r="A64" s="87">
        <v>51</v>
      </c>
      <c r="B64" s="91" t="s">
        <v>112</v>
      </c>
      <c r="C64" s="92" t="s">
        <v>219</v>
      </c>
      <c r="D64" s="86">
        <f t="shared" si="10"/>
        <v>57975627</v>
      </c>
      <c r="E64" s="86">
        <f t="shared" si="11"/>
        <v>11465837</v>
      </c>
      <c r="F64" s="86">
        <v>792012</v>
      </c>
      <c r="G64" s="86">
        <v>10673825</v>
      </c>
      <c r="H64" s="86">
        <f t="shared" si="12"/>
        <v>27895394</v>
      </c>
      <c r="I64" s="86">
        <v>25050256</v>
      </c>
      <c r="J64" s="86">
        <v>2387923</v>
      </c>
      <c r="K64" s="86">
        <f t="shared" si="13"/>
        <v>457215</v>
      </c>
      <c r="L64" s="86">
        <v>115577</v>
      </c>
      <c r="M64" s="86">
        <v>341638</v>
      </c>
      <c r="N64" s="86">
        <f t="shared" si="14"/>
        <v>4282803</v>
      </c>
      <c r="O64" s="86">
        <v>3213715</v>
      </c>
      <c r="P64" s="86">
        <v>1069088</v>
      </c>
      <c r="Q64" s="86">
        <f t="shared" si="15"/>
        <v>14331593</v>
      </c>
      <c r="R64" s="82">
        <v>1059774</v>
      </c>
      <c r="S64" s="82">
        <f t="shared" si="9"/>
        <v>13271819</v>
      </c>
      <c r="T64" s="133">
        <v>3324418</v>
      </c>
      <c r="U64" s="82">
        <v>9947401</v>
      </c>
      <c r="V64" s="67"/>
    </row>
    <row r="65" spans="1:22" ht="12" customHeight="1" x14ac:dyDescent="0.2">
      <c r="A65" s="87">
        <v>52</v>
      </c>
      <c r="B65" s="90" t="s">
        <v>161</v>
      </c>
      <c r="C65" s="89" t="s">
        <v>220</v>
      </c>
      <c r="D65" s="86">
        <f t="shared" si="10"/>
        <v>65123115</v>
      </c>
      <c r="E65" s="86">
        <f t="shared" si="11"/>
        <v>13995289</v>
      </c>
      <c r="F65" s="86">
        <v>877906</v>
      </c>
      <c r="G65" s="86">
        <v>13117383</v>
      </c>
      <c r="H65" s="86">
        <f t="shared" si="12"/>
        <v>30217337</v>
      </c>
      <c r="I65" s="86">
        <v>27268072</v>
      </c>
      <c r="J65" s="86">
        <v>2584291</v>
      </c>
      <c r="K65" s="86">
        <f t="shared" si="13"/>
        <v>364974</v>
      </c>
      <c r="L65" s="86">
        <v>34469</v>
      </c>
      <c r="M65" s="86">
        <v>330505</v>
      </c>
      <c r="N65" s="86">
        <f t="shared" si="14"/>
        <v>5204679</v>
      </c>
      <c r="O65" s="86">
        <v>4046920</v>
      </c>
      <c r="P65" s="86">
        <v>1157759</v>
      </c>
      <c r="Q65" s="86">
        <f t="shared" si="15"/>
        <v>15705810</v>
      </c>
      <c r="R65" s="82">
        <v>1106130</v>
      </c>
      <c r="S65" s="82">
        <f t="shared" si="9"/>
        <v>14599680</v>
      </c>
      <c r="T65" s="133">
        <v>3631057</v>
      </c>
      <c r="U65" s="82">
        <v>10968623</v>
      </c>
      <c r="V65" s="67"/>
    </row>
    <row r="66" spans="1:22" ht="12" customHeight="1" x14ac:dyDescent="0.2">
      <c r="A66" s="87">
        <v>53</v>
      </c>
      <c r="B66" s="91" t="s">
        <v>223</v>
      </c>
      <c r="C66" s="92" t="s">
        <v>222</v>
      </c>
      <c r="D66" s="86">
        <f t="shared" si="10"/>
        <v>0</v>
      </c>
      <c r="E66" s="86">
        <f t="shared" si="11"/>
        <v>0</v>
      </c>
      <c r="F66" s="86">
        <v>0</v>
      </c>
      <c r="G66" s="86">
        <v>0</v>
      </c>
      <c r="H66" s="86">
        <f t="shared" si="12"/>
        <v>0</v>
      </c>
      <c r="I66" s="86">
        <v>0</v>
      </c>
      <c r="J66" s="86">
        <v>0</v>
      </c>
      <c r="K66" s="86">
        <f t="shared" si="13"/>
        <v>0</v>
      </c>
      <c r="L66" s="86">
        <v>0</v>
      </c>
      <c r="M66" s="86">
        <v>0</v>
      </c>
      <c r="N66" s="86">
        <f t="shared" si="14"/>
        <v>0</v>
      </c>
      <c r="O66" s="86"/>
      <c r="P66" s="86">
        <v>0</v>
      </c>
      <c r="Q66" s="86">
        <f t="shared" si="15"/>
        <v>0</v>
      </c>
      <c r="R66" s="82">
        <v>0</v>
      </c>
      <c r="S66" s="82">
        <f t="shared" si="9"/>
        <v>0</v>
      </c>
      <c r="T66" s="133">
        <v>0</v>
      </c>
      <c r="U66" s="82">
        <v>0</v>
      </c>
      <c r="V66" s="67"/>
    </row>
    <row r="67" spans="1:22" ht="12" customHeight="1" x14ac:dyDescent="0.2">
      <c r="A67" s="87">
        <v>54</v>
      </c>
      <c r="B67" s="97" t="s">
        <v>232</v>
      </c>
      <c r="C67" s="94" t="s">
        <v>233</v>
      </c>
      <c r="D67" s="86">
        <f t="shared" si="10"/>
        <v>0</v>
      </c>
      <c r="E67" s="86">
        <f t="shared" si="11"/>
        <v>0</v>
      </c>
      <c r="F67" s="86">
        <v>0</v>
      </c>
      <c r="G67" s="86">
        <v>0</v>
      </c>
      <c r="H67" s="86">
        <f t="shared" si="12"/>
        <v>0</v>
      </c>
      <c r="I67" s="86">
        <v>0</v>
      </c>
      <c r="J67" s="86">
        <v>0</v>
      </c>
      <c r="K67" s="86">
        <f t="shared" si="13"/>
        <v>0</v>
      </c>
      <c r="L67" s="86">
        <v>0</v>
      </c>
      <c r="M67" s="86">
        <v>0</v>
      </c>
      <c r="N67" s="86">
        <f t="shared" si="14"/>
        <v>0</v>
      </c>
      <c r="O67" s="86"/>
      <c r="P67" s="86">
        <v>0</v>
      </c>
      <c r="Q67" s="86">
        <f t="shared" si="15"/>
        <v>0</v>
      </c>
      <c r="R67" s="82">
        <v>0</v>
      </c>
      <c r="S67" s="82">
        <f t="shared" si="9"/>
        <v>0</v>
      </c>
      <c r="T67" s="133">
        <v>0</v>
      </c>
      <c r="U67" s="82">
        <v>0</v>
      </c>
      <c r="V67" s="67"/>
    </row>
    <row r="68" spans="1:22" ht="12" customHeight="1" x14ac:dyDescent="0.2">
      <c r="A68" s="87">
        <v>55</v>
      </c>
      <c r="B68" s="91" t="s">
        <v>113</v>
      </c>
      <c r="C68" s="92" t="s">
        <v>52</v>
      </c>
      <c r="D68" s="86">
        <f t="shared" si="10"/>
        <v>155173844</v>
      </c>
      <c r="E68" s="86">
        <f t="shared" si="11"/>
        <v>128317509</v>
      </c>
      <c r="F68" s="86">
        <v>0</v>
      </c>
      <c r="G68" s="86">
        <v>128317509</v>
      </c>
      <c r="H68" s="86">
        <f t="shared" si="12"/>
        <v>1603420</v>
      </c>
      <c r="I68" s="86">
        <v>0</v>
      </c>
      <c r="J68" s="86">
        <v>0</v>
      </c>
      <c r="K68" s="86">
        <f t="shared" si="13"/>
        <v>1603420</v>
      </c>
      <c r="L68" s="86">
        <v>1038377</v>
      </c>
      <c r="M68" s="86">
        <v>565043</v>
      </c>
      <c r="N68" s="86">
        <f t="shared" si="14"/>
        <v>0</v>
      </c>
      <c r="O68" s="86"/>
      <c r="P68" s="86">
        <v>0</v>
      </c>
      <c r="Q68" s="86">
        <f t="shared" si="15"/>
        <v>25252915</v>
      </c>
      <c r="R68" s="82">
        <v>466570</v>
      </c>
      <c r="S68" s="82">
        <f t="shared" si="9"/>
        <v>24786345</v>
      </c>
      <c r="T68" s="133">
        <v>0</v>
      </c>
      <c r="U68" s="82">
        <v>24786345</v>
      </c>
      <c r="V68" s="67"/>
    </row>
    <row r="69" spans="1:22" ht="12" customHeight="1" x14ac:dyDescent="0.2">
      <c r="A69" s="87">
        <v>56</v>
      </c>
      <c r="B69" s="90" t="s">
        <v>114</v>
      </c>
      <c r="C69" s="92" t="s">
        <v>390</v>
      </c>
      <c r="D69" s="86">
        <f t="shared" si="10"/>
        <v>119556461</v>
      </c>
      <c r="E69" s="86">
        <f t="shared" si="11"/>
        <v>97341385</v>
      </c>
      <c r="F69" s="86">
        <v>0</v>
      </c>
      <c r="G69" s="86">
        <v>97341385</v>
      </c>
      <c r="H69" s="86">
        <f t="shared" si="12"/>
        <v>2542489</v>
      </c>
      <c r="I69" s="86">
        <v>0</v>
      </c>
      <c r="J69" s="86">
        <v>0</v>
      </c>
      <c r="K69" s="86">
        <f t="shared" si="13"/>
        <v>2542489</v>
      </c>
      <c r="L69" s="86">
        <v>1450726</v>
      </c>
      <c r="M69" s="86">
        <v>1091763</v>
      </c>
      <c r="N69" s="86">
        <f t="shared" si="14"/>
        <v>0</v>
      </c>
      <c r="O69" s="86"/>
      <c r="P69" s="86">
        <v>0</v>
      </c>
      <c r="Q69" s="86">
        <f t="shared" si="15"/>
        <v>19672587</v>
      </c>
      <c r="R69" s="82">
        <v>258408</v>
      </c>
      <c r="S69" s="82">
        <f t="shared" si="9"/>
        <v>19414179</v>
      </c>
      <c r="T69" s="133">
        <v>0</v>
      </c>
      <c r="U69" s="82">
        <v>19414179</v>
      </c>
      <c r="V69" s="67"/>
    </row>
    <row r="70" spans="1:22" ht="12" customHeight="1" x14ac:dyDescent="0.2">
      <c r="A70" s="87">
        <v>57</v>
      </c>
      <c r="B70" s="93" t="s">
        <v>115</v>
      </c>
      <c r="C70" s="94" t="s">
        <v>116</v>
      </c>
      <c r="D70" s="86">
        <f t="shared" si="10"/>
        <v>178661812</v>
      </c>
      <c r="E70" s="86">
        <f t="shared" si="11"/>
        <v>135710144</v>
      </c>
      <c r="F70" s="86">
        <v>0</v>
      </c>
      <c r="G70" s="86">
        <v>135710144</v>
      </c>
      <c r="H70" s="86">
        <f t="shared" si="12"/>
        <v>1647673</v>
      </c>
      <c r="I70" s="86">
        <v>0</v>
      </c>
      <c r="J70" s="86">
        <v>0</v>
      </c>
      <c r="K70" s="86">
        <f t="shared" si="13"/>
        <v>1647673</v>
      </c>
      <c r="L70" s="86">
        <v>433699</v>
      </c>
      <c r="M70" s="86">
        <v>1213974</v>
      </c>
      <c r="N70" s="86">
        <f t="shared" si="14"/>
        <v>0</v>
      </c>
      <c r="O70" s="86"/>
      <c r="P70" s="86">
        <v>0</v>
      </c>
      <c r="Q70" s="86">
        <f t="shared" si="15"/>
        <v>41303995</v>
      </c>
      <c r="R70" s="82">
        <v>1396659</v>
      </c>
      <c r="S70" s="82">
        <f t="shared" si="9"/>
        <v>39907336</v>
      </c>
      <c r="T70" s="133">
        <v>10504848</v>
      </c>
      <c r="U70" s="82">
        <v>29402488</v>
      </c>
      <c r="V70" s="67"/>
    </row>
    <row r="71" spans="1:22" ht="12" customHeight="1" x14ac:dyDescent="0.2">
      <c r="A71" s="87">
        <v>58</v>
      </c>
      <c r="B71" s="90" t="s">
        <v>117</v>
      </c>
      <c r="C71" s="92" t="s">
        <v>391</v>
      </c>
      <c r="D71" s="86">
        <f t="shared" si="10"/>
        <v>245889980</v>
      </c>
      <c r="E71" s="86">
        <f t="shared" si="11"/>
        <v>187228312</v>
      </c>
      <c r="F71" s="86">
        <v>0</v>
      </c>
      <c r="G71" s="86">
        <v>187228312</v>
      </c>
      <c r="H71" s="86">
        <f t="shared" si="12"/>
        <v>2088919</v>
      </c>
      <c r="I71" s="86">
        <v>0</v>
      </c>
      <c r="J71" s="86">
        <v>0</v>
      </c>
      <c r="K71" s="86">
        <f t="shared" si="13"/>
        <v>2088919</v>
      </c>
      <c r="L71" s="86">
        <v>452445</v>
      </c>
      <c r="M71" s="86">
        <v>1636474</v>
      </c>
      <c r="N71" s="86">
        <f t="shared" si="14"/>
        <v>0</v>
      </c>
      <c r="O71" s="86"/>
      <c r="P71" s="86">
        <v>0</v>
      </c>
      <c r="Q71" s="86">
        <f t="shared" si="15"/>
        <v>56572749</v>
      </c>
      <c r="R71" s="82">
        <v>17421568</v>
      </c>
      <c r="S71" s="82">
        <f t="shared" si="9"/>
        <v>39151181</v>
      </c>
      <c r="T71" s="133">
        <v>0</v>
      </c>
      <c r="U71" s="82">
        <v>39151181</v>
      </c>
      <c r="V71" s="67"/>
    </row>
    <row r="72" spans="1:22" ht="12" customHeight="1" x14ac:dyDescent="0.2">
      <c r="A72" s="87">
        <v>59</v>
      </c>
      <c r="B72" s="91" t="s">
        <v>118</v>
      </c>
      <c r="C72" s="92" t="s">
        <v>325</v>
      </c>
      <c r="D72" s="86">
        <f t="shared" si="10"/>
        <v>149203400</v>
      </c>
      <c r="E72" s="86">
        <f t="shared" si="11"/>
        <v>107076929</v>
      </c>
      <c r="F72" s="86">
        <v>0</v>
      </c>
      <c r="G72" s="86">
        <v>107076929</v>
      </c>
      <c r="H72" s="86">
        <f t="shared" si="12"/>
        <v>1119829</v>
      </c>
      <c r="I72" s="86">
        <v>0</v>
      </c>
      <c r="J72" s="86">
        <v>0</v>
      </c>
      <c r="K72" s="86">
        <f t="shared" si="13"/>
        <v>1119829</v>
      </c>
      <c r="L72" s="86">
        <v>62936</v>
      </c>
      <c r="M72" s="86">
        <v>1056893</v>
      </c>
      <c r="N72" s="86">
        <f t="shared" si="14"/>
        <v>0</v>
      </c>
      <c r="O72" s="86"/>
      <c r="P72" s="86">
        <v>0</v>
      </c>
      <c r="Q72" s="86">
        <f t="shared" si="15"/>
        <v>41006642</v>
      </c>
      <c r="R72" s="82">
        <v>11161211</v>
      </c>
      <c r="S72" s="82">
        <f t="shared" si="9"/>
        <v>29845431</v>
      </c>
      <c r="T72" s="133">
        <v>5049698</v>
      </c>
      <c r="U72" s="82">
        <v>24795733</v>
      </c>
      <c r="V72" s="67"/>
    </row>
    <row r="73" spans="1:22" ht="12" customHeight="1" x14ac:dyDescent="0.2">
      <c r="A73" s="87">
        <v>60</v>
      </c>
      <c r="B73" s="88" t="s">
        <v>119</v>
      </c>
      <c r="C73" s="92" t="s">
        <v>392</v>
      </c>
      <c r="D73" s="86">
        <f t="shared" si="10"/>
        <v>32014273</v>
      </c>
      <c r="E73" s="86">
        <f t="shared" si="11"/>
        <v>0</v>
      </c>
      <c r="F73" s="86">
        <v>0</v>
      </c>
      <c r="G73" s="86">
        <v>0</v>
      </c>
      <c r="H73" s="86">
        <f t="shared" si="12"/>
        <v>0</v>
      </c>
      <c r="I73" s="86">
        <v>0</v>
      </c>
      <c r="J73" s="86">
        <v>0</v>
      </c>
      <c r="K73" s="86">
        <f t="shared" si="13"/>
        <v>0</v>
      </c>
      <c r="L73" s="86">
        <v>0</v>
      </c>
      <c r="M73" s="86">
        <v>0</v>
      </c>
      <c r="N73" s="86">
        <f t="shared" si="14"/>
        <v>0</v>
      </c>
      <c r="O73" s="86"/>
      <c r="P73" s="86">
        <v>0</v>
      </c>
      <c r="Q73" s="86">
        <f t="shared" si="15"/>
        <v>32014273</v>
      </c>
      <c r="R73" s="82">
        <v>11314320</v>
      </c>
      <c r="S73" s="82">
        <f t="shared" si="9"/>
        <v>20699953</v>
      </c>
      <c r="T73" s="133">
        <v>20699953</v>
      </c>
      <c r="U73" s="82">
        <v>0</v>
      </c>
      <c r="V73" s="67"/>
    </row>
    <row r="74" spans="1:22" ht="12" customHeight="1" x14ac:dyDescent="0.2">
      <c r="A74" s="87">
        <v>61</v>
      </c>
      <c r="B74" s="88" t="s">
        <v>120</v>
      </c>
      <c r="C74" s="92" t="s">
        <v>393</v>
      </c>
      <c r="D74" s="86">
        <f t="shared" si="10"/>
        <v>29778932</v>
      </c>
      <c r="E74" s="86">
        <f t="shared" si="11"/>
        <v>0</v>
      </c>
      <c r="F74" s="86">
        <v>0</v>
      </c>
      <c r="G74" s="86">
        <v>0</v>
      </c>
      <c r="H74" s="86">
        <f t="shared" si="12"/>
        <v>0</v>
      </c>
      <c r="I74" s="86">
        <v>0</v>
      </c>
      <c r="J74" s="86">
        <v>0</v>
      </c>
      <c r="K74" s="86">
        <f t="shared" si="13"/>
        <v>0</v>
      </c>
      <c r="L74" s="86">
        <v>0</v>
      </c>
      <c r="M74" s="86">
        <v>0</v>
      </c>
      <c r="N74" s="86">
        <f t="shared" si="14"/>
        <v>0</v>
      </c>
      <c r="O74" s="86"/>
      <c r="P74" s="86">
        <v>0</v>
      </c>
      <c r="Q74" s="86">
        <f t="shared" si="15"/>
        <v>29778932</v>
      </c>
      <c r="R74" s="82">
        <v>11314320</v>
      </c>
      <c r="S74" s="82">
        <f t="shared" si="9"/>
        <v>18464612</v>
      </c>
      <c r="T74" s="133">
        <v>18464612</v>
      </c>
      <c r="U74" s="82">
        <v>0</v>
      </c>
      <c r="V74" s="67"/>
    </row>
    <row r="75" spans="1:22" ht="12" customHeight="1" x14ac:dyDescent="0.2">
      <c r="A75" s="87">
        <v>62</v>
      </c>
      <c r="B75" s="90" t="s">
        <v>121</v>
      </c>
      <c r="C75" s="92" t="s">
        <v>394</v>
      </c>
      <c r="D75" s="86">
        <f t="shared" si="10"/>
        <v>250627415</v>
      </c>
      <c r="E75" s="86">
        <f t="shared" si="11"/>
        <v>4996176</v>
      </c>
      <c r="F75" s="86">
        <v>4996176</v>
      </c>
      <c r="G75" s="86">
        <v>0</v>
      </c>
      <c r="H75" s="86">
        <f t="shared" si="12"/>
        <v>160174007</v>
      </c>
      <c r="I75" s="86">
        <v>146514402</v>
      </c>
      <c r="J75" s="86">
        <v>13659605</v>
      </c>
      <c r="K75" s="86">
        <f t="shared" si="13"/>
        <v>0</v>
      </c>
      <c r="L75" s="86">
        <v>0</v>
      </c>
      <c r="M75" s="86">
        <v>0</v>
      </c>
      <c r="N75" s="86">
        <f t="shared" si="14"/>
        <v>37262167</v>
      </c>
      <c r="O75" s="86">
        <v>30940044</v>
      </c>
      <c r="P75" s="86">
        <v>6322123</v>
      </c>
      <c r="Q75" s="86">
        <f t="shared" si="15"/>
        <v>48195065</v>
      </c>
      <c r="R75" s="82">
        <v>7621184</v>
      </c>
      <c r="S75" s="82">
        <f t="shared" si="9"/>
        <v>40573881</v>
      </c>
      <c r="T75" s="133">
        <v>0</v>
      </c>
      <c r="U75" s="82">
        <v>40573881</v>
      </c>
      <c r="V75" s="67"/>
    </row>
    <row r="76" spans="1:22" ht="12" customHeight="1" x14ac:dyDescent="0.2">
      <c r="A76" s="87">
        <v>63</v>
      </c>
      <c r="B76" s="90" t="s">
        <v>122</v>
      </c>
      <c r="C76" s="89" t="s">
        <v>51</v>
      </c>
      <c r="D76" s="86">
        <f t="shared" si="10"/>
        <v>143096538</v>
      </c>
      <c r="E76" s="86">
        <f t="shared" si="11"/>
        <v>2877292</v>
      </c>
      <c r="F76" s="86">
        <v>2877292</v>
      </c>
      <c r="G76" s="86">
        <v>0</v>
      </c>
      <c r="H76" s="86">
        <f t="shared" si="12"/>
        <v>94045073</v>
      </c>
      <c r="I76" s="86">
        <v>84591312</v>
      </c>
      <c r="J76" s="86">
        <v>9453761</v>
      </c>
      <c r="K76" s="86">
        <f t="shared" si="13"/>
        <v>0</v>
      </c>
      <c r="L76" s="86">
        <v>0</v>
      </c>
      <c r="M76" s="86">
        <v>0</v>
      </c>
      <c r="N76" s="86">
        <f t="shared" si="14"/>
        <v>21423075</v>
      </c>
      <c r="O76" s="86">
        <v>17829850</v>
      </c>
      <c r="P76" s="86">
        <v>3593225</v>
      </c>
      <c r="Q76" s="86">
        <f t="shared" si="15"/>
        <v>24751098</v>
      </c>
      <c r="R76" s="82">
        <v>1143039</v>
      </c>
      <c r="S76" s="82">
        <f t="shared" si="9"/>
        <v>23608059</v>
      </c>
      <c r="T76" s="133">
        <v>0</v>
      </c>
      <c r="U76" s="82">
        <v>23608059</v>
      </c>
      <c r="V76" s="67"/>
    </row>
    <row r="77" spans="1:22" ht="12" customHeight="1" x14ac:dyDescent="0.2">
      <c r="A77" s="87">
        <v>64</v>
      </c>
      <c r="B77" s="90" t="s">
        <v>123</v>
      </c>
      <c r="C77" s="92" t="s">
        <v>395</v>
      </c>
      <c r="D77" s="86">
        <f t="shared" si="10"/>
        <v>332114978</v>
      </c>
      <c r="E77" s="86">
        <f t="shared" si="11"/>
        <v>5445874</v>
      </c>
      <c r="F77" s="86">
        <v>5445874</v>
      </c>
      <c r="G77" s="86">
        <v>0</v>
      </c>
      <c r="H77" s="86">
        <f t="shared" si="12"/>
        <v>211925936</v>
      </c>
      <c r="I77" s="86">
        <v>193783875</v>
      </c>
      <c r="J77" s="86">
        <v>18142061</v>
      </c>
      <c r="K77" s="86">
        <f t="shared" si="13"/>
        <v>0</v>
      </c>
      <c r="L77" s="86">
        <v>0</v>
      </c>
      <c r="M77" s="86">
        <v>0</v>
      </c>
      <c r="N77" s="86">
        <f t="shared" si="14"/>
        <v>50342835</v>
      </c>
      <c r="O77" s="86">
        <v>41926649</v>
      </c>
      <c r="P77" s="86">
        <v>8416186</v>
      </c>
      <c r="Q77" s="86">
        <f t="shared" si="15"/>
        <v>64400333</v>
      </c>
      <c r="R77" s="82">
        <v>11681240</v>
      </c>
      <c r="S77" s="82">
        <f t="shared" ref="S77:S140" si="16">T77+U77</f>
        <v>52719093</v>
      </c>
      <c r="T77" s="133">
        <v>0</v>
      </c>
      <c r="U77" s="82">
        <v>52719093</v>
      </c>
      <c r="V77" s="67"/>
    </row>
    <row r="78" spans="1:22" ht="12" customHeight="1" x14ac:dyDescent="0.2">
      <c r="A78" s="87">
        <v>65</v>
      </c>
      <c r="B78" s="90" t="s">
        <v>124</v>
      </c>
      <c r="C78" s="92" t="s">
        <v>396</v>
      </c>
      <c r="D78" s="86">
        <f t="shared" ref="D78:D141" si="17">E78+H78+N78+Q78</f>
        <v>13899104</v>
      </c>
      <c r="E78" s="86">
        <f t="shared" si="11"/>
        <v>0</v>
      </c>
      <c r="F78" s="86">
        <v>0</v>
      </c>
      <c r="G78" s="86">
        <v>0</v>
      </c>
      <c r="H78" s="86">
        <f t="shared" si="12"/>
        <v>0</v>
      </c>
      <c r="I78" s="86">
        <v>0</v>
      </c>
      <c r="J78" s="86">
        <v>0</v>
      </c>
      <c r="K78" s="86">
        <f t="shared" si="13"/>
        <v>0</v>
      </c>
      <c r="L78" s="86">
        <v>0</v>
      </c>
      <c r="M78" s="86">
        <v>0</v>
      </c>
      <c r="N78" s="86">
        <f t="shared" si="14"/>
        <v>0</v>
      </c>
      <c r="O78" s="86"/>
      <c r="P78" s="86">
        <v>0</v>
      </c>
      <c r="Q78" s="86">
        <f t="shared" si="15"/>
        <v>13899104</v>
      </c>
      <c r="R78" s="82">
        <v>0</v>
      </c>
      <c r="S78" s="82">
        <f t="shared" si="16"/>
        <v>13899104</v>
      </c>
      <c r="T78" s="133">
        <v>13899104</v>
      </c>
      <c r="U78" s="82">
        <v>0</v>
      </c>
      <c r="V78" s="67"/>
    </row>
    <row r="79" spans="1:22" ht="12" customHeight="1" x14ac:dyDescent="0.2">
      <c r="A79" s="87">
        <v>66</v>
      </c>
      <c r="B79" s="88" t="s">
        <v>125</v>
      </c>
      <c r="C79" s="92" t="s">
        <v>397</v>
      </c>
      <c r="D79" s="86">
        <f t="shared" si="17"/>
        <v>12681070</v>
      </c>
      <c r="E79" s="86">
        <f t="shared" si="11"/>
        <v>0</v>
      </c>
      <c r="F79" s="86">
        <v>0</v>
      </c>
      <c r="G79" s="86">
        <v>0</v>
      </c>
      <c r="H79" s="86">
        <f t="shared" si="12"/>
        <v>0</v>
      </c>
      <c r="I79" s="86">
        <v>0</v>
      </c>
      <c r="J79" s="86">
        <v>0</v>
      </c>
      <c r="K79" s="86">
        <f t="shared" si="13"/>
        <v>0</v>
      </c>
      <c r="L79" s="86">
        <v>0</v>
      </c>
      <c r="M79" s="86">
        <v>0</v>
      </c>
      <c r="N79" s="86">
        <f t="shared" si="14"/>
        <v>0</v>
      </c>
      <c r="O79" s="86"/>
      <c r="P79" s="86">
        <v>0</v>
      </c>
      <c r="Q79" s="86">
        <f t="shared" si="15"/>
        <v>12681070</v>
      </c>
      <c r="R79" s="82">
        <v>0</v>
      </c>
      <c r="S79" s="82">
        <f t="shared" si="16"/>
        <v>12681070</v>
      </c>
      <c r="T79" s="133">
        <v>12681070</v>
      </c>
      <c r="U79" s="82">
        <v>0</v>
      </c>
      <c r="V79" s="67"/>
    </row>
    <row r="80" spans="1:22" ht="12" customHeight="1" x14ac:dyDescent="0.2">
      <c r="A80" s="87">
        <v>67</v>
      </c>
      <c r="B80" s="90" t="s">
        <v>126</v>
      </c>
      <c r="C80" s="92" t="s">
        <v>398</v>
      </c>
      <c r="D80" s="86">
        <f t="shared" si="17"/>
        <v>15803907</v>
      </c>
      <c r="E80" s="86">
        <f t="shared" si="11"/>
        <v>0</v>
      </c>
      <c r="F80" s="86">
        <v>0</v>
      </c>
      <c r="G80" s="86">
        <v>0</v>
      </c>
      <c r="H80" s="86">
        <f t="shared" si="12"/>
        <v>0</v>
      </c>
      <c r="I80" s="86">
        <v>0</v>
      </c>
      <c r="J80" s="86">
        <v>0</v>
      </c>
      <c r="K80" s="86">
        <f t="shared" si="13"/>
        <v>0</v>
      </c>
      <c r="L80" s="86">
        <v>0</v>
      </c>
      <c r="M80" s="86">
        <v>0</v>
      </c>
      <c r="N80" s="86">
        <f t="shared" si="14"/>
        <v>0</v>
      </c>
      <c r="O80" s="86"/>
      <c r="P80" s="86">
        <v>0</v>
      </c>
      <c r="Q80" s="86">
        <f t="shared" si="15"/>
        <v>15803907</v>
      </c>
      <c r="R80" s="82">
        <v>0</v>
      </c>
      <c r="S80" s="82">
        <f t="shared" si="16"/>
        <v>15803907</v>
      </c>
      <c r="T80" s="133">
        <v>15803907</v>
      </c>
      <c r="U80" s="82">
        <v>0</v>
      </c>
      <c r="V80" s="67"/>
    </row>
    <row r="81" spans="1:22" ht="12" customHeight="1" x14ac:dyDescent="0.2">
      <c r="A81" s="87">
        <v>68</v>
      </c>
      <c r="B81" s="90" t="s">
        <v>127</v>
      </c>
      <c r="C81" s="92" t="s">
        <v>399</v>
      </c>
      <c r="D81" s="86">
        <f t="shared" si="17"/>
        <v>17936827</v>
      </c>
      <c r="E81" s="86">
        <f t="shared" ref="E81:E144" si="18">F81+G81</f>
        <v>0</v>
      </c>
      <c r="F81" s="86">
        <v>0</v>
      </c>
      <c r="G81" s="86">
        <v>0</v>
      </c>
      <c r="H81" s="86">
        <f t="shared" ref="H81:H144" si="19">I81+J81+K81</f>
        <v>0</v>
      </c>
      <c r="I81" s="86">
        <v>0</v>
      </c>
      <c r="J81" s="86">
        <v>0</v>
      </c>
      <c r="K81" s="86">
        <f t="shared" ref="K81:K144" si="20">L81+M81</f>
        <v>0</v>
      </c>
      <c r="L81" s="86">
        <v>0</v>
      </c>
      <c r="M81" s="86">
        <v>0</v>
      </c>
      <c r="N81" s="86">
        <f t="shared" ref="N81:N144" si="21">O81+P81</f>
        <v>0</v>
      </c>
      <c r="O81" s="86"/>
      <c r="P81" s="86">
        <v>0</v>
      </c>
      <c r="Q81" s="86">
        <f t="shared" ref="Q81:Q144" si="22">R81+S81</f>
        <v>17936827</v>
      </c>
      <c r="R81" s="82">
        <v>0</v>
      </c>
      <c r="S81" s="82">
        <f t="shared" si="16"/>
        <v>17936827</v>
      </c>
      <c r="T81" s="133">
        <v>17936827</v>
      </c>
      <c r="U81" s="82">
        <v>0</v>
      </c>
      <c r="V81" s="67"/>
    </row>
    <row r="82" spans="1:22" ht="12" customHeight="1" x14ac:dyDescent="0.2">
      <c r="A82" s="87">
        <v>69</v>
      </c>
      <c r="B82" s="88" t="s">
        <v>128</v>
      </c>
      <c r="C82" s="92" t="s">
        <v>400</v>
      </c>
      <c r="D82" s="86">
        <f t="shared" si="17"/>
        <v>24281357</v>
      </c>
      <c r="E82" s="86">
        <f t="shared" si="18"/>
        <v>0</v>
      </c>
      <c r="F82" s="86">
        <v>0</v>
      </c>
      <c r="G82" s="86">
        <v>0</v>
      </c>
      <c r="H82" s="86">
        <f t="shared" si="19"/>
        <v>0</v>
      </c>
      <c r="I82" s="86">
        <v>0</v>
      </c>
      <c r="J82" s="86">
        <v>0</v>
      </c>
      <c r="K82" s="86">
        <f t="shared" si="20"/>
        <v>0</v>
      </c>
      <c r="L82" s="86">
        <v>0</v>
      </c>
      <c r="M82" s="86">
        <v>0</v>
      </c>
      <c r="N82" s="86">
        <f t="shared" si="21"/>
        <v>0</v>
      </c>
      <c r="O82" s="86"/>
      <c r="P82" s="86">
        <v>0</v>
      </c>
      <c r="Q82" s="86">
        <f t="shared" si="22"/>
        <v>24281357</v>
      </c>
      <c r="R82" s="82">
        <v>4029784</v>
      </c>
      <c r="S82" s="82">
        <f t="shared" si="16"/>
        <v>20251573</v>
      </c>
      <c r="T82" s="133">
        <v>20251573</v>
      </c>
      <c r="U82" s="82">
        <v>0</v>
      </c>
      <c r="V82" s="67"/>
    </row>
    <row r="83" spans="1:22" ht="12" customHeight="1" x14ac:dyDescent="0.2">
      <c r="A83" s="87">
        <v>70</v>
      </c>
      <c r="B83" s="88" t="s">
        <v>129</v>
      </c>
      <c r="C83" s="92" t="s">
        <v>401</v>
      </c>
      <c r="D83" s="86">
        <f t="shared" si="17"/>
        <v>15418767</v>
      </c>
      <c r="E83" s="86">
        <f t="shared" si="18"/>
        <v>0</v>
      </c>
      <c r="F83" s="86">
        <v>0</v>
      </c>
      <c r="G83" s="86">
        <v>0</v>
      </c>
      <c r="H83" s="86">
        <f t="shared" si="19"/>
        <v>0</v>
      </c>
      <c r="I83" s="86">
        <v>0</v>
      </c>
      <c r="J83" s="86">
        <v>0</v>
      </c>
      <c r="K83" s="86">
        <f t="shared" si="20"/>
        <v>0</v>
      </c>
      <c r="L83" s="86">
        <v>0</v>
      </c>
      <c r="M83" s="86">
        <v>0</v>
      </c>
      <c r="N83" s="86">
        <f t="shared" si="21"/>
        <v>0</v>
      </c>
      <c r="O83" s="86"/>
      <c r="P83" s="86">
        <v>0</v>
      </c>
      <c r="Q83" s="86">
        <f t="shared" si="22"/>
        <v>15418767</v>
      </c>
      <c r="R83" s="82">
        <v>0</v>
      </c>
      <c r="S83" s="82">
        <f t="shared" si="16"/>
        <v>15418767</v>
      </c>
      <c r="T83" s="133">
        <v>15418767</v>
      </c>
      <c r="U83" s="82">
        <v>0</v>
      </c>
      <c r="V83" s="67"/>
    </row>
    <row r="84" spans="1:22" ht="12" customHeight="1" x14ac:dyDescent="0.2">
      <c r="A84" s="87">
        <v>71</v>
      </c>
      <c r="B84" s="88" t="s">
        <v>130</v>
      </c>
      <c r="C84" s="92" t="s">
        <v>402</v>
      </c>
      <c r="D84" s="86">
        <f t="shared" si="17"/>
        <v>14144605</v>
      </c>
      <c r="E84" s="86">
        <f t="shared" si="18"/>
        <v>0</v>
      </c>
      <c r="F84" s="86">
        <v>0</v>
      </c>
      <c r="G84" s="86">
        <v>0</v>
      </c>
      <c r="H84" s="86">
        <f t="shared" si="19"/>
        <v>0</v>
      </c>
      <c r="I84" s="86">
        <v>0</v>
      </c>
      <c r="J84" s="86">
        <v>0</v>
      </c>
      <c r="K84" s="86">
        <f t="shared" si="20"/>
        <v>0</v>
      </c>
      <c r="L84" s="86">
        <v>0</v>
      </c>
      <c r="M84" s="86">
        <v>0</v>
      </c>
      <c r="N84" s="86">
        <f t="shared" si="21"/>
        <v>0</v>
      </c>
      <c r="O84" s="86"/>
      <c r="P84" s="86">
        <v>0</v>
      </c>
      <c r="Q84" s="86">
        <f t="shared" si="22"/>
        <v>14144605</v>
      </c>
      <c r="R84" s="82">
        <v>0</v>
      </c>
      <c r="S84" s="82">
        <f t="shared" si="16"/>
        <v>14144605</v>
      </c>
      <c r="T84" s="133">
        <v>14144605</v>
      </c>
      <c r="U84" s="82">
        <v>0</v>
      </c>
      <c r="V84" s="67"/>
    </row>
    <row r="85" spans="1:22" ht="12" customHeight="1" x14ac:dyDescent="0.2">
      <c r="A85" s="87">
        <v>72</v>
      </c>
      <c r="B85" s="91" t="s">
        <v>131</v>
      </c>
      <c r="C85" s="92" t="s">
        <v>132</v>
      </c>
      <c r="D85" s="86">
        <f t="shared" si="17"/>
        <v>305136751</v>
      </c>
      <c r="E85" s="86">
        <f t="shared" si="18"/>
        <v>85262332</v>
      </c>
      <c r="F85" s="86">
        <v>3830150</v>
      </c>
      <c r="G85" s="86">
        <v>81432182</v>
      </c>
      <c r="H85" s="86">
        <f t="shared" si="19"/>
        <v>124584229</v>
      </c>
      <c r="I85" s="86">
        <v>112406194</v>
      </c>
      <c r="J85" s="86">
        <v>10681488</v>
      </c>
      <c r="K85" s="86">
        <f t="shared" si="20"/>
        <v>1496547</v>
      </c>
      <c r="L85" s="86">
        <v>815547</v>
      </c>
      <c r="M85" s="86">
        <v>681000</v>
      </c>
      <c r="N85" s="86">
        <f t="shared" si="21"/>
        <v>31199901</v>
      </c>
      <c r="O85" s="86">
        <v>25801051</v>
      </c>
      <c r="P85" s="86">
        <v>5398850</v>
      </c>
      <c r="Q85" s="86">
        <f t="shared" si="22"/>
        <v>64090289</v>
      </c>
      <c r="R85" s="82">
        <v>6311199</v>
      </c>
      <c r="S85" s="82">
        <f t="shared" si="16"/>
        <v>57779090</v>
      </c>
      <c r="T85" s="133">
        <v>14898794</v>
      </c>
      <c r="U85" s="82">
        <v>42880296</v>
      </c>
      <c r="V85" s="67"/>
    </row>
    <row r="86" spans="1:22" ht="12" customHeight="1" x14ac:dyDescent="0.2">
      <c r="A86" s="87">
        <v>73</v>
      </c>
      <c r="B86" s="88" t="s">
        <v>133</v>
      </c>
      <c r="C86" s="92" t="s">
        <v>403</v>
      </c>
      <c r="D86" s="86">
        <f t="shared" si="17"/>
        <v>493559474</v>
      </c>
      <c r="E86" s="86">
        <f t="shared" si="18"/>
        <v>27224143</v>
      </c>
      <c r="F86" s="86">
        <v>8835429</v>
      </c>
      <c r="G86" s="86">
        <v>18388714</v>
      </c>
      <c r="H86" s="86">
        <f t="shared" si="19"/>
        <v>291390897</v>
      </c>
      <c r="I86" s="86">
        <v>265880140</v>
      </c>
      <c r="J86" s="86">
        <v>25510757</v>
      </c>
      <c r="K86" s="86">
        <f t="shared" si="20"/>
        <v>0</v>
      </c>
      <c r="L86" s="86">
        <v>0</v>
      </c>
      <c r="M86" s="86">
        <v>0</v>
      </c>
      <c r="N86" s="86">
        <f t="shared" si="21"/>
        <v>81030699</v>
      </c>
      <c r="O86" s="86">
        <v>68299124</v>
      </c>
      <c r="P86" s="86">
        <v>12731575</v>
      </c>
      <c r="Q86" s="86">
        <f t="shared" si="22"/>
        <v>93913735</v>
      </c>
      <c r="R86" s="82">
        <v>18913507</v>
      </c>
      <c r="S86" s="82">
        <f t="shared" si="16"/>
        <v>75000228</v>
      </c>
      <c r="T86" s="133">
        <v>0</v>
      </c>
      <c r="U86" s="82">
        <v>75000228</v>
      </c>
      <c r="V86" s="67"/>
    </row>
    <row r="87" spans="1:22" ht="12" customHeight="1" x14ac:dyDescent="0.2">
      <c r="A87" s="87">
        <v>74</v>
      </c>
      <c r="B87" s="91" t="s">
        <v>134</v>
      </c>
      <c r="C87" s="92" t="s">
        <v>35</v>
      </c>
      <c r="D87" s="86">
        <f t="shared" si="17"/>
        <v>253914470</v>
      </c>
      <c r="E87" s="86">
        <f t="shared" si="18"/>
        <v>4940560</v>
      </c>
      <c r="F87" s="86">
        <v>4940560</v>
      </c>
      <c r="G87" s="86">
        <v>0</v>
      </c>
      <c r="H87" s="86">
        <f t="shared" si="19"/>
        <v>161421887</v>
      </c>
      <c r="I87" s="86">
        <v>147513692</v>
      </c>
      <c r="J87" s="86">
        <v>13908195</v>
      </c>
      <c r="K87" s="86">
        <f t="shared" si="20"/>
        <v>0</v>
      </c>
      <c r="L87" s="86">
        <v>0</v>
      </c>
      <c r="M87" s="86">
        <v>0</v>
      </c>
      <c r="N87" s="86">
        <f t="shared" si="21"/>
        <v>36407734</v>
      </c>
      <c r="O87" s="86">
        <v>29688750</v>
      </c>
      <c r="P87" s="86">
        <v>6718984</v>
      </c>
      <c r="Q87" s="86">
        <f t="shared" si="22"/>
        <v>51144289</v>
      </c>
      <c r="R87" s="82">
        <v>2291519</v>
      </c>
      <c r="S87" s="82">
        <f t="shared" si="16"/>
        <v>48852770</v>
      </c>
      <c r="T87" s="133">
        <v>8829350</v>
      </c>
      <c r="U87" s="82">
        <v>40023420</v>
      </c>
      <c r="V87" s="67"/>
    </row>
    <row r="88" spans="1:22" ht="12" customHeight="1" x14ac:dyDescent="0.2">
      <c r="A88" s="87">
        <v>75</v>
      </c>
      <c r="B88" s="93" t="s">
        <v>135</v>
      </c>
      <c r="C88" s="94" t="s">
        <v>414</v>
      </c>
      <c r="D88" s="86">
        <f t="shared" si="17"/>
        <v>181018822</v>
      </c>
      <c r="E88" s="86">
        <f t="shared" si="18"/>
        <v>3434156</v>
      </c>
      <c r="F88" s="86">
        <v>3434156</v>
      </c>
      <c r="G88" s="86">
        <v>0</v>
      </c>
      <c r="H88" s="86">
        <f t="shared" si="19"/>
        <v>109336796</v>
      </c>
      <c r="I88" s="86">
        <v>99804582</v>
      </c>
      <c r="J88" s="86">
        <v>9532214</v>
      </c>
      <c r="K88" s="86">
        <f t="shared" si="20"/>
        <v>0</v>
      </c>
      <c r="L88" s="86">
        <v>0</v>
      </c>
      <c r="M88" s="86">
        <v>0</v>
      </c>
      <c r="N88" s="86">
        <f t="shared" si="21"/>
        <v>26983747</v>
      </c>
      <c r="O88" s="86">
        <v>22342733</v>
      </c>
      <c r="P88" s="86">
        <v>4641014</v>
      </c>
      <c r="Q88" s="86">
        <f t="shared" si="22"/>
        <v>41264123</v>
      </c>
      <c r="R88" s="82">
        <v>3697689</v>
      </c>
      <c r="S88" s="82">
        <f t="shared" si="16"/>
        <v>37566434</v>
      </c>
      <c r="T88" s="133">
        <v>8147954</v>
      </c>
      <c r="U88" s="82">
        <v>29418480</v>
      </c>
      <c r="V88" s="67"/>
    </row>
    <row r="89" spans="1:22" ht="12" customHeight="1" x14ac:dyDescent="0.2">
      <c r="A89" s="87">
        <v>76</v>
      </c>
      <c r="B89" s="88" t="s">
        <v>136</v>
      </c>
      <c r="C89" s="92" t="s">
        <v>36</v>
      </c>
      <c r="D89" s="86">
        <f t="shared" si="17"/>
        <v>452183591</v>
      </c>
      <c r="E89" s="86">
        <f t="shared" si="18"/>
        <v>8694388</v>
      </c>
      <c r="F89" s="86">
        <v>8694388</v>
      </c>
      <c r="G89" s="86">
        <v>0</v>
      </c>
      <c r="H89" s="86">
        <f t="shared" si="19"/>
        <v>279502945</v>
      </c>
      <c r="I89" s="86">
        <v>255427591</v>
      </c>
      <c r="J89" s="86">
        <v>24075354</v>
      </c>
      <c r="K89" s="86">
        <f t="shared" si="20"/>
        <v>0</v>
      </c>
      <c r="L89" s="86">
        <v>0</v>
      </c>
      <c r="M89" s="86">
        <v>0</v>
      </c>
      <c r="N89" s="86">
        <f t="shared" si="21"/>
        <v>61821491</v>
      </c>
      <c r="O89" s="86">
        <v>50113683</v>
      </c>
      <c r="P89" s="86">
        <v>11707808</v>
      </c>
      <c r="Q89" s="86">
        <f t="shared" si="22"/>
        <v>102164767</v>
      </c>
      <c r="R89" s="82">
        <v>21541999</v>
      </c>
      <c r="S89" s="82">
        <f t="shared" si="16"/>
        <v>80622768</v>
      </c>
      <c r="T89" s="133">
        <v>11724990</v>
      </c>
      <c r="U89" s="82">
        <v>68897778</v>
      </c>
      <c r="V89" s="67"/>
    </row>
    <row r="90" spans="1:22" ht="12" customHeight="1" x14ac:dyDescent="0.2">
      <c r="A90" s="87">
        <v>77</v>
      </c>
      <c r="B90" s="93" t="s">
        <v>137</v>
      </c>
      <c r="C90" s="94" t="s">
        <v>50</v>
      </c>
      <c r="D90" s="86">
        <f t="shared" si="17"/>
        <v>132555625</v>
      </c>
      <c r="E90" s="86">
        <f t="shared" si="18"/>
        <v>99858591</v>
      </c>
      <c r="F90" s="86">
        <v>0</v>
      </c>
      <c r="G90" s="86">
        <v>99858591</v>
      </c>
      <c r="H90" s="86">
        <f t="shared" si="19"/>
        <v>1942803</v>
      </c>
      <c r="I90" s="86">
        <v>0</v>
      </c>
      <c r="J90" s="86">
        <v>0</v>
      </c>
      <c r="K90" s="86">
        <f t="shared" si="20"/>
        <v>1942803</v>
      </c>
      <c r="L90" s="86">
        <v>644644</v>
      </c>
      <c r="M90" s="86">
        <v>1298159</v>
      </c>
      <c r="N90" s="86">
        <f t="shared" si="21"/>
        <v>0</v>
      </c>
      <c r="O90" s="86"/>
      <c r="P90" s="86">
        <v>0</v>
      </c>
      <c r="Q90" s="86">
        <f t="shared" si="22"/>
        <v>30754231</v>
      </c>
      <c r="R90" s="82">
        <v>12823653</v>
      </c>
      <c r="S90" s="82">
        <f t="shared" si="16"/>
        <v>17930578</v>
      </c>
      <c r="T90" s="133">
        <v>0</v>
      </c>
      <c r="U90" s="82">
        <v>17930578</v>
      </c>
      <c r="V90" s="67"/>
    </row>
    <row r="91" spans="1:22" ht="12" customHeight="1" x14ac:dyDescent="0.2">
      <c r="A91" s="87">
        <v>78</v>
      </c>
      <c r="B91" s="88" t="s">
        <v>138</v>
      </c>
      <c r="C91" s="92" t="s">
        <v>404</v>
      </c>
      <c r="D91" s="86">
        <f t="shared" si="17"/>
        <v>348237891</v>
      </c>
      <c r="E91" s="86">
        <f t="shared" si="18"/>
        <v>6549003</v>
      </c>
      <c r="F91" s="86">
        <v>6549003</v>
      </c>
      <c r="G91" s="86">
        <v>0</v>
      </c>
      <c r="H91" s="86">
        <f t="shared" si="19"/>
        <v>215649033</v>
      </c>
      <c r="I91" s="86">
        <v>196752737</v>
      </c>
      <c r="J91" s="86">
        <v>18896296</v>
      </c>
      <c r="K91" s="86">
        <f t="shared" si="20"/>
        <v>0</v>
      </c>
      <c r="L91" s="86">
        <v>0</v>
      </c>
      <c r="M91" s="86">
        <v>0</v>
      </c>
      <c r="N91" s="86">
        <f t="shared" si="21"/>
        <v>53718933</v>
      </c>
      <c r="O91" s="86">
        <v>43634293</v>
      </c>
      <c r="P91" s="86">
        <v>10084640</v>
      </c>
      <c r="Q91" s="86">
        <f t="shared" si="22"/>
        <v>72320922</v>
      </c>
      <c r="R91" s="82">
        <v>12875598</v>
      </c>
      <c r="S91" s="82">
        <f t="shared" si="16"/>
        <v>59445324</v>
      </c>
      <c r="T91" s="133">
        <v>5404194</v>
      </c>
      <c r="U91" s="82">
        <v>54041130</v>
      </c>
      <c r="V91" s="67"/>
    </row>
    <row r="92" spans="1:22" ht="12" customHeight="1" x14ac:dyDescent="0.2">
      <c r="A92" s="87">
        <v>79</v>
      </c>
      <c r="B92" s="93" t="s">
        <v>139</v>
      </c>
      <c r="C92" s="94" t="s">
        <v>308</v>
      </c>
      <c r="D92" s="86">
        <f t="shared" si="17"/>
        <v>23476112</v>
      </c>
      <c r="E92" s="86">
        <f t="shared" si="18"/>
        <v>0</v>
      </c>
      <c r="F92" s="86">
        <v>0</v>
      </c>
      <c r="G92" s="86">
        <v>0</v>
      </c>
      <c r="H92" s="86">
        <f t="shared" si="19"/>
        <v>0</v>
      </c>
      <c r="I92" s="86">
        <v>0</v>
      </c>
      <c r="J92" s="86">
        <v>0</v>
      </c>
      <c r="K92" s="86">
        <f t="shared" si="20"/>
        <v>0</v>
      </c>
      <c r="L92" s="86">
        <v>0</v>
      </c>
      <c r="M92" s="86">
        <v>0</v>
      </c>
      <c r="N92" s="86">
        <f t="shared" si="21"/>
        <v>0</v>
      </c>
      <c r="O92" s="86"/>
      <c r="P92" s="86">
        <v>0</v>
      </c>
      <c r="Q92" s="86">
        <f t="shared" si="22"/>
        <v>23476112</v>
      </c>
      <c r="R92" s="82">
        <v>23476112</v>
      </c>
      <c r="S92" s="82">
        <f t="shared" si="16"/>
        <v>0</v>
      </c>
      <c r="T92" s="133">
        <v>0</v>
      </c>
      <c r="U92" s="82">
        <v>0</v>
      </c>
      <c r="V92" s="67"/>
    </row>
    <row r="93" spans="1:22" ht="12" customHeight="1" x14ac:dyDescent="0.2">
      <c r="A93" s="87">
        <v>80</v>
      </c>
      <c r="B93" s="90" t="s">
        <v>140</v>
      </c>
      <c r="C93" s="98" t="s">
        <v>258</v>
      </c>
      <c r="D93" s="86">
        <f t="shared" si="17"/>
        <v>0</v>
      </c>
      <c r="E93" s="86">
        <f t="shared" si="18"/>
        <v>0</v>
      </c>
      <c r="F93" s="86">
        <v>0</v>
      </c>
      <c r="G93" s="86">
        <v>0</v>
      </c>
      <c r="H93" s="86">
        <f t="shared" si="19"/>
        <v>0</v>
      </c>
      <c r="I93" s="86">
        <v>0</v>
      </c>
      <c r="J93" s="86">
        <v>0</v>
      </c>
      <c r="K93" s="86">
        <f t="shared" si="20"/>
        <v>0</v>
      </c>
      <c r="L93" s="86">
        <v>0</v>
      </c>
      <c r="M93" s="86">
        <v>0</v>
      </c>
      <c r="N93" s="86">
        <f t="shared" si="21"/>
        <v>0</v>
      </c>
      <c r="O93" s="86"/>
      <c r="P93" s="86">
        <v>0</v>
      </c>
      <c r="Q93" s="86">
        <f t="shared" si="22"/>
        <v>0</v>
      </c>
      <c r="R93" s="82">
        <v>0</v>
      </c>
      <c r="S93" s="82">
        <f t="shared" si="16"/>
        <v>0</v>
      </c>
      <c r="T93" s="133">
        <v>0</v>
      </c>
      <c r="U93" s="82">
        <v>0</v>
      </c>
      <c r="V93" s="67"/>
    </row>
    <row r="94" spans="1:22" ht="22.5" customHeight="1" x14ac:dyDescent="0.2">
      <c r="A94" s="382">
        <v>81</v>
      </c>
      <c r="B94" s="385" t="s">
        <v>141</v>
      </c>
      <c r="C94" s="92" t="s">
        <v>248</v>
      </c>
      <c r="D94" s="86">
        <f t="shared" si="17"/>
        <v>30924785</v>
      </c>
      <c r="E94" s="86">
        <f t="shared" si="18"/>
        <v>1269009</v>
      </c>
      <c r="F94" s="86">
        <v>1269009</v>
      </c>
      <c r="G94" s="86">
        <v>0</v>
      </c>
      <c r="H94" s="86">
        <f t="shared" si="19"/>
        <v>7822127</v>
      </c>
      <c r="I94" s="86">
        <v>6800389</v>
      </c>
      <c r="J94" s="86">
        <v>1021738</v>
      </c>
      <c r="K94" s="86">
        <f t="shared" si="20"/>
        <v>0</v>
      </c>
      <c r="L94" s="86">
        <v>0</v>
      </c>
      <c r="M94" s="86">
        <v>0</v>
      </c>
      <c r="N94" s="86">
        <f t="shared" si="21"/>
        <v>6724753</v>
      </c>
      <c r="O94" s="86">
        <v>6303826</v>
      </c>
      <c r="P94" s="86">
        <v>420927</v>
      </c>
      <c r="Q94" s="86">
        <f t="shared" si="22"/>
        <v>15108896</v>
      </c>
      <c r="R94" s="86">
        <v>12410997</v>
      </c>
      <c r="S94" s="82">
        <f t="shared" si="16"/>
        <v>2697899</v>
      </c>
      <c r="T94" s="133">
        <v>0</v>
      </c>
      <c r="U94" s="82">
        <v>2697899</v>
      </c>
      <c r="V94" s="67"/>
    </row>
    <row r="95" spans="1:22" ht="36" customHeight="1" x14ac:dyDescent="0.2">
      <c r="A95" s="383"/>
      <c r="B95" s="386"/>
      <c r="C95" s="94" t="s">
        <v>306</v>
      </c>
      <c r="D95" s="86">
        <f t="shared" si="17"/>
        <v>22643270</v>
      </c>
      <c r="E95" s="86">
        <f t="shared" si="18"/>
        <v>1269009</v>
      </c>
      <c r="F95" s="86">
        <v>1269009</v>
      </c>
      <c r="G95" s="86">
        <v>0</v>
      </c>
      <c r="H95" s="86">
        <f t="shared" si="19"/>
        <v>7822127</v>
      </c>
      <c r="I95" s="86">
        <v>6800389</v>
      </c>
      <c r="J95" s="86">
        <v>1021738</v>
      </c>
      <c r="K95" s="86">
        <f t="shared" si="20"/>
        <v>0</v>
      </c>
      <c r="L95" s="86">
        <v>0</v>
      </c>
      <c r="M95" s="86">
        <v>0</v>
      </c>
      <c r="N95" s="86">
        <f t="shared" si="21"/>
        <v>6724753</v>
      </c>
      <c r="O95" s="86">
        <v>6303826</v>
      </c>
      <c r="P95" s="86">
        <v>420927</v>
      </c>
      <c r="Q95" s="86">
        <f t="shared" si="22"/>
        <v>6827381</v>
      </c>
      <c r="R95" s="82">
        <v>4129482</v>
      </c>
      <c r="S95" s="82">
        <f t="shared" si="16"/>
        <v>2697899</v>
      </c>
      <c r="T95" s="133">
        <v>0</v>
      </c>
      <c r="U95" s="82">
        <v>2697899</v>
      </c>
      <c r="V95" s="67"/>
    </row>
    <row r="96" spans="1:22" ht="25.5" customHeight="1" x14ac:dyDescent="0.2">
      <c r="A96" s="383"/>
      <c r="B96" s="386"/>
      <c r="C96" s="94" t="s">
        <v>249</v>
      </c>
      <c r="D96" s="86">
        <f t="shared" si="17"/>
        <v>5176302</v>
      </c>
      <c r="E96" s="86">
        <f t="shared" si="18"/>
        <v>0</v>
      </c>
      <c r="F96" s="86">
        <v>0</v>
      </c>
      <c r="G96" s="86">
        <v>0</v>
      </c>
      <c r="H96" s="86">
        <f t="shared" si="19"/>
        <v>0</v>
      </c>
      <c r="I96" s="86">
        <v>0</v>
      </c>
      <c r="J96" s="86">
        <v>0</v>
      </c>
      <c r="K96" s="86">
        <f t="shared" si="20"/>
        <v>0</v>
      </c>
      <c r="L96" s="86">
        <v>0</v>
      </c>
      <c r="M96" s="86">
        <v>0</v>
      </c>
      <c r="N96" s="86">
        <f t="shared" si="21"/>
        <v>0</v>
      </c>
      <c r="O96" s="86"/>
      <c r="P96" s="86">
        <v>0</v>
      </c>
      <c r="Q96" s="86">
        <f t="shared" si="22"/>
        <v>5176302</v>
      </c>
      <c r="R96" s="82">
        <v>5176302</v>
      </c>
      <c r="S96" s="82">
        <f t="shared" si="16"/>
        <v>0</v>
      </c>
      <c r="T96" s="133">
        <v>0</v>
      </c>
      <c r="U96" s="82">
        <v>0</v>
      </c>
      <c r="V96" s="67"/>
    </row>
    <row r="97" spans="1:22" ht="38.25" customHeight="1" x14ac:dyDescent="0.2">
      <c r="A97" s="384"/>
      <c r="B97" s="387"/>
      <c r="C97" s="99" t="s">
        <v>307</v>
      </c>
      <c r="D97" s="86">
        <f t="shared" si="17"/>
        <v>3105213</v>
      </c>
      <c r="E97" s="86">
        <f t="shared" si="18"/>
        <v>0</v>
      </c>
      <c r="F97" s="86">
        <v>0</v>
      </c>
      <c r="G97" s="86">
        <v>0</v>
      </c>
      <c r="H97" s="86">
        <f t="shared" si="19"/>
        <v>0</v>
      </c>
      <c r="I97" s="86">
        <v>0</v>
      </c>
      <c r="J97" s="86">
        <v>0</v>
      </c>
      <c r="K97" s="86">
        <f t="shared" si="20"/>
        <v>0</v>
      </c>
      <c r="L97" s="86">
        <v>0</v>
      </c>
      <c r="M97" s="86">
        <v>0</v>
      </c>
      <c r="N97" s="86">
        <f t="shared" si="21"/>
        <v>0</v>
      </c>
      <c r="O97" s="86"/>
      <c r="P97" s="86">
        <v>0</v>
      </c>
      <c r="Q97" s="86">
        <f t="shared" si="22"/>
        <v>3105213</v>
      </c>
      <c r="R97" s="82">
        <v>3105213</v>
      </c>
      <c r="S97" s="82">
        <f t="shared" si="16"/>
        <v>0</v>
      </c>
      <c r="T97" s="133">
        <v>0</v>
      </c>
      <c r="U97" s="82">
        <v>0</v>
      </c>
      <c r="V97" s="67"/>
    </row>
    <row r="98" spans="1:22" ht="12" customHeight="1" x14ac:dyDescent="0.2">
      <c r="A98" s="87">
        <v>82</v>
      </c>
      <c r="B98" s="90" t="s">
        <v>142</v>
      </c>
      <c r="C98" s="89" t="s">
        <v>49</v>
      </c>
      <c r="D98" s="86">
        <f t="shared" si="17"/>
        <v>3450696</v>
      </c>
      <c r="E98" s="86">
        <f t="shared" si="18"/>
        <v>0</v>
      </c>
      <c r="F98" s="86">
        <v>0</v>
      </c>
      <c r="G98" s="86">
        <v>0</v>
      </c>
      <c r="H98" s="86">
        <f t="shared" si="19"/>
        <v>0</v>
      </c>
      <c r="I98" s="86">
        <v>0</v>
      </c>
      <c r="J98" s="86">
        <v>0</v>
      </c>
      <c r="K98" s="86">
        <f t="shared" si="20"/>
        <v>0</v>
      </c>
      <c r="L98" s="86">
        <v>0</v>
      </c>
      <c r="M98" s="86">
        <v>0</v>
      </c>
      <c r="N98" s="86">
        <f t="shared" si="21"/>
        <v>0</v>
      </c>
      <c r="O98" s="86"/>
      <c r="P98" s="86">
        <v>0</v>
      </c>
      <c r="Q98" s="86">
        <f t="shared" si="22"/>
        <v>3450696</v>
      </c>
      <c r="R98" s="82">
        <v>3450696</v>
      </c>
      <c r="S98" s="82">
        <f t="shared" si="16"/>
        <v>0</v>
      </c>
      <c r="T98" s="133">
        <v>0</v>
      </c>
      <c r="U98" s="82">
        <v>0</v>
      </c>
      <c r="V98" s="67"/>
    </row>
    <row r="99" spans="1:22" ht="12" customHeight="1" x14ac:dyDescent="0.2">
      <c r="A99" s="87">
        <v>83</v>
      </c>
      <c r="B99" s="90" t="s">
        <v>143</v>
      </c>
      <c r="C99" s="94" t="s">
        <v>144</v>
      </c>
      <c r="D99" s="86">
        <f t="shared" si="17"/>
        <v>14872581</v>
      </c>
      <c r="E99" s="86">
        <f t="shared" si="18"/>
        <v>307589</v>
      </c>
      <c r="F99" s="86">
        <v>307589</v>
      </c>
      <c r="G99" s="86">
        <v>0</v>
      </c>
      <c r="H99" s="86">
        <f t="shared" si="19"/>
        <v>9641021</v>
      </c>
      <c r="I99" s="86">
        <v>8832251</v>
      </c>
      <c r="J99" s="86">
        <v>808770</v>
      </c>
      <c r="K99" s="86">
        <f t="shared" si="20"/>
        <v>0</v>
      </c>
      <c r="L99" s="86">
        <v>0</v>
      </c>
      <c r="M99" s="86">
        <v>0</v>
      </c>
      <c r="N99" s="86">
        <f t="shared" si="21"/>
        <v>1690880</v>
      </c>
      <c r="O99" s="86">
        <v>1439330</v>
      </c>
      <c r="P99" s="86">
        <v>251550</v>
      </c>
      <c r="Q99" s="86">
        <f t="shared" si="22"/>
        <v>3233091</v>
      </c>
      <c r="R99" s="82">
        <v>179450</v>
      </c>
      <c r="S99" s="82">
        <f t="shared" si="16"/>
        <v>3053641</v>
      </c>
      <c r="T99" s="133">
        <v>317837</v>
      </c>
      <c r="U99" s="82">
        <v>2735804</v>
      </c>
      <c r="V99" s="67"/>
    </row>
    <row r="100" spans="1:22" ht="12" customHeight="1" x14ac:dyDescent="0.2">
      <c r="A100" s="87">
        <v>84</v>
      </c>
      <c r="B100" s="91" t="s">
        <v>145</v>
      </c>
      <c r="C100" s="92" t="s">
        <v>146</v>
      </c>
      <c r="D100" s="86">
        <f t="shared" si="17"/>
        <v>97042430</v>
      </c>
      <c r="E100" s="86">
        <f t="shared" si="18"/>
        <v>1793851</v>
      </c>
      <c r="F100" s="86">
        <v>1793851</v>
      </c>
      <c r="G100" s="86">
        <v>0</v>
      </c>
      <c r="H100" s="86">
        <f t="shared" si="19"/>
        <v>59143202</v>
      </c>
      <c r="I100" s="86">
        <v>53595805</v>
      </c>
      <c r="J100" s="86">
        <v>5547397</v>
      </c>
      <c r="K100" s="86">
        <f t="shared" si="20"/>
        <v>0</v>
      </c>
      <c r="L100" s="86">
        <v>0</v>
      </c>
      <c r="M100" s="86">
        <v>0</v>
      </c>
      <c r="N100" s="86">
        <f t="shared" si="21"/>
        <v>12644684</v>
      </c>
      <c r="O100" s="86">
        <v>10152578</v>
      </c>
      <c r="P100" s="86">
        <v>2492106</v>
      </c>
      <c r="Q100" s="86">
        <f t="shared" si="22"/>
        <v>23460693</v>
      </c>
      <c r="R100" s="82">
        <v>4292028</v>
      </c>
      <c r="S100" s="82">
        <f t="shared" si="16"/>
        <v>19168665</v>
      </c>
      <c r="T100" s="133">
        <v>4492124</v>
      </c>
      <c r="U100" s="82">
        <v>14676541</v>
      </c>
      <c r="V100" s="67"/>
    </row>
    <row r="101" spans="1:22" ht="12" customHeight="1" x14ac:dyDescent="0.2">
      <c r="A101" s="87">
        <v>85</v>
      </c>
      <c r="B101" s="90" t="s">
        <v>147</v>
      </c>
      <c r="C101" s="89" t="s">
        <v>27</v>
      </c>
      <c r="D101" s="86">
        <f t="shared" si="17"/>
        <v>49465435</v>
      </c>
      <c r="E101" s="86">
        <f t="shared" si="18"/>
        <v>11108659</v>
      </c>
      <c r="F101" s="86">
        <v>669417</v>
      </c>
      <c r="G101" s="86">
        <v>10439242</v>
      </c>
      <c r="H101" s="86">
        <f t="shared" si="19"/>
        <v>23084112</v>
      </c>
      <c r="I101" s="86">
        <v>20813721</v>
      </c>
      <c r="J101" s="86">
        <v>1970300</v>
      </c>
      <c r="K101" s="86">
        <f t="shared" si="20"/>
        <v>300091</v>
      </c>
      <c r="L101" s="86">
        <v>0</v>
      </c>
      <c r="M101" s="86">
        <v>300091</v>
      </c>
      <c r="N101" s="86">
        <f t="shared" si="21"/>
        <v>3693386</v>
      </c>
      <c r="O101" s="86">
        <v>2790069</v>
      </c>
      <c r="P101" s="86">
        <v>903317</v>
      </c>
      <c r="Q101" s="86">
        <f t="shared" si="22"/>
        <v>11579278</v>
      </c>
      <c r="R101" s="82">
        <v>376845</v>
      </c>
      <c r="S101" s="82">
        <f t="shared" si="16"/>
        <v>11202433</v>
      </c>
      <c r="T101" s="133">
        <v>2716620</v>
      </c>
      <c r="U101" s="82">
        <v>8485813</v>
      </c>
      <c r="V101" s="67"/>
    </row>
    <row r="102" spans="1:22" ht="12" customHeight="1" x14ac:dyDescent="0.2">
      <c r="A102" s="87">
        <v>86</v>
      </c>
      <c r="B102" s="91" t="s">
        <v>148</v>
      </c>
      <c r="C102" s="92" t="s">
        <v>12</v>
      </c>
      <c r="D102" s="86">
        <f t="shared" si="17"/>
        <v>52568408</v>
      </c>
      <c r="E102" s="86">
        <f t="shared" si="18"/>
        <v>12167420</v>
      </c>
      <c r="F102" s="86">
        <v>700865</v>
      </c>
      <c r="G102" s="86">
        <v>11466555</v>
      </c>
      <c r="H102" s="86">
        <f t="shared" si="19"/>
        <v>24073606</v>
      </c>
      <c r="I102" s="86">
        <v>21832047</v>
      </c>
      <c r="J102" s="86">
        <v>2105844</v>
      </c>
      <c r="K102" s="86">
        <f t="shared" si="20"/>
        <v>135715</v>
      </c>
      <c r="L102" s="86">
        <v>69752</v>
      </c>
      <c r="M102" s="86">
        <v>65963</v>
      </c>
      <c r="N102" s="86">
        <f t="shared" si="21"/>
        <v>4130206</v>
      </c>
      <c r="O102" s="86">
        <v>3185049</v>
      </c>
      <c r="P102" s="86">
        <v>945157</v>
      </c>
      <c r="Q102" s="86">
        <f t="shared" si="22"/>
        <v>12197176</v>
      </c>
      <c r="R102" s="82">
        <v>459392</v>
      </c>
      <c r="S102" s="82">
        <f t="shared" si="16"/>
        <v>11737784</v>
      </c>
      <c r="T102" s="133">
        <v>2876302</v>
      </c>
      <c r="U102" s="82">
        <v>8861482</v>
      </c>
      <c r="V102" s="67"/>
    </row>
    <row r="103" spans="1:22" ht="12" customHeight="1" x14ac:dyDescent="0.2">
      <c r="A103" s="87">
        <v>87</v>
      </c>
      <c r="B103" s="91" t="s">
        <v>149</v>
      </c>
      <c r="C103" s="92" t="s">
        <v>26</v>
      </c>
      <c r="D103" s="86">
        <f t="shared" si="17"/>
        <v>151922219</v>
      </c>
      <c r="E103" s="86">
        <f t="shared" si="18"/>
        <v>35759504</v>
      </c>
      <c r="F103" s="86">
        <v>2035638</v>
      </c>
      <c r="G103" s="86">
        <v>33723866</v>
      </c>
      <c r="H103" s="86">
        <f t="shared" si="19"/>
        <v>68393210</v>
      </c>
      <c r="I103" s="86">
        <v>61283965</v>
      </c>
      <c r="J103" s="86">
        <v>5907143</v>
      </c>
      <c r="K103" s="86">
        <f t="shared" si="20"/>
        <v>1202102</v>
      </c>
      <c r="L103" s="86">
        <v>0</v>
      </c>
      <c r="M103" s="86">
        <v>1202102</v>
      </c>
      <c r="N103" s="86">
        <f t="shared" si="21"/>
        <v>14229618</v>
      </c>
      <c r="O103" s="86">
        <v>11326689</v>
      </c>
      <c r="P103" s="86">
        <v>2902929</v>
      </c>
      <c r="Q103" s="86">
        <f t="shared" si="22"/>
        <v>33539887</v>
      </c>
      <c r="R103" s="82">
        <v>1926216</v>
      </c>
      <c r="S103" s="82">
        <f t="shared" si="16"/>
        <v>31613671</v>
      </c>
      <c r="T103" s="133">
        <v>7931916</v>
      </c>
      <c r="U103" s="82">
        <v>23681755</v>
      </c>
      <c r="V103" s="67"/>
    </row>
    <row r="104" spans="1:22" ht="12" customHeight="1" x14ac:dyDescent="0.2">
      <c r="A104" s="87">
        <v>88</v>
      </c>
      <c r="B104" s="90" t="s">
        <v>150</v>
      </c>
      <c r="C104" s="94" t="s">
        <v>43</v>
      </c>
      <c r="D104" s="86">
        <f t="shared" si="17"/>
        <v>63101912</v>
      </c>
      <c r="E104" s="86">
        <f t="shared" si="18"/>
        <v>13658956</v>
      </c>
      <c r="F104" s="86">
        <v>827934</v>
      </c>
      <c r="G104" s="86">
        <v>12831022</v>
      </c>
      <c r="H104" s="86">
        <f t="shared" si="19"/>
        <v>28822036</v>
      </c>
      <c r="I104" s="86">
        <v>25815431</v>
      </c>
      <c r="J104" s="86">
        <v>2718982</v>
      </c>
      <c r="K104" s="86">
        <f t="shared" si="20"/>
        <v>287623</v>
      </c>
      <c r="L104" s="86">
        <v>0</v>
      </c>
      <c r="M104" s="86">
        <v>287623</v>
      </c>
      <c r="N104" s="86">
        <f t="shared" si="21"/>
        <v>4626333</v>
      </c>
      <c r="O104" s="86">
        <v>3577537</v>
      </c>
      <c r="P104" s="86">
        <v>1048796</v>
      </c>
      <c r="Q104" s="86">
        <f t="shared" si="22"/>
        <v>15994587</v>
      </c>
      <c r="R104" s="82">
        <v>1911445</v>
      </c>
      <c r="S104" s="82">
        <f t="shared" si="16"/>
        <v>14083142</v>
      </c>
      <c r="T104" s="133">
        <v>3464110</v>
      </c>
      <c r="U104" s="82">
        <v>10619032</v>
      </c>
      <c r="V104" s="67"/>
    </row>
    <row r="105" spans="1:22" ht="12" customHeight="1" x14ac:dyDescent="0.2">
      <c r="A105" s="87">
        <v>89</v>
      </c>
      <c r="B105" s="88" t="s">
        <v>152</v>
      </c>
      <c r="C105" s="89" t="s">
        <v>28</v>
      </c>
      <c r="D105" s="86">
        <f t="shared" si="17"/>
        <v>201490631</v>
      </c>
      <c r="E105" s="86">
        <f t="shared" si="18"/>
        <v>55677950</v>
      </c>
      <c r="F105" s="86">
        <v>2514801</v>
      </c>
      <c r="G105" s="86">
        <v>53163149</v>
      </c>
      <c r="H105" s="86">
        <f t="shared" si="19"/>
        <v>83102654</v>
      </c>
      <c r="I105" s="86">
        <v>74536121</v>
      </c>
      <c r="J105" s="86">
        <v>7079406</v>
      </c>
      <c r="K105" s="86">
        <f t="shared" si="20"/>
        <v>1487127</v>
      </c>
      <c r="L105" s="86">
        <v>363627</v>
      </c>
      <c r="M105" s="86">
        <v>1123500</v>
      </c>
      <c r="N105" s="86">
        <f t="shared" si="21"/>
        <v>17930559</v>
      </c>
      <c r="O105" s="86">
        <v>14219484</v>
      </c>
      <c r="P105" s="86">
        <v>3711075</v>
      </c>
      <c r="Q105" s="86">
        <f t="shared" si="22"/>
        <v>44779468</v>
      </c>
      <c r="R105" s="82">
        <v>2735880</v>
      </c>
      <c r="S105" s="82">
        <f t="shared" si="16"/>
        <v>42043588</v>
      </c>
      <c r="T105" s="133">
        <v>10108790</v>
      </c>
      <c r="U105" s="82">
        <v>31934798</v>
      </c>
      <c r="V105" s="67"/>
    </row>
    <row r="106" spans="1:22" ht="12" customHeight="1" x14ac:dyDescent="0.2">
      <c r="A106" s="87">
        <v>90</v>
      </c>
      <c r="B106" s="88" t="s">
        <v>153</v>
      </c>
      <c r="C106" s="89" t="s">
        <v>29</v>
      </c>
      <c r="D106" s="86">
        <f t="shared" si="17"/>
        <v>144048839</v>
      </c>
      <c r="E106" s="86">
        <f t="shared" si="18"/>
        <v>33566192</v>
      </c>
      <c r="F106" s="86">
        <v>1902042</v>
      </c>
      <c r="G106" s="86">
        <v>31664150</v>
      </c>
      <c r="H106" s="86">
        <f t="shared" si="19"/>
        <v>63911771</v>
      </c>
      <c r="I106" s="86">
        <v>57730947</v>
      </c>
      <c r="J106" s="86">
        <v>5457044</v>
      </c>
      <c r="K106" s="86">
        <f t="shared" si="20"/>
        <v>723780</v>
      </c>
      <c r="L106" s="86">
        <v>0</v>
      </c>
      <c r="M106" s="86">
        <v>723780</v>
      </c>
      <c r="N106" s="86">
        <f t="shared" si="21"/>
        <v>11587673</v>
      </c>
      <c r="O106" s="86">
        <v>9069573</v>
      </c>
      <c r="P106" s="86">
        <v>2518100</v>
      </c>
      <c r="Q106" s="86">
        <f t="shared" si="22"/>
        <v>34983203</v>
      </c>
      <c r="R106" s="82">
        <v>3371039</v>
      </c>
      <c r="S106" s="82">
        <f t="shared" si="16"/>
        <v>31612164</v>
      </c>
      <c r="T106" s="133">
        <v>7785087</v>
      </c>
      <c r="U106" s="82">
        <v>23827077</v>
      </c>
      <c r="V106" s="67"/>
    </row>
    <row r="107" spans="1:22" ht="12" customHeight="1" x14ac:dyDescent="0.2">
      <c r="A107" s="87">
        <v>91</v>
      </c>
      <c r="B107" s="91" t="s">
        <v>154</v>
      </c>
      <c r="C107" s="92" t="s">
        <v>14</v>
      </c>
      <c r="D107" s="86">
        <f t="shared" si="17"/>
        <v>48312249</v>
      </c>
      <c r="E107" s="86">
        <f t="shared" si="18"/>
        <v>11192909</v>
      </c>
      <c r="F107" s="86">
        <v>633140</v>
      </c>
      <c r="G107" s="86">
        <v>10559769</v>
      </c>
      <c r="H107" s="86">
        <f t="shared" si="19"/>
        <v>22151115</v>
      </c>
      <c r="I107" s="86">
        <v>19731249</v>
      </c>
      <c r="J107" s="86">
        <v>1866787</v>
      </c>
      <c r="K107" s="86">
        <f t="shared" si="20"/>
        <v>553079</v>
      </c>
      <c r="L107" s="86">
        <v>108238</v>
      </c>
      <c r="M107" s="86">
        <v>444841</v>
      </c>
      <c r="N107" s="86">
        <f t="shared" si="21"/>
        <v>3648040</v>
      </c>
      <c r="O107" s="86">
        <v>2802832</v>
      </c>
      <c r="P107" s="86">
        <v>845208</v>
      </c>
      <c r="Q107" s="86">
        <f t="shared" si="22"/>
        <v>11320185</v>
      </c>
      <c r="R107" s="82">
        <v>586442</v>
      </c>
      <c r="S107" s="82">
        <f t="shared" si="16"/>
        <v>10733743</v>
      </c>
      <c r="T107" s="133">
        <v>2667505</v>
      </c>
      <c r="U107" s="82">
        <v>8066238</v>
      </c>
      <c r="V107" s="67"/>
    </row>
    <row r="108" spans="1:22" ht="12" customHeight="1" x14ac:dyDescent="0.2">
      <c r="A108" s="87">
        <v>92</v>
      </c>
      <c r="B108" s="93" t="s">
        <v>155</v>
      </c>
      <c r="C108" s="94" t="s">
        <v>30</v>
      </c>
      <c r="D108" s="86">
        <f t="shared" si="17"/>
        <v>76283621</v>
      </c>
      <c r="E108" s="86">
        <f t="shared" si="18"/>
        <v>17551947</v>
      </c>
      <c r="F108" s="86">
        <v>1031214</v>
      </c>
      <c r="G108" s="86">
        <v>16520733</v>
      </c>
      <c r="H108" s="86">
        <f t="shared" si="19"/>
        <v>34411914</v>
      </c>
      <c r="I108" s="86">
        <v>31098049</v>
      </c>
      <c r="J108" s="86">
        <v>2928251</v>
      </c>
      <c r="K108" s="86">
        <f t="shared" si="20"/>
        <v>385614</v>
      </c>
      <c r="L108" s="86">
        <v>0</v>
      </c>
      <c r="M108" s="86">
        <v>385614</v>
      </c>
      <c r="N108" s="86">
        <f t="shared" si="21"/>
        <v>5630261</v>
      </c>
      <c r="O108" s="86">
        <v>4454055</v>
      </c>
      <c r="P108" s="86">
        <v>1176206</v>
      </c>
      <c r="Q108" s="86">
        <f t="shared" si="22"/>
        <v>18689499</v>
      </c>
      <c r="R108" s="82">
        <v>1377818</v>
      </c>
      <c r="S108" s="82">
        <f t="shared" si="16"/>
        <v>17311681</v>
      </c>
      <c r="T108" s="133">
        <v>4246300</v>
      </c>
      <c r="U108" s="82">
        <v>13065381</v>
      </c>
      <c r="V108" s="67"/>
    </row>
    <row r="109" spans="1:22" ht="12" customHeight="1" x14ac:dyDescent="0.2">
      <c r="A109" s="87">
        <v>93</v>
      </c>
      <c r="B109" s="88" t="s">
        <v>156</v>
      </c>
      <c r="C109" s="89" t="s">
        <v>15</v>
      </c>
      <c r="D109" s="86">
        <f t="shared" si="17"/>
        <v>72355103</v>
      </c>
      <c r="E109" s="86">
        <f t="shared" si="18"/>
        <v>17103994</v>
      </c>
      <c r="F109" s="86">
        <v>957526</v>
      </c>
      <c r="G109" s="86">
        <v>16146468</v>
      </c>
      <c r="H109" s="86">
        <f t="shared" si="19"/>
        <v>32425010</v>
      </c>
      <c r="I109" s="86">
        <v>29195061</v>
      </c>
      <c r="J109" s="86">
        <v>2766180</v>
      </c>
      <c r="K109" s="86">
        <f t="shared" si="20"/>
        <v>463769</v>
      </c>
      <c r="L109" s="86">
        <v>217842</v>
      </c>
      <c r="M109" s="86">
        <v>245927</v>
      </c>
      <c r="N109" s="86">
        <f t="shared" si="21"/>
        <v>5595098</v>
      </c>
      <c r="O109" s="86">
        <v>4346068</v>
      </c>
      <c r="P109" s="86">
        <v>1249030</v>
      </c>
      <c r="Q109" s="86">
        <f t="shared" si="22"/>
        <v>17231001</v>
      </c>
      <c r="R109" s="82">
        <v>1315728</v>
      </c>
      <c r="S109" s="82">
        <f t="shared" si="16"/>
        <v>15915273</v>
      </c>
      <c r="T109" s="133">
        <v>4020570</v>
      </c>
      <c r="U109" s="82">
        <v>11894703</v>
      </c>
      <c r="V109" s="67"/>
    </row>
    <row r="110" spans="1:22" ht="12" customHeight="1" x14ac:dyDescent="0.2">
      <c r="A110" s="87">
        <v>94</v>
      </c>
      <c r="B110" s="90" t="s">
        <v>157</v>
      </c>
      <c r="C110" s="89" t="s">
        <v>13</v>
      </c>
      <c r="D110" s="86">
        <f t="shared" si="17"/>
        <v>94664989</v>
      </c>
      <c r="E110" s="86">
        <f t="shared" si="18"/>
        <v>22099316</v>
      </c>
      <c r="F110" s="86">
        <v>1171000</v>
      </c>
      <c r="G110" s="86">
        <v>20928316</v>
      </c>
      <c r="H110" s="86">
        <f t="shared" si="19"/>
        <v>39532836</v>
      </c>
      <c r="I110" s="86">
        <v>35674416</v>
      </c>
      <c r="J110" s="86">
        <v>3351833</v>
      </c>
      <c r="K110" s="86">
        <f t="shared" si="20"/>
        <v>506587</v>
      </c>
      <c r="L110" s="86">
        <v>17973</v>
      </c>
      <c r="M110" s="86">
        <v>488614</v>
      </c>
      <c r="N110" s="86">
        <f t="shared" si="21"/>
        <v>7699509</v>
      </c>
      <c r="O110" s="86">
        <v>6119439</v>
      </c>
      <c r="P110" s="86">
        <v>1580070</v>
      </c>
      <c r="Q110" s="86">
        <f t="shared" si="22"/>
        <v>25333328</v>
      </c>
      <c r="R110" s="82">
        <v>5728042</v>
      </c>
      <c r="S110" s="82">
        <f t="shared" si="16"/>
        <v>19605286</v>
      </c>
      <c r="T110" s="133">
        <v>4811066</v>
      </c>
      <c r="U110" s="82">
        <v>14794220</v>
      </c>
      <c r="V110" s="67"/>
    </row>
    <row r="111" spans="1:22" ht="12" customHeight="1" x14ac:dyDescent="0.2">
      <c r="A111" s="87">
        <v>95</v>
      </c>
      <c r="B111" s="91" t="s">
        <v>158</v>
      </c>
      <c r="C111" s="92" t="s">
        <v>31</v>
      </c>
      <c r="D111" s="86">
        <f t="shared" si="17"/>
        <v>56729106</v>
      </c>
      <c r="E111" s="86">
        <f t="shared" si="18"/>
        <v>13111708</v>
      </c>
      <c r="F111" s="86">
        <v>738220</v>
      </c>
      <c r="G111" s="86">
        <v>12373488</v>
      </c>
      <c r="H111" s="86">
        <f t="shared" si="19"/>
        <v>25482076</v>
      </c>
      <c r="I111" s="86">
        <v>22862034</v>
      </c>
      <c r="J111" s="86">
        <v>2149140</v>
      </c>
      <c r="K111" s="86">
        <f t="shared" si="20"/>
        <v>470902</v>
      </c>
      <c r="L111" s="86">
        <v>0</v>
      </c>
      <c r="M111" s="86">
        <v>470902</v>
      </c>
      <c r="N111" s="86">
        <f t="shared" si="21"/>
        <v>4196038</v>
      </c>
      <c r="O111" s="86">
        <v>3237506</v>
      </c>
      <c r="P111" s="86">
        <v>958532</v>
      </c>
      <c r="Q111" s="86">
        <f t="shared" si="22"/>
        <v>13939284</v>
      </c>
      <c r="R111" s="82">
        <v>1382842</v>
      </c>
      <c r="S111" s="82">
        <f t="shared" si="16"/>
        <v>12556442</v>
      </c>
      <c r="T111" s="133">
        <v>3158611</v>
      </c>
      <c r="U111" s="82">
        <v>9397831</v>
      </c>
      <c r="V111" s="67"/>
    </row>
    <row r="112" spans="1:22" ht="12" customHeight="1" x14ac:dyDescent="0.2">
      <c r="A112" s="87">
        <v>96</v>
      </c>
      <c r="B112" s="88" t="s">
        <v>160</v>
      </c>
      <c r="C112" s="89" t="s">
        <v>33</v>
      </c>
      <c r="D112" s="86">
        <f t="shared" si="17"/>
        <v>143120089</v>
      </c>
      <c r="E112" s="86">
        <f t="shared" si="18"/>
        <v>31447837</v>
      </c>
      <c r="F112" s="86">
        <v>1990901</v>
      </c>
      <c r="G112" s="86">
        <v>29456936</v>
      </c>
      <c r="H112" s="86">
        <f t="shared" si="19"/>
        <v>66677312</v>
      </c>
      <c r="I112" s="86">
        <v>60493199</v>
      </c>
      <c r="J112" s="86">
        <v>5681303</v>
      </c>
      <c r="K112" s="86">
        <f t="shared" si="20"/>
        <v>502810</v>
      </c>
      <c r="L112" s="86">
        <v>41007</v>
      </c>
      <c r="M112" s="86">
        <v>461803</v>
      </c>
      <c r="N112" s="86">
        <f t="shared" si="21"/>
        <v>11779525</v>
      </c>
      <c r="O112" s="86">
        <v>9245577</v>
      </c>
      <c r="P112" s="86">
        <v>2533948</v>
      </c>
      <c r="Q112" s="86">
        <f t="shared" si="22"/>
        <v>33215415</v>
      </c>
      <c r="R112" s="82">
        <v>1891403</v>
      </c>
      <c r="S112" s="82">
        <f t="shared" si="16"/>
        <v>31324012</v>
      </c>
      <c r="T112" s="133">
        <v>7833826</v>
      </c>
      <c r="U112" s="82">
        <v>23490186</v>
      </c>
      <c r="V112" s="67"/>
    </row>
    <row r="113" spans="1:22" ht="12" customHeight="1" x14ac:dyDescent="0.2">
      <c r="A113" s="87">
        <v>97</v>
      </c>
      <c r="B113" s="88" t="s">
        <v>162</v>
      </c>
      <c r="C113" s="92" t="s">
        <v>163</v>
      </c>
      <c r="D113" s="86">
        <f t="shared" si="17"/>
        <v>2200776</v>
      </c>
      <c r="E113" s="86">
        <f t="shared" si="18"/>
        <v>0</v>
      </c>
      <c r="F113" s="86">
        <v>0</v>
      </c>
      <c r="G113" s="86">
        <v>0</v>
      </c>
      <c r="H113" s="86">
        <f t="shared" si="19"/>
        <v>0</v>
      </c>
      <c r="I113" s="86">
        <v>0</v>
      </c>
      <c r="J113" s="86">
        <v>0</v>
      </c>
      <c r="K113" s="86">
        <f t="shared" si="20"/>
        <v>0</v>
      </c>
      <c r="L113" s="86">
        <v>0</v>
      </c>
      <c r="M113" s="86">
        <v>0</v>
      </c>
      <c r="N113" s="86">
        <f t="shared" si="21"/>
        <v>0</v>
      </c>
      <c r="O113" s="86"/>
      <c r="P113" s="86">
        <v>0</v>
      </c>
      <c r="Q113" s="86">
        <f t="shared" si="22"/>
        <v>2200776</v>
      </c>
      <c r="R113" s="82">
        <v>2200776</v>
      </c>
      <c r="S113" s="82">
        <f t="shared" si="16"/>
        <v>0</v>
      </c>
      <c r="T113" s="133">
        <v>0</v>
      </c>
      <c r="U113" s="82">
        <v>0</v>
      </c>
      <c r="V113" s="67"/>
    </row>
    <row r="114" spans="1:22" ht="12" customHeight="1" x14ac:dyDescent="0.2">
      <c r="A114" s="87">
        <v>98</v>
      </c>
      <c r="B114" s="88" t="s">
        <v>164</v>
      </c>
      <c r="C114" s="89" t="s">
        <v>165</v>
      </c>
      <c r="D114" s="86">
        <f t="shared" si="17"/>
        <v>0</v>
      </c>
      <c r="E114" s="86">
        <f t="shared" si="18"/>
        <v>0</v>
      </c>
      <c r="F114" s="86">
        <v>0</v>
      </c>
      <c r="G114" s="86">
        <v>0</v>
      </c>
      <c r="H114" s="86">
        <f t="shared" si="19"/>
        <v>0</v>
      </c>
      <c r="I114" s="86">
        <v>0</v>
      </c>
      <c r="J114" s="86">
        <v>0</v>
      </c>
      <c r="K114" s="86">
        <f t="shared" si="20"/>
        <v>0</v>
      </c>
      <c r="L114" s="86">
        <v>0</v>
      </c>
      <c r="M114" s="86">
        <v>0</v>
      </c>
      <c r="N114" s="86">
        <f t="shared" si="21"/>
        <v>0</v>
      </c>
      <c r="O114" s="86"/>
      <c r="P114" s="86">
        <v>0</v>
      </c>
      <c r="Q114" s="86">
        <f t="shared" si="22"/>
        <v>0</v>
      </c>
      <c r="R114" s="82">
        <v>0</v>
      </c>
      <c r="S114" s="82">
        <f t="shared" si="16"/>
        <v>0</v>
      </c>
      <c r="T114" s="133">
        <v>0</v>
      </c>
      <c r="U114" s="82">
        <v>0</v>
      </c>
      <c r="V114" s="67"/>
    </row>
    <row r="115" spans="1:22" ht="12" customHeight="1" x14ac:dyDescent="0.2">
      <c r="A115" s="87">
        <v>99</v>
      </c>
      <c r="B115" s="91" t="s">
        <v>166</v>
      </c>
      <c r="C115" s="92" t="s">
        <v>167</v>
      </c>
      <c r="D115" s="86">
        <f t="shared" si="17"/>
        <v>0</v>
      </c>
      <c r="E115" s="86">
        <f t="shared" si="18"/>
        <v>0</v>
      </c>
      <c r="F115" s="86">
        <v>0</v>
      </c>
      <c r="G115" s="86">
        <v>0</v>
      </c>
      <c r="H115" s="86">
        <f t="shared" si="19"/>
        <v>0</v>
      </c>
      <c r="I115" s="86">
        <v>0</v>
      </c>
      <c r="J115" s="86">
        <v>0</v>
      </c>
      <c r="K115" s="86">
        <f t="shared" si="20"/>
        <v>0</v>
      </c>
      <c r="L115" s="86">
        <v>0</v>
      </c>
      <c r="M115" s="86">
        <v>0</v>
      </c>
      <c r="N115" s="86">
        <f t="shared" si="21"/>
        <v>0</v>
      </c>
      <c r="O115" s="86"/>
      <c r="P115" s="86">
        <v>0</v>
      </c>
      <c r="Q115" s="86">
        <f t="shared" si="22"/>
        <v>0</v>
      </c>
      <c r="R115" s="82">
        <v>0</v>
      </c>
      <c r="S115" s="82">
        <f t="shared" si="16"/>
        <v>0</v>
      </c>
      <c r="T115" s="133">
        <v>0</v>
      </c>
      <c r="U115" s="82">
        <v>0</v>
      </c>
      <c r="V115" s="67"/>
    </row>
    <row r="116" spans="1:22" ht="12" customHeight="1" x14ac:dyDescent="0.2">
      <c r="A116" s="87">
        <v>100</v>
      </c>
      <c r="B116" s="91" t="s">
        <v>168</v>
      </c>
      <c r="C116" s="92" t="s">
        <v>169</v>
      </c>
      <c r="D116" s="86">
        <f t="shared" si="17"/>
        <v>0</v>
      </c>
      <c r="E116" s="86">
        <f t="shared" si="18"/>
        <v>0</v>
      </c>
      <c r="F116" s="86">
        <v>0</v>
      </c>
      <c r="G116" s="86">
        <v>0</v>
      </c>
      <c r="H116" s="86">
        <f t="shared" si="19"/>
        <v>0</v>
      </c>
      <c r="I116" s="86">
        <v>0</v>
      </c>
      <c r="J116" s="86">
        <v>0</v>
      </c>
      <c r="K116" s="86">
        <f t="shared" si="20"/>
        <v>0</v>
      </c>
      <c r="L116" s="86">
        <v>0</v>
      </c>
      <c r="M116" s="86">
        <v>0</v>
      </c>
      <c r="N116" s="86">
        <f t="shared" si="21"/>
        <v>0</v>
      </c>
      <c r="O116" s="86"/>
      <c r="P116" s="86">
        <v>0</v>
      </c>
      <c r="Q116" s="86">
        <f t="shared" si="22"/>
        <v>0</v>
      </c>
      <c r="R116" s="82">
        <v>0</v>
      </c>
      <c r="S116" s="82">
        <f t="shared" si="16"/>
        <v>0</v>
      </c>
      <c r="T116" s="133">
        <v>0</v>
      </c>
      <c r="U116" s="82">
        <v>0</v>
      </c>
      <c r="V116" s="67"/>
    </row>
    <row r="117" spans="1:22" ht="12" customHeight="1" x14ac:dyDescent="0.2">
      <c r="A117" s="87">
        <v>101</v>
      </c>
      <c r="B117" s="91" t="s">
        <v>170</v>
      </c>
      <c r="C117" s="92" t="s">
        <v>171</v>
      </c>
      <c r="D117" s="86">
        <f t="shared" si="17"/>
        <v>0</v>
      </c>
      <c r="E117" s="86">
        <f t="shared" si="18"/>
        <v>0</v>
      </c>
      <c r="F117" s="86">
        <v>0</v>
      </c>
      <c r="G117" s="86">
        <v>0</v>
      </c>
      <c r="H117" s="86">
        <f t="shared" si="19"/>
        <v>0</v>
      </c>
      <c r="I117" s="86">
        <v>0</v>
      </c>
      <c r="J117" s="86">
        <v>0</v>
      </c>
      <c r="K117" s="86">
        <f t="shared" si="20"/>
        <v>0</v>
      </c>
      <c r="L117" s="86">
        <v>0</v>
      </c>
      <c r="M117" s="86">
        <v>0</v>
      </c>
      <c r="N117" s="86">
        <f t="shared" si="21"/>
        <v>0</v>
      </c>
      <c r="O117" s="86"/>
      <c r="P117" s="86">
        <v>0</v>
      </c>
      <c r="Q117" s="86">
        <f t="shared" si="22"/>
        <v>0</v>
      </c>
      <c r="R117" s="82">
        <v>0</v>
      </c>
      <c r="S117" s="82">
        <f t="shared" si="16"/>
        <v>0</v>
      </c>
      <c r="T117" s="133">
        <v>0</v>
      </c>
      <c r="U117" s="82">
        <v>0</v>
      </c>
      <c r="V117" s="67"/>
    </row>
    <row r="118" spans="1:22" ht="12" customHeight="1" x14ac:dyDescent="0.2">
      <c r="A118" s="87">
        <v>102</v>
      </c>
      <c r="B118" s="91" t="s">
        <v>172</v>
      </c>
      <c r="C118" s="92" t="s">
        <v>173</v>
      </c>
      <c r="D118" s="86">
        <f t="shared" si="17"/>
        <v>0</v>
      </c>
      <c r="E118" s="86">
        <f t="shared" si="18"/>
        <v>0</v>
      </c>
      <c r="F118" s="86">
        <v>0</v>
      </c>
      <c r="G118" s="86">
        <v>0</v>
      </c>
      <c r="H118" s="86">
        <f t="shared" si="19"/>
        <v>0</v>
      </c>
      <c r="I118" s="86">
        <v>0</v>
      </c>
      <c r="J118" s="86">
        <v>0</v>
      </c>
      <c r="K118" s="86">
        <f t="shared" si="20"/>
        <v>0</v>
      </c>
      <c r="L118" s="86">
        <v>0</v>
      </c>
      <c r="M118" s="86">
        <v>0</v>
      </c>
      <c r="N118" s="86">
        <f t="shared" si="21"/>
        <v>0</v>
      </c>
      <c r="O118" s="86"/>
      <c r="P118" s="86">
        <v>0</v>
      </c>
      <c r="Q118" s="86">
        <f t="shared" si="22"/>
        <v>0</v>
      </c>
      <c r="R118" s="82">
        <v>0</v>
      </c>
      <c r="S118" s="82">
        <f t="shared" si="16"/>
        <v>0</v>
      </c>
      <c r="T118" s="133">
        <v>0</v>
      </c>
      <c r="U118" s="82">
        <v>0</v>
      </c>
      <c r="V118" s="67"/>
    </row>
    <row r="119" spans="1:22" ht="12" customHeight="1" x14ac:dyDescent="0.2">
      <c r="A119" s="87">
        <v>103</v>
      </c>
      <c r="B119" s="91" t="s">
        <v>174</v>
      </c>
      <c r="C119" s="92" t="s">
        <v>175</v>
      </c>
      <c r="D119" s="86">
        <f t="shared" si="17"/>
        <v>9450996</v>
      </c>
      <c r="E119" s="86">
        <f t="shared" si="18"/>
        <v>0</v>
      </c>
      <c r="F119" s="86">
        <v>0</v>
      </c>
      <c r="G119" s="86">
        <v>0</v>
      </c>
      <c r="H119" s="86">
        <f t="shared" si="19"/>
        <v>0</v>
      </c>
      <c r="I119" s="86">
        <v>0</v>
      </c>
      <c r="J119" s="86">
        <v>0</v>
      </c>
      <c r="K119" s="86">
        <f t="shared" si="20"/>
        <v>0</v>
      </c>
      <c r="L119" s="86">
        <v>0</v>
      </c>
      <c r="M119" s="86">
        <v>0</v>
      </c>
      <c r="N119" s="86">
        <f t="shared" si="21"/>
        <v>0</v>
      </c>
      <c r="O119" s="86"/>
      <c r="P119" s="86">
        <v>0</v>
      </c>
      <c r="Q119" s="86">
        <f t="shared" si="22"/>
        <v>9450996</v>
      </c>
      <c r="R119" s="82">
        <v>9450996</v>
      </c>
      <c r="S119" s="82">
        <f t="shared" si="16"/>
        <v>0</v>
      </c>
      <c r="T119" s="133">
        <v>0</v>
      </c>
      <c r="U119" s="82">
        <v>0</v>
      </c>
      <c r="V119" s="67"/>
    </row>
    <row r="120" spans="1:22" ht="12" customHeight="1" x14ac:dyDescent="0.2">
      <c r="A120" s="87">
        <v>104</v>
      </c>
      <c r="B120" s="100" t="s">
        <v>176</v>
      </c>
      <c r="C120" s="101" t="s">
        <v>177</v>
      </c>
      <c r="D120" s="86">
        <f t="shared" si="17"/>
        <v>0</v>
      </c>
      <c r="E120" s="86">
        <f t="shared" si="18"/>
        <v>0</v>
      </c>
      <c r="F120" s="86">
        <v>0</v>
      </c>
      <c r="G120" s="86">
        <v>0</v>
      </c>
      <c r="H120" s="86">
        <f t="shared" si="19"/>
        <v>0</v>
      </c>
      <c r="I120" s="86">
        <v>0</v>
      </c>
      <c r="J120" s="86">
        <v>0</v>
      </c>
      <c r="K120" s="86">
        <f t="shared" si="20"/>
        <v>0</v>
      </c>
      <c r="L120" s="86">
        <v>0</v>
      </c>
      <c r="M120" s="86">
        <v>0</v>
      </c>
      <c r="N120" s="86">
        <f t="shared" si="21"/>
        <v>0</v>
      </c>
      <c r="O120" s="86"/>
      <c r="P120" s="86">
        <v>0</v>
      </c>
      <c r="Q120" s="86">
        <f t="shared" si="22"/>
        <v>0</v>
      </c>
      <c r="R120" s="82">
        <v>0</v>
      </c>
      <c r="S120" s="82">
        <f t="shared" si="16"/>
        <v>0</v>
      </c>
      <c r="T120" s="133">
        <v>0</v>
      </c>
      <c r="U120" s="82">
        <v>0</v>
      </c>
      <c r="V120" s="67"/>
    </row>
    <row r="121" spans="1:22" ht="12" customHeight="1" x14ac:dyDescent="0.2">
      <c r="A121" s="87">
        <v>105</v>
      </c>
      <c r="B121" s="90" t="s">
        <v>178</v>
      </c>
      <c r="C121" s="89" t="s">
        <v>179</v>
      </c>
      <c r="D121" s="86">
        <f t="shared" si="17"/>
        <v>0</v>
      </c>
      <c r="E121" s="86">
        <f t="shared" si="18"/>
        <v>0</v>
      </c>
      <c r="F121" s="86">
        <v>0</v>
      </c>
      <c r="G121" s="86">
        <v>0</v>
      </c>
      <c r="H121" s="86">
        <f t="shared" si="19"/>
        <v>0</v>
      </c>
      <c r="I121" s="86">
        <v>0</v>
      </c>
      <c r="J121" s="86">
        <v>0</v>
      </c>
      <c r="K121" s="86">
        <f t="shared" si="20"/>
        <v>0</v>
      </c>
      <c r="L121" s="86">
        <v>0</v>
      </c>
      <c r="M121" s="86">
        <v>0</v>
      </c>
      <c r="N121" s="86">
        <f t="shared" si="21"/>
        <v>0</v>
      </c>
      <c r="O121" s="86"/>
      <c r="P121" s="86">
        <v>0</v>
      </c>
      <c r="Q121" s="86">
        <f t="shared" si="22"/>
        <v>0</v>
      </c>
      <c r="R121" s="82">
        <v>0</v>
      </c>
      <c r="S121" s="82">
        <f t="shared" si="16"/>
        <v>0</v>
      </c>
      <c r="T121" s="133">
        <v>0</v>
      </c>
      <c r="U121" s="82">
        <v>0</v>
      </c>
      <c r="V121" s="67"/>
    </row>
    <row r="122" spans="1:22" ht="12" customHeight="1" x14ac:dyDescent="0.2">
      <c r="A122" s="87">
        <v>106</v>
      </c>
      <c r="B122" s="91" t="s">
        <v>180</v>
      </c>
      <c r="C122" s="92" t="s">
        <v>181</v>
      </c>
      <c r="D122" s="86">
        <f t="shared" si="17"/>
        <v>0</v>
      </c>
      <c r="E122" s="86">
        <f t="shared" si="18"/>
        <v>0</v>
      </c>
      <c r="F122" s="86">
        <v>0</v>
      </c>
      <c r="G122" s="86">
        <v>0</v>
      </c>
      <c r="H122" s="86">
        <f t="shared" si="19"/>
        <v>0</v>
      </c>
      <c r="I122" s="86">
        <v>0</v>
      </c>
      <c r="J122" s="86">
        <v>0</v>
      </c>
      <c r="K122" s="86">
        <f t="shared" si="20"/>
        <v>0</v>
      </c>
      <c r="L122" s="86">
        <v>0</v>
      </c>
      <c r="M122" s="86">
        <v>0</v>
      </c>
      <c r="N122" s="86">
        <f t="shared" si="21"/>
        <v>0</v>
      </c>
      <c r="O122" s="86"/>
      <c r="P122" s="86">
        <v>0</v>
      </c>
      <c r="Q122" s="86">
        <f t="shared" si="22"/>
        <v>0</v>
      </c>
      <c r="R122" s="82">
        <v>0</v>
      </c>
      <c r="S122" s="82">
        <f t="shared" si="16"/>
        <v>0</v>
      </c>
      <c r="T122" s="133">
        <v>0</v>
      </c>
      <c r="U122" s="82">
        <v>0</v>
      </c>
      <c r="V122" s="67"/>
    </row>
    <row r="123" spans="1:22" ht="12" customHeight="1" x14ac:dyDescent="0.2">
      <c r="A123" s="87">
        <v>107</v>
      </c>
      <c r="B123" s="88" t="s">
        <v>182</v>
      </c>
      <c r="C123" s="102" t="s">
        <v>183</v>
      </c>
      <c r="D123" s="86">
        <f t="shared" si="17"/>
        <v>0</v>
      </c>
      <c r="E123" s="86">
        <f t="shared" si="18"/>
        <v>0</v>
      </c>
      <c r="F123" s="86">
        <v>0</v>
      </c>
      <c r="G123" s="86">
        <v>0</v>
      </c>
      <c r="H123" s="86">
        <f t="shared" si="19"/>
        <v>0</v>
      </c>
      <c r="I123" s="86">
        <v>0</v>
      </c>
      <c r="J123" s="86">
        <v>0</v>
      </c>
      <c r="K123" s="86">
        <f t="shared" si="20"/>
        <v>0</v>
      </c>
      <c r="L123" s="86">
        <v>0</v>
      </c>
      <c r="M123" s="86">
        <v>0</v>
      </c>
      <c r="N123" s="86">
        <f t="shared" si="21"/>
        <v>0</v>
      </c>
      <c r="O123" s="86"/>
      <c r="P123" s="86">
        <v>0</v>
      </c>
      <c r="Q123" s="86">
        <f t="shared" si="22"/>
        <v>0</v>
      </c>
      <c r="R123" s="82">
        <v>0</v>
      </c>
      <c r="S123" s="82">
        <f t="shared" si="16"/>
        <v>0</v>
      </c>
      <c r="T123" s="133">
        <v>0</v>
      </c>
      <c r="U123" s="82">
        <v>0</v>
      </c>
      <c r="V123" s="67"/>
    </row>
    <row r="124" spans="1:22" ht="12" customHeight="1" x14ac:dyDescent="0.2">
      <c r="A124" s="87">
        <v>108</v>
      </c>
      <c r="B124" s="91" t="s">
        <v>184</v>
      </c>
      <c r="C124" s="98" t="s">
        <v>261</v>
      </c>
      <c r="D124" s="86">
        <f t="shared" si="17"/>
        <v>0</v>
      </c>
      <c r="E124" s="86">
        <f t="shared" si="18"/>
        <v>0</v>
      </c>
      <c r="F124" s="86">
        <v>0</v>
      </c>
      <c r="G124" s="86">
        <v>0</v>
      </c>
      <c r="H124" s="86">
        <f t="shared" si="19"/>
        <v>0</v>
      </c>
      <c r="I124" s="86">
        <v>0</v>
      </c>
      <c r="J124" s="86">
        <v>0</v>
      </c>
      <c r="K124" s="86">
        <f t="shared" si="20"/>
        <v>0</v>
      </c>
      <c r="L124" s="86">
        <v>0</v>
      </c>
      <c r="M124" s="86">
        <v>0</v>
      </c>
      <c r="N124" s="86">
        <f t="shared" si="21"/>
        <v>0</v>
      </c>
      <c r="O124" s="86"/>
      <c r="P124" s="86">
        <v>0</v>
      </c>
      <c r="Q124" s="86">
        <f t="shared" si="22"/>
        <v>0</v>
      </c>
      <c r="R124" s="82">
        <v>0</v>
      </c>
      <c r="S124" s="82">
        <f t="shared" si="16"/>
        <v>0</v>
      </c>
      <c r="T124" s="133">
        <v>0</v>
      </c>
      <c r="U124" s="82">
        <v>0</v>
      </c>
      <c r="V124" s="67"/>
    </row>
    <row r="125" spans="1:22" ht="12" customHeight="1" x14ac:dyDescent="0.2">
      <c r="A125" s="87">
        <v>109</v>
      </c>
      <c r="B125" s="90" t="s">
        <v>185</v>
      </c>
      <c r="C125" s="92" t="s">
        <v>405</v>
      </c>
      <c r="D125" s="86">
        <f t="shared" si="17"/>
        <v>0</v>
      </c>
      <c r="E125" s="86">
        <f t="shared" si="18"/>
        <v>0</v>
      </c>
      <c r="F125" s="86">
        <v>0</v>
      </c>
      <c r="G125" s="86">
        <v>0</v>
      </c>
      <c r="H125" s="86">
        <f t="shared" si="19"/>
        <v>0</v>
      </c>
      <c r="I125" s="86">
        <v>0</v>
      </c>
      <c r="J125" s="86">
        <v>0</v>
      </c>
      <c r="K125" s="86">
        <f t="shared" si="20"/>
        <v>0</v>
      </c>
      <c r="L125" s="86">
        <v>0</v>
      </c>
      <c r="M125" s="86">
        <v>0</v>
      </c>
      <c r="N125" s="86">
        <f t="shared" si="21"/>
        <v>0</v>
      </c>
      <c r="O125" s="86"/>
      <c r="P125" s="86">
        <v>0</v>
      </c>
      <c r="Q125" s="86">
        <f t="shared" si="22"/>
        <v>0</v>
      </c>
      <c r="R125" s="82">
        <v>0</v>
      </c>
      <c r="S125" s="82">
        <f t="shared" si="16"/>
        <v>0</v>
      </c>
      <c r="T125" s="133">
        <v>0</v>
      </c>
      <c r="U125" s="82">
        <v>0</v>
      </c>
      <c r="V125" s="67"/>
    </row>
    <row r="126" spans="1:22" ht="12" customHeight="1" x14ac:dyDescent="0.2">
      <c r="A126" s="87">
        <v>110</v>
      </c>
      <c r="B126" s="103" t="s">
        <v>329</v>
      </c>
      <c r="C126" s="98" t="s">
        <v>317</v>
      </c>
      <c r="D126" s="86">
        <f t="shared" si="17"/>
        <v>0</v>
      </c>
      <c r="E126" s="86">
        <f t="shared" si="18"/>
        <v>0</v>
      </c>
      <c r="F126" s="86">
        <v>0</v>
      </c>
      <c r="G126" s="86">
        <v>0</v>
      </c>
      <c r="H126" s="86">
        <f t="shared" si="19"/>
        <v>0</v>
      </c>
      <c r="I126" s="86">
        <v>0</v>
      </c>
      <c r="J126" s="86">
        <v>0</v>
      </c>
      <c r="K126" s="86">
        <f t="shared" si="20"/>
        <v>0</v>
      </c>
      <c r="L126" s="86">
        <v>0</v>
      </c>
      <c r="M126" s="86">
        <v>0</v>
      </c>
      <c r="N126" s="86">
        <f t="shared" si="21"/>
        <v>0</v>
      </c>
      <c r="O126" s="86"/>
      <c r="P126" s="86">
        <v>0</v>
      </c>
      <c r="Q126" s="86">
        <f t="shared" si="22"/>
        <v>0</v>
      </c>
      <c r="R126" s="82">
        <v>0</v>
      </c>
      <c r="S126" s="82">
        <f t="shared" si="16"/>
        <v>0</v>
      </c>
      <c r="T126" s="133">
        <v>0</v>
      </c>
      <c r="U126" s="82">
        <v>0</v>
      </c>
      <c r="V126" s="67"/>
    </row>
    <row r="127" spans="1:22" ht="12" customHeight="1" x14ac:dyDescent="0.2">
      <c r="A127" s="87">
        <v>111</v>
      </c>
      <c r="B127" s="49" t="s">
        <v>421</v>
      </c>
      <c r="C127" s="13" t="s">
        <v>422</v>
      </c>
      <c r="D127" s="86">
        <f t="shared" si="17"/>
        <v>0</v>
      </c>
      <c r="E127" s="86">
        <f t="shared" si="18"/>
        <v>0</v>
      </c>
      <c r="F127" s="86">
        <v>0</v>
      </c>
      <c r="G127" s="86">
        <v>0</v>
      </c>
      <c r="H127" s="86">
        <f t="shared" si="19"/>
        <v>0</v>
      </c>
      <c r="I127" s="86">
        <v>0</v>
      </c>
      <c r="J127" s="86">
        <v>0</v>
      </c>
      <c r="K127" s="86">
        <f t="shared" si="20"/>
        <v>0</v>
      </c>
      <c r="L127" s="86">
        <v>0</v>
      </c>
      <c r="M127" s="86">
        <v>0</v>
      </c>
      <c r="N127" s="86">
        <f t="shared" si="21"/>
        <v>0</v>
      </c>
      <c r="O127" s="86"/>
      <c r="P127" s="86">
        <v>0</v>
      </c>
      <c r="Q127" s="86">
        <f t="shared" si="22"/>
        <v>0</v>
      </c>
      <c r="R127" s="82">
        <v>0</v>
      </c>
      <c r="S127" s="82">
        <f t="shared" si="16"/>
        <v>0</v>
      </c>
      <c r="T127" s="133">
        <v>0</v>
      </c>
      <c r="U127" s="82">
        <v>0</v>
      </c>
      <c r="V127" s="67"/>
    </row>
    <row r="128" spans="1:22" ht="12" customHeight="1" x14ac:dyDescent="0.2">
      <c r="A128" s="87">
        <v>112</v>
      </c>
      <c r="B128" s="90" t="s">
        <v>186</v>
      </c>
      <c r="C128" s="98" t="s">
        <v>320</v>
      </c>
      <c r="D128" s="86">
        <f t="shared" si="17"/>
        <v>0</v>
      </c>
      <c r="E128" s="86">
        <f t="shared" si="18"/>
        <v>0</v>
      </c>
      <c r="F128" s="86">
        <v>0</v>
      </c>
      <c r="G128" s="86">
        <v>0</v>
      </c>
      <c r="H128" s="86">
        <f t="shared" si="19"/>
        <v>0</v>
      </c>
      <c r="I128" s="86">
        <v>0</v>
      </c>
      <c r="J128" s="86">
        <v>0</v>
      </c>
      <c r="K128" s="86">
        <f t="shared" si="20"/>
        <v>0</v>
      </c>
      <c r="L128" s="86">
        <v>0</v>
      </c>
      <c r="M128" s="86">
        <v>0</v>
      </c>
      <c r="N128" s="86">
        <f t="shared" si="21"/>
        <v>0</v>
      </c>
      <c r="O128" s="86"/>
      <c r="P128" s="86">
        <v>0</v>
      </c>
      <c r="Q128" s="86">
        <f t="shared" si="22"/>
        <v>0</v>
      </c>
      <c r="R128" s="82">
        <v>0</v>
      </c>
      <c r="S128" s="82">
        <f t="shared" si="16"/>
        <v>0</v>
      </c>
      <c r="T128" s="133">
        <v>0</v>
      </c>
      <c r="U128" s="82">
        <v>0</v>
      </c>
      <c r="V128" s="67"/>
    </row>
    <row r="129" spans="1:22" ht="12" customHeight="1" x14ac:dyDescent="0.2">
      <c r="A129" s="87">
        <v>113</v>
      </c>
      <c r="B129" s="91" t="s">
        <v>187</v>
      </c>
      <c r="C129" s="92" t="s">
        <v>188</v>
      </c>
      <c r="D129" s="86">
        <f t="shared" si="17"/>
        <v>2612136</v>
      </c>
      <c r="E129" s="86">
        <f t="shared" si="18"/>
        <v>0</v>
      </c>
      <c r="F129" s="86">
        <v>0</v>
      </c>
      <c r="G129" s="86">
        <v>0</v>
      </c>
      <c r="H129" s="86">
        <f t="shared" si="19"/>
        <v>0</v>
      </c>
      <c r="I129" s="86">
        <v>0</v>
      </c>
      <c r="J129" s="86">
        <v>0</v>
      </c>
      <c r="K129" s="86">
        <f t="shared" si="20"/>
        <v>0</v>
      </c>
      <c r="L129" s="86">
        <v>0</v>
      </c>
      <c r="M129" s="86">
        <v>0</v>
      </c>
      <c r="N129" s="86">
        <f t="shared" si="21"/>
        <v>0</v>
      </c>
      <c r="O129" s="86"/>
      <c r="P129" s="86">
        <v>0</v>
      </c>
      <c r="Q129" s="86">
        <f t="shared" si="22"/>
        <v>2612136</v>
      </c>
      <c r="R129" s="82">
        <v>2612136</v>
      </c>
      <c r="S129" s="82">
        <f t="shared" si="16"/>
        <v>0</v>
      </c>
      <c r="T129" s="133">
        <v>0</v>
      </c>
      <c r="U129" s="82">
        <v>0</v>
      </c>
      <c r="V129" s="67"/>
    </row>
    <row r="130" spans="1:22" ht="12" customHeight="1" x14ac:dyDescent="0.2">
      <c r="A130" s="87">
        <v>114</v>
      </c>
      <c r="B130" s="91" t="s">
        <v>189</v>
      </c>
      <c r="C130" s="104" t="s">
        <v>305</v>
      </c>
      <c r="D130" s="86">
        <f t="shared" si="17"/>
        <v>0</v>
      </c>
      <c r="E130" s="86">
        <f t="shared" si="18"/>
        <v>0</v>
      </c>
      <c r="F130" s="86">
        <v>0</v>
      </c>
      <c r="G130" s="86">
        <v>0</v>
      </c>
      <c r="H130" s="86">
        <f t="shared" si="19"/>
        <v>0</v>
      </c>
      <c r="I130" s="86">
        <v>0</v>
      </c>
      <c r="J130" s="86">
        <v>0</v>
      </c>
      <c r="K130" s="86">
        <f t="shared" si="20"/>
        <v>0</v>
      </c>
      <c r="L130" s="86">
        <v>0</v>
      </c>
      <c r="M130" s="86">
        <v>0</v>
      </c>
      <c r="N130" s="86">
        <f t="shared" si="21"/>
        <v>0</v>
      </c>
      <c r="O130" s="86"/>
      <c r="P130" s="86">
        <v>0</v>
      </c>
      <c r="Q130" s="86">
        <f t="shared" si="22"/>
        <v>0</v>
      </c>
      <c r="R130" s="82">
        <v>0</v>
      </c>
      <c r="S130" s="82">
        <f t="shared" si="16"/>
        <v>0</v>
      </c>
      <c r="T130" s="133">
        <v>0</v>
      </c>
      <c r="U130" s="82">
        <v>0</v>
      </c>
      <c r="V130" s="67"/>
    </row>
    <row r="131" spans="1:22" ht="12" customHeight="1" x14ac:dyDescent="0.2">
      <c r="A131" s="87">
        <v>115</v>
      </c>
      <c r="B131" s="91" t="s">
        <v>190</v>
      </c>
      <c r="C131" s="92" t="s">
        <v>225</v>
      </c>
      <c r="D131" s="86">
        <f t="shared" si="17"/>
        <v>134256436</v>
      </c>
      <c r="E131" s="86">
        <f t="shared" si="18"/>
        <v>0</v>
      </c>
      <c r="F131" s="86">
        <v>0</v>
      </c>
      <c r="G131" s="86">
        <v>0</v>
      </c>
      <c r="H131" s="86">
        <f t="shared" si="19"/>
        <v>0</v>
      </c>
      <c r="I131" s="86">
        <v>0</v>
      </c>
      <c r="J131" s="86">
        <v>0</v>
      </c>
      <c r="K131" s="86">
        <f t="shared" si="20"/>
        <v>0</v>
      </c>
      <c r="L131" s="86">
        <v>0</v>
      </c>
      <c r="M131" s="86">
        <v>0</v>
      </c>
      <c r="N131" s="86">
        <f t="shared" si="21"/>
        <v>0</v>
      </c>
      <c r="O131" s="86"/>
      <c r="P131" s="86">
        <v>0</v>
      </c>
      <c r="Q131" s="86">
        <f t="shared" si="22"/>
        <v>134256436</v>
      </c>
      <c r="R131" s="82">
        <v>134256436</v>
      </c>
      <c r="S131" s="82">
        <f t="shared" si="16"/>
        <v>0</v>
      </c>
      <c r="T131" s="133">
        <v>0</v>
      </c>
      <c r="U131" s="82">
        <v>0</v>
      </c>
      <c r="V131" s="67"/>
    </row>
    <row r="132" spans="1:22" ht="12" customHeight="1" x14ac:dyDescent="0.2">
      <c r="A132" s="87">
        <v>116</v>
      </c>
      <c r="B132" s="91" t="s">
        <v>191</v>
      </c>
      <c r="C132" s="92" t="s">
        <v>192</v>
      </c>
      <c r="D132" s="86">
        <f t="shared" si="17"/>
        <v>264127500</v>
      </c>
      <c r="E132" s="86">
        <f t="shared" si="18"/>
        <v>0</v>
      </c>
      <c r="F132" s="86">
        <v>0</v>
      </c>
      <c r="G132" s="86">
        <v>0</v>
      </c>
      <c r="H132" s="86">
        <f t="shared" si="19"/>
        <v>0</v>
      </c>
      <c r="I132" s="86">
        <v>0</v>
      </c>
      <c r="J132" s="86">
        <v>0</v>
      </c>
      <c r="K132" s="86">
        <f t="shared" si="20"/>
        <v>0</v>
      </c>
      <c r="L132" s="86">
        <v>0</v>
      </c>
      <c r="M132" s="86">
        <v>0</v>
      </c>
      <c r="N132" s="86">
        <f t="shared" si="21"/>
        <v>0</v>
      </c>
      <c r="O132" s="86"/>
      <c r="P132" s="86">
        <v>0</v>
      </c>
      <c r="Q132" s="86">
        <f t="shared" si="22"/>
        <v>264127500</v>
      </c>
      <c r="R132" s="82">
        <v>264127500</v>
      </c>
      <c r="S132" s="82">
        <f t="shared" si="16"/>
        <v>0</v>
      </c>
      <c r="T132" s="133">
        <v>0</v>
      </c>
      <c r="U132" s="82">
        <v>0</v>
      </c>
      <c r="V132" s="67"/>
    </row>
    <row r="133" spans="1:22" ht="12" customHeight="1" x14ac:dyDescent="0.2">
      <c r="A133" s="87">
        <v>117</v>
      </c>
      <c r="B133" s="91" t="s">
        <v>193</v>
      </c>
      <c r="C133" s="92" t="s">
        <v>40</v>
      </c>
      <c r="D133" s="86">
        <f t="shared" si="17"/>
        <v>58382515</v>
      </c>
      <c r="E133" s="86">
        <f t="shared" si="18"/>
        <v>0</v>
      </c>
      <c r="F133" s="86">
        <v>0</v>
      </c>
      <c r="G133" s="86">
        <v>0</v>
      </c>
      <c r="H133" s="86">
        <f t="shared" si="19"/>
        <v>0</v>
      </c>
      <c r="I133" s="86">
        <v>0</v>
      </c>
      <c r="J133" s="86">
        <v>0</v>
      </c>
      <c r="K133" s="86">
        <f t="shared" si="20"/>
        <v>0</v>
      </c>
      <c r="L133" s="86">
        <v>0</v>
      </c>
      <c r="M133" s="86">
        <v>0</v>
      </c>
      <c r="N133" s="86">
        <f t="shared" si="21"/>
        <v>0</v>
      </c>
      <c r="O133" s="86"/>
      <c r="P133" s="86">
        <v>0</v>
      </c>
      <c r="Q133" s="86">
        <f t="shared" si="22"/>
        <v>58382515</v>
      </c>
      <c r="R133" s="82">
        <v>58382515</v>
      </c>
      <c r="S133" s="82">
        <f t="shared" si="16"/>
        <v>0</v>
      </c>
      <c r="T133" s="133">
        <v>0</v>
      </c>
      <c r="U133" s="82">
        <v>0</v>
      </c>
      <c r="V133" s="67"/>
    </row>
    <row r="134" spans="1:22" ht="12" customHeight="1" x14ac:dyDescent="0.2">
      <c r="A134" s="87">
        <v>118</v>
      </c>
      <c r="B134" s="88" t="s">
        <v>194</v>
      </c>
      <c r="C134" s="89" t="s">
        <v>46</v>
      </c>
      <c r="D134" s="86">
        <f t="shared" si="17"/>
        <v>69351401</v>
      </c>
      <c r="E134" s="86">
        <f t="shared" si="18"/>
        <v>0</v>
      </c>
      <c r="F134" s="86">
        <v>0</v>
      </c>
      <c r="G134" s="86">
        <v>0</v>
      </c>
      <c r="H134" s="86">
        <f t="shared" si="19"/>
        <v>0</v>
      </c>
      <c r="I134" s="86">
        <v>0</v>
      </c>
      <c r="J134" s="86">
        <v>0</v>
      </c>
      <c r="K134" s="86">
        <f t="shared" si="20"/>
        <v>0</v>
      </c>
      <c r="L134" s="86">
        <v>0</v>
      </c>
      <c r="M134" s="86">
        <v>0</v>
      </c>
      <c r="N134" s="86">
        <f t="shared" si="21"/>
        <v>0</v>
      </c>
      <c r="O134" s="86"/>
      <c r="P134" s="86">
        <v>0</v>
      </c>
      <c r="Q134" s="86">
        <f t="shared" si="22"/>
        <v>69351401</v>
      </c>
      <c r="R134" s="82">
        <v>69351401</v>
      </c>
      <c r="S134" s="82">
        <f t="shared" si="16"/>
        <v>0</v>
      </c>
      <c r="T134" s="133">
        <v>0</v>
      </c>
      <c r="U134" s="82">
        <v>0</v>
      </c>
      <c r="V134" s="67"/>
    </row>
    <row r="135" spans="1:22" ht="12" customHeight="1" x14ac:dyDescent="0.2">
      <c r="A135" s="87">
        <v>119</v>
      </c>
      <c r="B135" s="88" t="s">
        <v>195</v>
      </c>
      <c r="C135" s="92" t="s">
        <v>227</v>
      </c>
      <c r="D135" s="86">
        <f t="shared" si="17"/>
        <v>37890284</v>
      </c>
      <c r="E135" s="86">
        <f t="shared" si="18"/>
        <v>0</v>
      </c>
      <c r="F135" s="86">
        <v>0</v>
      </c>
      <c r="G135" s="86">
        <v>0</v>
      </c>
      <c r="H135" s="86">
        <f t="shared" si="19"/>
        <v>0</v>
      </c>
      <c r="I135" s="86">
        <v>0</v>
      </c>
      <c r="J135" s="86">
        <v>0</v>
      </c>
      <c r="K135" s="86">
        <f t="shared" si="20"/>
        <v>0</v>
      </c>
      <c r="L135" s="86">
        <v>0</v>
      </c>
      <c r="M135" s="86">
        <v>0</v>
      </c>
      <c r="N135" s="86">
        <f t="shared" si="21"/>
        <v>0</v>
      </c>
      <c r="O135" s="86"/>
      <c r="P135" s="86">
        <v>0</v>
      </c>
      <c r="Q135" s="86">
        <f t="shared" si="22"/>
        <v>37890284</v>
      </c>
      <c r="R135" s="82">
        <v>37890284</v>
      </c>
      <c r="S135" s="82">
        <f t="shared" si="16"/>
        <v>0</v>
      </c>
      <c r="T135" s="133">
        <v>0</v>
      </c>
      <c r="U135" s="82">
        <v>0</v>
      </c>
      <c r="V135" s="67"/>
    </row>
    <row r="136" spans="1:22" ht="12" customHeight="1" x14ac:dyDescent="0.2">
      <c r="A136" s="87">
        <v>120</v>
      </c>
      <c r="B136" s="93" t="s">
        <v>196</v>
      </c>
      <c r="C136" s="94" t="s">
        <v>48</v>
      </c>
      <c r="D136" s="86">
        <f t="shared" si="17"/>
        <v>32247130</v>
      </c>
      <c r="E136" s="86">
        <f t="shared" si="18"/>
        <v>0</v>
      </c>
      <c r="F136" s="86">
        <v>0</v>
      </c>
      <c r="G136" s="86">
        <v>0</v>
      </c>
      <c r="H136" s="86">
        <f t="shared" si="19"/>
        <v>0</v>
      </c>
      <c r="I136" s="86">
        <v>0</v>
      </c>
      <c r="J136" s="86">
        <v>0</v>
      </c>
      <c r="K136" s="86">
        <f t="shared" si="20"/>
        <v>0</v>
      </c>
      <c r="L136" s="86">
        <v>0</v>
      </c>
      <c r="M136" s="86">
        <v>0</v>
      </c>
      <c r="N136" s="86">
        <f t="shared" si="21"/>
        <v>0</v>
      </c>
      <c r="O136" s="86"/>
      <c r="P136" s="86">
        <v>0</v>
      </c>
      <c r="Q136" s="86">
        <f t="shared" si="22"/>
        <v>32247130</v>
      </c>
      <c r="R136" s="82">
        <v>32247130</v>
      </c>
      <c r="S136" s="82">
        <f t="shared" si="16"/>
        <v>0</v>
      </c>
      <c r="T136" s="133">
        <v>0</v>
      </c>
      <c r="U136" s="82">
        <v>0</v>
      </c>
      <c r="V136" s="67"/>
    </row>
    <row r="137" spans="1:22" ht="12" customHeight="1" x14ac:dyDescent="0.2">
      <c r="A137" s="87">
        <v>121</v>
      </c>
      <c r="B137" s="91" t="s">
        <v>197</v>
      </c>
      <c r="C137" s="92" t="s">
        <v>47</v>
      </c>
      <c r="D137" s="86">
        <f t="shared" si="17"/>
        <v>55725869</v>
      </c>
      <c r="E137" s="86">
        <f t="shared" si="18"/>
        <v>0</v>
      </c>
      <c r="F137" s="86">
        <v>0</v>
      </c>
      <c r="G137" s="86">
        <v>0</v>
      </c>
      <c r="H137" s="86">
        <f t="shared" si="19"/>
        <v>0</v>
      </c>
      <c r="I137" s="86">
        <v>0</v>
      </c>
      <c r="J137" s="86">
        <v>0</v>
      </c>
      <c r="K137" s="86">
        <f t="shared" si="20"/>
        <v>0</v>
      </c>
      <c r="L137" s="86">
        <v>0</v>
      </c>
      <c r="M137" s="86">
        <v>0</v>
      </c>
      <c r="N137" s="86">
        <f t="shared" si="21"/>
        <v>0</v>
      </c>
      <c r="O137" s="86"/>
      <c r="P137" s="86">
        <v>0</v>
      </c>
      <c r="Q137" s="86">
        <f t="shared" si="22"/>
        <v>55725869</v>
      </c>
      <c r="R137" s="82">
        <v>55725869</v>
      </c>
      <c r="S137" s="82">
        <f t="shared" si="16"/>
        <v>0</v>
      </c>
      <c r="T137" s="133">
        <v>0</v>
      </c>
      <c r="U137" s="82">
        <v>0</v>
      </c>
      <c r="V137" s="67"/>
    </row>
    <row r="138" spans="1:22" ht="12" customHeight="1" x14ac:dyDescent="0.2">
      <c r="A138" s="87">
        <v>122</v>
      </c>
      <c r="B138" s="91" t="s">
        <v>198</v>
      </c>
      <c r="C138" s="92" t="s">
        <v>199</v>
      </c>
      <c r="D138" s="86">
        <f t="shared" si="17"/>
        <v>0</v>
      </c>
      <c r="E138" s="86">
        <f t="shared" si="18"/>
        <v>0</v>
      </c>
      <c r="F138" s="86">
        <v>0</v>
      </c>
      <c r="G138" s="86">
        <v>0</v>
      </c>
      <c r="H138" s="86">
        <f t="shared" si="19"/>
        <v>0</v>
      </c>
      <c r="I138" s="86">
        <v>0</v>
      </c>
      <c r="J138" s="86">
        <v>0</v>
      </c>
      <c r="K138" s="86">
        <f t="shared" si="20"/>
        <v>0</v>
      </c>
      <c r="L138" s="86">
        <v>0</v>
      </c>
      <c r="M138" s="86">
        <v>0</v>
      </c>
      <c r="N138" s="86">
        <f t="shared" si="21"/>
        <v>0</v>
      </c>
      <c r="O138" s="86"/>
      <c r="P138" s="86">
        <v>0</v>
      </c>
      <c r="Q138" s="86">
        <f t="shared" si="22"/>
        <v>0</v>
      </c>
      <c r="R138" s="82">
        <v>0</v>
      </c>
      <c r="S138" s="82">
        <f t="shared" si="16"/>
        <v>0</v>
      </c>
      <c r="T138" s="133">
        <v>0</v>
      </c>
      <c r="U138" s="82">
        <v>0</v>
      </c>
      <c r="V138" s="67"/>
    </row>
    <row r="139" spans="1:22" ht="12" customHeight="1" x14ac:dyDescent="0.2">
      <c r="A139" s="87">
        <v>123</v>
      </c>
      <c r="B139" s="91" t="s">
        <v>200</v>
      </c>
      <c r="C139" s="92" t="s">
        <v>41</v>
      </c>
      <c r="D139" s="86">
        <f t="shared" si="17"/>
        <v>30875598</v>
      </c>
      <c r="E139" s="86">
        <f t="shared" si="18"/>
        <v>0</v>
      </c>
      <c r="F139" s="86">
        <v>0</v>
      </c>
      <c r="G139" s="86">
        <v>0</v>
      </c>
      <c r="H139" s="86">
        <f t="shared" si="19"/>
        <v>0</v>
      </c>
      <c r="I139" s="86">
        <v>0</v>
      </c>
      <c r="J139" s="86">
        <v>0</v>
      </c>
      <c r="K139" s="86">
        <f t="shared" si="20"/>
        <v>0</v>
      </c>
      <c r="L139" s="86">
        <v>0</v>
      </c>
      <c r="M139" s="86">
        <v>0</v>
      </c>
      <c r="N139" s="86">
        <f t="shared" si="21"/>
        <v>0</v>
      </c>
      <c r="O139" s="86"/>
      <c r="P139" s="86">
        <v>0</v>
      </c>
      <c r="Q139" s="86">
        <f t="shared" si="22"/>
        <v>30875598</v>
      </c>
      <c r="R139" s="82">
        <v>30875598</v>
      </c>
      <c r="S139" s="82">
        <f t="shared" si="16"/>
        <v>0</v>
      </c>
      <c r="T139" s="133">
        <v>0</v>
      </c>
      <c r="U139" s="82">
        <v>0</v>
      </c>
      <c r="V139" s="67"/>
    </row>
    <row r="140" spans="1:22" ht="12" customHeight="1" x14ac:dyDescent="0.2">
      <c r="A140" s="87">
        <v>124</v>
      </c>
      <c r="B140" s="93" t="s">
        <v>201</v>
      </c>
      <c r="C140" s="94" t="s">
        <v>226</v>
      </c>
      <c r="D140" s="86">
        <f t="shared" si="17"/>
        <v>176254917</v>
      </c>
      <c r="E140" s="86">
        <f t="shared" si="18"/>
        <v>3545609</v>
      </c>
      <c r="F140" s="86">
        <v>3545609</v>
      </c>
      <c r="G140" s="86">
        <v>0</v>
      </c>
      <c r="H140" s="86">
        <f t="shared" si="19"/>
        <v>113854884</v>
      </c>
      <c r="I140" s="86">
        <v>103930031</v>
      </c>
      <c r="J140" s="86">
        <v>9924853</v>
      </c>
      <c r="K140" s="86">
        <f t="shared" si="20"/>
        <v>0</v>
      </c>
      <c r="L140" s="86">
        <v>0</v>
      </c>
      <c r="M140" s="86">
        <v>0</v>
      </c>
      <c r="N140" s="86">
        <f t="shared" si="21"/>
        <v>27567498</v>
      </c>
      <c r="O140" s="86">
        <v>22976375</v>
      </c>
      <c r="P140" s="86">
        <v>4591123</v>
      </c>
      <c r="Q140" s="86">
        <f t="shared" si="22"/>
        <v>31286926</v>
      </c>
      <c r="R140" s="82">
        <v>2627750</v>
      </c>
      <c r="S140" s="82">
        <f t="shared" si="16"/>
        <v>28659176</v>
      </c>
      <c r="T140" s="133">
        <v>0</v>
      </c>
      <c r="U140" s="82">
        <v>28659176</v>
      </c>
      <c r="V140" s="67"/>
    </row>
    <row r="141" spans="1:22" ht="12" customHeight="1" x14ac:dyDescent="0.2">
      <c r="A141" s="87">
        <v>125</v>
      </c>
      <c r="B141" s="90" t="s">
        <v>202</v>
      </c>
      <c r="C141" s="94" t="s">
        <v>203</v>
      </c>
      <c r="D141" s="86">
        <f t="shared" si="17"/>
        <v>295056418</v>
      </c>
      <c r="E141" s="86">
        <f t="shared" si="18"/>
        <v>55114781</v>
      </c>
      <c r="F141" s="86">
        <v>4582844</v>
      </c>
      <c r="G141" s="86">
        <f>50531937</f>
        <v>50531937</v>
      </c>
      <c r="H141" s="86">
        <f t="shared" si="19"/>
        <v>144604401</v>
      </c>
      <c r="I141" s="86">
        <v>131674157</v>
      </c>
      <c r="J141" s="86">
        <v>12428038</v>
      </c>
      <c r="K141" s="86">
        <f t="shared" si="20"/>
        <v>502206</v>
      </c>
      <c r="L141" s="86">
        <v>0</v>
      </c>
      <c r="M141" s="86">
        <v>502206</v>
      </c>
      <c r="N141" s="86">
        <f t="shared" si="21"/>
        <v>34862501</v>
      </c>
      <c r="O141" s="86">
        <v>29027585</v>
      </c>
      <c r="P141" s="86">
        <v>5834916</v>
      </c>
      <c r="Q141" s="86">
        <f t="shared" si="22"/>
        <v>60474735</v>
      </c>
      <c r="R141" s="82">
        <v>9366871</v>
      </c>
      <c r="S141" s="82">
        <f t="shared" ref="S141:S150" si="23">T141+U141</f>
        <v>51107864</v>
      </c>
      <c r="T141" s="133">
        <v>4393865</v>
      </c>
      <c r="U141" s="82">
        <v>46713999</v>
      </c>
      <c r="V141" s="67"/>
    </row>
    <row r="142" spans="1:22" ht="12" customHeight="1" x14ac:dyDescent="0.2">
      <c r="A142" s="87">
        <v>126</v>
      </c>
      <c r="B142" s="91" t="s">
        <v>204</v>
      </c>
      <c r="C142" s="92" t="s">
        <v>205</v>
      </c>
      <c r="D142" s="86">
        <f t="shared" ref="D142:D150" si="24">E142+H142+N142+Q142</f>
        <v>3716232</v>
      </c>
      <c r="E142" s="86">
        <f t="shared" si="18"/>
        <v>0</v>
      </c>
      <c r="F142" s="86">
        <v>0</v>
      </c>
      <c r="G142" s="86">
        <v>0</v>
      </c>
      <c r="H142" s="86">
        <f t="shared" si="19"/>
        <v>0</v>
      </c>
      <c r="I142" s="86">
        <v>0</v>
      </c>
      <c r="J142" s="86">
        <v>0</v>
      </c>
      <c r="K142" s="86">
        <f t="shared" si="20"/>
        <v>0</v>
      </c>
      <c r="L142" s="86">
        <v>0</v>
      </c>
      <c r="M142" s="86">
        <v>0</v>
      </c>
      <c r="N142" s="86">
        <f t="shared" si="21"/>
        <v>0</v>
      </c>
      <c r="O142" s="86"/>
      <c r="P142" s="86">
        <v>0</v>
      </c>
      <c r="Q142" s="86">
        <f t="shared" si="22"/>
        <v>3716232</v>
      </c>
      <c r="R142" s="82">
        <v>3716232</v>
      </c>
      <c r="S142" s="82">
        <f t="shared" si="23"/>
        <v>0</v>
      </c>
      <c r="T142" s="133">
        <v>0</v>
      </c>
      <c r="U142" s="82">
        <v>0</v>
      </c>
      <c r="V142" s="67"/>
    </row>
    <row r="143" spans="1:22" ht="12" customHeight="1" x14ac:dyDescent="0.2">
      <c r="A143" s="87">
        <v>127</v>
      </c>
      <c r="B143" s="88" t="s">
        <v>206</v>
      </c>
      <c r="C143" s="89" t="s">
        <v>207</v>
      </c>
      <c r="D143" s="86">
        <f t="shared" si="24"/>
        <v>31706562</v>
      </c>
      <c r="E143" s="86">
        <f t="shared" si="18"/>
        <v>0</v>
      </c>
      <c r="F143" s="86">
        <v>0</v>
      </c>
      <c r="G143" s="86">
        <v>0</v>
      </c>
      <c r="H143" s="86">
        <f t="shared" si="19"/>
        <v>0</v>
      </c>
      <c r="I143" s="86">
        <v>0</v>
      </c>
      <c r="J143" s="86">
        <v>0</v>
      </c>
      <c r="K143" s="86">
        <f t="shared" si="20"/>
        <v>0</v>
      </c>
      <c r="L143" s="86">
        <v>0</v>
      </c>
      <c r="M143" s="86">
        <v>0</v>
      </c>
      <c r="N143" s="86">
        <f t="shared" si="21"/>
        <v>0</v>
      </c>
      <c r="O143" s="86"/>
      <c r="P143" s="86">
        <v>0</v>
      </c>
      <c r="Q143" s="86">
        <f t="shared" si="22"/>
        <v>31706562</v>
      </c>
      <c r="R143" s="82">
        <v>31706562</v>
      </c>
      <c r="S143" s="82">
        <f t="shared" si="23"/>
        <v>0</v>
      </c>
      <c r="T143" s="133">
        <v>0</v>
      </c>
      <c r="U143" s="82">
        <v>0</v>
      </c>
      <c r="V143" s="67"/>
    </row>
    <row r="144" spans="1:22" ht="12" customHeight="1" x14ac:dyDescent="0.2">
      <c r="A144" s="87">
        <v>128</v>
      </c>
      <c r="B144" s="105" t="s">
        <v>208</v>
      </c>
      <c r="C144" s="106" t="s">
        <v>209</v>
      </c>
      <c r="D144" s="86">
        <f t="shared" si="24"/>
        <v>0</v>
      </c>
      <c r="E144" s="86">
        <f t="shared" si="18"/>
        <v>0</v>
      </c>
      <c r="F144" s="86">
        <v>0</v>
      </c>
      <c r="G144" s="86">
        <v>0</v>
      </c>
      <c r="H144" s="86">
        <f t="shared" si="19"/>
        <v>0</v>
      </c>
      <c r="I144" s="86">
        <v>0</v>
      </c>
      <c r="J144" s="86">
        <v>0</v>
      </c>
      <c r="K144" s="86">
        <f t="shared" si="20"/>
        <v>0</v>
      </c>
      <c r="L144" s="86">
        <v>0</v>
      </c>
      <c r="M144" s="86">
        <v>0</v>
      </c>
      <c r="N144" s="86">
        <f t="shared" si="21"/>
        <v>0</v>
      </c>
      <c r="O144" s="86"/>
      <c r="P144" s="86">
        <v>0</v>
      </c>
      <c r="Q144" s="86">
        <f t="shared" si="22"/>
        <v>0</v>
      </c>
      <c r="R144" s="82">
        <v>0</v>
      </c>
      <c r="S144" s="82">
        <f t="shared" si="23"/>
        <v>0</v>
      </c>
      <c r="T144" s="133">
        <v>0</v>
      </c>
      <c r="U144" s="82">
        <v>0</v>
      </c>
      <c r="V144" s="67"/>
    </row>
    <row r="145" spans="1:22" ht="12" customHeight="1" x14ac:dyDescent="0.2">
      <c r="A145" s="87">
        <v>129</v>
      </c>
      <c r="B145" s="107" t="s">
        <v>251</v>
      </c>
      <c r="C145" s="108" t="s">
        <v>252</v>
      </c>
      <c r="D145" s="86">
        <f t="shared" si="24"/>
        <v>0</v>
      </c>
      <c r="E145" s="86">
        <f t="shared" ref="E145:E150" si="25">F145+G145</f>
        <v>0</v>
      </c>
      <c r="F145" s="86">
        <v>0</v>
      </c>
      <c r="G145" s="86">
        <v>0</v>
      </c>
      <c r="H145" s="86">
        <f t="shared" ref="H145:H150" si="26">I145+J145+K145</f>
        <v>0</v>
      </c>
      <c r="I145" s="86">
        <v>0</v>
      </c>
      <c r="J145" s="86">
        <v>0</v>
      </c>
      <c r="K145" s="86">
        <f t="shared" ref="K145:K150" si="27">L145+M145</f>
        <v>0</v>
      </c>
      <c r="L145" s="86">
        <v>0</v>
      </c>
      <c r="M145" s="86">
        <v>0</v>
      </c>
      <c r="N145" s="86">
        <f t="shared" ref="N145:N150" si="28">O145+P145</f>
        <v>0</v>
      </c>
      <c r="O145" s="86"/>
      <c r="P145" s="86">
        <v>0</v>
      </c>
      <c r="Q145" s="86">
        <f t="shared" ref="Q145:Q150" si="29">R145+S145</f>
        <v>0</v>
      </c>
      <c r="R145" s="82">
        <v>0</v>
      </c>
      <c r="S145" s="82">
        <f t="shared" si="23"/>
        <v>0</v>
      </c>
      <c r="T145" s="133">
        <v>0</v>
      </c>
      <c r="U145" s="82">
        <v>0</v>
      </c>
      <c r="V145" s="67"/>
    </row>
    <row r="146" spans="1:22" ht="12" customHeight="1" x14ac:dyDescent="0.2">
      <c r="A146" s="87">
        <v>130</v>
      </c>
      <c r="B146" s="109" t="s">
        <v>253</v>
      </c>
      <c r="C146" s="110" t="s">
        <v>254</v>
      </c>
      <c r="D146" s="86">
        <f t="shared" si="24"/>
        <v>0</v>
      </c>
      <c r="E146" s="86">
        <f t="shared" si="25"/>
        <v>0</v>
      </c>
      <c r="F146" s="86">
        <v>0</v>
      </c>
      <c r="G146" s="86">
        <v>0</v>
      </c>
      <c r="H146" s="86">
        <f t="shared" si="26"/>
        <v>0</v>
      </c>
      <c r="I146" s="86">
        <v>0</v>
      </c>
      <c r="J146" s="86">
        <v>0</v>
      </c>
      <c r="K146" s="86">
        <f t="shared" si="27"/>
        <v>0</v>
      </c>
      <c r="L146" s="86">
        <v>0</v>
      </c>
      <c r="M146" s="86">
        <v>0</v>
      </c>
      <c r="N146" s="86">
        <f t="shared" si="28"/>
        <v>0</v>
      </c>
      <c r="O146" s="86"/>
      <c r="P146" s="86">
        <v>0</v>
      </c>
      <c r="Q146" s="86">
        <f t="shared" si="29"/>
        <v>0</v>
      </c>
      <c r="R146" s="82">
        <v>0</v>
      </c>
      <c r="S146" s="82">
        <f t="shared" si="23"/>
        <v>0</v>
      </c>
      <c r="T146" s="133">
        <v>0</v>
      </c>
      <c r="U146" s="82">
        <v>0</v>
      </c>
      <c r="V146" s="67"/>
    </row>
    <row r="147" spans="1:22" ht="12" customHeight="1" x14ac:dyDescent="0.2">
      <c r="A147" s="87">
        <v>131</v>
      </c>
      <c r="B147" s="111" t="s">
        <v>255</v>
      </c>
      <c r="C147" s="129" t="s">
        <v>419</v>
      </c>
      <c r="D147" s="86">
        <f t="shared" si="24"/>
        <v>0</v>
      </c>
      <c r="E147" s="86">
        <f t="shared" si="25"/>
        <v>0</v>
      </c>
      <c r="F147" s="86">
        <v>0</v>
      </c>
      <c r="G147" s="86">
        <v>0</v>
      </c>
      <c r="H147" s="86">
        <f t="shared" si="26"/>
        <v>0</v>
      </c>
      <c r="I147" s="86">
        <v>0</v>
      </c>
      <c r="J147" s="86">
        <v>0</v>
      </c>
      <c r="K147" s="86">
        <f t="shared" si="27"/>
        <v>0</v>
      </c>
      <c r="L147" s="86">
        <v>0</v>
      </c>
      <c r="M147" s="86">
        <v>0</v>
      </c>
      <c r="N147" s="86">
        <f t="shared" si="28"/>
        <v>0</v>
      </c>
      <c r="O147" s="86"/>
      <c r="P147" s="86">
        <v>0</v>
      </c>
      <c r="Q147" s="86">
        <f t="shared" si="29"/>
        <v>0</v>
      </c>
      <c r="R147" s="82">
        <v>0</v>
      </c>
      <c r="S147" s="82">
        <f t="shared" si="23"/>
        <v>0</v>
      </c>
      <c r="T147" s="133">
        <v>0</v>
      </c>
      <c r="U147" s="82">
        <v>0</v>
      </c>
      <c r="V147" s="67"/>
    </row>
    <row r="148" spans="1:22" x14ac:dyDescent="0.2">
      <c r="A148" s="87">
        <v>132</v>
      </c>
      <c r="B148" s="112" t="s">
        <v>259</v>
      </c>
      <c r="C148" s="113" t="s">
        <v>260</v>
      </c>
      <c r="D148" s="86">
        <f t="shared" si="24"/>
        <v>0</v>
      </c>
      <c r="E148" s="86">
        <f t="shared" si="25"/>
        <v>0</v>
      </c>
      <c r="F148" s="86">
        <v>0</v>
      </c>
      <c r="G148" s="86">
        <v>0</v>
      </c>
      <c r="H148" s="86">
        <f t="shared" si="26"/>
        <v>0</v>
      </c>
      <c r="I148" s="86">
        <v>0</v>
      </c>
      <c r="J148" s="86">
        <v>0</v>
      </c>
      <c r="K148" s="86">
        <f t="shared" si="27"/>
        <v>0</v>
      </c>
      <c r="L148" s="86">
        <v>0</v>
      </c>
      <c r="M148" s="86">
        <v>0</v>
      </c>
      <c r="N148" s="86">
        <f t="shared" si="28"/>
        <v>0</v>
      </c>
      <c r="O148" s="86"/>
      <c r="P148" s="86">
        <v>0</v>
      </c>
      <c r="Q148" s="86">
        <f t="shared" si="29"/>
        <v>0</v>
      </c>
      <c r="R148" s="82">
        <v>0</v>
      </c>
      <c r="S148" s="82">
        <f t="shared" si="23"/>
        <v>0</v>
      </c>
      <c r="T148" s="133">
        <v>0</v>
      </c>
      <c r="U148" s="82">
        <v>0</v>
      </c>
      <c r="V148" s="67"/>
    </row>
    <row r="149" spans="1:22" x14ac:dyDescent="0.2">
      <c r="A149" s="87">
        <v>133</v>
      </c>
      <c r="B149" s="114" t="s">
        <v>310</v>
      </c>
      <c r="C149" s="115" t="s">
        <v>309</v>
      </c>
      <c r="D149" s="86">
        <f t="shared" si="24"/>
        <v>0</v>
      </c>
      <c r="E149" s="86">
        <f t="shared" si="25"/>
        <v>0</v>
      </c>
      <c r="F149" s="86">
        <v>0</v>
      </c>
      <c r="G149" s="86">
        <v>0</v>
      </c>
      <c r="H149" s="86">
        <f t="shared" si="26"/>
        <v>0</v>
      </c>
      <c r="I149" s="86">
        <v>0</v>
      </c>
      <c r="J149" s="86">
        <v>0</v>
      </c>
      <c r="K149" s="86">
        <f t="shared" si="27"/>
        <v>0</v>
      </c>
      <c r="L149" s="86">
        <v>0</v>
      </c>
      <c r="M149" s="86">
        <v>0</v>
      </c>
      <c r="N149" s="86">
        <f t="shared" si="28"/>
        <v>0</v>
      </c>
      <c r="O149" s="86"/>
      <c r="P149" s="86">
        <v>0</v>
      </c>
      <c r="Q149" s="86">
        <f t="shared" si="29"/>
        <v>0</v>
      </c>
      <c r="R149" s="86">
        <v>0</v>
      </c>
      <c r="S149" s="82">
        <f t="shared" si="23"/>
        <v>0</v>
      </c>
      <c r="T149" s="133">
        <v>0</v>
      </c>
      <c r="U149" s="82">
        <v>0</v>
      </c>
      <c r="V149" s="67"/>
    </row>
    <row r="150" spans="1:22" x14ac:dyDescent="0.2">
      <c r="A150" s="87">
        <v>134</v>
      </c>
      <c r="B150" s="114" t="s">
        <v>319</v>
      </c>
      <c r="C150" s="115" t="s">
        <v>316</v>
      </c>
      <c r="D150" s="86">
        <f t="shared" si="24"/>
        <v>0</v>
      </c>
      <c r="E150" s="86">
        <f t="shared" si="25"/>
        <v>0</v>
      </c>
      <c r="F150" s="86">
        <v>0</v>
      </c>
      <c r="G150" s="86">
        <v>0</v>
      </c>
      <c r="H150" s="86">
        <f t="shared" si="26"/>
        <v>0</v>
      </c>
      <c r="I150" s="86">
        <v>0</v>
      </c>
      <c r="J150" s="86">
        <v>0</v>
      </c>
      <c r="K150" s="86">
        <f t="shared" si="27"/>
        <v>0</v>
      </c>
      <c r="L150" s="86">
        <v>0</v>
      </c>
      <c r="M150" s="86">
        <v>0</v>
      </c>
      <c r="N150" s="86">
        <f t="shared" si="28"/>
        <v>0</v>
      </c>
      <c r="O150" s="86"/>
      <c r="P150" s="86">
        <v>0</v>
      </c>
      <c r="Q150" s="86">
        <f t="shared" si="29"/>
        <v>0</v>
      </c>
      <c r="R150" s="86">
        <v>0</v>
      </c>
      <c r="S150" s="82">
        <f t="shared" si="23"/>
        <v>0</v>
      </c>
      <c r="T150" s="133">
        <v>0</v>
      </c>
      <c r="U150" s="82">
        <v>0</v>
      </c>
      <c r="V150" s="67"/>
    </row>
    <row r="151" spans="1:22" x14ac:dyDescent="0.2">
      <c r="A151" s="87">
        <v>135</v>
      </c>
      <c r="B151" s="49" t="s">
        <v>412</v>
      </c>
      <c r="C151" s="13" t="s">
        <v>413</v>
      </c>
      <c r="D151" s="86"/>
      <c r="E151" s="86"/>
      <c r="F151" s="86">
        <v>0</v>
      </c>
      <c r="G151" s="86">
        <v>0</v>
      </c>
      <c r="H151" s="86"/>
      <c r="I151" s="86">
        <v>0</v>
      </c>
      <c r="J151" s="86">
        <v>0</v>
      </c>
      <c r="K151" s="86"/>
      <c r="L151" s="86">
        <v>0</v>
      </c>
      <c r="M151" s="86">
        <v>0</v>
      </c>
      <c r="N151" s="86"/>
      <c r="O151" s="86"/>
      <c r="P151" s="86">
        <v>0</v>
      </c>
      <c r="Q151" s="86"/>
      <c r="R151" s="86">
        <v>0</v>
      </c>
      <c r="S151" s="122"/>
      <c r="T151" s="133">
        <v>0</v>
      </c>
      <c r="U151" s="122">
        <v>0</v>
      </c>
      <c r="V151" s="67"/>
    </row>
    <row r="152" spans="1:22" x14ac:dyDescent="0.2">
      <c r="F152" s="68"/>
      <c r="G152" s="68"/>
      <c r="V152" s="67"/>
    </row>
  </sheetData>
  <mergeCells count="37">
    <mergeCell ref="A13:C13"/>
    <mergeCell ref="A94:A97"/>
    <mergeCell ref="B94:B97"/>
    <mergeCell ref="N7:N9"/>
    <mergeCell ref="F8:F9"/>
    <mergeCell ref="G8:G9"/>
    <mergeCell ref="K8:K9"/>
    <mergeCell ref="L8:M8"/>
    <mergeCell ref="E7:E9"/>
    <mergeCell ref="F7:G7"/>
    <mergeCell ref="I7:I9"/>
    <mergeCell ref="J7:J9"/>
    <mergeCell ref="K7:M7"/>
    <mergeCell ref="A10:C10"/>
    <mergeCell ref="S6:U7"/>
    <mergeCell ref="O7:P7"/>
    <mergeCell ref="O8:O9"/>
    <mergeCell ref="P8:P9"/>
    <mergeCell ref="S8:S9"/>
    <mergeCell ref="T8:T9"/>
    <mergeCell ref="U8:U9"/>
    <mergeCell ref="A1:U1"/>
    <mergeCell ref="A3:A9"/>
    <mergeCell ref="B3:B9"/>
    <mergeCell ref="C3:C9"/>
    <mergeCell ref="D3:U3"/>
    <mergeCell ref="D4:D9"/>
    <mergeCell ref="E4:P4"/>
    <mergeCell ref="Q4:U4"/>
    <mergeCell ref="E5:G6"/>
    <mergeCell ref="H5:M5"/>
    <mergeCell ref="N5:P6"/>
    <mergeCell ref="Q5:Q9"/>
    <mergeCell ref="R5:U5"/>
    <mergeCell ref="H6:H9"/>
    <mergeCell ref="I6:M6"/>
    <mergeCell ref="R6:R9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52"/>
  <sheetViews>
    <sheetView zoomScale="90" zoomScaleNormal="90" workbookViewId="0">
      <pane xSplit="3" ySplit="11" topLeftCell="D131" activePane="bottomRight" state="frozen"/>
      <selection pane="topRight" activeCell="D1" sqref="D1"/>
      <selection pane="bottomLeft" activeCell="A11" sqref="A11"/>
      <selection pane="bottomRight" activeCell="D153" sqref="D153"/>
    </sheetView>
  </sheetViews>
  <sheetFormatPr defaultColWidth="9.140625" defaultRowHeight="12.75" x14ac:dyDescent="0.2"/>
  <cols>
    <col min="1" max="1" width="5.5703125" style="144" customWidth="1"/>
    <col min="2" max="2" width="9.42578125" style="144" customWidth="1"/>
    <col min="3" max="3" width="36.7109375" style="166" customWidth="1"/>
    <col min="4" max="4" width="16.28515625" style="144" customWidth="1"/>
    <col min="5" max="5" width="14.28515625" style="143" customWidth="1"/>
    <col min="6" max="6" width="14.7109375" style="144" customWidth="1"/>
    <col min="7" max="7" width="11.28515625" style="144" customWidth="1"/>
    <col min="8" max="8" width="12.140625" style="144" customWidth="1"/>
    <col min="9" max="9" width="13.42578125" style="144" customWidth="1"/>
    <col min="10" max="10" width="10" style="144" customWidth="1"/>
    <col min="11" max="12" width="12" style="144" customWidth="1"/>
    <col min="13" max="13" width="9.5703125" style="144" customWidth="1"/>
    <col min="14" max="14" width="14.7109375" style="144" customWidth="1"/>
    <col min="15" max="15" width="14.85546875" style="144" customWidth="1"/>
    <col min="16" max="16" width="10.7109375" style="144" customWidth="1"/>
    <col min="17" max="17" width="14" style="140" customWidth="1"/>
    <col min="18" max="18" width="12" style="144" customWidth="1"/>
    <col min="19" max="19" width="11.42578125" style="144" customWidth="1"/>
    <col min="20" max="16384" width="9.140625" style="144"/>
  </cols>
  <sheetData>
    <row r="1" spans="1:19" s="140" customFormat="1" ht="15.75" customHeight="1" x14ac:dyDescent="0.2">
      <c r="A1" s="401" t="s">
        <v>436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</row>
    <row r="3" spans="1:19" s="5" customFormat="1" ht="29.25" customHeight="1" x14ac:dyDescent="0.2">
      <c r="A3" s="407" t="s">
        <v>333</v>
      </c>
      <c r="B3" s="407" t="s">
        <v>334</v>
      </c>
      <c r="C3" s="407" t="s">
        <v>335</v>
      </c>
      <c r="D3" s="410" t="s">
        <v>324</v>
      </c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2"/>
    </row>
    <row r="4" spans="1:19" s="5" customFormat="1" ht="16.5" customHeight="1" x14ac:dyDescent="0.2">
      <c r="A4" s="408"/>
      <c r="B4" s="408"/>
      <c r="C4" s="408"/>
      <c r="D4" s="407" t="s">
        <v>229</v>
      </c>
      <c r="E4" s="399" t="s">
        <v>274</v>
      </c>
      <c r="F4" s="405"/>
      <c r="G4" s="406"/>
      <c r="H4" s="399" t="s">
        <v>336</v>
      </c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6"/>
    </row>
    <row r="5" spans="1:19" s="5" customFormat="1" ht="17.25" customHeight="1" x14ac:dyDescent="0.2">
      <c r="A5" s="408"/>
      <c r="B5" s="408"/>
      <c r="C5" s="408"/>
      <c r="D5" s="408"/>
      <c r="E5" s="413" t="s">
        <v>331</v>
      </c>
      <c r="F5" s="170" t="s">
        <v>340</v>
      </c>
      <c r="G5" s="407" t="s">
        <v>341</v>
      </c>
      <c r="H5" s="399" t="s">
        <v>337</v>
      </c>
      <c r="I5" s="400"/>
      <c r="J5" s="390"/>
      <c r="K5" s="399" t="s">
        <v>311</v>
      </c>
      <c r="L5" s="400"/>
      <c r="M5" s="390"/>
      <c r="N5" s="399" t="s">
        <v>312</v>
      </c>
      <c r="O5" s="400"/>
      <c r="P5" s="390"/>
      <c r="Q5" s="399" t="s">
        <v>338</v>
      </c>
      <c r="R5" s="400"/>
      <c r="S5" s="390"/>
    </row>
    <row r="6" spans="1:19" s="5" customFormat="1" ht="24" customHeight="1" x14ac:dyDescent="0.2">
      <c r="A6" s="408"/>
      <c r="B6" s="408"/>
      <c r="C6" s="408"/>
      <c r="D6" s="408"/>
      <c r="E6" s="414"/>
      <c r="F6" s="407" t="s">
        <v>339</v>
      </c>
      <c r="G6" s="408"/>
      <c r="H6" s="391" t="s">
        <v>273</v>
      </c>
      <c r="I6" s="389" t="s">
        <v>274</v>
      </c>
      <c r="J6" s="390"/>
      <c r="K6" s="391" t="s">
        <v>273</v>
      </c>
      <c r="L6" s="389" t="s">
        <v>274</v>
      </c>
      <c r="M6" s="390"/>
      <c r="N6" s="391" t="s">
        <v>273</v>
      </c>
      <c r="O6" s="389" t="s">
        <v>274</v>
      </c>
      <c r="P6" s="390"/>
      <c r="Q6" s="391" t="s">
        <v>273</v>
      </c>
      <c r="R6" s="389" t="s">
        <v>274</v>
      </c>
      <c r="S6" s="390"/>
    </row>
    <row r="7" spans="1:19" s="5" customFormat="1" ht="59.25" customHeight="1" x14ac:dyDescent="0.2">
      <c r="A7" s="409"/>
      <c r="B7" s="409"/>
      <c r="C7" s="409"/>
      <c r="D7" s="409"/>
      <c r="E7" s="415"/>
      <c r="F7" s="409"/>
      <c r="G7" s="409"/>
      <c r="H7" s="392"/>
      <c r="I7" s="206" t="s">
        <v>331</v>
      </c>
      <c r="J7" s="205" t="s">
        <v>341</v>
      </c>
      <c r="K7" s="392"/>
      <c r="L7" s="206" t="s">
        <v>331</v>
      </c>
      <c r="M7" s="205" t="s">
        <v>341</v>
      </c>
      <c r="N7" s="392"/>
      <c r="O7" s="206" t="s">
        <v>331</v>
      </c>
      <c r="P7" s="205" t="s">
        <v>341</v>
      </c>
      <c r="Q7" s="392"/>
      <c r="R7" s="206" t="s">
        <v>331</v>
      </c>
      <c r="S7" s="205" t="s">
        <v>341</v>
      </c>
    </row>
    <row r="8" spans="1:19" s="5" customFormat="1" ht="15" customHeight="1" x14ac:dyDescent="0.2">
      <c r="A8" s="291" t="s">
        <v>469</v>
      </c>
      <c r="B8" s="291"/>
      <c r="C8" s="291"/>
      <c r="D8" s="255">
        <f>D11+D10+D9</f>
        <v>3649202596</v>
      </c>
      <c r="E8" s="255">
        <f t="shared" ref="E8:S8" si="0">E11+E10+E9</f>
        <v>3644501878</v>
      </c>
      <c r="F8" s="255">
        <f t="shared" si="0"/>
        <v>203567631</v>
      </c>
      <c r="G8" s="255">
        <f t="shared" si="0"/>
        <v>4699102</v>
      </c>
      <c r="H8" s="255">
        <f t="shared" si="0"/>
        <v>830168941</v>
      </c>
      <c r="I8" s="255">
        <f t="shared" si="0"/>
        <v>830149761</v>
      </c>
      <c r="J8" s="255">
        <f t="shared" si="0"/>
        <v>19180</v>
      </c>
      <c r="K8" s="255">
        <f t="shared" si="0"/>
        <v>479057763</v>
      </c>
      <c r="L8" s="255">
        <f t="shared" si="0"/>
        <v>479049427</v>
      </c>
      <c r="M8" s="255">
        <f t="shared" si="0"/>
        <v>8336</v>
      </c>
      <c r="N8" s="255">
        <f t="shared" si="0"/>
        <v>2176233131</v>
      </c>
      <c r="O8" s="255">
        <f t="shared" si="0"/>
        <v>2175959578</v>
      </c>
      <c r="P8" s="255">
        <f t="shared" si="0"/>
        <v>272920</v>
      </c>
      <c r="Q8" s="255">
        <f t="shared" si="0"/>
        <v>163742761</v>
      </c>
      <c r="R8" s="255">
        <f t="shared" si="0"/>
        <v>159343112</v>
      </c>
      <c r="S8" s="255">
        <f t="shared" si="0"/>
        <v>4398666</v>
      </c>
    </row>
    <row r="9" spans="1:19" s="5" customFormat="1" ht="15" customHeight="1" x14ac:dyDescent="0.2">
      <c r="A9" s="228"/>
      <c r="B9" s="228"/>
      <c r="C9" s="278" t="s">
        <v>467</v>
      </c>
      <c r="D9" s="142">
        <v>554466447</v>
      </c>
      <c r="E9" s="247">
        <v>554464831</v>
      </c>
      <c r="F9" s="247"/>
      <c r="G9" s="247"/>
      <c r="H9" s="247">
        <v>340535874</v>
      </c>
      <c r="I9" s="247">
        <v>340535874</v>
      </c>
      <c r="J9" s="247"/>
      <c r="K9" s="247">
        <v>213928957</v>
      </c>
      <c r="L9" s="247">
        <v>213928957</v>
      </c>
      <c r="M9" s="247"/>
      <c r="N9" s="247">
        <v>633</v>
      </c>
      <c r="O9" s="247"/>
      <c r="P9" s="247"/>
      <c r="Q9" s="247">
        <v>983</v>
      </c>
      <c r="R9" s="247"/>
      <c r="S9" s="247"/>
    </row>
    <row r="10" spans="1:19" s="5" customFormat="1" ht="26.25" customHeight="1" x14ac:dyDescent="0.2">
      <c r="A10" s="228"/>
      <c r="B10" s="228"/>
      <c r="C10" s="278" t="s">
        <v>468</v>
      </c>
      <c r="D10" s="142">
        <f t="shared" ref="D10" si="1">E10+G10</f>
        <v>0</v>
      </c>
      <c r="E10" s="247"/>
      <c r="F10" s="246"/>
      <c r="G10" s="246"/>
      <c r="H10" s="245"/>
      <c r="I10" s="256"/>
      <c r="J10" s="257"/>
      <c r="K10" s="245"/>
      <c r="L10" s="256"/>
      <c r="M10" s="257"/>
      <c r="N10" s="245"/>
      <c r="O10" s="256"/>
      <c r="P10" s="257"/>
      <c r="Q10" s="245"/>
      <c r="R10" s="256"/>
      <c r="S10" s="257"/>
    </row>
    <row r="11" spans="1:19" s="140" customFormat="1" ht="12.75" customHeight="1" x14ac:dyDescent="0.2">
      <c r="A11" s="402" t="s">
        <v>224</v>
      </c>
      <c r="B11" s="403"/>
      <c r="C11" s="404"/>
      <c r="D11" s="255">
        <f t="shared" ref="D11:S11" si="2">SUM(D12:D149)-D92</f>
        <v>3094736149</v>
      </c>
      <c r="E11" s="255">
        <f t="shared" si="2"/>
        <v>3090037047</v>
      </c>
      <c r="F11" s="255">
        <f t="shared" si="2"/>
        <v>203567631</v>
      </c>
      <c r="G11" s="255">
        <f t="shared" si="2"/>
        <v>4699102</v>
      </c>
      <c r="H11" s="255">
        <f t="shared" si="2"/>
        <v>489633067</v>
      </c>
      <c r="I11" s="255">
        <f t="shared" si="2"/>
        <v>489613887</v>
      </c>
      <c r="J11" s="255">
        <f t="shared" si="2"/>
        <v>19180</v>
      </c>
      <c r="K11" s="255">
        <f t="shared" si="2"/>
        <v>265128806</v>
      </c>
      <c r="L11" s="255">
        <f t="shared" si="2"/>
        <v>265120470</v>
      </c>
      <c r="M11" s="255">
        <f t="shared" si="2"/>
        <v>8336</v>
      </c>
      <c r="N11" s="255">
        <f t="shared" si="2"/>
        <v>2176232498</v>
      </c>
      <c r="O11" s="255">
        <f t="shared" si="2"/>
        <v>2175959578</v>
      </c>
      <c r="P11" s="255">
        <f t="shared" si="2"/>
        <v>272920</v>
      </c>
      <c r="Q11" s="255">
        <f t="shared" si="2"/>
        <v>163741778</v>
      </c>
      <c r="R11" s="255">
        <f t="shared" si="2"/>
        <v>159343112</v>
      </c>
      <c r="S11" s="255">
        <f t="shared" si="2"/>
        <v>4398666</v>
      </c>
    </row>
    <row r="12" spans="1:19" x14ac:dyDescent="0.2">
      <c r="A12" s="145">
        <v>1</v>
      </c>
      <c r="B12" s="146" t="s">
        <v>56</v>
      </c>
      <c r="C12" s="147" t="s">
        <v>42</v>
      </c>
      <c r="D12" s="142">
        <f>E12+G12</f>
        <v>16304939</v>
      </c>
      <c r="E12" s="142">
        <f t="shared" ref="E12:E15" si="3">I12+L12+O12+R12</f>
        <v>16304939</v>
      </c>
      <c r="F12" s="142">
        <v>522944</v>
      </c>
      <c r="G12" s="142">
        <f>J12+M12+P12+S12</f>
        <v>0</v>
      </c>
      <c r="H12" s="136">
        <f>I12+J12</f>
        <v>2138472</v>
      </c>
      <c r="I12" s="136">
        <v>2138472</v>
      </c>
      <c r="J12" s="138"/>
      <c r="K12" s="136">
        <f>L12+M12</f>
        <v>1385860</v>
      </c>
      <c r="L12" s="136">
        <v>1385860</v>
      </c>
      <c r="M12" s="136"/>
      <c r="N12" s="136">
        <f>O12+P12</f>
        <v>11222437</v>
      </c>
      <c r="O12" s="136">
        <v>11222437</v>
      </c>
      <c r="P12" s="136"/>
      <c r="Q12" s="136">
        <f>R12+S12</f>
        <v>1558170</v>
      </c>
      <c r="R12" s="136">
        <v>1558170</v>
      </c>
      <c r="S12" s="136"/>
    </row>
    <row r="13" spans="1:19" x14ac:dyDescent="0.2">
      <c r="A13" s="145">
        <v>2</v>
      </c>
      <c r="B13" s="148" t="s">
        <v>57</v>
      </c>
      <c r="C13" s="147" t="s">
        <v>210</v>
      </c>
      <c r="D13" s="142">
        <f t="shared" ref="D13:D76" si="4">E13+G13</f>
        <v>16001523</v>
      </c>
      <c r="E13" s="142">
        <f t="shared" si="3"/>
        <v>15988067</v>
      </c>
      <c r="F13" s="142">
        <v>378446</v>
      </c>
      <c r="G13" s="142">
        <f t="shared" ref="G13:G70" si="5">J13+M13+P13+S13</f>
        <v>13456</v>
      </c>
      <c r="H13" s="136">
        <f t="shared" ref="H13:H75" si="6">I13+J13</f>
        <v>2627539</v>
      </c>
      <c r="I13" s="136">
        <v>2627539</v>
      </c>
      <c r="J13" s="138"/>
      <c r="K13" s="136">
        <f t="shared" ref="K13:K75" si="7">L13+M13</f>
        <v>1219140</v>
      </c>
      <c r="L13" s="136">
        <v>1219140</v>
      </c>
      <c r="M13" s="136"/>
      <c r="N13" s="136">
        <f t="shared" ref="N13:N75" si="8">O13+P13</f>
        <v>11214290</v>
      </c>
      <c r="O13" s="136">
        <v>11214290</v>
      </c>
      <c r="P13" s="136"/>
      <c r="Q13" s="136">
        <f t="shared" ref="Q13:Q76" si="9">R13+S13</f>
        <v>940554</v>
      </c>
      <c r="R13" s="136">
        <v>927098</v>
      </c>
      <c r="S13" s="136">
        <v>13456</v>
      </c>
    </row>
    <row r="14" spans="1:19" x14ac:dyDescent="0.2">
      <c r="A14" s="145">
        <v>3</v>
      </c>
      <c r="B14" s="149" t="s">
        <v>58</v>
      </c>
      <c r="C14" s="147" t="s">
        <v>5</v>
      </c>
      <c r="D14" s="142">
        <f t="shared" si="4"/>
        <v>38866429</v>
      </c>
      <c r="E14" s="142">
        <f t="shared" si="3"/>
        <v>38258158</v>
      </c>
      <c r="F14" s="142">
        <v>5418662</v>
      </c>
      <c r="G14" s="142">
        <f t="shared" si="5"/>
        <v>608271</v>
      </c>
      <c r="H14" s="136">
        <f t="shared" si="6"/>
        <v>4795</v>
      </c>
      <c r="I14" s="136"/>
      <c r="J14" s="138">
        <v>4795</v>
      </c>
      <c r="K14" s="136">
        <f t="shared" si="7"/>
        <v>3601152</v>
      </c>
      <c r="L14" s="136">
        <v>3596984</v>
      </c>
      <c r="M14" s="136">
        <v>4168</v>
      </c>
      <c r="N14" s="136">
        <f t="shared" si="8"/>
        <v>29047985</v>
      </c>
      <c r="O14" s="136">
        <v>28840238</v>
      </c>
      <c r="P14" s="136">
        <v>207747</v>
      </c>
      <c r="Q14" s="136">
        <f t="shared" si="9"/>
        <v>6212497</v>
      </c>
      <c r="R14" s="136">
        <v>5820936</v>
      </c>
      <c r="S14" s="136">
        <v>391561</v>
      </c>
    </row>
    <row r="15" spans="1:19" x14ac:dyDescent="0.2">
      <c r="A15" s="145">
        <v>4</v>
      </c>
      <c r="B15" s="146" t="s">
        <v>59</v>
      </c>
      <c r="C15" s="147" t="s">
        <v>211</v>
      </c>
      <c r="D15" s="142">
        <f t="shared" si="4"/>
        <v>19355783</v>
      </c>
      <c r="E15" s="142">
        <f t="shared" si="3"/>
        <v>19334254</v>
      </c>
      <c r="F15" s="142">
        <v>481659</v>
      </c>
      <c r="G15" s="142">
        <f t="shared" si="5"/>
        <v>21529</v>
      </c>
      <c r="H15" s="136">
        <f t="shared" si="6"/>
        <v>2920021</v>
      </c>
      <c r="I15" s="136">
        <v>2920021</v>
      </c>
      <c r="J15" s="138"/>
      <c r="K15" s="136">
        <f t="shared" si="7"/>
        <v>1721384</v>
      </c>
      <c r="L15" s="136">
        <v>1721384</v>
      </c>
      <c r="M15" s="136"/>
      <c r="N15" s="136">
        <f t="shared" si="8"/>
        <v>13479145</v>
      </c>
      <c r="O15" s="136">
        <v>13479145</v>
      </c>
      <c r="P15" s="136"/>
      <c r="Q15" s="136">
        <f t="shared" si="9"/>
        <v>1235233</v>
      </c>
      <c r="R15" s="136">
        <v>1213704</v>
      </c>
      <c r="S15" s="136">
        <v>21529</v>
      </c>
    </row>
    <row r="16" spans="1:19" ht="15" customHeight="1" x14ac:dyDescent="0.2">
      <c r="A16" s="145">
        <v>5</v>
      </c>
      <c r="B16" s="146" t="s">
        <v>60</v>
      </c>
      <c r="C16" s="147" t="s">
        <v>8</v>
      </c>
      <c r="D16" s="142">
        <f t="shared" si="4"/>
        <v>18403132</v>
      </c>
      <c r="E16" s="142">
        <f>I16+L16+O16+R16</f>
        <v>18392367</v>
      </c>
      <c r="F16" s="142">
        <v>1733972</v>
      </c>
      <c r="G16" s="142">
        <f t="shared" si="5"/>
        <v>10765</v>
      </c>
      <c r="H16" s="136">
        <f t="shared" si="6"/>
        <v>2541233</v>
      </c>
      <c r="I16" s="136">
        <v>2541233</v>
      </c>
      <c r="J16" s="138"/>
      <c r="K16" s="136">
        <f t="shared" si="7"/>
        <v>1304584</v>
      </c>
      <c r="L16" s="136">
        <v>1304584</v>
      </c>
      <c r="M16" s="136"/>
      <c r="N16" s="136">
        <f t="shared" si="8"/>
        <v>13519880</v>
      </c>
      <c r="O16" s="136">
        <v>13519880</v>
      </c>
      <c r="P16" s="136"/>
      <c r="Q16" s="136">
        <f t="shared" si="9"/>
        <v>1037435</v>
      </c>
      <c r="R16" s="136">
        <v>1026670</v>
      </c>
      <c r="S16" s="136">
        <v>10765</v>
      </c>
    </row>
    <row r="17" spans="1:19" x14ac:dyDescent="0.2">
      <c r="A17" s="145">
        <v>6</v>
      </c>
      <c r="B17" s="149" t="s">
        <v>61</v>
      </c>
      <c r="C17" s="147" t="s">
        <v>62</v>
      </c>
      <c r="D17" s="142">
        <f t="shared" si="4"/>
        <v>113910097</v>
      </c>
      <c r="E17" s="142">
        <f t="shared" ref="E17:E80" si="10">I17+L17+O17+R17</f>
        <v>113829363</v>
      </c>
      <c r="F17" s="142">
        <v>6705379</v>
      </c>
      <c r="G17" s="142">
        <f t="shared" si="5"/>
        <v>80734</v>
      </c>
      <c r="H17" s="136">
        <f t="shared" si="6"/>
        <v>17366693</v>
      </c>
      <c r="I17" s="136">
        <v>17366693</v>
      </c>
      <c r="J17" s="138"/>
      <c r="K17" s="136">
        <f t="shared" si="7"/>
        <v>10015704</v>
      </c>
      <c r="L17" s="136">
        <v>10015704</v>
      </c>
      <c r="M17" s="136"/>
      <c r="N17" s="136">
        <f t="shared" si="8"/>
        <v>81033738</v>
      </c>
      <c r="O17" s="136">
        <v>81033738</v>
      </c>
      <c r="P17" s="136"/>
      <c r="Q17" s="136">
        <f t="shared" si="9"/>
        <v>5493962</v>
      </c>
      <c r="R17" s="136">
        <v>5413228</v>
      </c>
      <c r="S17" s="136">
        <v>80734</v>
      </c>
    </row>
    <row r="18" spans="1:19" x14ac:dyDescent="0.2">
      <c r="A18" s="145">
        <v>7</v>
      </c>
      <c r="B18" s="146" t="s">
        <v>63</v>
      </c>
      <c r="C18" s="147" t="s">
        <v>212</v>
      </c>
      <c r="D18" s="142">
        <f t="shared" si="4"/>
        <v>46557245</v>
      </c>
      <c r="E18" s="142">
        <f t="shared" si="10"/>
        <v>46549172</v>
      </c>
      <c r="F18" s="142">
        <v>1582593</v>
      </c>
      <c r="G18" s="142">
        <f t="shared" si="5"/>
        <v>8073</v>
      </c>
      <c r="H18" s="136">
        <f t="shared" si="6"/>
        <v>6717487</v>
      </c>
      <c r="I18" s="136">
        <v>6717487</v>
      </c>
      <c r="J18" s="138"/>
      <c r="K18" s="136">
        <f t="shared" si="7"/>
        <v>3922088</v>
      </c>
      <c r="L18" s="136">
        <v>3922088</v>
      </c>
      <c r="M18" s="136"/>
      <c r="N18" s="136">
        <f t="shared" si="8"/>
        <v>33133686</v>
      </c>
      <c r="O18" s="136">
        <v>33133686</v>
      </c>
      <c r="P18" s="136"/>
      <c r="Q18" s="136">
        <f t="shared" si="9"/>
        <v>2783984</v>
      </c>
      <c r="R18" s="136">
        <v>2775911</v>
      </c>
      <c r="S18" s="136">
        <v>8073</v>
      </c>
    </row>
    <row r="19" spans="1:19" x14ac:dyDescent="0.2">
      <c r="A19" s="145">
        <v>8</v>
      </c>
      <c r="B19" s="149" t="s">
        <v>64</v>
      </c>
      <c r="C19" s="147" t="s">
        <v>17</v>
      </c>
      <c r="D19" s="142">
        <f t="shared" si="4"/>
        <v>16404473</v>
      </c>
      <c r="E19" s="142">
        <f t="shared" si="10"/>
        <v>16364106</v>
      </c>
      <c r="F19" s="142">
        <v>1623878</v>
      </c>
      <c r="G19" s="142">
        <f t="shared" si="5"/>
        <v>40367</v>
      </c>
      <c r="H19" s="136">
        <f t="shared" si="6"/>
        <v>2593976</v>
      </c>
      <c r="I19" s="136">
        <v>2593976</v>
      </c>
      <c r="J19" s="138"/>
      <c r="K19" s="136">
        <f t="shared" si="7"/>
        <v>1650528</v>
      </c>
      <c r="L19" s="136">
        <v>1650528</v>
      </c>
      <c r="M19" s="136"/>
      <c r="N19" s="136">
        <f t="shared" si="8"/>
        <v>11185776</v>
      </c>
      <c r="O19" s="136">
        <v>11185776</v>
      </c>
      <c r="P19" s="136"/>
      <c r="Q19" s="136">
        <f t="shared" si="9"/>
        <v>974193</v>
      </c>
      <c r="R19" s="136">
        <v>933826</v>
      </c>
      <c r="S19" s="136">
        <v>40367</v>
      </c>
    </row>
    <row r="20" spans="1:19" x14ac:dyDescent="0.2">
      <c r="A20" s="145">
        <v>9</v>
      </c>
      <c r="B20" s="149" t="s">
        <v>65</v>
      </c>
      <c r="C20" s="147" t="s">
        <v>6</v>
      </c>
      <c r="D20" s="142">
        <f t="shared" si="4"/>
        <v>20305600</v>
      </c>
      <c r="E20" s="142">
        <f t="shared" si="10"/>
        <v>20305600</v>
      </c>
      <c r="F20" s="142">
        <v>220187</v>
      </c>
      <c r="G20" s="142"/>
      <c r="H20" s="136">
        <f t="shared" si="6"/>
        <v>2617950</v>
      </c>
      <c r="I20" s="136">
        <v>2617950</v>
      </c>
      <c r="J20" s="138"/>
      <c r="K20" s="136">
        <f t="shared" si="7"/>
        <v>1554664</v>
      </c>
      <c r="L20" s="136">
        <v>1554664</v>
      </c>
      <c r="M20" s="136"/>
      <c r="N20" s="136">
        <f t="shared" si="8"/>
        <v>14713410</v>
      </c>
      <c r="O20" s="136">
        <v>14713410</v>
      </c>
      <c r="P20" s="136"/>
      <c r="Q20" s="136">
        <f t="shared" si="9"/>
        <v>1419576</v>
      </c>
      <c r="R20" s="136">
        <v>1419576</v>
      </c>
      <c r="S20" s="136"/>
    </row>
    <row r="21" spans="1:19" x14ac:dyDescent="0.2">
      <c r="A21" s="145">
        <v>10</v>
      </c>
      <c r="B21" s="149" t="s">
        <v>66</v>
      </c>
      <c r="C21" s="147" t="s">
        <v>18</v>
      </c>
      <c r="D21" s="142">
        <f t="shared" si="4"/>
        <v>26335318</v>
      </c>
      <c r="E21" s="142">
        <f t="shared" si="10"/>
        <v>26335318</v>
      </c>
      <c r="F21" s="142">
        <v>3103259</v>
      </c>
      <c r="G21" s="142"/>
      <c r="H21" s="136">
        <f t="shared" si="6"/>
        <v>3298809</v>
      </c>
      <c r="I21" s="136">
        <v>3298809</v>
      </c>
      <c r="J21" s="138"/>
      <c r="K21" s="136">
        <f t="shared" si="7"/>
        <v>2079832</v>
      </c>
      <c r="L21" s="136">
        <v>2079832</v>
      </c>
      <c r="M21" s="136"/>
      <c r="N21" s="136">
        <f t="shared" si="8"/>
        <v>19165723</v>
      </c>
      <c r="O21" s="136">
        <v>19165723</v>
      </c>
      <c r="P21" s="136"/>
      <c r="Q21" s="136">
        <f t="shared" si="9"/>
        <v>1790954</v>
      </c>
      <c r="R21" s="136">
        <v>1790954</v>
      </c>
      <c r="S21" s="136"/>
    </row>
    <row r="22" spans="1:19" x14ac:dyDescent="0.2">
      <c r="A22" s="145">
        <v>11</v>
      </c>
      <c r="B22" s="149" t="s">
        <v>67</v>
      </c>
      <c r="C22" s="147" t="s">
        <v>7</v>
      </c>
      <c r="D22" s="142">
        <f t="shared" si="4"/>
        <v>17347173</v>
      </c>
      <c r="E22" s="142">
        <f t="shared" si="10"/>
        <v>17347173</v>
      </c>
      <c r="F22" s="142">
        <v>2243154</v>
      </c>
      <c r="G22" s="142"/>
      <c r="H22" s="136">
        <f t="shared" si="6"/>
        <v>2028192</v>
      </c>
      <c r="I22" s="136">
        <v>2028192</v>
      </c>
      <c r="J22" s="138"/>
      <c r="K22" s="136">
        <f t="shared" si="7"/>
        <v>1096184</v>
      </c>
      <c r="L22" s="136">
        <v>1096184</v>
      </c>
      <c r="M22" s="136"/>
      <c r="N22" s="136">
        <f t="shared" si="8"/>
        <v>12982181</v>
      </c>
      <c r="O22" s="136">
        <v>12982181</v>
      </c>
      <c r="P22" s="136"/>
      <c r="Q22" s="136">
        <f t="shared" si="9"/>
        <v>1240616</v>
      </c>
      <c r="R22" s="136">
        <v>1240616</v>
      </c>
      <c r="S22" s="136"/>
    </row>
    <row r="23" spans="1:19" x14ac:dyDescent="0.2">
      <c r="A23" s="145">
        <v>12</v>
      </c>
      <c r="B23" s="149" t="s">
        <v>68</v>
      </c>
      <c r="C23" s="147" t="s">
        <v>19</v>
      </c>
      <c r="D23" s="142">
        <f t="shared" si="4"/>
        <v>34718647</v>
      </c>
      <c r="E23" s="142">
        <f t="shared" si="10"/>
        <v>34597546</v>
      </c>
      <c r="F23" s="142">
        <v>1417453</v>
      </c>
      <c r="G23" s="142">
        <f t="shared" si="5"/>
        <v>121101</v>
      </c>
      <c r="H23" s="136">
        <f t="shared" si="6"/>
        <v>5418101</v>
      </c>
      <c r="I23" s="136">
        <v>5418101</v>
      </c>
      <c r="J23" s="138"/>
      <c r="K23" s="136">
        <f t="shared" si="7"/>
        <v>2359088</v>
      </c>
      <c r="L23" s="136">
        <v>2359088</v>
      </c>
      <c r="M23" s="136"/>
      <c r="N23" s="136">
        <f t="shared" si="8"/>
        <v>25540720</v>
      </c>
      <c r="O23" s="136">
        <v>25540720</v>
      </c>
      <c r="P23" s="136"/>
      <c r="Q23" s="136">
        <f t="shared" si="9"/>
        <v>1400738</v>
      </c>
      <c r="R23" s="136">
        <v>1279637</v>
      </c>
      <c r="S23" s="136">
        <v>121101</v>
      </c>
    </row>
    <row r="24" spans="1:19" ht="15.75" customHeight="1" x14ac:dyDescent="0.2">
      <c r="A24" s="145">
        <v>13</v>
      </c>
      <c r="B24" s="149" t="s">
        <v>230</v>
      </c>
      <c r="C24" s="147" t="s">
        <v>231</v>
      </c>
      <c r="D24" s="142"/>
      <c r="E24" s="142"/>
      <c r="F24" s="142"/>
      <c r="G24" s="142"/>
      <c r="H24" s="136"/>
      <c r="I24" s="136"/>
      <c r="J24" s="138"/>
      <c r="K24" s="136"/>
      <c r="L24" s="136"/>
      <c r="M24" s="136"/>
      <c r="N24" s="136"/>
      <c r="O24" s="136"/>
      <c r="P24" s="136"/>
      <c r="Q24" s="136"/>
      <c r="R24" s="136"/>
      <c r="S24" s="136"/>
    </row>
    <row r="25" spans="1:19" x14ac:dyDescent="0.2">
      <c r="A25" s="145">
        <v>14</v>
      </c>
      <c r="B25" s="149" t="s">
        <v>69</v>
      </c>
      <c r="C25" s="147" t="s">
        <v>22</v>
      </c>
      <c r="D25" s="142">
        <f t="shared" si="4"/>
        <v>20264233</v>
      </c>
      <c r="E25" s="142">
        <f t="shared" si="10"/>
        <v>20264233</v>
      </c>
      <c r="F25" s="142">
        <v>5528755</v>
      </c>
      <c r="G25" s="142">
        <f t="shared" si="5"/>
        <v>0</v>
      </c>
      <c r="H25" s="136">
        <f t="shared" si="6"/>
        <v>2311084</v>
      </c>
      <c r="I25" s="136">
        <v>2311084</v>
      </c>
      <c r="J25" s="138"/>
      <c r="K25" s="136">
        <f t="shared" si="7"/>
        <v>1458800</v>
      </c>
      <c r="L25" s="136">
        <v>1458800</v>
      </c>
      <c r="M25" s="136"/>
      <c r="N25" s="136">
        <f t="shared" si="8"/>
        <v>14945598</v>
      </c>
      <c r="O25" s="136">
        <v>14945598</v>
      </c>
      <c r="P25" s="136"/>
      <c r="Q25" s="136">
        <f t="shared" si="9"/>
        <v>1548751</v>
      </c>
      <c r="R25" s="136">
        <v>1548751</v>
      </c>
      <c r="S25" s="136"/>
    </row>
    <row r="26" spans="1:19" x14ac:dyDescent="0.2">
      <c r="A26" s="145">
        <v>15</v>
      </c>
      <c r="B26" s="149" t="s">
        <v>70</v>
      </c>
      <c r="C26" s="147" t="s">
        <v>10</v>
      </c>
      <c r="D26" s="142">
        <f t="shared" si="4"/>
        <v>22400893</v>
      </c>
      <c r="E26" s="142">
        <f t="shared" si="10"/>
        <v>22394165</v>
      </c>
      <c r="F26" s="142">
        <v>3079176</v>
      </c>
      <c r="G26" s="142">
        <f t="shared" si="5"/>
        <v>6728</v>
      </c>
      <c r="H26" s="136">
        <f t="shared" si="6"/>
        <v>2852894</v>
      </c>
      <c r="I26" s="136">
        <v>2852894</v>
      </c>
      <c r="J26" s="138"/>
      <c r="K26" s="136">
        <f t="shared" si="7"/>
        <v>1863096</v>
      </c>
      <c r="L26" s="136">
        <v>1863096</v>
      </c>
      <c r="M26" s="136"/>
      <c r="N26" s="136">
        <f t="shared" si="8"/>
        <v>17300070</v>
      </c>
      <c r="O26" s="136">
        <v>17300070</v>
      </c>
      <c r="P26" s="136"/>
      <c r="Q26" s="136">
        <f t="shared" si="9"/>
        <v>384833</v>
      </c>
      <c r="R26" s="136">
        <v>378105</v>
      </c>
      <c r="S26" s="136">
        <v>6728</v>
      </c>
    </row>
    <row r="27" spans="1:19" x14ac:dyDescent="0.2">
      <c r="A27" s="145">
        <v>16</v>
      </c>
      <c r="B27" s="149" t="s">
        <v>71</v>
      </c>
      <c r="C27" s="147" t="s">
        <v>342</v>
      </c>
      <c r="D27" s="142">
        <f t="shared" si="4"/>
        <v>29742897</v>
      </c>
      <c r="E27" s="142">
        <f t="shared" si="10"/>
        <v>29734824</v>
      </c>
      <c r="F27" s="142">
        <v>2490864</v>
      </c>
      <c r="G27" s="142">
        <f t="shared" si="5"/>
        <v>8073</v>
      </c>
      <c r="H27" s="136">
        <f t="shared" si="6"/>
        <v>3552932</v>
      </c>
      <c r="I27" s="136">
        <v>3552932</v>
      </c>
      <c r="J27" s="138"/>
      <c r="K27" s="136">
        <f t="shared" si="7"/>
        <v>2359088</v>
      </c>
      <c r="L27" s="136">
        <v>2359088</v>
      </c>
      <c r="M27" s="136"/>
      <c r="N27" s="136">
        <f t="shared" si="8"/>
        <v>22004939</v>
      </c>
      <c r="O27" s="136">
        <v>22004939</v>
      </c>
      <c r="P27" s="136"/>
      <c r="Q27" s="136">
        <f t="shared" si="9"/>
        <v>1825938</v>
      </c>
      <c r="R27" s="136">
        <v>1817865</v>
      </c>
      <c r="S27" s="136">
        <v>8073</v>
      </c>
    </row>
    <row r="28" spans="1:19" x14ac:dyDescent="0.2">
      <c r="A28" s="145">
        <v>17</v>
      </c>
      <c r="B28" s="149" t="s">
        <v>72</v>
      </c>
      <c r="C28" s="147" t="s">
        <v>9</v>
      </c>
      <c r="D28" s="142">
        <f t="shared" si="4"/>
        <v>58486630</v>
      </c>
      <c r="E28" s="142">
        <f t="shared" si="10"/>
        <v>57999497</v>
      </c>
      <c r="F28" s="142">
        <v>14621785</v>
      </c>
      <c r="G28" s="142">
        <f t="shared" si="5"/>
        <v>487133</v>
      </c>
      <c r="H28" s="136"/>
      <c r="I28" s="136"/>
      <c r="J28" s="138"/>
      <c r="K28" s="136">
        <f t="shared" si="7"/>
        <v>4499356</v>
      </c>
      <c r="L28" s="136">
        <v>4499356</v>
      </c>
      <c r="M28" s="136"/>
      <c r="N28" s="136">
        <f t="shared" si="8"/>
        <v>50568180</v>
      </c>
      <c r="O28" s="136">
        <v>50564107</v>
      </c>
      <c r="P28" s="136">
        <v>4073</v>
      </c>
      <c r="Q28" s="136">
        <f t="shared" si="9"/>
        <v>3419094</v>
      </c>
      <c r="R28" s="136">
        <v>2936034</v>
      </c>
      <c r="S28" s="136">
        <v>483060</v>
      </c>
    </row>
    <row r="29" spans="1:19" x14ac:dyDescent="0.2">
      <c r="A29" s="145">
        <v>18</v>
      </c>
      <c r="B29" s="146" t="s">
        <v>73</v>
      </c>
      <c r="C29" s="147" t="s">
        <v>11</v>
      </c>
      <c r="D29" s="142">
        <f t="shared" si="4"/>
        <v>9871364</v>
      </c>
      <c r="E29" s="142">
        <f t="shared" si="10"/>
        <v>9871364</v>
      </c>
      <c r="F29" s="142">
        <v>2384211</v>
      </c>
      <c r="G29" s="142">
        <f t="shared" si="5"/>
        <v>0</v>
      </c>
      <c r="H29" s="136">
        <f t="shared" si="6"/>
        <v>1227464</v>
      </c>
      <c r="I29" s="136">
        <v>1227464</v>
      </c>
      <c r="J29" s="138"/>
      <c r="K29" s="136">
        <f t="shared" si="7"/>
        <v>579352</v>
      </c>
      <c r="L29" s="136">
        <v>579352</v>
      </c>
      <c r="M29" s="136"/>
      <c r="N29" s="136">
        <f t="shared" si="8"/>
        <v>7364852</v>
      </c>
      <c r="O29" s="136">
        <v>7364852</v>
      </c>
      <c r="P29" s="136"/>
      <c r="Q29" s="136">
        <f t="shared" si="9"/>
        <v>699696</v>
      </c>
      <c r="R29" s="136">
        <v>699696</v>
      </c>
      <c r="S29" s="136"/>
    </row>
    <row r="30" spans="1:19" x14ac:dyDescent="0.2">
      <c r="A30" s="145">
        <v>19</v>
      </c>
      <c r="B30" s="146" t="s">
        <v>74</v>
      </c>
      <c r="C30" s="147" t="s">
        <v>213</v>
      </c>
      <c r="D30" s="142">
        <f t="shared" si="4"/>
        <v>11530493</v>
      </c>
      <c r="E30" s="142">
        <f t="shared" si="10"/>
        <v>11402664</v>
      </c>
      <c r="F30" s="142">
        <v>2707611</v>
      </c>
      <c r="G30" s="142">
        <f t="shared" si="5"/>
        <v>127829</v>
      </c>
      <c r="H30" s="136">
        <f t="shared" si="6"/>
        <v>1356923</v>
      </c>
      <c r="I30" s="136">
        <v>1356923</v>
      </c>
      <c r="J30" s="138"/>
      <c r="K30" s="136">
        <f t="shared" si="7"/>
        <v>816928</v>
      </c>
      <c r="L30" s="136">
        <v>816928</v>
      </c>
      <c r="M30" s="136"/>
      <c r="N30" s="136">
        <f t="shared" si="8"/>
        <v>8297679</v>
      </c>
      <c r="O30" s="136">
        <v>8297679</v>
      </c>
      <c r="P30" s="136"/>
      <c r="Q30" s="136">
        <f t="shared" si="9"/>
        <v>1058963</v>
      </c>
      <c r="R30" s="136">
        <v>931134</v>
      </c>
      <c r="S30" s="136">
        <v>127829</v>
      </c>
    </row>
    <row r="31" spans="1:19" x14ac:dyDescent="0.2">
      <c r="A31" s="145">
        <v>20</v>
      </c>
      <c r="B31" s="146" t="s">
        <v>75</v>
      </c>
      <c r="C31" s="147" t="s">
        <v>343</v>
      </c>
      <c r="D31" s="142">
        <f t="shared" si="4"/>
        <v>54392001</v>
      </c>
      <c r="E31" s="142">
        <f t="shared" si="10"/>
        <v>54338142</v>
      </c>
      <c r="F31" s="142">
        <v>1338323</v>
      </c>
      <c r="G31" s="142">
        <f t="shared" si="5"/>
        <v>53859</v>
      </c>
      <c r="H31" s="136">
        <f t="shared" si="6"/>
        <v>6899688</v>
      </c>
      <c r="I31" s="136">
        <v>6899688</v>
      </c>
      <c r="J31" s="138"/>
      <c r="K31" s="136">
        <f t="shared" si="7"/>
        <v>4628564</v>
      </c>
      <c r="L31" s="136">
        <v>4628564</v>
      </c>
      <c r="M31" s="136"/>
      <c r="N31" s="136">
        <f t="shared" si="8"/>
        <v>40763314</v>
      </c>
      <c r="O31" s="136">
        <v>40759241</v>
      </c>
      <c r="P31" s="136">
        <v>4073</v>
      </c>
      <c r="Q31" s="136">
        <f t="shared" si="9"/>
        <v>2100435</v>
      </c>
      <c r="R31" s="136">
        <v>2050649</v>
      </c>
      <c r="S31" s="136">
        <v>49786</v>
      </c>
    </row>
    <row r="32" spans="1:19" x14ac:dyDescent="0.2">
      <c r="A32" s="145">
        <v>21</v>
      </c>
      <c r="B32" s="146" t="s">
        <v>76</v>
      </c>
      <c r="C32" s="147" t="s">
        <v>38</v>
      </c>
      <c r="D32" s="142">
        <f t="shared" si="4"/>
        <v>32018105</v>
      </c>
      <c r="E32" s="142">
        <f t="shared" si="10"/>
        <v>31973701</v>
      </c>
      <c r="F32" s="142">
        <v>1496583</v>
      </c>
      <c r="G32" s="142">
        <f t="shared" si="5"/>
        <v>44404</v>
      </c>
      <c r="H32" s="136"/>
      <c r="I32" s="136"/>
      <c r="J32" s="138"/>
      <c r="K32" s="136">
        <f t="shared" si="7"/>
        <v>3474028</v>
      </c>
      <c r="L32" s="136">
        <v>3474028</v>
      </c>
      <c r="M32" s="136"/>
      <c r="N32" s="136">
        <f t="shared" si="8"/>
        <v>25992876</v>
      </c>
      <c r="O32" s="136">
        <v>25992876</v>
      </c>
      <c r="P32" s="136"/>
      <c r="Q32" s="136">
        <f t="shared" si="9"/>
        <v>2551201</v>
      </c>
      <c r="R32" s="136">
        <v>2506797</v>
      </c>
      <c r="S32" s="136">
        <v>44404</v>
      </c>
    </row>
    <row r="33" spans="1:19" ht="15" customHeight="1" x14ac:dyDescent="0.2">
      <c r="A33" s="145">
        <v>22</v>
      </c>
      <c r="B33" s="149" t="s">
        <v>77</v>
      </c>
      <c r="C33" s="147" t="s">
        <v>78</v>
      </c>
      <c r="D33" s="142">
        <f t="shared" si="4"/>
        <v>16152976</v>
      </c>
      <c r="E33" s="142">
        <f t="shared" si="10"/>
        <v>16152976</v>
      </c>
      <c r="F33" s="142">
        <v>1336298</v>
      </c>
      <c r="G33" s="142"/>
      <c r="H33" s="136">
        <f t="shared" si="6"/>
        <v>3471142</v>
      </c>
      <c r="I33" s="136">
        <v>3471142</v>
      </c>
      <c r="J33" s="138"/>
      <c r="K33" s="136">
        <f t="shared" si="7"/>
        <v>2215534</v>
      </c>
      <c r="L33" s="136">
        <v>2215534</v>
      </c>
      <c r="M33" s="136"/>
      <c r="N33" s="136">
        <f t="shared" si="8"/>
        <v>9931396</v>
      </c>
      <c r="O33" s="136">
        <v>9931396</v>
      </c>
      <c r="P33" s="136"/>
      <c r="Q33" s="136">
        <f t="shared" si="9"/>
        <v>534904</v>
      </c>
      <c r="R33" s="136">
        <v>534904</v>
      </c>
      <c r="S33" s="136"/>
    </row>
    <row r="34" spans="1:19" x14ac:dyDescent="0.2">
      <c r="A34" s="145">
        <v>23</v>
      </c>
      <c r="B34" s="149" t="s">
        <v>79</v>
      </c>
      <c r="C34" s="147" t="s">
        <v>80</v>
      </c>
      <c r="D34" s="142"/>
      <c r="E34" s="142"/>
      <c r="F34" s="142"/>
      <c r="G34" s="142"/>
      <c r="H34" s="136"/>
      <c r="I34" s="136"/>
      <c r="J34" s="138"/>
      <c r="K34" s="136"/>
      <c r="L34" s="136"/>
      <c r="M34" s="136"/>
      <c r="N34" s="136"/>
      <c r="O34" s="136"/>
      <c r="P34" s="136"/>
      <c r="Q34" s="136"/>
      <c r="R34" s="136"/>
      <c r="S34" s="136"/>
    </row>
    <row r="35" spans="1:19" ht="25.5" x14ac:dyDescent="0.2">
      <c r="A35" s="145">
        <v>24</v>
      </c>
      <c r="B35" s="149" t="s">
        <v>81</v>
      </c>
      <c r="C35" s="147" t="s">
        <v>82</v>
      </c>
      <c r="D35" s="142"/>
      <c r="E35" s="142"/>
      <c r="F35" s="142"/>
      <c r="G35" s="142"/>
      <c r="H35" s="136"/>
      <c r="I35" s="136"/>
      <c r="J35" s="138"/>
      <c r="K35" s="136"/>
      <c r="L35" s="136"/>
      <c r="M35" s="136"/>
      <c r="N35" s="136"/>
      <c r="O35" s="136"/>
      <c r="P35" s="136"/>
      <c r="Q35" s="136"/>
      <c r="R35" s="136"/>
      <c r="S35" s="136"/>
    </row>
    <row r="36" spans="1:19" x14ac:dyDescent="0.2">
      <c r="A36" s="145">
        <v>25</v>
      </c>
      <c r="B36" s="146" t="s">
        <v>83</v>
      </c>
      <c r="C36" s="147" t="s">
        <v>84</v>
      </c>
      <c r="D36" s="142">
        <f t="shared" si="4"/>
        <v>231901433</v>
      </c>
      <c r="E36" s="142">
        <f t="shared" si="10"/>
        <v>231855684</v>
      </c>
      <c r="F36" s="142">
        <v>31576175</v>
      </c>
      <c r="G36" s="142">
        <f t="shared" si="5"/>
        <v>45749</v>
      </c>
      <c r="H36" s="136">
        <f t="shared" si="6"/>
        <v>37691766</v>
      </c>
      <c r="I36" s="136">
        <v>37691766</v>
      </c>
      <c r="J36" s="138"/>
      <c r="K36" s="136">
        <f t="shared" si="7"/>
        <v>20394024</v>
      </c>
      <c r="L36" s="136">
        <v>20394024</v>
      </c>
      <c r="M36" s="136"/>
      <c r="N36" s="136">
        <f t="shared" si="8"/>
        <v>164601180</v>
      </c>
      <c r="O36" s="136">
        <v>164601180</v>
      </c>
      <c r="P36" s="136"/>
      <c r="Q36" s="136">
        <f t="shared" si="9"/>
        <v>9214463</v>
      </c>
      <c r="R36" s="136">
        <v>9168714</v>
      </c>
      <c r="S36" s="136">
        <v>45749</v>
      </c>
    </row>
    <row r="37" spans="1:19" x14ac:dyDescent="0.2">
      <c r="A37" s="145">
        <v>26</v>
      </c>
      <c r="B37" s="149" t="s">
        <v>85</v>
      </c>
      <c r="C37" s="147" t="s">
        <v>86</v>
      </c>
      <c r="D37" s="142">
        <f t="shared" si="4"/>
        <v>312172</v>
      </c>
      <c r="E37" s="142"/>
      <c r="F37" s="142"/>
      <c r="G37" s="142">
        <f t="shared" si="5"/>
        <v>312172</v>
      </c>
      <c r="H37" s="136"/>
      <c r="I37" s="136"/>
      <c r="J37" s="138"/>
      <c r="K37" s="136"/>
      <c r="L37" s="136"/>
      <c r="M37" s="136"/>
      <c r="N37" s="136"/>
      <c r="O37" s="136"/>
      <c r="P37" s="136"/>
      <c r="Q37" s="136">
        <f t="shared" si="9"/>
        <v>312172</v>
      </c>
      <c r="R37" s="136"/>
      <c r="S37" s="136">
        <v>312172</v>
      </c>
    </row>
    <row r="38" spans="1:19" x14ac:dyDescent="0.2">
      <c r="A38" s="145">
        <v>27</v>
      </c>
      <c r="B38" s="148" t="s">
        <v>87</v>
      </c>
      <c r="C38" s="147" t="s">
        <v>88</v>
      </c>
      <c r="D38" s="142"/>
      <c r="E38" s="142"/>
      <c r="F38" s="142"/>
      <c r="G38" s="142"/>
      <c r="H38" s="136"/>
      <c r="I38" s="136"/>
      <c r="J38" s="138"/>
      <c r="K38" s="136"/>
      <c r="L38" s="136"/>
      <c r="M38" s="136"/>
      <c r="N38" s="136"/>
      <c r="O38" s="136"/>
      <c r="P38" s="136"/>
      <c r="Q38" s="136"/>
      <c r="R38" s="136"/>
      <c r="S38" s="136"/>
    </row>
    <row r="39" spans="1:19" x14ac:dyDescent="0.2">
      <c r="A39" s="145">
        <v>28</v>
      </c>
      <c r="B39" s="148" t="s">
        <v>89</v>
      </c>
      <c r="C39" s="147" t="s">
        <v>39</v>
      </c>
      <c r="D39" s="142">
        <f t="shared" si="4"/>
        <v>45047312</v>
      </c>
      <c r="E39" s="142">
        <f t="shared" si="10"/>
        <v>44875043</v>
      </c>
      <c r="F39" s="142">
        <v>2865870</v>
      </c>
      <c r="G39" s="142">
        <f t="shared" si="5"/>
        <v>172269</v>
      </c>
      <c r="H39" s="136"/>
      <c r="I39" s="136"/>
      <c r="J39" s="138"/>
      <c r="K39" s="136">
        <f t="shared" si="7"/>
        <v>4822376</v>
      </c>
      <c r="L39" s="136">
        <v>4822376</v>
      </c>
      <c r="M39" s="136"/>
      <c r="N39" s="136">
        <f t="shared" si="8"/>
        <v>39256126</v>
      </c>
      <c r="O39" s="136">
        <v>39252053</v>
      </c>
      <c r="P39" s="136">
        <v>4073</v>
      </c>
      <c r="Q39" s="136">
        <f t="shared" si="9"/>
        <v>968810</v>
      </c>
      <c r="R39" s="136">
        <v>800614</v>
      </c>
      <c r="S39" s="136">
        <v>168196</v>
      </c>
    </row>
    <row r="40" spans="1:19" x14ac:dyDescent="0.2">
      <c r="A40" s="145">
        <v>29</v>
      </c>
      <c r="B40" s="146" t="s">
        <v>90</v>
      </c>
      <c r="C40" s="147" t="s">
        <v>37</v>
      </c>
      <c r="D40" s="142">
        <f t="shared" si="4"/>
        <v>79205993</v>
      </c>
      <c r="E40" s="142">
        <f t="shared" si="10"/>
        <v>79184464</v>
      </c>
      <c r="F40" s="142">
        <v>3602120</v>
      </c>
      <c r="G40" s="142">
        <f t="shared" si="5"/>
        <v>21529</v>
      </c>
      <c r="H40" s="136"/>
      <c r="I40" s="136"/>
      <c r="J40" s="138"/>
      <c r="K40" s="136">
        <f t="shared" si="7"/>
        <v>8671524</v>
      </c>
      <c r="L40" s="136">
        <v>8671524</v>
      </c>
      <c r="M40" s="136"/>
      <c r="N40" s="136">
        <f t="shared" si="8"/>
        <v>66299960</v>
      </c>
      <c r="O40" s="136">
        <v>66299960</v>
      </c>
      <c r="P40" s="136"/>
      <c r="Q40" s="136">
        <f t="shared" si="9"/>
        <v>4234509</v>
      </c>
      <c r="R40" s="136">
        <v>4212980</v>
      </c>
      <c r="S40" s="136">
        <v>21529</v>
      </c>
    </row>
    <row r="41" spans="1:19" x14ac:dyDescent="0.2">
      <c r="A41" s="145">
        <v>30</v>
      </c>
      <c r="B41" s="148" t="s">
        <v>91</v>
      </c>
      <c r="C41" s="147" t="s">
        <v>16</v>
      </c>
      <c r="D41" s="142">
        <f t="shared" si="4"/>
        <v>16905110</v>
      </c>
      <c r="E41" s="142">
        <f t="shared" si="10"/>
        <v>16898382</v>
      </c>
      <c r="F41" s="142">
        <v>636478</v>
      </c>
      <c r="G41" s="142">
        <f t="shared" si="5"/>
        <v>6728</v>
      </c>
      <c r="H41" s="136">
        <f t="shared" si="6"/>
        <v>2248752</v>
      </c>
      <c r="I41" s="136">
        <v>2248752</v>
      </c>
      <c r="J41" s="138"/>
      <c r="K41" s="136">
        <f t="shared" si="7"/>
        <v>1462968</v>
      </c>
      <c r="L41" s="136">
        <v>1462968</v>
      </c>
      <c r="M41" s="136"/>
      <c r="N41" s="136">
        <f t="shared" si="8"/>
        <v>12530024</v>
      </c>
      <c r="O41" s="136">
        <v>12530024</v>
      </c>
      <c r="P41" s="136"/>
      <c r="Q41" s="136">
        <f t="shared" si="9"/>
        <v>663366</v>
      </c>
      <c r="R41" s="136">
        <v>656638</v>
      </c>
      <c r="S41" s="136">
        <v>6728</v>
      </c>
    </row>
    <row r="42" spans="1:19" x14ac:dyDescent="0.2">
      <c r="A42" s="145">
        <v>31</v>
      </c>
      <c r="B42" s="149" t="s">
        <v>92</v>
      </c>
      <c r="C42" s="147" t="s">
        <v>21</v>
      </c>
      <c r="D42" s="142">
        <f t="shared" si="4"/>
        <v>63924401</v>
      </c>
      <c r="E42" s="142">
        <f t="shared" si="10"/>
        <v>63823483</v>
      </c>
      <c r="F42" s="142">
        <v>3175508</v>
      </c>
      <c r="G42" s="142">
        <f t="shared" si="5"/>
        <v>100918</v>
      </c>
      <c r="H42" s="136">
        <f t="shared" si="6"/>
        <v>9129261</v>
      </c>
      <c r="I42" s="136">
        <v>9129261</v>
      </c>
      <c r="J42" s="138"/>
      <c r="K42" s="136">
        <f t="shared" si="7"/>
        <v>5906056</v>
      </c>
      <c r="L42" s="136">
        <v>5906056</v>
      </c>
      <c r="M42" s="136"/>
      <c r="N42" s="136">
        <f t="shared" si="8"/>
        <v>43879527</v>
      </c>
      <c r="O42" s="136">
        <v>43879527</v>
      </c>
      <c r="P42" s="136"/>
      <c r="Q42" s="136">
        <f t="shared" si="9"/>
        <v>5009557</v>
      </c>
      <c r="R42" s="136">
        <v>4908639</v>
      </c>
      <c r="S42" s="136">
        <v>100918</v>
      </c>
    </row>
    <row r="43" spans="1:19" x14ac:dyDescent="0.2">
      <c r="A43" s="145">
        <v>32</v>
      </c>
      <c r="B43" s="148" t="s">
        <v>93</v>
      </c>
      <c r="C43" s="147" t="s">
        <v>24</v>
      </c>
      <c r="D43" s="142">
        <f t="shared" si="4"/>
        <v>25139588</v>
      </c>
      <c r="E43" s="142">
        <f t="shared" si="10"/>
        <v>25065582</v>
      </c>
      <c r="F43" s="142">
        <v>712167</v>
      </c>
      <c r="G43" s="142">
        <f t="shared" si="5"/>
        <v>74006</v>
      </c>
      <c r="H43" s="136">
        <f t="shared" si="6"/>
        <v>3212503</v>
      </c>
      <c r="I43" s="136">
        <v>3212503</v>
      </c>
      <c r="J43" s="138"/>
      <c r="K43" s="136">
        <f t="shared" si="7"/>
        <v>2354920</v>
      </c>
      <c r="L43" s="136">
        <v>2354920</v>
      </c>
      <c r="M43" s="136"/>
      <c r="N43" s="136">
        <f t="shared" si="8"/>
        <v>18876506</v>
      </c>
      <c r="O43" s="136">
        <v>18876506</v>
      </c>
      <c r="P43" s="136"/>
      <c r="Q43" s="136">
        <f t="shared" si="9"/>
        <v>695659</v>
      </c>
      <c r="R43" s="136">
        <v>621653</v>
      </c>
      <c r="S43" s="136">
        <v>74006</v>
      </c>
    </row>
    <row r="44" spans="1:19" x14ac:dyDescent="0.2">
      <c r="A44" s="145">
        <v>33</v>
      </c>
      <c r="B44" s="146" t="s">
        <v>94</v>
      </c>
      <c r="C44" s="147" t="s">
        <v>214</v>
      </c>
      <c r="D44" s="142">
        <f t="shared" si="4"/>
        <v>63569283</v>
      </c>
      <c r="E44" s="142">
        <f t="shared" si="10"/>
        <v>63469711</v>
      </c>
      <c r="F44" s="142">
        <v>3939281</v>
      </c>
      <c r="G44" s="142">
        <f t="shared" si="5"/>
        <v>99572</v>
      </c>
      <c r="H44" s="136">
        <f t="shared" si="6"/>
        <v>9699840</v>
      </c>
      <c r="I44" s="136">
        <v>9699840</v>
      </c>
      <c r="J44" s="138"/>
      <c r="K44" s="136">
        <f t="shared" si="7"/>
        <v>6156136</v>
      </c>
      <c r="L44" s="136">
        <v>6156136</v>
      </c>
      <c r="M44" s="136"/>
      <c r="N44" s="136">
        <f t="shared" si="8"/>
        <v>44950852</v>
      </c>
      <c r="O44" s="136">
        <v>44950852</v>
      </c>
      <c r="P44" s="136"/>
      <c r="Q44" s="136">
        <f t="shared" si="9"/>
        <v>2762455</v>
      </c>
      <c r="R44" s="136">
        <v>2662883</v>
      </c>
      <c r="S44" s="136">
        <v>99572</v>
      </c>
    </row>
    <row r="45" spans="1:19" x14ac:dyDescent="0.2">
      <c r="A45" s="145">
        <v>34</v>
      </c>
      <c r="B45" s="150" t="s">
        <v>95</v>
      </c>
      <c r="C45" s="151" t="s">
        <v>215</v>
      </c>
      <c r="D45" s="142">
        <f t="shared" si="4"/>
        <v>21836564</v>
      </c>
      <c r="E45" s="142">
        <f t="shared" si="10"/>
        <v>21809653</v>
      </c>
      <c r="F45" s="142">
        <v>564229</v>
      </c>
      <c r="G45" s="142">
        <f t="shared" si="5"/>
        <v>26911</v>
      </c>
      <c r="H45" s="136">
        <f t="shared" si="6"/>
        <v>3274835</v>
      </c>
      <c r="I45" s="136">
        <v>3274835</v>
      </c>
      <c r="J45" s="138"/>
      <c r="K45" s="136">
        <f t="shared" si="7"/>
        <v>1994388</v>
      </c>
      <c r="L45" s="136">
        <v>1994388</v>
      </c>
      <c r="M45" s="136"/>
      <c r="N45" s="136">
        <f t="shared" si="8"/>
        <v>15727706</v>
      </c>
      <c r="O45" s="136">
        <v>15727706</v>
      </c>
      <c r="P45" s="136"/>
      <c r="Q45" s="136">
        <f t="shared" si="9"/>
        <v>839635</v>
      </c>
      <c r="R45" s="136">
        <v>812724</v>
      </c>
      <c r="S45" s="136">
        <v>26911</v>
      </c>
    </row>
    <row r="46" spans="1:19" x14ac:dyDescent="0.2">
      <c r="A46" s="145">
        <v>35</v>
      </c>
      <c r="B46" s="146" t="s">
        <v>96</v>
      </c>
      <c r="C46" s="147" t="s">
        <v>216</v>
      </c>
      <c r="D46" s="142">
        <f t="shared" si="4"/>
        <v>17515089</v>
      </c>
      <c r="E46" s="142">
        <f t="shared" si="10"/>
        <v>17427627</v>
      </c>
      <c r="F46" s="142">
        <v>491980</v>
      </c>
      <c r="G46" s="142">
        <f t="shared" si="5"/>
        <v>87462</v>
      </c>
      <c r="H46" s="136">
        <f t="shared" si="6"/>
        <v>2675487</v>
      </c>
      <c r="I46" s="136">
        <v>2675487</v>
      </c>
      <c r="J46" s="138"/>
      <c r="K46" s="136">
        <f t="shared" si="7"/>
        <v>1289996</v>
      </c>
      <c r="L46" s="136">
        <v>1289996</v>
      </c>
      <c r="M46" s="136"/>
      <c r="N46" s="136">
        <f t="shared" si="8"/>
        <v>12191926</v>
      </c>
      <c r="O46" s="136">
        <v>12191926</v>
      </c>
      <c r="P46" s="136"/>
      <c r="Q46" s="136">
        <f t="shared" si="9"/>
        <v>1357680</v>
      </c>
      <c r="R46" s="136">
        <v>1270218</v>
      </c>
      <c r="S46" s="136">
        <v>87462</v>
      </c>
    </row>
    <row r="47" spans="1:19" x14ac:dyDescent="0.2">
      <c r="A47" s="145">
        <v>36</v>
      </c>
      <c r="B47" s="146" t="s">
        <v>97</v>
      </c>
      <c r="C47" s="147" t="s">
        <v>23</v>
      </c>
      <c r="D47" s="142">
        <f t="shared" si="4"/>
        <v>29746948</v>
      </c>
      <c r="E47" s="142">
        <f t="shared" si="10"/>
        <v>29746948</v>
      </c>
      <c r="F47" s="142">
        <v>949556</v>
      </c>
      <c r="G47" s="142"/>
      <c r="H47" s="136">
        <f t="shared" si="6"/>
        <v>4128306</v>
      </c>
      <c r="I47" s="136">
        <v>4128306</v>
      </c>
      <c r="J47" s="138"/>
      <c r="K47" s="136">
        <f t="shared" si="7"/>
        <v>2111092</v>
      </c>
      <c r="L47" s="136">
        <v>2111092</v>
      </c>
      <c r="M47" s="136"/>
      <c r="N47" s="136">
        <f t="shared" si="8"/>
        <v>21365403</v>
      </c>
      <c r="O47" s="136">
        <v>21365403</v>
      </c>
      <c r="P47" s="136"/>
      <c r="Q47" s="136">
        <f t="shared" si="9"/>
        <v>2142147</v>
      </c>
      <c r="R47" s="136">
        <v>2142147</v>
      </c>
      <c r="S47" s="136"/>
    </row>
    <row r="48" spans="1:19" x14ac:dyDescent="0.2">
      <c r="A48" s="145">
        <v>37</v>
      </c>
      <c r="B48" s="149" t="s">
        <v>98</v>
      </c>
      <c r="C48" s="147" t="s">
        <v>20</v>
      </c>
      <c r="D48" s="142">
        <f t="shared" si="4"/>
        <v>11854651</v>
      </c>
      <c r="E48" s="142">
        <f t="shared" si="10"/>
        <v>11854651</v>
      </c>
      <c r="F48" s="142">
        <v>306197</v>
      </c>
      <c r="G48" s="142"/>
      <c r="H48" s="136">
        <f t="shared" si="6"/>
        <v>1951475</v>
      </c>
      <c r="I48" s="136">
        <v>1951475</v>
      </c>
      <c r="J48" s="138"/>
      <c r="K48" s="136">
        <f t="shared" si="7"/>
        <v>908624</v>
      </c>
      <c r="L48" s="136">
        <v>908624</v>
      </c>
      <c r="M48" s="136"/>
      <c r="N48" s="136">
        <f t="shared" si="8"/>
        <v>8432104</v>
      </c>
      <c r="O48" s="136">
        <v>8432104</v>
      </c>
      <c r="P48" s="136"/>
      <c r="Q48" s="136">
        <f t="shared" si="9"/>
        <v>562448</v>
      </c>
      <c r="R48" s="136">
        <v>562448</v>
      </c>
      <c r="S48" s="136"/>
    </row>
    <row r="49" spans="1:19" x14ac:dyDescent="0.2">
      <c r="A49" s="145">
        <v>38</v>
      </c>
      <c r="B49" s="148" t="s">
        <v>99</v>
      </c>
      <c r="C49" s="147" t="s">
        <v>100</v>
      </c>
      <c r="D49" s="142">
        <f t="shared" si="4"/>
        <v>16536561</v>
      </c>
      <c r="E49" s="142">
        <f t="shared" si="10"/>
        <v>16536561</v>
      </c>
      <c r="F49" s="142">
        <v>443814</v>
      </c>
      <c r="G49" s="142"/>
      <c r="H49" s="136">
        <f t="shared" si="6"/>
        <v>5298232</v>
      </c>
      <c r="I49" s="136">
        <v>5298232</v>
      </c>
      <c r="J49" s="138"/>
      <c r="K49" s="136">
        <f t="shared" si="7"/>
        <v>2317408</v>
      </c>
      <c r="L49" s="136">
        <v>2317408</v>
      </c>
      <c r="M49" s="136"/>
      <c r="N49" s="136">
        <f t="shared" si="8"/>
        <v>8920921</v>
      </c>
      <c r="O49" s="136">
        <v>8920921</v>
      </c>
      <c r="P49" s="136"/>
      <c r="Q49" s="136">
        <f t="shared" si="9"/>
        <v>0</v>
      </c>
      <c r="R49" s="136"/>
      <c r="S49" s="136"/>
    </row>
    <row r="50" spans="1:19" x14ac:dyDescent="0.2">
      <c r="A50" s="145">
        <v>39</v>
      </c>
      <c r="B50" s="149" t="s">
        <v>101</v>
      </c>
      <c r="C50" s="147" t="s">
        <v>102</v>
      </c>
      <c r="D50" s="142">
        <f t="shared" si="4"/>
        <v>78557145</v>
      </c>
      <c r="E50" s="142">
        <f t="shared" si="10"/>
        <v>78330295</v>
      </c>
      <c r="F50" s="142">
        <v>1063090</v>
      </c>
      <c r="G50" s="142">
        <f t="shared" si="5"/>
        <v>226850</v>
      </c>
      <c r="H50" s="136">
        <f t="shared" si="6"/>
        <v>13363052</v>
      </c>
      <c r="I50" s="136">
        <v>13358257</v>
      </c>
      <c r="J50" s="138">
        <v>4795</v>
      </c>
      <c r="K50" s="136">
        <f t="shared" si="7"/>
        <v>7098104</v>
      </c>
      <c r="L50" s="136">
        <v>7098104</v>
      </c>
      <c r="M50" s="136"/>
      <c r="N50" s="136">
        <f t="shared" si="8"/>
        <v>54967539</v>
      </c>
      <c r="O50" s="136">
        <v>54963466</v>
      </c>
      <c r="P50" s="136">
        <v>4073</v>
      </c>
      <c r="Q50" s="136">
        <f t="shared" si="9"/>
        <v>3128450</v>
      </c>
      <c r="R50" s="136">
        <v>2910468</v>
      </c>
      <c r="S50" s="136">
        <v>217982</v>
      </c>
    </row>
    <row r="51" spans="1:19" x14ac:dyDescent="0.2">
      <c r="A51" s="145">
        <v>40</v>
      </c>
      <c r="B51" s="146" t="s">
        <v>103</v>
      </c>
      <c r="C51" s="147" t="s">
        <v>221</v>
      </c>
      <c r="D51" s="142">
        <f t="shared" si="4"/>
        <v>25322751</v>
      </c>
      <c r="E51" s="142">
        <f t="shared" si="10"/>
        <v>25209479</v>
      </c>
      <c r="F51" s="142">
        <v>426612</v>
      </c>
      <c r="G51" s="142">
        <f t="shared" si="5"/>
        <v>113272</v>
      </c>
      <c r="H51" s="136">
        <f t="shared" si="6"/>
        <v>3389910</v>
      </c>
      <c r="I51" s="136">
        <v>3380320</v>
      </c>
      <c r="J51" s="138">
        <v>9590</v>
      </c>
      <c r="K51" s="136">
        <f t="shared" si="7"/>
        <v>2271560</v>
      </c>
      <c r="L51" s="136">
        <v>2271560</v>
      </c>
      <c r="M51" s="136"/>
      <c r="N51" s="136">
        <f t="shared" si="8"/>
        <v>18314366</v>
      </c>
      <c r="O51" s="136">
        <v>18306219</v>
      </c>
      <c r="P51" s="136">
        <v>8147</v>
      </c>
      <c r="Q51" s="136">
        <f t="shared" si="9"/>
        <v>1346915</v>
      </c>
      <c r="R51" s="136">
        <v>1251380</v>
      </c>
      <c r="S51" s="136">
        <v>95535</v>
      </c>
    </row>
    <row r="52" spans="1:19" x14ac:dyDescent="0.2">
      <c r="A52" s="145">
        <v>41</v>
      </c>
      <c r="B52" s="146" t="s">
        <v>104</v>
      </c>
      <c r="C52" s="147" t="s">
        <v>2</v>
      </c>
      <c r="D52" s="142">
        <f t="shared" si="4"/>
        <v>43434456</v>
      </c>
      <c r="E52" s="142">
        <f t="shared" si="10"/>
        <v>43344303</v>
      </c>
      <c r="F52" s="142">
        <v>6467990</v>
      </c>
      <c r="G52" s="142">
        <f t="shared" si="5"/>
        <v>90153</v>
      </c>
      <c r="H52" s="136"/>
      <c r="I52" s="136"/>
      <c r="J52" s="138"/>
      <c r="K52" s="136">
        <f t="shared" si="7"/>
        <v>5622632</v>
      </c>
      <c r="L52" s="136">
        <v>5622632</v>
      </c>
      <c r="M52" s="136"/>
      <c r="N52" s="136">
        <f t="shared" si="8"/>
        <v>34877136</v>
      </c>
      <c r="O52" s="136">
        <v>34877136</v>
      </c>
      <c r="P52" s="136"/>
      <c r="Q52" s="136">
        <f t="shared" si="9"/>
        <v>2934688</v>
      </c>
      <c r="R52" s="136">
        <v>2844535</v>
      </c>
      <c r="S52" s="136">
        <v>90153</v>
      </c>
    </row>
    <row r="53" spans="1:19" x14ac:dyDescent="0.2">
      <c r="A53" s="145">
        <v>42</v>
      </c>
      <c r="B53" s="149" t="s">
        <v>105</v>
      </c>
      <c r="C53" s="147" t="s">
        <v>3</v>
      </c>
      <c r="D53" s="142">
        <f t="shared" si="4"/>
        <v>18607847</v>
      </c>
      <c r="E53" s="142">
        <f t="shared" si="10"/>
        <v>18527113</v>
      </c>
      <c r="F53" s="142">
        <v>299317</v>
      </c>
      <c r="G53" s="142">
        <f t="shared" si="5"/>
        <v>80734</v>
      </c>
      <c r="H53" s="136">
        <f t="shared" si="6"/>
        <v>2857689</v>
      </c>
      <c r="I53" s="136">
        <v>2857689</v>
      </c>
      <c r="J53" s="138"/>
      <c r="K53" s="136">
        <f t="shared" si="7"/>
        <v>1442128</v>
      </c>
      <c r="L53" s="136">
        <v>1442128</v>
      </c>
      <c r="M53" s="136"/>
      <c r="N53" s="136">
        <f t="shared" si="8"/>
        <v>12884417</v>
      </c>
      <c r="O53" s="136">
        <v>12884417</v>
      </c>
      <c r="P53" s="136"/>
      <c r="Q53" s="136">
        <f t="shared" si="9"/>
        <v>1423613</v>
      </c>
      <c r="R53" s="136">
        <v>1342879</v>
      </c>
      <c r="S53" s="136">
        <v>80734</v>
      </c>
    </row>
    <row r="54" spans="1:19" x14ac:dyDescent="0.2">
      <c r="A54" s="145">
        <v>43</v>
      </c>
      <c r="B54" s="148" t="s">
        <v>151</v>
      </c>
      <c r="C54" s="147" t="s">
        <v>32</v>
      </c>
      <c r="D54" s="142">
        <f t="shared" si="4"/>
        <v>22821141</v>
      </c>
      <c r="E54" s="142">
        <f t="shared" si="10"/>
        <v>22821141</v>
      </c>
      <c r="F54" s="142">
        <v>402529</v>
      </c>
      <c r="G54" s="142"/>
      <c r="H54" s="136">
        <f t="shared" si="6"/>
        <v>3878977</v>
      </c>
      <c r="I54" s="136">
        <v>3878977</v>
      </c>
      <c r="J54" s="138"/>
      <c r="K54" s="136">
        <f t="shared" si="7"/>
        <v>2294484</v>
      </c>
      <c r="L54" s="136">
        <v>2294484</v>
      </c>
      <c r="M54" s="136"/>
      <c r="N54" s="136">
        <f t="shared" si="8"/>
        <v>16130981</v>
      </c>
      <c r="O54" s="136">
        <v>16130981</v>
      </c>
      <c r="P54" s="136"/>
      <c r="Q54" s="136">
        <f t="shared" si="9"/>
        <v>516699</v>
      </c>
      <c r="R54" s="136">
        <v>516699</v>
      </c>
      <c r="S54" s="136">
        <v>0</v>
      </c>
    </row>
    <row r="55" spans="1:19" x14ac:dyDescent="0.2">
      <c r="A55" s="145">
        <v>44</v>
      </c>
      <c r="B55" s="149" t="s">
        <v>106</v>
      </c>
      <c r="C55" s="147" t="s">
        <v>217</v>
      </c>
      <c r="D55" s="142">
        <f t="shared" si="4"/>
        <v>28787431</v>
      </c>
      <c r="E55" s="142">
        <f t="shared" si="10"/>
        <v>28699969</v>
      </c>
      <c r="F55" s="142">
        <v>756892</v>
      </c>
      <c r="G55" s="142">
        <f t="shared" si="5"/>
        <v>87462</v>
      </c>
      <c r="H55" s="136">
        <f t="shared" si="6"/>
        <v>4300918</v>
      </c>
      <c r="I55" s="136">
        <v>4300918</v>
      </c>
      <c r="J55" s="138"/>
      <c r="K55" s="136">
        <f t="shared" si="7"/>
        <v>2507052</v>
      </c>
      <c r="L55" s="136">
        <v>2507052</v>
      </c>
      <c r="M55" s="136"/>
      <c r="N55" s="136">
        <f t="shared" si="8"/>
        <v>21418358</v>
      </c>
      <c r="O55" s="136">
        <v>21418358</v>
      </c>
      <c r="P55" s="136"/>
      <c r="Q55" s="136">
        <f t="shared" si="9"/>
        <v>561103</v>
      </c>
      <c r="R55" s="136">
        <v>473641</v>
      </c>
      <c r="S55" s="136">
        <v>87462</v>
      </c>
    </row>
    <row r="56" spans="1:19" x14ac:dyDescent="0.2">
      <c r="A56" s="145">
        <v>45</v>
      </c>
      <c r="B56" s="148" t="s">
        <v>107</v>
      </c>
      <c r="C56" s="147" t="s">
        <v>0</v>
      </c>
      <c r="D56" s="142">
        <f t="shared" si="4"/>
        <v>28131005</v>
      </c>
      <c r="E56" s="142">
        <f t="shared" si="10"/>
        <v>28104094</v>
      </c>
      <c r="F56" s="142">
        <v>2618160</v>
      </c>
      <c r="G56" s="142">
        <f t="shared" si="5"/>
        <v>26911</v>
      </c>
      <c r="H56" s="136">
        <f t="shared" si="6"/>
        <v>4981776</v>
      </c>
      <c r="I56" s="136">
        <v>4981776</v>
      </c>
      <c r="J56" s="138"/>
      <c r="K56" s="136">
        <f t="shared" si="7"/>
        <v>2894676</v>
      </c>
      <c r="L56" s="136">
        <v>2894676</v>
      </c>
      <c r="M56" s="136"/>
      <c r="N56" s="136">
        <f t="shared" si="8"/>
        <v>18151427</v>
      </c>
      <c r="O56" s="136">
        <v>18151427</v>
      </c>
      <c r="P56" s="136"/>
      <c r="Q56" s="136">
        <f t="shared" si="9"/>
        <v>2103126</v>
      </c>
      <c r="R56" s="136">
        <v>2076215</v>
      </c>
      <c r="S56" s="136">
        <v>26911</v>
      </c>
    </row>
    <row r="57" spans="1:19" x14ac:dyDescent="0.2">
      <c r="A57" s="145">
        <v>46</v>
      </c>
      <c r="B57" s="149" t="s">
        <v>108</v>
      </c>
      <c r="C57" s="147" t="s">
        <v>4</v>
      </c>
      <c r="D57" s="142">
        <f t="shared" si="4"/>
        <v>12377392</v>
      </c>
      <c r="E57" s="142">
        <f t="shared" si="10"/>
        <v>12369319</v>
      </c>
      <c r="F57" s="142">
        <v>1300479</v>
      </c>
      <c r="G57" s="142">
        <f t="shared" si="5"/>
        <v>8073</v>
      </c>
      <c r="H57" s="136">
        <f t="shared" si="6"/>
        <v>1635020</v>
      </c>
      <c r="I57" s="136">
        <v>1635020</v>
      </c>
      <c r="J57" s="138"/>
      <c r="K57" s="136">
        <f t="shared" si="7"/>
        <v>958640</v>
      </c>
      <c r="L57" s="136">
        <v>958640</v>
      </c>
      <c r="M57" s="136"/>
      <c r="N57" s="136">
        <f t="shared" si="8"/>
        <v>8656145</v>
      </c>
      <c r="O57" s="136">
        <v>8656145</v>
      </c>
      <c r="P57" s="136"/>
      <c r="Q57" s="136">
        <f t="shared" si="9"/>
        <v>1127587</v>
      </c>
      <c r="R57" s="136">
        <v>1119514</v>
      </c>
      <c r="S57" s="136">
        <v>8073</v>
      </c>
    </row>
    <row r="58" spans="1:19" x14ac:dyDescent="0.2">
      <c r="A58" s="145">
        <v>47</v>
      </c>
      <c r="B58" s="148" t="s">
        <v>109</v>
      </c>
      <c r="C58" s="147" t="s">
        <v>1</v>
      </c>
      <c r="D58" s="142">
        <f t="shared" si="4"/>
        <v>20046673</v>
      </c>
      <c r="E58" s="142">
        <f t="shared" si="10"/>
        <v>20046673</v>
      </c>
      <c r="F58" s="142">
        <v>8821237</v>
      </c>
      <c r="G58" s="142"/>
      <c r="H58" s="136">
        <f t="shared" si="6"/>
        <v>3524163</v>
      </c>
      <c r="I58" s="136">
        <v>3524163</v>
      </c>
      <c r="J58" s="138"/>
      <c r="K58" s="136">
        <f t="shared" si="7"/>
        <v>1510900</v>
      </c>
      <c r="L58" s="136">
        <v>1510900</v>
      </c>
      <c r="M58" s="136"/>
      <c r="N58" s="136">
        <f t="shared" si="8"/>
        <v>13910934</v>
      </c>
      <c r="O58" s="136">
        <v>13910934</v>
      </c>
      <c r="P58" s="136"/>
      <c r="Q58" s="136">
        <f t="shared" si="9"/>
        <v>1100676</v>
      </c>
      <c r="R58" s="136">
        <v>1100676</v>
      </c>
      <c r="S58" s="136"/>
    </row>
    <row r="59" spans="1:19" x14ac:dyDescent="0.2">
      <c r="A59" s="145">
        <v>48</v>
      </c>
      <c r="B59" s="149" t="s">
        <v>110</v>
      </c>
      <c r="C59" s="147" t="s">
        <v>218</v>
      </c>
      <c r="D59" s="142">
        <f t="shared" si="4"/>
        <v>37715646</v>
      </c>
      <c r="E59" s="142">
        <f t="shared" si="10"/>
        <v>37691426</v>
      </c>
      <c r="F59" s="142">
        <v>1823423</v>
      </c>
      <c r="G59" s="142">
        <f t="shared" si="5"/>
        <v>24220</v>
      </c>
      <c r="H59" s="136">
        <f t="shared" si="6"/>
        <v>5533176</v>
      </c>
      <c r="I59" s="136">
        <v>5533176</v>
      </c>
      <c r="J59" s="138"/>
      <c r="K59" s="136">
        <f t="shared" si="7"/>
        <v>2377844</v>
      </c>
      <c r="L59" s="136">
        <v>2377844</v>
      </c>
      <c r="M59" s="136"/>
      <c r="N59" s="136">
        <f t="shared" si="8"/>
        <v>26412444</v>
      </c>
      <c r="O59" s="136">
        <v>26412444</v>
      </c>
      <c r="P59" s="136"/>
      <c r="Q59" s="136">
        <f t="shared" si="9"/>
        <v>3392182</v>
      </c>
      <c r="R59" s="136">
        <v>3367962</v>
      </c>
      <c r="S59" s="136">
        <v>24220</v>
      </c>
    </row>
    <row r="60" spans="1:19" x14ac:dyDescent="0.2">
      <c r="A60" s="145">
        <v>49</v>
      </c>
      <c r="B60" s="149" t="s">
        <v>111</v>
      </c>
      <c r="C60" s="147" t="s">
        <v>25</v>
      </c>
      <c r="D60" s="142">
        <f t="shared" si="4"/>
        <v>104883827</v>
      </c>
      <c r="E60" s="142">
        <f t="shared" si="10"/>
        <v>104475825</v>
      </c>
      <c r="F60" s="142">
        <v>3192710</v>
      </c>
      <c r="G60" s="142">
        <f t="shared" si="5"/>
        <v>408002</v>
      </c>
      <c r="H60" s="136">
        <f t="shared" si="6"/>
        <v>15036430</v>
      </c>
      <c r="I60" s="136">
        <v>15036430</v>
      </c>
      <c r="J60" s="138"/>
      <c r="K60" s="136">
        <f t="shared" si="7"/>
        <v>8333916</v>
      </c>
      <c r="L60" s="136">
        <v>8333916</v>
      </c>
      <c r="M60" s="136"/>
      <c r="N60" s="136">
        <f t="shared" si="8"/>
        <v>75448997</v>
      </c>
      <c r="O60" s="136">
        <v>75416409</v>
      </c>
      <c r="P60" s="136">
        <v>32588</v>
      </c>
      <c r="Q60" s="136">
        <f t="shared" si="9"/>
        <v>6064484</v>
      </c>
      <c r="R60" s="136">
        <v>5689070</v>
      </c>
      <c r="S60" s="136">
        <v>375414</v>
      </c>
    </row>
    <row r="61" spans="1:19" x14ac:dyDescent="0.2">
      <c r="A61" s="145">
        <v>50</v>
      </c>
      <c r="B61" s="149" t="s">
        <v>159</v>
      </c>
      <c r="C61" s="147" t="s">
        <v>53</v>
      </c>
      <c r="D61" s="142">
        <f t="shared" si="4"/>
        <v>23562421</v>
      </c>
      <c r="E61" s="142">
        <f t="shared" si="10"/>
        <v>23554348</v>
      </c>
      <c r="F61" s="142">
        <v>2559672</v>
      </c>
      <c r="G61" s="142">
        <f t="shared" si="5"/>
        <v>8073</v>
      </c>
      <c r="H61" s="136">
        <f t="shared" si="6"/>
        <v>3926925</v>
      </c>
      <c r="I61" s="136">
        <v>3926925</v>
      </c>
      <c r="J61" s="138"/>
      <c r="K61" s="136">
        <f t="shared" si="7"/>
        <v>1760980</v>
      </c>
      <c r="L61" s="136">
        <v>1760980</v>
      </c>
      <c r="M61" s="136"/>
      <c r="N61" s="136">
        <f t="shared" si="8"/>
        <v>16542402</v>
      </c>
      <c r="O61" s="136">
        <v>16542402</v>
      </c>
      <c r="P61" s="136"/>
      <c r="Q61" s="136">
        <f t="shared" si="9"/>
        <v>1332114</v>
      </c>
      <c r="R61" s="136">
        <v>1324041</v>
      </c>
      <c r="S61" s="136">
        <v>8073</v>
      </c>
    </row>
    <row r="62" spans="1:19" x14ac:dyDescent="0.2">
      <c r="A62" s="145">
        <v>51</v>
      </c>
      <c r="B62" s="149" t="s">
        <v>112</v>
      </c>
      <c r="C62" s="147" t="s">
        <v>219</v>
      </c>
      <c r="D62" s="142">
        <f t="shared" si="4"/>
        <v>17031831</v>
      </c>
      <c r="E62" s="142">
        <f t="shared" si="10"/>
        <v>17011647</v>
      </c>
      <c r="F62" s="142">
        <v>650239</v>
      </c>
      <c r="G62" s="142">
        <f t="shared" si="5"/>
        <v>20184</v>
      </c>
      <c r="H62" s="136">
        <f t="shared" si="6"/>
        <v>2320674</v>
      </c>
      <c r="I62" s="136">
        <v>2320674</v>
      </c>
      <c r="J62" s="138"/>
      <c r="K62" s="136">
        <f t="shared" si="7"/>
        <v>1281660</v>
      </c>
      <c r="L62" s="136">
        <v>1281660</v>
      </c>
      <c r="M62" s="136"/>
      <c r="N62" s="136">
        <f t="shared" si="8"/>
        <v>11556463</v>
      </c>
      <c r="O62" s="136">
        <v>11556463</v>
      </c>
      <c r="P62" s="136"/>
      <c r="Q62" s="136">
        <f t="shared" si="9"/>
        <v>1873034</v>
      </c>
      <c r="R62" s="136">
        <v>1852850</v>
      </c>
      <c r="S62" s="136">
        <v>20184</v>
      </c>
    </row>
    <row r="63" spans="1:19" x14ac:dyDescent="0.2">
      <c r="A63" s="145">
        <v>52</v>
      </c>
      <c r="B63" s="148" t="s">
        <v>161</v>
      </c>
      <c r="C63" s="147" t="s">
        <v>220</v>
      </c>
      <c r="D63" s="142">
        <f t="shared" si="4"/>
        <v>20866087</v>
      </c>
      <c r="E63" s="142">
        <f t="shared" si="10"/>
        <v>20859359</v>
      </c>
      <c r="F63" s="142">
        <v>650239</v>
      </c>
      <c r="G63" s="142">
        <f t="shared" si="5"/>
        <v>6728</v>
      </c>
      <c r="H63" s="136">
        <f t="shared" si="6"/>
        <v>3154965</v>
      </c>
      <c r="I63" s="136">
        <v>3154965</v>
      </c>
      <c r="J63" s="138"/>
      <c r="K63" s="136">
        <f t="shared" si="7"/>
        <v>1667200</v>
      </c>
      <c r="L63" s="136">
        <v>1667200</v>
      </c>
      <c r="M63" s="136"/>
      <c r="N63" s="136">
        <f t="shared" si="8"/>
        <v>15430342</v>
      </c>
      <c r="O63" s="136">
        <v>15430342</v>
      </c>
      <c r="P63" s="136"/>
      <c r="Q63" s="136">
        <f t="shared" si="9"/>
        <v>613580</v>
      </c>
      <c r="R63" s="136">
        <v>606852</v>
      </c>
      <c r="S63" s="136">
        <v>6728</v>
      </c>
    </row>
    <row r="64" spans="1:19" x14ac:dyDescent="0.2">
      <c r="A64" s="145">
        <v>53</v>
      </c>
      <c r="B64" s="149" t="s">
        <v>223</v>
      </c>
      <c r="C64" s="147" t="s">
        <v>222</v>
      </c>
      <c r="D64" s="142"/>
      <c r="E64" s="142"/>
      <c r="F64" s="142"/>
      <c r="G64" s="142"/>
      <c r="H64" s="136"/>
      <c r="I64" s="136"/>
      <c r="J64" s="138"/>
      <c r="K64" s="136"/>
      <c r="L64" s="136"/>
      <c r="M64" s="136"/>
      <c r="N64" s="136"/>
      <c r="O64" s="136"/>
      <c r="P64" s="136"/>
      <c r="Q64" s="136"/>
      <c r="R64" s="136"/>
      <c r="S64" s="136"/>
    </row>
    <row r="65" spans="1:19" ht="15.75" customHeight="1" x14ac:dyDescent="0.2">
      <c r="A65" s="145">
        <v>54</v>
      </c>
      <c r="B65" s="149" t="s">
        <v>232</v>
      </c>
      <c r="C65" s="147" t="s">
        <v>233</v>
      </c>
      <c r="D65" s="142"/>
      <c r="E65" s="142"/>
      <c r="F65" s="142"/>
      <c r="G65" s="142"/>
      <c r="H65" s="136"/>
      <c r="I65" s="136"/>
      <c r="J65" s="138"/>
      <c r="K65" s="136"/>
      <c r="L65" s="136"/>
      <c r="M65" s="136"/>
      <c r="N65" s="136"/>
      <c r="O65" s="136"/>
      <c r="P65" s="136"/>
      <c r="Q65" s="136"/>
      <c r="R65" s="136"/>
      <c r="S65" s="136"/>
    </row>
    <row r="66" spans="1:19" ht="13.5" customHeight="1" x14ac:dyDescent="0.2">
      <c r="A66" s="145">
        <v>55</v>
      </c>
      <c r="B66" s="149" t="s">
        <v>113</v>
      </c>
      <c r="C66" s="147" t="s">
        <v>52</v>
      </c>
      <c r="D66" s="142">
        <f t="shared" si="4"/>
        <v>181652</v>
      </c>
      <c r="E66" s="142"/>
      <c r="F66" s="142"/>
      <c r="G66" s="142">
        <f t="shared" si="5"/>
        <v>181652</v>
      </c>
      <c r="H66" s="136"/>
      <c r="I66" s="136"/>
      <c r="J66" s="138"/>
      <c r="K66" s="136"/>
      <c r="L66" s="136"/>
      <c r="M66" s="136"/>
      <c r="N66" s="136"/>
      <c r="O66" s="136"/>
      <c r="P66" s="136"/>
      <c r="Q66" s="136">
        <f t="shared" si="9"/>
        <v>181652</v>
      </c>
      <c r="R66" s="136"/>
      <c r="S66" s="136">
        <v>181652</v>
      </c>
    </row>
    <row r="67" spans="1:19" ht="12" customHeight="1" x14ac:dyDescent="0.2">
      <c r="A67" s="145">
        <v>56</v>
      </c>
      <c r="B67" s="148" t="s">
        <v>114</v>
      </c>
      <c r="C67" s="147" t="s">
        <v>234</v>
      </c>
      <c r="D67" s="142">
        <f t="shared" si="4"/>
        <v>261041</v>
      </c>
      <c r="E67" s="142"/>
      <c r="F67" s="142"/>
      <c r="G67" s="142">
        <f t="shared" si="5"/>
        <v>261041</v>
      </c>
      <c r="H67" s="136"/>
      <c r="I67" s="136"/>
      <c r="J67" s="138"/>
      <c r="K67" s="136"/>
      <c r="L67" s="136"/>
      <c r="M67" s="136"/>
      <c r="N67" s="136"/>
      <c r="O67" s="136"/>
      <c r="P67" s="136"/>
      <c r="Q67" s="136">
        <f t="shared" si="9"/>
        <v>261041</v>
      </c>
      <c r="R67" s="136"/>
      <c r="S67" s="136">
        <v>261041</v>
      </c>
    </row>
    <row r="68" spans="1:19" ht="14.25" customHeight="1" x14ac:dyDescent="0.2">
      <c r="A68" s="145">
        <v>57</v>
      </c>
      <c r="B68" s="146" t="s">
        <v>115</v>
      </c>
      <c r="C68" s="147" t="s">
        <v>116</v>
      </c>
      <c r="D68" s="142">
        <f t="shared" si="4"/>
        <v>78043</v>
      </c>
      <c r="E68" s="142"/>
      <c r="F68" s="142"/>
      <c r="G68" s="142">
        <f t="shared" si="5"/>
        <v>78043</v>
      </c>
      <c r="H68" s="136"/>
      <c r="I68" s="136"/>
      <c r="J68" s="138"/>
      <c r="K68" s="136"/>
      <c r="L68" s="136"/>
      <c r="M68" s="136"/>
      <c r="N68" s="136"/>
      <c r="O68" s="136"/>
      <c r="P68" s="136"/>
      <c r="Q68" s="136">
        <f t="shared" si="9"/>
        <v>78043</v>
      </c>
      <c r="R68" s="136"/>
      <c r="S68" s="136">
        <v>78043</v>
      </c>
    </row>
    <row r="69" spans="1:19" ht="12" customHeight="1" x14ac:dyDescent="0.2">
      <c r="A69" s="145">
        <v>58</v>
      </c>
      <c r="B69" s="148" t="s">
        <v>117</v>
      </c>
      <c r="C69" s="147" t="s">
        <v>235</v>
      </c>
      <c r="D69" s="142">
        <f t="shared" si="4"/>
        <v>84938</v>
      </c>
      <c r="E69" s="142"/>
      <c r="F69" s="142"/>
      <c r="G69" s="142">
        <f t="shared" si="5"/>
        <v>84938</v>
      </c>
      <c r="H69" s="136"/>
      <c r="I69" s="136"/>
      <c r="J69" s="138"/>
      <c r="K69" s="136">
        <f t="shared" si="7"/>
        <v>4168</v>
      </c>
      <c r="L69" s="136"/>
      <c r="M69" s="136">
        <v>4168</v>
      </c>
      <c r="N69" s="136">
        <f t="shared" si="8"/>
        <v>4073</v>
      </c>
      <c r="O69" s="136"/>
      <c r="P69" s="136">
        <v>4073</v>
      </c>
      <c r="Q69" s="136">
        <f t="shared" si="9"/>
        <v>76697</v>
      </c>
      <c r="R69" s="136"/>
      <c r="S69" s="136">
        <v>76697</v>
      </c>
    </row>
    <row r="70" spans="1:19" ht="13.5" customHeight="1" x14ac:dyDescent="0.2">
      <c r="A70" s="145">
        <v>59</v>
      </c>
      <c r="B70" s="149" t="s">
        <v>118</v>
      </c>
      <c r="C70" s="147" t="s">
        <v>325</v>
      </c>
      <c r="D70" s="142">
        <f t="shared" si="4"/>
        <v>10765</v>
      </c>
      <c r="E70" s="142"/>
      <c r="F70" s="142"/>
      <c r="G70" s="142">
        <f t="shared" si="5"/>
        <v>10765</v>
      </c>
      <c r="H70" s="136"/>
      <c r="I70" s="136"/>
      <c r="J70" s="138"/>
      <c r="K70" s="136"/>
      <c r="L70" s="136"/>
      <c r="M70" s="136"/>
      <c r="N70" s="136"/>
      <c r="O70" s="136"/>
      <c r="P70" s="136"/>
      <c r="Q70" s="136">
        <f t="shared" si="9"/>
        <v>10765</v>
      </c>
      <c r="R70" s="136"/>
      <c r="S70" s="136">
        <v>10765</v>
      </c>
    </row>
    <row r="71" spans="1:19" ht="26.25" customHeight="1" x14ac:dyDescent="0.2">
      <c r="A71" s="145">
        <v>60</v>
      </c>
      <c r="B71" s="146" t="s">
        <v>119</v>
      </c>
      <c r="C71" s="147" t="s">
        <v>236</v>
      </c>
      <c r="D71" s="142"/>
      <c r="E71" s="142"/>
      <c r="F71" s="142"/>
      <c r="G71" s="142"/>
      <c r="H71" s="136"/>
      <c r="I71" s="136"/>
      <c r="J71" s="138"/>
      <c r="K71" s="136"/>
      <c r="L71" s="136"/>
      <c r="M71" s="136"/>
      <c r="N71" s="136"/>
      <c r="O71" s="136"/>
      <c r="P71" s="136"/>
      <c r="Q71" s="136"/>
      <c r="R71" s="136"/>
      <c r="S71" s="136"/>
    </row>
    <row r="72" spans="1:19" ht="26.25" customHeight="1" x14ac:dyDescent="0.2">
      <c r="A72" s="145">
        <v>61</v>
      </c>
      <c r="B72" s="146" t="s">
        <v>120</v>
      </c>
      <c r="C72" s="147" t="s">
        <v>237</v>
      </c>
      <c r="D72" s="142"/>
      <c r="E72" s="142"/>
      <c r="F72" s="142"/>
      <c r="G72" s="142"/>
      <c r="H72" s="136"/>
      <c r="I72" s="136"/>
      <c r="J72" s="138"/>
      <c r="K72" s="136"/>
      <c r="L72" s="136"/>
      <c r="M72" s="136"/>
      <c r="N72" s="136"/>
      <c r="O72" s="136"/>
      <c r="P72" s="136"/>
      <c r="Q72" s="136"/>
      <c r="R72" s="136"/>
      <c r="S72" s="136"/>
    </row>
    <row r="73" spans="1:19" x14ac:dyDescent="0.2">
      <c r="A73" s="145">
        <v>62</v>
      </c>
      <c r="B73" s="148" t="s">
        <v>121</v>
      </c>
      <c r="C73" s="147" t="s">
        <v>238</v>
      </c>
      <c r="D73" s="142">
        <f t="shared" si="4"/>
        <v>82938185</v>
      </c>
      <c r="E73" s="142">
        <f t="shared" si="10"/>
        <v>82938185</v>
      </c>
      <c r="F73" s="142">
        <v>3182389</v>
      </c>
      <c r="G73" s="142"/>
      <c r="H73" s="136">
        <f t="shared" si="6"/>
        <v>14815870</v>
      </c>
      <c r="I73" s="136">
        <v>14815870</v>
      </c>
      <c r="J73" s="138"/>
      <c r="K73" s="136">
        <f t="shared" si="7"/>
        <v>7131448</v>
      </c>
      <c r="L73" s="136">
        <v>7131448</v>
      </c>
      <c r="M73" s="136"/>
      <c r="N73" s="136">
        <f t="shared" si="8"/>
        <v>58010429</v>
      </c>
      <c r="O73" s="136">
        <v>58010429</v>
      </c>
      <c r="P73" s="136"/>
      <c r="Q73" s="136">
        <f t="shared" si="9"/>
        <v>2980438</v>
      </c>
      <c r="R73" s="136">
        <v>2980438</v>
      </c>
      <c r="S73" s="136"/>
    </row>
    <row r="74" spans="1:19" x14ac:dyDescent="0.2">
      <c r="A74" s="145">
        <v>63</v>
      </c>
      <c r="B74" s="148" t="s">
        <v>122</v>
      </c>
      <c r="C74" s="147" t="s">
        <v>51</v>
      </c>
      <c r="D74" s="142">
        <f t="shared" si="4"/>
        <v>55850228</v>
      </c>
      <c r="E74" s="142">
        <f t="shared" si="10"/>
        <v>55850228</v>
      </c>
      <c r="F74" s="142">
        <v>206425</v>
      </c>
      <c r="G74" s="142"/>
      <c r="H74" s="136">
        <f t="shared" si="6"/>
        <v>8966239</v>
      </c>
      <c r="I74" s="136">
        <v>8966239</v>
      </c>
      <c r="J74" s="138"/>
      <c r="K74" s="136">
        <f t="shared" si="7"/>
        <v>4468096</v>
      </c>
      <c r="L74" s="136">
        <v>4468096</v>
      </c>
      <c r="M74" s="136"/>
      <c r="N74" s="136">
        <f t="shared" si="8"/>
        <v>40042308</v>
      </c>
      <c r="O74" s="136">
        <v>40042308</v>
      </c>
      <c r="P74" s="136"/>
      <c r="Q74" s="136">
        <f t="shared" si="9"/>
        <v>2373585</v>
      </c>
      <c r="R74" s="136">
        <v>2373585</v>
      </c>
      <c r="S74" s="136"/>
    </row>
    <row r="75" spans="1:19" x14ac:dyDescent="0.2">
      <c r="A75" s="145">
        <v>64</v>
      </c>
      <c r="B75" s="148" t="s">
        <v>123</v>
      </c>
      <c r="C75" s="147" t="s">
        <v>239</v>
      </c>
      <c r="D75" s="142">
        <f t="shared" si="4"/>
        <v>108809587</v>
      </c>
      <c r="E75" s="142">
        <f t="shared" si="10"/>
        <v>108809587</v>
      </c>
      <c r="F75" s="142">
        <v>842903</v>
      </c>
      <c r="G75" s="142"/>
      <c r="H75" s="136">
        <f t="shared" si="6"/>
        <v>19509960</v>
      </c>
      <c r="I75" s="136">
        <v>19509960</v>
      </c>
      <c r="J75" s="138"/>
      <c r="K75" s="136">
        <f t="shared" si="7"/>
        <v>8179700</v>
      </c>
      <c r="L75" s="136">
        <v>8179700</v>
      </c>
      <c r="M75" s="136"/>
      <c r="N75" s="136">
        <f t="shared" si="8"/>
        <v>75526393</v>
      </c>
      <c r="O75" s="136">
        <v>75526393</v>
      </c>
      <c r="P75" s="136"/>
      <c r="Q75" s="136">
        <f t="shared" si="9"/>
        <v>5593534</v>
      </c>
      <c r="R75" s="136">
        <v>5593534</v>
      </c>
      <c r="S75" s="136"/>
    </row>
    <row r="76" spans="1:19" ht="25.5" x14ac:dyDescent="0.2">
      <c r="A76" s="145">
        <v>65</v>
      </c>
      <c r="B76" s="148" t="s">
        <v>124</v>
      </c>
      <c r="C76" s="147" t="s">
        <v>240</v>
      </c>
      <c r="D76" s="142">
        <f t="shared" si="4"/>
        <v>33639</v>
      </c>
      <c r="E76" s="142">
        <f t="shared" si="10"/>
        <v>33639</v>
      </c>
      <c r="F76" s="142"/>
      <c r="G76" s="142"/>
      <c r="H76" s="136"/>
      <c r="I76" s="136"/>
      <c r="J76" s="138"/>
      <c r="K76" s="136"/>
      <c r="L76" s="136"/>
      <c r="M76" s="136"/>
      <c r="N76" s="136"/>
      <c r="O76" s="136"/>
      <c r="P76" s="136"/>
      <c r="Q76" s="136">
        <f t="shared" si="9"/>
        <v>33639</v>
      </c>
      <c r="R76" s="136">
        <v>33639</v>
      </c>
      <c r="S76" s="136"/>
    </row>
    <row r="77" spans="1:19" ht="25.5" x14ac:dyDescent="0.2">
      <c r="A77" s="145">
        <v>66</v>
      </c>
      <c r="B77" s="146" t="s">
        <v>125</v>
      </c>
      <c r="C77" s="147" t="s">
        <v>241</v>
      </c>
      <c r="D77" s="142">
        <f t="shared" ref="D77:D139" si="11">E77+G77</f>
        <v>12110</v>
      </c>
      <c r="E77" s="142">
        <f t="shared" si="10"/>
        <v>12110</v>
      </c>
      <c r="F77" s="142"/>
      <c r="G77" s="142"/>
      <c r="H77" s="136"/>
      <c r="I77" s="136"/>
      <c r="J77" s="138"/>
      <c r="K77" s="136"/>
      <c r="L77" s="136"/>
      <c r="M77" s="136"/>
      <c r="N77" s="136"/>
      <c r="O77" s="136"/>
      <c r="P77" s="136"/>
      <c r="Q77" s="136">
        <f t="shared" ref="Q77:Q139" si="12">R77+S77</f>
        <v>12110</v>
      </c>
      <c r="R77" s="136">
        <v>12110</v>
      </c>
      <c r="S77" s="136"/>
    </row>
    <row r="78" spans="1:19" ht="25.5" x14ac:dyDescent="0.2">
      <c r="A78" s="145">
        <v>67</v>
      </c>
      <c r="B78" s="148" t="s">
        <v>126</v>
      </c>
      <c r="C78" s="147" t="s">
        <v>242</v>
      </c>
      <c r="D78" s="142">
        <f t="shared" si="11"/>
        <v>9419</v>
      </c>
      <c r="E78" s="142">
        <f t="shared" si="10"/>
        <v>9419</v>
      </c>
      <c r="F78" s="142"/>
      <c r="G78" s="142"/>
      <c r="H78" s="136"/>
      <c r="I78" s="136"/>
      <c r="J78" s="138"/>
      <c r="K78" s="136"/>
      <c r="L78" s="136"/>
      <c r="M78" s="136"/>
      <c r="N78" s="136"/>
      <c r="O78" s="136"/>
      <c r="P78" s="136"/>
      <c r="Q78" s="136">
        <f t="shared" si="12"/>
        <v>9419</v>
      </c>
      <c r="R78" s="136">
        <v>9419</v>
      </c>
      <c r="S78" s="136"/>
    </row>
    <row r="79" spans="1:19" ht="25.5" x14ac:dyDescent="0.2">
      <c r="A79" s="145">
        <v>68</v>
      </c>
      <c r="B79" s="148" t="s">
        <v>127</v>
      </c>
      <c r="C79" s="147" t="s">
        <v>243</v>
      </c>
      <c r="D79" s="142">
        <f t="shared" si="11"/>
        <v>14801</v>
      </c>
      <c r="E79" s="142">
        <f t="shared" si="10"/>
        <v>14801</v>
      </c>
      <c r="F79" s="142"/>
      <c r="G79" s="142"/>
      <c r="H79" s="136"/>
      <c r="I79" s="136"/>
      <c r="J79" s="138"/>
      <c r="K79" s="136"/>
      <c r="L79" s="136"/>
      <c r="M79" s="136"/>
      <c r="N79" s="136"/>
      <c r="O79" s="136"/>
      <c r="P79" s="136"/>
      <c r="Q79" s="136">
        <f t="shared" si="12"/>
        <v>14801</v>
      </c>
      <c r="R79" s="136">
        <v>14801</v>
      </c>
      <c r="S79" s="136"/>
    </row>
    <row r="80" spans="1:19" ht="25.5" x14ac:dyDescent="0.2">
      <c r="A80" s="145">
        <v>69</v>
      </c>
      <c r="B80" s="146" t="s">
        <v>128</v>
      </c>
      <c r="C80" s="147" t="s">
        <v>244</v>
      </c>
      <c r="D80" s="142">
        <f t="shared" si="11"/>
        <v>4037</v>
      </c>
      <c r="E80" s="142">
        <f t="shared" si="10"/>
        <v>4037</v>
      </c>
      <c r="F80" s="142"/>
      <c r="G80" s="142"/>
      <c r="H80" s="136"/>
      <c r="I80" s="136"/>
      <c r="J80" s="138"/>
      <c r="K80" s="136"/>
      <c r="L80" s="136"/>
      <c r="M80" s="136"/>
      <c r="N80" s="136"/>
      <c r="O80" s="136"/>
      <c r="P80" s="136"/>
      <c r="Q80" s="136">
        <f t="shared" si="12"/>
        <v>4037</v>
      </c>
      <c r="R80" s="136">
        <v>4037</v>
      </c>
      <c r="S80" s="136"/>
    </row>
    <row r="81" spans="1:19" ht="25.5" x14ac:dyDescent="0.2">
      <c r="A81" s="145">
        <v>70</v>
      </c>
      <c r="B81" s="146" t="s">
        <v>129</v>
      </c>
      <c r="C81" s="147" t="s">
        <v>245</v>
      </c>
      <c r="D81" s="142"/>
      <c r="E81" s="142"/>
      <c r="F81" s="142"/>
      <c r="G81" s="142"/>
      <c r="H81" s="136"/>
      <c r="I81" s="136"/>
      <c r="J81" s="138"/>
      <c r="K81" s="136"/>
      <c r="L81" s="136"/>
      <c r="M81" s="136"/>
      <c r="N81" s="136"/>
      <c r="O81" s="136"/>
      <c r="P81" s="136"/>
      <c r="Q81" s="136"/>
      <c r="R81" s="136"/>
      <c r="S81" s="136"/>
    </row>
    <row r="82" spans="1:19" ht="25.5" x14ac:dyDescent="0.2">
      <c r="A82" s="145">
        <v>71</v>
      </c>
      <c r="B82" s="146" t="s">
        <v>130</v>
      </c>
      <c r="C82" s="147" t="s">
        <v>246</v>
      </c>
      <c r="D82" s="142"/>
      <c r="E82" s="142"/>
      <c r="F82" s="142"/>
      <c r="G82" s="142"/>
      <c r="H82" s="136"/>
      <c r="I82" s="136"/>
      <c r="J82" s="138"/>
      <c r="K82" s="136"/>
      <c r="L82" s="136"/>
      <c r="M82" s="136"/>
      <c r="N82" s="136"/>
      <c r="O82" s="136"/>
      <c r="P82" s="136"/>
      <c r="Q82" s="136"/>
      <c r="R82" s="136"/>
      <c r="S82" s="136"/>
    </row>
    <row r="83" spans="1:19" ht="13.5" customHeight="1" x14ac:dyDescent="0.2">
      <c r="A83" s="145">
        <v>72</v>
      </c>
      <c r="B83" s="149" t="s">
        <v>131</v>
      </c>
      <c r="C83" s="147" t="s">
        <v>132</v>
      </c>
      <c r="D83" s="142">
        <f t="shared" si="11"/>
        <v>63611288</v>
      </c>
      <c r="E83" s="142">
        <f t="shared" ref="E83:E139" si="13">I83+L83+O83+R83</f>
        <v>63470003</v>
      </c>
      <c r="F83" s="142">
        <v>1785578</v>
      </c>
      <c r="G83" s="142">
        <f t="shared" ref="G83:G110" si="14">J83+M83+P83+S83</f>
        <v>141285</v>
      </c>
      <c r="H83" s="136">
        <f t="shared" ref="H83:H139" si="15">I83+J83</f>
        <v>10126575</v>
      </c>
      <c r="I83" s="136">
        <v>10126575</v>
      </c>
      <c r="J83" s="138"/>
      <c r="K83" s="136">
        <f t="shared" ref="K83:K139" si="16">L83+M83</f>
        <v>5956072</v>
      </c>
      <c r="L83" s="136">
        <v>5956072</v>
      </c>
      <c r="M83" s="136"/>
      <c r="N83" s="136">
        <f t="shared" ref="N83:N139" si="17">O83+P83</f>
        <v>45362273</v>
      </c>
      <c r="O83" s="136">
        <v>45362273</v>
      </c>
      <c r="P83" s="136"/>
      <c r="Q83" s="136">
        <f t="shared" si="12"/>
        <v>2166368</v>
      </c>
      <c r="R83" s="136">
        <v>2025083</v>
      </c>
      <c r="S83" s="136">
        <v>141285</v>
      </c>
    </row>
    <row r="84" spans="1:19" x14ac:dyDescent="0.2">
      <c r="A84" s="145">
        <v>73</v>
      </c>
      <c r="B84" s="146" t="s">
        <v>133</v>
      </c>
      <c r="C84" s="147" t="s">
        <v>247</v>
      </c>
      <c r="D84" s="142">
        <f t="shared" si="11"/>
        <v>131905428</v>
      </c>
      <c r="E84" s="142">
        <f t="shared" si="13"/>
        <v>131905428</v>
      </c>
      <c r="F84" s="142">
        <v>1737412</v>
      </c>
      <c r="G84" s="142"/>
      <c r="H84" s="136">
        <f t="shared" si="15"/>
        <v>21868992</v>
      </c>
      <c r="I84" s="136">
        <v>21868992</v>
      </c>
      <c r="J84" s="138"/>
      <c r="K84" s="136">
        <f t="shared" si="16"/>
        <v>10882648</v>
      </c>
      <c r="L84" s="136">
        <v>10882648</v>
      </c>
      <c r="M84" s="136"/>
      <c r="N84" s="136">
        <f t="shared" si="17"/>
        <v>92280616</v>
      </c>
      <c r="O84" s="136">
        <v>92280616</v>
      </c>
      <c r="P84" s="136"/>
      <c r="Q84" s="136">
        <f t="shared" si="12"/>
        <v>6873172</v>
      </c>
      <c r="R84" s="136">
        <v>6873172</v>
      </c>
      <c r="S84" s="136"/>
    </row>
    <row r="85" spans="1:19" x14ac:dyDescent="0.2">
      <c r="A85" s="145">
        <v>74</v>
      </c>
      <c r="B85" s="149" t="s">
        <v>134</v>
      </c>
      <c r="C85" s="147" t="s">
        <v>35</v>
      </c>
      <c r="D85" s="142">
        <f t="shared" si="11"/>
        <v>90137422</v>
      </c>
      <c r="E85" s="142">
        <f t="shared" si="13"/>
        <v>90137422</v>
      </c>
      <c r="F85" s="142">
        <v>2277558</v>
      </c>
      <c r="G85" s="142"/>
      <c r="H85" s="136">
        <f t="shared" si="15"/>
        <v>14422698</v>
      </c>
      <c r="I85" s="136">
        <v>14422698</v>
      </c>
      <c r="J85" s="138"/>
      <c r="K85" s="136">
        <f t="shared" si="16"/>
        <v>6939720</v>
      </c>
      <c r="L85" s="136">
        <v>6939720</v>
      </c>
      <c r="M85" s="136"/>
      <c r="N85" s="136">
        <f t="shared" si="17"/>
        <v>62931193</v>
      </c>
      <c r="O85" s="136">
        <v>62931193</v>
      </c>
      <c r="P85" s="136"/>
      <c r="Q85" s="136">
        <f t="shared" si="12"/>
        <v>5843811</v>
      </c>
      <c r="R85" s="136">
        <v>5843811</v>
      </c>
      <c r="S85" s="136"/>
    </row>
    <row r="86" spans="1:19" x14ac:dyDescent="0.2">
      <c r="A86" s="145">
        <v>75</v>
      </c>
      <c r="B86" s="146" t="s">
        <v>135</v>
      </c>
      <c r="C86" s="147" t="s">
        <v>414</v>
      </c>
      <c r="D86" s="142">
        <f t="shared" si="11"/>
        <v>48994019</v>
      </c>
      <c r="E86" s="142">
        <f t="shared" si="13"/>
        <v>48994019</v>
      </c>
      <c r="F86" s="142">
        <v>2143382</v>
      </c>
      <c r="G86" s="142"/>
      <c r="H86" s="136">
        <f t="shared" si="15"/>
        <v>8390865</v>
      </c>
      <c r="I86" s="136">
        <v>8390865</v>
      </c>
      <c r="J86" s="138"/>
      <c r="K86" s="136">
        <f t="shared" si="16"/>
        <v>4770276</v>
      </c>
      <c r="L86" s="136">
        <v>4770276</v>
      </c>
      <c r="M86" s="136"/>
      <c r="N86" s="136">
        <f t="shared" si="17"/>
        <v>33280332</v>
      </c>
      <c r="O86" s="136">
        <v>33280332</v>
      </c>
      <c r="P86" s="136"/>
      <c r="Q86" s="136">
        <f t="shared" si="12"/>
        <v>2552546</v>
      </c>
      <c r="R86" s="136">
        <v>2552546</v>
      </c>
      <c r="S86" s="136"/>
    </row>
    <row r="87" spans="1:19" x14ac:dyDescent="0.2">
      <c r="A87" s="145">
        <v>76</v>
      </c>
      <c r="B87" s="146" t="s">
        <v>136</v>
      </c>
      <c r="C87" s="147" t="s">
        <v>36</v>
      </c>
      <c r="D87" s="142">
        <f t="shared" si="11"/>
        <v>139123260</v>
      </c>
      <c r="E87" s="142">
        <f t="shared" si="13"/>
        <v>139123260</v>
      </c>
      <c r="F87" s="142">
        <v>11229531</v>
      </c>
      <c r="G87" s="142"/>
      <c r="H87" s="136">
        <f t="shared" si="15"/>
        <v>22842332</v>
      </c>
      <c r="I87" s="136">
        <v>22842332</v>
      </c>
      <c r="J87" s="138"/>
      <c r="K87" s="136">
        <f t="shared" si="16"/>
        <v>12949976</v>
      </c>
      <c r="L87" s="136">
        <v>12949976</v>
      </c>
      <c r="M87" s="136"/>
      <c r="N87" s="136">
        <f t="shared" si="17"/>
        <v>97853137</v>
      </c>
      <c r="O87" s="136">
        <v>97853137</v>
      </c>
      <c r="P87" s="136"/>
      <c r="Q87" s="136">
        <f t="shared" si="12"/>
        <v>5477815</v>
      </c>
      <c r="R87" s="136">
        <v>5477815</v>
      </c>
      <c r="S87" s="136"/>
    </row>
    <row r="88" spans="1:19" x14ac:dyDescent="0.2">
      <c r="A88" s="145">
        <v>77</v>
      </c>
      <c r="B88" s="146" t="s">
        <v>137</v>
      </c>
      <c r="C88" s="147" t="s">
        <v>50</v>
      </c>
      <c r="D88" s="142">
        <f t="shared" si="11"/>
        <v>107646</v>
      </c>
      <c r="E88" s="142"/>
      <c r="F88" s="142"/>
      <c r="G88" s="142">
        <f t="shared" si="14"/>
        <v>107646</v>
      </c>
      <c r="H88" s="136"/>
      <c r="I88" s="136"/>
      <c r="J88" s="138"/>
      <c r="K88" s="136"/>
      <c r="L88" s="136"/>
      <c r="M88" s="136"/>
      <c r="N88" s="136"/>
      <c r="O88" s="136"/>
      <c r="P88" s="136"/>
      <c r="Q88" s="136">
        <f t="shared" si="12"/>
        <v>107646</v>
      </c>
      <c r="R88" s="136"/>
      <c r="S88" s="136">
        <v>107646</v>
      </c>
    </row>
    <row r="89" spans="1:19" s="140" customFormat="1" x14ac:dyDescent="0.2">
      <c r="A89" s="145">
        <v>78</v>
      </c>
      <c r="B89" s="146" t="s">
        <v>138</v>
      </c>
      <c r="C89" s="147" t="s">
        <v>228</v>
      </c>
      <c r="D89" s="142">
        <f t="shared" si="11"/>
        <v>110758251</v>
      </c>
      <c r="E89" s="142">
        <f t="shared" si="13"/>
        <v>110758251</v>
      </c>
      <c r="F89" s="142">
        <v>3182389</v>
      </c>
      <c r="G89" s="142"/>
      <c r="H89" s="136">
        <f t="shared" si="15"/>
        <v>16268689</v>
      </c>
      <c r="I89" s="136">
        <v>16268689</v>
      </c>
      <c r="J89" s="138"/>
      <c r="K89" s="136">
        <f t="shared" si="16"/>
        <v>8604836</v>
      </c>
      <c r="L89" s="136">
        <v>8604836</v>
      </c>
      <c r="M89" s="136"/>
      <c r="N89" s="136">
        <f t="shared" si="17"/>
        <v>77628308</v>
      </c>
      <c r="O89" s="136">
        <v>77628308</v>
      </c>
      <c r="P89" s="136"/>
      <c r="Q89" s="136">
        <f t="shared" si="12"/>
        <v>8256418</v>
      </c>
      <c r="R89" s="136">
        <v>8256418</v>
      </c>
      <c r="S89" s="136"/>
    </row>
    <row r="90" spans="1:19" x14ac:dyDescent="0.2">
      <c r="A90" s="145">
        <v>79</v>
      </c>
      <c r="B90" s="146" t="s">
        <v>139</v>
      </c>
      <c r="C90" s="147" t="s">
        <v>308</v>
      </c>
      <c r="D90" s="142"/>
      <c r="E90" s="142"/>
      <c r="F90" s="142"/>
      <c r="G90" s="142"/>
      <c r="H90" s="136"/>
      <c r="I90" s="136"/>
      <c r="J90" s="138"/>
      <c r="K90" s="136"/>
      <c r="L90" s="136"/>
      <c r="M90" s="136"/>
      <c r="N90" s="136"/>
      <c r="O90" s="136"/>
      <c r="P90" s="136"/>
      <c r="Q90" s="136"/>
      <c r="R90" s="136"/>
      <c r="S90" s="136"/>
    </row>
    <row r="91" spans="1:19" x14ac:dyDescent="0.2">
      <c r="A91" s="145">
        <v>80</v>
      </c>
      <c r="B91" s="148" t="s">
        <v>140</v>
      </c>
      <c r="C91" s="147" t="s">
        <v>258</v>
      </c>
      <c r="D91" s="142"/>
      <c r="E91" s="142"/>
      <c r="F91" s="142"/>
      <c r="G91" s="142"/>
      <c r="H91" s="136"/>
      <c r="I91" s="136"/>
      <c r="J91" s="138"/>
      <c r="K91" s="136"/>
      <c r="L91" s="136"/>
      <c r="M91" s="136"/>
      <c r="N91" s="136"/>
      <c r="O91" s="136"/>
      <c r="P91" s="136"/>
      <c r="Q91" s="136"/>
      <c r="R91" s="136"/>
      <c r="S91" s="136"/>
    </row>
    <row r="92" spans="1:19" s="140" customFormat="1" ht="27" customHeight="1" x14ac:dyDescent="0.2">
      <c r="A92" s="393">
        <v>81</v>
      </c>
      <c r="B92" s="396" t="s">
        <v>141</v>
      </c>
      <c r="C92" s="152" t="s">
        <v>248</v>
      </c>
      <c r="D92" s="141">
        <f t="shared" si="11"/>
        <v>1184150</v>
      </c>
      <c r="E92" s="141">
        <f t="shared" si="13"/>
        <v>1184150</v>
      </c>
      <c r="F92" s="141">
        <v>1190385</v>
      </c>
      <c r="G92" s="141"/>
      <c r="H92" s="137">
        <f t="shared" si="15"/>
        <v>172612</v>
      </c>
      <c r="I92" s="137">
        <v>172612</v>
      </c>
      <c r="J92" s="139"/>
      <c r="K92" s="137">
        <f t="shared" si="16"/>
        <v>4168</v>
      </c>
      <c r="L92" s="137">
        <v>4168</v>
      </c>
      <c r="M92" s="137"/>
      <c r="N92" s="137">
        <f t="shared" si="17"/>
        <v>843210</v>
      </c>
      <c r="O92" s="137">
        <v>843210</v>
      </c>
      <c r="P92" s="137"/>
      <c r="Q92" s="137">
        <f t="shared" si="12"/>
        <v>164160</v>
      </c>
      <c r="R92" s="137">
        <v>164160</v>
      </c>
      <c r="S92" s="137"/>
    </row>
    <row r="93" spans="1:19" ht="44.25" customHeight="1" x14ac:dyDescent="0.2">
      <c r="A93" s="394"/>
      <c r="B93" s="397"/>
      <c r="C93" s="147" t="s">
        <v>306</v>
      </c>
      <c r="D93" s="142">
        <f t="shared" si="11"/>
        <v>1184150</v>
      </c>
      <c r="E93" s="142">
        <f t="shared" si="13"/>
        <v>1184150</v>
      </c>
      <c r="F93" s="142">
        <v>1190385</v>
      </c>
      <c r="G93" s="142"/>
      <c r="H93" s="136">
        <f t="shared" si="15"/>
        <v>172612</v>
      </c>
      <c r="I93" s="136">
        <v>172612</v>
      </c>
      <c r="J93" s="138"/>
      <c r="K93" s="136">
        <f t="shared" si="16"/>
        <v>4168</v>
      </c>
      <c r="L93" s="136">
        <v>4168</v>
      </c>
      <c r="M93" s="136"/>
      <c r="N93" s="136">
        <f t="shared" si="17"/>
        <v>843210</v>
      </c>
      <c r="O93" s="136">
        <v>843210</v>
      </c>
      <c r="P93" s="136"/>
      <c r="Q93" s="136">
        <f t="shared" si="12"/>
        <v>164160</v>
      </c>
      <c r="R93" s="136">
        <v>164160</v>
      </c>
      <c r="S93" s="136"/>
    </row>
    <row r="94" spans="1:19" ht="27.75" customHeight="1" x14ac:dyDescent="0.2">
      <c r="A94" s="394"/>
      <c r="B94" s="397"/>
      <c r="C94" s="147" t="s">
        <v>249</v>
      </c>
      <c r="D94" s="142"/>
      <c r="E94" s="142"/>
      <c r="F94" s="142"/>
      <c r="G94" s="142"/>
      <c r="H94" s="136"/>
      <c r="I94" s="136"/>
      <c r="J94" s="138"/>
      <c r="K94" s="136"/>
      <c r="L94" s="136"/>
      <c r="M94" s="136"/>
      <c r="N94" s="136"/>
      <c r="O94" s="136"/>
      <c r="P94" s="136"/>
      <c r="Q94" s="136"/>
      <c r="R94" s="136"/>
      <c r="S94" s="136"/>
    </row>
    <row r="95" spans="1:19" ht="45" customHeight="1" x14ac:dyDescent="0.2">
      <c r="A95" s="395"/>
      <c r="B95" s="398"/>
      <c r="C95" s="153" t="s">
        <v>307</v>
      </c>
      <c r="D95" s="142"/>
      <c r="E95" s="142"/>
      <c r="F95" s="142"/>
      <c r="G95" s="142"/>
      <c r="H95" s="136"/>
      <c r="I95" s="136"/>
      <c r="J95" s="138"/>
      <c r="K95" s="136"/>
      <c r="L95" s="136"/>
      <c r="M95" s="136"/>
      <c r="N95" s="136"/>
      <c r="O95" s="136"/>
      <c r="P95" s="136"/>
      <c r="Q95" s="136"/>
      <c r="R95" s="136"/>
      <c r="S95" s="136"/>
    </row>
    <row r="96" spans="1:19" ht="25.5" x14ac:dyDescent="0.2">
      <c r="A96" s="145">
        <v>82</v>
      </c>
      <c r="B96" s="148" t="s">
        <v>142</v>
      </c>
      <c r="C96" s="147" t="s">
        <v>49</v>
      </c>
      <c r="D96" s="142"/>
      <c r="E96" s="142"/>
      <c r="F96" s="142"/>
      <c r="G96" s="142"/>
      <c r="H96" s="136"/>
      <c r="I96" s="136"/>
      <c r="J96" s="138"/>
      <c r="K96" s="136"/>
      <c r="L96" s="136"/>
      <c r="M96" s="136"/>
      <c r="N96" s="136"/>
      <c r="O96" s="136"/>
      <c r="P96" s="136"/>
      <c r="Q96" s="136"/>
      <c r="R96" s="136"/>
      <c r="S96" s="136"/>
    </row>
    <row r="97" spans="1:19" x14ac:dyDescent="0.2">
      <c r="A97" s="145">
        <v>83</v>
      </c>
      <c r="B97" s="148" t="s">
        <v>143</v>
      </c>
      <c r="C97" s="147" t="s">
        <v>144</v>
      </c>
      <c r="D97" s="142">
        <f t="shared" si="11"/>
        <v>4825624</v>
      </c>
      <c r="E97" s="142">
        <f t="shared" si="13"/>
        <v>4825624</v>
      </c>
      <c r="F97" s="142">
        <v>1008043</v>
      </c>
      <c r="G97" s="142"/>
      <c r="H97" s="136"/>
      <c r="I97" s="136"/>
      <c r="J97" s="138"/>
      <c r="K97" s="136">
        <f t="shared" si="16"/>
        <v>400128</v>
      </c>
      <c r="L97" s="136">
        <v>400128</v>
      </c>
      <c r="M97" s="136"/>
      <c r="N97" s="136">
        <f t="shared" si="17"/>
        <v>3568368</v>
      </c>
      <c r="O97" s="136">
        <v>3568368</v>
      </c>
      <c r="P97" s="136"/>
      <c r="Q97" s="136">
        <f t="shared" si="12"/>
        <v>857128</v>
      </c>
      <c r="R97" s="136">
        <v>857128</v>
      </c>
      <c r="S97" s="136"/>
    </row>
    <row r="98" spans="1:19" x14ac:dyDescent="0.2">
      <c r="A98" s="145">
        <v>84</v>
      </c>
      <c r="B98" s="149" t="s">
        <v>145</v>
      </c>
      <c r="C98" s="147" t="s">
        <v>146</v>
      </c>
      <c r="D98" s="142">
        <f t="shared" si="11"/>
        <v>32287066</v>
      </c>
      <c r="E98" s="142">
        <f t="shared" si="13"/>
        <v>32287066</v>
      </c>
      <c r="F98" s="142">
        <v>6024175</v>
      </c>
      <c r="G98" s="142"/>
      <c r="H98" s="136">
        <f t="shared" si="15"/>
        <v>4411198</v>
      </c>
      <c r="I98" s="136">
        <v>4411198</v>
      </c>
      <c r="J98" s="138"/>
      <c r="K98" s="136">
        <f t="shared" si="16"/>
        <v>3238536</v>
      </c>
      <c r="L98" s="136">
        <v>3238536</v>
      </c>
      <c r="M98" s="136"/>
      <c r="N98" s="136">
        <f t="shared" si="17"/>
        <v>23695433</v>
      </c>
      <c r="O98" s="136">
        <v>23695433</v>
      </c>
      <c r="P98" s="136"/>
      <c r="Q98" s="136">
        <f t="shared" si="12"/>
        <v>941899</v>
      </c>
      <c r="R98" s="136">
        <v>941899</v>
      </c>
      <c r="S98" s="136"/>
    </row>
    <row r="99" spans="1:19" x14ac:dyDescent="0.2">
      <c r="A99" s="145">
        <v>85</v>
      </c>
      <c r="B99" s="148" t="s">
        <v>147</v>
      </c>
      <c r="C99" s="147" t="s">
        <v>27</v>
      </c>
      <c r="D99" s="142">
        <f t="shared" si="11"/>
        <v>12875445</v>
      </c>
      <c r="E99" s="142">
        <f t="shared" si="13"/>
        <v>12875445</v>
      </c>
      <c r="F99" s="142">
        <v>653680</v>
      </c>
      <c r="G99" s="142"/>
      <c r="H99" s="136">
        <f t="shared" si="15"/>
        <v>2157651</v>
      </c>
      <c r="I99" s="136">
        <v>2157651</v>
      </c>
      <c r="J99" s="138"/>
      <c r="K99" s="136">
        <f t="shared" si="16"/>
        <v>1023244</v>
      </c>
      <c r="L99" s="136">
        <v>1023244</v>
      </c>
      <c r="M99" s="136"/>
      <c r="N99" s="136">
        <f t="shared" si="17"/>
        <v>8912774</v>
      </c>
      <c r="O99" s="136">
        <v>8912774</v>
      </c>
      <c r="P99" s="136"/>
      <c r="Q99" s="136">
        <f t="shared" si="12"/>
        <v>781776</v>
      </c>
      <c r="R99" s="136">
        <v>781776</v>
      </c>
      <c r="S99" s="136"/>
    </row>
    <row r="100" spans="1:19" x14ac:dyDescent="0.2">
      <c r="A100" s="145">
        <v>86</v>
      </c>
      <c r="B100" s="149" t="s">
        <v>148</v>
      </c>
      <c r="C100" s="147" t="s">
        <v>12</v>
      </c>
      <c r="D100" s="142">
        <f t="shared" si="11"/>
        <v>13044376</v>
      </c>
      <c r="E100" s="142">
        <f t="shared" si="13"/>
        <v>13030920</v>
      </c>
      <c r="F100" s="142">
        <v>577991</v>
      </c>
      <c r="G100" s="142">
        <f t="shared" si="14"/>
        <v>13456</v>
      </c>
      <c r="H100" s="136">
        <f t="shared" si="15"/>
        <v>1721326</v>
      </c>
      <c r="I100" s="136">
        <v>1721326</v>
      </c>
      <c r="J100" s="138"/>
      <c r="K100" s="136">
        <f t="shared" si="16"/>
        <v>1075344</v>
      </c>
      <c r="L100" s="136">
        <v>1075344</v>
      </c>
      <c r="M100" s="136"/>
      <c r="N100" s="136">
        <f t="shared" si="17"/>
        <v>9821160</v>
      </c>
      <c r="O100" s="136">
        <v>9821160</v>
      </c>
      <c r="P100" s="136"/>
      <c r="Q100" s="136">
        <f t="shared" si="12"/>
        <v>426546</v>
      </c>
      <c r="R100" s="136">
        <v>413090</v>
      </c>
      <c r="S100" s="136">
        <v>13456</v>
      </c>
    </row>
    <row r="101" spans="1:19" x14ac:dyDescent="0.2">
      <c r="A101" s="145">
        <v>87</v>
      </c>
      <c r="B101" s="149" t="s">
        <v>149</v>
      </c>
      <c r="C101" s="147" t="s">
        <v>26</v>
      </c>
      <c r="D101" s="142">
        <f t="shared" si="11"/>
        <v>38104063</v>
      </c>
      <c r="E101" s="142">
        <f t="shared" si="13"/>
        <v>38104063</v>
      </c>
      <c r="F101" s="142">
        <v>5298247</v>
      </c>
      <c r="G101" s="142"/>
      <c r="H101" s="136">
        <f t="shared" si="15"/>
        <v>6098960</v>
      </c>
      <c r="I101" s="136">
        <v>6098960</v>
      </c>
      <c r="J101" s="138"/>
      <c r="K101" s="136">
        <f t="shared" si="16"/>
        <v>3113496</v>
      </c>
      <c r="L101" s="136">
        <v>3113496</v>
      </c>
      <c r="M101" s="136"/>
      <c r="N101" s="136">
        <f t="shared" si="17"/>
        <v>24990800</v>
      </c>
      <c r="O101" s="136">
        <v>24990800</v>
      </c>
      <c r="P101" s="136"/>
      <c r="Q101" s="136">
        <f t="shared" si="12"/>
        <v>3900807</v>
      </c>
      <c r="R101" s="136">
        <v>3900807</v>
      </c>
      <c r="S101" s="136"/>
    </row>
    <row r="102" spans="1:19" ht="13.5" customHeight="1" x14ac:dyDescent="0.2">
      <c r="A102" s="145">
        <v>88</v>
      </c>
      <c r="B102" s="148" t="s">
        <v>150</v>
      </c>
      <c r="C102" s="147" t="s">
        <v>43</v>
      </c>
      <c r="D102" s="142">
        <f t="shared" si="11"/>
        <v>16668742</v>
      </c>
      <c r="E102" s="142">
        <f t="shared" si="13"/>
        <v>16668742</v>
      </c>
      <c r="F102" s="142">
        <v>3182389</v>
      </c>
      <c r="G102" s="142"/>
      <c r="H102" s="136">
        <f t="shared" si="15"/>
        <v>2200804</v>
      </c>
      <c r="I102" s="136">
        <v>2200804</v>
      </c>
      <c r="J102" s="138"/>
      <c r="K102" s="136">
        <f t="shared" si="16"/>
        <v>1406700</v>
      </c>
      <c r="L102" s="136">
        <v>1406700</v>
      </c>
      <c r="M102" s="136"/>
      <c r="N102" s="136">
        <f t="shared" si="17"/>
        <v>12200073</v>
      </c>
      <c r="O102" s="136">
        <v>12200073</v>
      </c>
      <c r="P102" s="136"/>
      <c r="Q102" s="136">
        <f t="shared" si="12"/>
        <v>861165</v>
      </c>
      <c r="R102" s="136">
        <v>861165</v>
      </c>
      <c r="S102" s="136"/>
    </row>
    <row r="103" spans="1:19" x14ac:dyDescent="0.2">
      <c r="A103" s="145">
        <v>89</v>
      </c>
      <c r="B103" s="146" t="s">
        <v>152</v>
      </c>
      <c r="C103" s="147" t="s">
        <v>28</v>
      </c>
      <c r="D103" s="142">
        <f t="shared" si="11"/>
        <v>38072536</v>
      </c>
      <c r="E103" s="142">
        <f t="shared" si="13"/>
        <v>38005257</v>
      </c>
      <c r="F103" s="142">
        <v>3392254</v>
      </c>
      <c r="G103" s="142">
        <f t="shared" si="14"/>
        <v>67279</v>
      </c>
      <c r="H103" s="136">
        <f t="shared" si="15"/>
        <v>5816068</v>
      </c>
      <c r="I103" s="136">
        <v>5816068</v>
      </c>
      <c r="J103" s="138"/>
      <c r="K103" s="136">
        <f t="shared" si="16"/>
        <v>3999196</v>
      </c>
      <c r="L103" s="136">
        <v>3999196</v>
      </c>
      <c r="M103" s="136"/>
      <c r="N103" s="136">
        <f t="shared" si="17"/>
        <v>25821790</v>
      </c>
      <c r="O103" s="136">
        <v>25821790</v>
      </c>
      <c r="P103" s="136"/>
      <c r="Q103" s="136">
        <f t="shared" si="12"/>
        <v>2435482</v>
      </c>
      <c r="R103" s="136">
        <v>2368203</v>
      </c>
      <c r="S103" s="136">
        <v>67279</v>
      </c>
    </row>
    <row r="104" spans="1:19" x14ac:dyDescent="0.2">
      <c r="A104" s="145">
        <v>90</v>
      </c>
      <c r="B104" s="146" t="s">
        <v>153</v>
      </c>
      <c r="C104" s="147" t="s">
        <v>29</v>
      </c>
      <c r="D104" s="142">
        <f t="shared" si="11"/>
        <v>35963443</v>
      </c>
      <c r="E104" s="142">
        <f t="shared" si="13"/>
        <v>35963443</v>
      </c>
      <c r="F104" s="142">
        <v>1644521</v>
      </c>
      <c r="G104" s="142"/>
      <c r="H104" s="136">
        <f t="shared" si="15"/>
        <v>5159183</v>
      </c>
      <c r="I104" s="136">
        <v>5159183</v>
      </c>
      <c r="J104" s="138"/>
      <c r="K104" s="136">
        <f t="shared" si="16"/>
        <v>3411508</v>
      </c>
      <c r="L104" s="136">
        <v>3411508</v>
      </c>
      <c r="M104" s="136"/>
      <c r="N104" s="136">
        <f t="shared" si="17"/>
        <v>25003020</v>
      </c>
      <c r="O104" s="136">
        <v>25003020</v>
      </c>
      <c r="P104" s="136"/>
      <c r="Q104" s="136">
        <f t="shared" si="12"/>
        <v>2389732</v>
      </c>
      <c r="R104" s="136">
        <v>2389732</v>
      </c>
      <c r="S104" s="136"/>
    </row>
    <row r="105" spans="1:19" x14ac:dyDescent="0.2">
      <c r="A105" s="145">
        <v>91</v>
      </c>
      <c r="B105" s="149" t="s">
        <v>154</v>
      </c>
      <c r="C105" s="147" t="s">
        <v>14</v>
      </c>
      <c r="D105" s="142">
        <f t="shared" si="11"/>
        <v>12887781</v>
      </c>
      <c r="E105" s="142">
        <f t="shared" si="13"/>
        <v>12868943</v>
      </c>
      <c r="F105" s="142">
        <v>1001162</v>
      </c>
      <c r="G105" s="142">
        <f t="shared" si="14"/>
        <v>18838</v>
      </c>
      <c r="H105" s="136">
        <f t="shared" si="15"/>
        <v>2009013</v>
      </c>
      <c r="I105" s="136">
        <v>2009013</v>
      </c>
      <c r="J105" s="138"/>
      <c r="K105" s="136">
        <f t="shared" si="16"/>
        <v>1002404</v>
      </c>
      <c r="L105" s="136">
        <v>1002404</v>
      </c>
      <c r="M105" s="136"/>
      <c r="N105" s="136">
        <f t="shared" si="17"/>
        <v>9079787</v>
      </c>
      <c r="O105" s="136">
        <v>9079787</v>
      </c>
      <c r="P105" s="136"/>
      <c r="Q105" s="136">
        <f t="shared" si="12"/>
        <v>796577</v>
      </c>
      <c r="R105" s="136">
        <v>777739</v>
      </c>
      <c r="S105" s="136">
        <v>18838</v>
      </c>
    </row>
    <row r="106" spans="1:19" x14ac:dyDescent="0.2">
      <c r="A106" s="145">
        <v>92</v>
      </c>
      <c r="B106" s="146" t="s">
        <v>155</v>
      </c>
      <c r="C106" s="147" t="s">
        <v>30</v>
      </c>
      <c r="D106" s="142">
        <f t="shared" si="11"/>
        <v>22770445</v>
      </c>
      <c r="E106" s="142">
        <f t="shared" si="13"/>
        <v>22770445</v>
      </c>
      <c r="F106" s="142">
        <v>1169743</v>
      </c>
      <c r="G106" s="142"/>
      <c r="H106" s="136">
        <f t="shared" si="15"/>
        <v>3615264</v>
      </c>
      <c r="I106" s="136">
        <v>3615264</v>
      </c>
      <c r="J106" s="138"/>
      <c r="K106" s="136">
        <f t="shared" si="16"/>
        <v>2386180</v>
      </c>
      <c r="L106" s="136">
        <v>2386180</v>
      </c>
      <c r="M106" s="136"/>
      <c r="N106" s="136">
        <f t="shared" si="17"/>
        <v>15409975</v>
      </c>
      <c r="O106" s="136">
        <v>15409975</v>
      </c>
      <c r="P106" s="136"/>
      <c r="Q106" s="136">
        <f t="shared" si="12"/>
        <v>1359026</v>
      </c>
      <c r="R106" s="136">
        <v>1359026</v>
      </c>
      <c r="S106" s="136"/>
    </row>
    <row r="107" spans="1:19" x14ac:dyDescent="0.2">
      <c r="A107" s="145">
        <v>93</v>
      </c>
      <c r="B107" s="146" t="s">
        <v>156</v>
      </c>
      <c r="C107" s="147" t="s">
        <v>15</v>
      </c>
      <c r="D107" s="142">
        <f t="shared" si="11"/>
        <v>17887976</v>
      </c>
      <c r="E107" s="142">
        <f t="shared" si="13"/>
        <v>17844881</v>
      </c>
      <c r="F107" s="142">
        <v>922033</v>
      </c>
      <c r="G107" s="142">
        <f t="shared" si="14"/>
        <v>43095</v>
      </c>
      <c r="H107" s="136">
        <f t="shared" si="15"/>
        <v>2239162</v>
      </c>
      <c r="I107" s="136">
        <v>2239162</v>
      </c>
      <c r="J107" s="138"/>
      <c r="K107" s="136">
        <f t="shared" si="16"/>
        <v>1861012</v>
      </c>
      <c r="L107" s="136">
        <v>1861012</v>
      </c>
      <c r="M107" s="136"/>
      <c r="N107" s="136">
        <f t="shared" si="17"/>
        <v>12493363</v>
      </c>
      <c r="O107" s="136">
        <v>12489290</v>
      </c>
      <c r="P107" s="136">
        <v>4073</v>
      </c>
      <c r="Q107" s="136">
        <f t="shared" si="12"/>
        <v>1294439</v>
      </c>
      <c r="R107" s="136">
        <v>1255417</v>
      </c>
      <c r="S107" s="136">
        <v>39022</v>
      </c>
    </row>
    <row r="108" spans="1:19" x14ac:dyDescent="0.2">
      <c r="A108" s="145">
        <v>94</v>
      </c>
      <c r="B108" s="148" t="s">
        <v>157</v>
      </c>
      <c r="C108" s="147" t="s">
        <v>13</v>
      </c>
      <c r="D108" s="142">
        <f t="shared" si="11"/>
        <v>17027447</v>
      </c>
      <c r="E108" s="142">
        <f t="shared" si="13"/>
        <v>17024756</v>
      </c>
      <c r="F108" s="142">
        <v>1620438</v>
      </c>
      <c r="G108" s="142">
        <f t="shared" si="14"/>
        <v>2691</v>
      </c>
      <c r="H108" s="136"/>
      <c r="I108" s="136"/>
      <c r="J108" s="138"/>
      <c r="K108" s="136">
        <f t="shared" si="16"/>
        <v>2213208</v>
      </c>
      <c r="L108" s="136">
        <v>2213208</v>
      </c>
      <c r="M108" s="136"/>
      <c r="N108" s="136">
        <f t="shared" si="17"/>
        <v>14554544</v>
      </c>
      <c r="O108" s="136">
        <v>14554544</v>
      </c>
      <c r="P108" s="136"/>
      <c r="Q108" s="136">
        <f t="shared" si="12"/>
        <v>259695</v>
      </c>
      <c r="R108" s="136">
        <v>257004</v>
      </c>
      <c r="S108" s="136">
        <v>2691</v>
      </c>
    </row>
    <row r="109" spans="1:19" x14ac:dyDescent="0.2">
      <c r="A109" s="145">
        <v>95</v>
      </c>
      <c r="B109" s="149" t="s">
        <v>158</v>
      </c>
      <c r="C109" s="147" t="s">
        <v>31</v>
      </c>
      <c r="D109" s="142">
        <f t="shared" si="11"/>
        <v>13029028</v>
      </c>
      <c r="E109" s="142">
        <f t="shared" si="13"/>
        <v>13029028</v>
      </c>
      <c r="F109" s="142">
        <v>1919754</v>
      </c>
      <c r="G109" s="142"/>
      <c r="H109" s="136">
        <f t="shared" si="15"/>
        <v>2052166</v>
      </c>
      <c r="I109" s="136">
        <v>2052166</v>
      </c>
      <c r="J109" s="138"/>
      <c r="K109" s="136">
        <f t="shared" si="16"/>
        <v>1094100</v>
      </c>
      <c r="L109" s="136">
        <v>1094100</v>
      </c>
      <c r="M109" s="136"/>
      <c r="N109" s="136">
        <f t="shared" si="17"/>
        <v>9043126</v>
      </c>
      <c r="O109" s="136">
        <v>9043126</v>
      </c>
      <c r="P109" s="136"/>
      <c r="Q109" s="136">
        <f t="shared" si="12"/>
        <v>839636</v>
      </c>
      <c r="R109" s="136">
        <v>839636</v>
      </c>
      <c r="S109" s="136"/>
    </row>
    <row r="110" spans="1:19" x14ac:dyDescent="0.2">
      <c r="A110" s="145">
        <v>96</v>
      </c>
      <c r="B110" s="146" t="s">
        <v>160</v>
      </c>
      <c r="C110" s="147" t="s">
        <v>33</v>
      </c>
      <c r="D110" s="142">
        <f t="shared" si="11"/>
        <v>39110714</v>
      </c>
      <c r="E110" s="142">
        <f t="shared" si="13"/>
        <v>39102641</v>
      </c>
      <c r="F110" s="142">
        <v>5432423</v>
      </c>
      <c r="G110" s="142">
        <f t="shared" si="14"/>
        <v>8073</v>
      </c>
      <c r="H110" s="136">
        <f t="shared" si="15"/>
        <v>6640770</v>
      </c>
      <c r="I110" s="136">
        <v>6640770</v>
      </c>
      <c r="J110" s="138"/>
      <c r="K110" s="136">
        <f t="shared" si="16"/>
        <v>3000960</v>
      </c>
      <c r="L110" s="136">
        <v>3000960</v>
      </c>
      <c r="M110" s="136"/>
      <c r="N110" s="136">
        <f t="shared" si="17"/>
        <v>26644633</v>
      </c>
      <c r="O110" s="136">
        <v>26644633</v>
      </c>
      <c r="P110" s="136"/>
      <c r="Q110" s="136">
        <f t="shared" si="12"/>
        <v>2824351</v>
      </c>
      <c r="R110" s="136">
        <v>2816278</v>
      </c>
      <c r="S110" s="136">
        <v>8073</v>
      </c>
    </row>
    <row r="111" spans="1:19" x14ac:dyDescent="0.2">
      <c r="A111" s="145">
        <v>97</v>
      </c>
      <c r="B111" s="146" t="s">
        <v>162</v>
      </c>
      <c r="C111" s="147" t="s">
        <v>163</v>
      </c>
      <c r="D111" s="142"/>
      <c r="E111" s="142"/>
      <c r="F111" s="142"/>
      <c r="G111" s="142"/>
      <c r="H111" s="136"/>
      <c r="I111" s="136"/>
      <c r="J111" s="138"/>
      <c r="K111" s="136"/>
      <c r="L111" s="136"/>
      <c r="M111" s="136"/>
      <c r="N111" s="136"/>
      <c r="O111" s="136"/>
      <c r="P111" s="136"/>
      <c r="Q111" s="136"/>
      <c r="R111" s="136"/>
      <c r="S111" s="136"/>
    </row>
    <row r="112" spans="1:19" x14ac:dyDescent="0.2">
      <c r="A112" s="145">
        <v>98</v>
      </c>
      <c r="B112" s="146" t="s">
        <v>164</v>
      </c>
      <c r="C112" s="147" t="s">
        <v>165</v>
      </c>
      <c r="D112" s="142"/>
      <c r="E112" s="142"/>
      <c r="F112" s="142"/>
      <c r="G112" s="142"/>
      <c r="H112" s="136"/>
      <c r="I112" s="136"/>
      <c r="J112" s="138"/>
      <c r="K112" s="136"/>
      <c r="L112" s="136"/>
      <c r="M112" s="136"/>
      <c r="N112" s="136"/>
      <c r="O112" s="136"/>
      <c r="P112" s="136"/>
      <c r="Q112" s="136"/>
      <c r="R112" s="136"/>
      <c r="S112" s="136"/>
    </row>
    <row r="113" spans="1:19" x14ac:dyDescent="0.2">
      <c r="A113" s="145">
        <v>99</v>
      </c>
      <c r="B113" s="149" t="s">
        <v>166</v>
      </c>
      <c r="C113" s="147" t="s">
        <v>167</v>
      </c>
      <c r="D113" s="142"/>
      <c r="E113" s="142"/>
      <c r="F113" s="142"/>
      <c r="G113" s="142"/>
      <c r="H113" s="136"/>
      <c r="I113" s="136"/>
      <c r="J113" s="138"/>
      <c r="K113" s="136"/>
      <c r="L113" s="136"/>
      <c r="M113" s="136"/>
      <c r="N113" s="136"/>
      <c r="O113" s="136"/>
      <c r="P113" s="136"/>
      <c r="Q113" s="136"/>
      <c r="R113" s="136"/>
      <c r="S113" s="136"/>
    </row>
    <row r="114" spans="1:19" ht="15" customHeight="1" x14ac:dyDescent="0.2">
      <c r="A114" s="145">
        <v>100</v>
      </c>
      <c r="B114" s="149" t="s">
        <v>168</v>
      </c>
      <c r="C114" s="147" t="s">
        <v>169</v>
      </c>
      <c r="D114" s="142"/>
      <c r="E114" s="142"/>
      <c r="F114" s="142"/>
      <c r="G114" s="142"/>
      <c r="H114" s="136"/>
      <c r="I114" s="136"/>
      <c r="J114" s="138"/>
      <c r="K114" s="136"/>
      <c r="L114" s="136"/>
      <c r="M114" s="136"/>
      <c r="N114" s="136"/>
      <c r="O114" s="136"/>
      <c r="P114" s="136"/>
      <c r="Q114" s="136"/>
      <c r="R114" s="136"/>
      <c r="S114" s="136"/>
    </row>
    <row r="115" spans="1:19" ht="12.75" customHeight="1" x14ac:dyDescent="0.2">
      <c r="A115" s="145">
        <v>101</v>
      </c>
      <c r="B115" s="149" t="s">
        <v>170</v>
      </c>
      <c r="C115" s="147" t="s">
        <v>171</v>
      </c>
      <c r="D115" s="142"/>
      <c r="E115" s="142"/>
      <c r="F115" s="142"/>
      <c r="G115" s="142"/>
      <c r="H115" s="136"/>
      <c r="I115" s="136"/>
      <c r="J115" s="138"/>
      <c r="K115" s="136"/>
      <c r="L115" s="136"/>
      <c r="M115" s="136"/>
      <c r="N115" s="136"/>
      <c r="O115" s="136"/>
      <c r="P115" s="136"/>
      <c r="Q115" s="136"/>
      <c r="R115" s="136"/>
      <c r="S115" s="136"/>
    </row>
    <row r="116" spans="1:19" x14ac:dyDescent="0.2">
      <c r="A116" s="145">
        <v>102</v>
      </c>
      <c r="B116" s="149" t="s">
        <v>172</v>
      </c>
      <c r="C116" s="147" t="s">
        <v>173</v>
      </c>
      <c r="D116" s="142"/>
      <c r="E116" s="142"/>
      <c r="F116" s="142"/>
      <c r="G116" s="142"/>
      <c r="H116" s="136"/>
      <c r="I116" s="136"/>
      <c r="J116" s="138"/>
      <c r="K116" s="136"/>
      <c r="L116" s="136"/>
      <c r="M116" s="136"/>
      <c r="N116" s="136"/>
      <c r="O116" s="136"/>
      <c r="P116" s="136"/>
      <c r="Q116" s="136"/>
      <c r="R116" s="136"/>
      <c r="S116" s="136"/>
    </row>
    <row r="117" spans="1:19" ht="12.75" customHeight="1" x14ac:dyDescent="0.2">
      <c r="A117" s="145">
        <v>103</v>
      </c>
      <c r="B117" s="149" t="s">
        <v>174</v>
      </c>
      <c r="C117" s="147" t="s">
        <v>175</v>
      </c>
      <c r="D117" s="142"/>
      <c r="E117" s="142"/>
      <c r="F117" s="142"/>
      <c r="G117" s="142"/>
      <c r="H117" s="136"/>
      <c r="I117" s="136"/>
      <c r="J117" s="138"/>
      <c r="K117" s="136"/>
      <c r="L117" s="136"/>
      <c r="M117" s="136"/>
      <c r="N117" s="136"/>
      <c r="O117" s="136"/>
      <c r="P117" s="136"/>
      <c r="Q117" s="136"/>
      <c r="R117" s="136"/>
      <c r="S117" s="136"/>
    </row>
    <row r="118" spans="1:19" x14ac:dyDescent="0.2">
      <c r="A118" s="145">
        <v>104</v>
      </c>
      <c r="B118" s="154" t="s">
        <v>176</v>
      </c>
      <c r="C118" s="151" t="s">
        <v>177</v>
      </c>
      <c r="D118" s="142"/>
      <c r="E118" s="142"/>
      <c r="F118" s="142"/>
      <c r="G118" s="142"/>
      <c r="H118" s="136"/>
      <c r="I118" s="136"/>
      <c r="J118" s="138"/>
      <c r="K118" s="136"/>
      <c r="L118" s="136"/>
      <c r="M118" s="136"/>
      <c r="N118" s="136"/>
      <c r="O118" s="136"/>
      <c r="P118" s="136"/>
      <c r="Q118" s="136"/>
      <c r="R118" s="136"/>
      <c r="S118" s="136"/>
    </row>
    <row r="119" spans="1:19" x14ac:dyDescent="0.2">
      <c r="A119" s="145">
        <v>105</v>
      </c>
      <c r="B119" s="148" t="s">
        <v>178</v>
      </c>
      <c r="C119" s="147" t="s">
        <v>179</v>
      </c>
      <c r="D119" s="142"/>
      <c r="E119" s="142"/>
      <c r="F119" s="142"/>
      <c r="G119" s="142"/>
      <c r="H119" s="136"/>
      <c r="I119" s="136"/>
      <c r="J119" s="138"/>
      <c r="K119" s="136"/>
      <c r="L119" s="136"/>
      <c r="M119" s="136"/>
      <c r="N119" s="136"/>
      <c r="O119" s="136"/>
      <c r="P119" s="136"/>
      <c r="Q119" s="136"/>
      <c r="R119" s="136"/>
      <c r="S119" s="136"/>
    </row>
    <row r="120" spans="1:19" ht="16.5" customHeight="1" x14ac:dyDescent="0.2">
      <c r="A120" s="145">
        <v>106</v>
      </c>
      <c r="B120" s="149" t="s">
        <v>180</v>
      </c>
      <c r="C120" s="147" t="s">
        <v>181</v>
      </c>
      <c r="D120" s="142"/>
      <c r="E120" s="142"/>
      <c r="F120" s="142"/>
      <c r="G120" s="142"/>
      <c r="H120" s="136"/>
      <c r="I120" s="136"/>
      <c r="J120" s="138"/>
      <c r="K120" s="136"/>
      <c r="L120" s="136"/>
      <c r="M120" s="136"/>
      <c r="N120" s="136"/>
      <c r="O120" s="136"/>
      <c r="P120" s="136"/>
      <c r="Q120" s="136"/>
      <c r="R120" s="136"/>
      <c r="S120" s="136"/>
    </row>
    <row r="121" spans="1:19" ht="16.5" customHeight="1" x14ac:dyDescent="0.2">
      <c r="A121" s="145">
        <v>107</v>
      </c>
      <c r="B121" s="146" t="s">
        <v>182</v>
      </c>
      <c r="C121" s="155" t="s">
        <v>183</v>
      </c>
      <c r="D121" s="142"/>
      <c r="E121" s="142"/>
      <c r="F121" s="142"/>
      <c r="G121" s="142"/>
      <c r="H121" s="136"/>
      <c r="I121" s="136"/>
      <c r="J121" s="138"/>
      <c r="K121" s="136"/>
      <c r="L121" s="136"/>
      <c r="M121" s="136"/>
      <c r="N121" s="136"/>
      <c r="O121" s="136"/>
      <c r="P121" s="136"/>
      <c r="Q121" s="136"/>
      <c r="R121" s="136"/>
      <c r="S121" s="136"/>
    </row>
    <row r="122" spans="1:19" x14ac:dyDescent="0.2">
      <c r="A122" s="145">
        <v>108</v>
      </c>
      <c r="B122" s="149" t="s">
        <v>184</v>
      </c>
      <c r="C122" s="147" t="s">
        <v>261</v>
      </c>
      <c r="D122" s="142"/>
      <c r="E122" s="142"/>
      <c r="F122" s="142"/>
      <c r="G122" s="142"/>
      <c r="H122" s="136"/>
      <c r="I122" s="136"/>
      <c r="J122" s="138"/>
      <c r="K122" s="136"/>
      <c r="L122" s="136"/>
      <c r="M122" s="136"/>
      <c r="N122" s="136"/>
      <c r="O122" s="136"/>
      <c r="P122" s="136"/>
      <c r="Q122" s="136"/>
      <c r="R122" s="136"/>
      <c r="S122" s="136"/>
    </row>
    <row r="123" spans="1:19" x14ac:dyDescent="0.2">
      <c r="A123" s="145">
        <v>109</v>
      </c>
      <c r="B123" s="148" t="s">
        <v>185</v>
      </c>
      <c r="C123" s="147" t="s">
        <v>250</v>
      </c>
      <c r="D123" s="142"/>
      <c r="E123" s="142"/>
      <c r="F123" s="142"/>
      <c r="G123" s="142"/>
      <c r="H123" s="136"/>
      <c r="I123" s="136"/>
      <c r="J123" s="138"/>
      <c r="K123" s="136"/>
      <c r="L123" s="136"/>
      <c r="M123" s="136"/>
      <c r="N123" s="136"/>
      <c r="O123" s="136"/>
      <c r="P123" s="136"/>
      <c r="Q123" s="136"/>
      <c r="R123" s="136"/>
      <c r="S123" s="136"/>
    </row>
    <row r="124" spans="1:19" x14ac:dyDescent="0.2">
      <c r="A124" s="145">
        <v>110</v>
      </c>
      <c r="B124" s="146" t="s">
        <v>329</v>
      </c>
      <c r="C124" s="147" t="s">
        <v>317</v>
      </c>
      <c r="D124" s="142"/>
      <c r="E124" s="142"/>
      <c r="F124" s="142"/>
      <c r="G124" s="142"/>
      <c r="H124" s="136"/>
      <c r="I124" s="136"/>
      <c r="J124" s="138"/>
      <c r="K124" s="136"/>
      <c r="L124" s="136"/>
      <c r="M124" s="136"/>
      <c r="N124" s="136"/>
      <c r="O124" s="136"/>
      <c r="P124" s="136"/>
      <c r="Q124" s="136"/>
      <c r="R124" s="136"/>
      <c r="S124" s="136"/>
    </row>
    <row r="125" spans="1:19" x14ac:dyDescent="0.2">
      <c r="A125" s="145">
        <v>111</v>
      </c>
      <c r="B125" s="164" t="s">
        <v>421</v>
      </c>
      <c r="C125" s="165" t="s">
        <v>422</v>
      </c>
      <c r="D125" s="142"/>
      <c r="E125" s="142"/>
      <c r="F125" s="142"/>
      <c r="G125" s="142"/>
      <c r="H125" s="136"/>
      <c r="I125" s="136"/>
      <c r="J125" s="138"/>
      <c r="K125" s="136"/>
      <c r="L125" s="136"/>
      <c r="M125" s="136"/>
      <c r="N125" s="136"/>
      <c r="O125" s="136"/>
      <c r="P125" s="136"/>
      <c r="Q125" s="136"/>
      <c r="R125" s="136"/>
      <c r="S125" s="136"/>
    </row>
    <row r="126" spans="1:19" x14ac:dyDescent="0.2">
      <c r="A126" s="145">
        <v>112</v>
      </c>
      <c r="B126" s="148" t="s">
        <v>186</v>
      </c>
      <c r="C126" s="147" t="s">
        <v>320</v>
      </c>
      <c r="D126" s="142"/>
      <c r="E126" s="142"/>
      <c r="F126" s="142"/>
      <c r="G126" s="142"/>
      <c r="H126" s="136"/>
      <c r="I126" s="136"/>
      <c r="J126" s="138"/>
      <c r="K126" s="136"/>
      <c r="L126" s="136"/>
      <c r="M126" s="136"/>
      <c r="N126" s="136"/>
      <c r="O126" s="136"/>
      <c r="P126" s="136"/>
      <c r="Q126" s="136"/>
      <c r="R126" s="136"/>
      <c r="S126" s="136"/>
    </row>
    <row r="127" spans="1:19" x14ac:dyDescent="0.2">
      <c r="A127" s="145">
        <v>113</v>
      </c>
      <c r="B127" s="149" t="s">
        <v>187</v>
      </c>
      <c r="C127" s="147" t="s">
        <v>188</v>
      </c>
      <c r="D127" s="142"/>
      <c r="E127" s="142"/>
      <c r="F127" s="142"/>
      <c r="G127" s="142"/>
      <c r="H127" s="136"/>
      <c r="I127" s="136"/>
      <c r="J127" s="138"/>
      <c r="K127" s="136"/>
      <c r="L127" s="136"/>
      <c r="M127" s="136"/>
      <c r="N127" s="136"/>
      <c r="O127" s="136"/>
      <c r="P127" s="136"/>
      <c r="Q127" s="136"/>
      <c r="R127" s="136"/>
      <c r="S127" s="136"/>
    </row>
    <row r="128" spans="1:19" ht="25.5" x14ac:dyDescent="0.2">
      <c r="A128" s="145">
        <v>114</v>
      </c>
      <c r="B128" s="149" t="s">
        <v>189</v>
      </c>
      <c r="C128" s="156" t="s">
        <v>305</v>
      </c>
      <c r="D128" s="142"/>
      <c r="E128" s="142"/>
      <c r="F128" s="142"/>
      <c r="G128" s="142"/>
      <c r="H128" s="136"/>
      <c r="I128" s="136"/>
      <c r="J128" s="138"/>
      <c r="K128" s="136"/>
      <c r="L128" s="136"/>
      <c r="M128" s="136"/>
      <c r="N128" s="136"/>
      <c r="O128" s="136"/>
      <c r="P128" s="136"/>
      <c r="Q128" s="136"/>
      <c r="R128" s="136"/>
      <c r="S128" s="136"/>
    </row>
    <row r="129" spans="1:19" x14ac:dyDescent="0.2">
      <c r="A129" s="145">
        <v>115</v>
      </c>
      <c r="B129" s="149" t="s">
        <v>190</v>
      </c>
      <c r="C129" s="147" t="s">
        <v>225</v>
      </c>
      <c r="D129" s="142"/>
      <c r="E129" s="142"/>
      <c r="F129" s="142"/>
      <c r="G129" s="142"/>
      <c r="H129" s="136"/>
      <c r="I129" s="136"/>
      <c r="J129" s="138"/>
      <c r="K129" s="136"/>
      <c r="L129" s="136"/>
      <c r="M129" s="136"/>
      <c r="N129" s="136"/>
      <c r="O129" s="136"/>
      <c r="P129" s="136"/>
      <c r="Q129" s="136"/>
      <c r="R129" s="136"/>
      <c r="S129" s="136"/>
    </row>
    <row r="130" spans="1:19" x14ac:dyDescent="0.2">
      <c r="A130" s="145">
        <v>116</v>
      </c>
      <c r="B130" s="149" t="s">
        <v>191</v>
      </c>
      <c r="C130" s="147" t="s">
        <v>192</v>
      </c>
      <c r="D130" s="142">
        <f t="shared" si="11"/>
        <v>62365703</v>
      </c>
      <c r="E130" s="142">
        <f t="shared" si="13"/>
        <v>62365703</v>
      </c>
      <c r="F130" s="142"/>
      <c r="G130" s="142"/>
      <c r="H130" s="136">
        <f t="shared" si="15"/>
        <v>62365703</v>
      </c>
      <c r="I130" s="136">
        <v>62365703</v>
      </c>
      <c r="J130" s="138"/>
      <c r="K130" s="136"/>
      <c r="L130" s="136"/>
      <c r="M130" s="136"/>
      <c r="N130" s="136"/>
      <c r="O130" s="136"/>
      <c r="P130" s="136"/>
      <c r="Q130" s="136"/>
      <c r="R130" s="136"/>
      <c r="S130" s="136"/>
    </row>
    <row r="131" spans="1:19" x14ac:dyDescent="0.2">
      <c r="A131" s="145">
        <v>117</v>
      </c>
      <c r="B131" s="149" t="s">
        <v>193</v>
      </c>
      <c r="C131" s="147" t="s">
        <v>40</v>
      </c>
      <c r="D131" s="142"/>
      <c r="E131" s="142"/>
      <c r="F131" s="142"/>
      <c r="G131" s="142"/>
      <c r="H131" s="136"/>
      <c r="I131" s="136"/>
      <c r="J131" s="138"/>
      <c r="K131" s="136"/>
      <c r="L131" s="136"/>
      <c r="M131" s="136"/>
      <c r="N131" s="136"/>
      <c r="O131" s="136"/>
      <c r="P131" s="136"/>
      <c r="Q131" s="136"/>
      <c r="R131" s="136"/>
      <c r="S131" s="136"/>
    </row>
    <row r="132" spans="1:19" x14ac:dyDescent="0.2">
      <c r="A132" s="145">
        <v>118</v>
      </c>
      <c r="B132" s="146" t="s">
        <v>194</v>
      </c>
      <c r="C132" s="147" t="s">
        <v>46</v>
      </c>
      <c r="D132" s="142"/>
      <c r="E132" s="142"/>
      <c r="F132" s="142"/>
      <c r="G132" s="142"/>
      <c r="H132" s="136"/>
      <c r="I132" s="136"/>
      <c r="J132" s="138"/>
      <c r="K132" s="136"/>
      <c r="L132" s="136"/>
      <c r="M132" s="136"/>
      <c r="N132" s="136"/>
      <c r="O132" s="136"/>
      <c r="P132" s="136"/>
      <c r="Q132" s="136"/>
      <c r="R132" s="136"/>
      <c r="S132" s="136"/>
    </row>
    <row r="133" spans="1:19" x14ac:dyDescent="0.2">
      <c r="A133" s="145">
        <v>119</v>
      </c>
      <c r="B133" s="146" t="s">
        <v>195</v>
      </c>
      <c r="C133" s="147" t="s">
        <v>227</v>
      </c>
      <c r="D133" s="142"/>
      <c r="E133" s="142"/>
      <c r="F133" s="142"/>
      <c r="G133" s="142"/>
      <c r="H133" s="136"/>
      <c r="I133" s="136"/>
      <c r="J133" s="138"/>
      <c r="K133" s="136"/>
      <c r="L133" s="136"/>
      <c r="M133" s="136"/>
      <c r="N133" s="136"/>
      <c r="O133" s="136"/>
      <c r="P133" s="136"/>
      <c r="Q133" s="136"/>
      <c r="R133" s="136"/>
      <c r="S133" s="136"/>
    </row>
    <row r="134" spans="1:19" x14ac:dyDescent="0.2">
      <c r="A134" s="145">
        <v>120</v>
      </c>
      <c r="B134" s="146" t="s">
        <v>196</v>
      </c>
      <c r="C134" s="147" t="s">
        <v>48</v>
      </c>
      <c r="D134" s="142"/>
      <c r="E134" s="142"/>
      <c r="F134" s="142"/>
      <c r="G134" s="142"/>
      <c r="H134" s="136"/>
      <c r="I134" s="136"/>
      <c r="J134" s="138"/>
      <c r="K134" s="136"/>
      <c r="L134" s="136"/>
      <c r="M134" s="136"/>
      <c r="N134" s="136"/>
      <c r="O134" s="136"/>
      <c r="P134" s="136"/>
      <c r="Q134" s="136"/>
      <c r="R134" s="136"/>
      <c r="S134" s="136"/>
    </row>
    <row r="135" spans="1:19" x14ac:dyDescent="0.2">
      <c r="A135" s="145">
        <v>121</v>
      </c>
      <c r="B135" s="149" t="s">
        <v>197</v>
      </c>
      <c r="C135" s="147" t="s">
        <v>47</v>
      </c>
      <c r="D135" s="142"/>
      <c r="E135" s="142"/>
      <c r="F135" s="142"/>
      <c r="G135" s="142"/>
      <c r="H135" s="136"/>
      <c r="I135" s="136"/>
      <c r="J135" s="138"/>
      <c r="K135" s="136"/>
      <c r="L135" s="136"/>
      <c r="M135" s="136"/>
      <c r="N135" s="136"/>
      <c r="O135" s="136"/>
      <c r="P135" s="136"/>
      <c r="Q135" s="136"/>
      <c r="R135" s="136"/>
      <c r="S135" s="136"/>
    </row>
    <row r="136" spans="1:19" x14ac:dyDescent="0.2">
      <c r="A136" s="145">
        <v>122</v>
      </c>
      <c r="B136" s="149" t="s">
        <v>198</v>
      </c>
      <c r="C136" s="147" t="s">
        <v>199</v>
      </c>
      <c r="D136" s="142"/>
      <c r="E136" s="142"/>
      <c r="F136" s="142"/>
      <c r="G136" s="142"/>
      <c r="H136" s="136"/>
      <c r="I136" s="136"/>
      <c r="J136" s="138"/>
      <c r="K136" s="136"/>
      <c r="L136" s="136"/>
      <c r="M136" s="136"/>
      <c r="N136" s="136"/>
      <c r="O136" s="136"/>
      <c r="P136" s="136"/>
      <c r="Q136" s="136"/>
      <c r="R136" s="136"/>
      <c r="S136" s="136"/>
    </row>
    <row r="137" spans="1:19" x14ac:dyDescent="0.2">
      <c r="A137" s="145">
        <v>123</v>
      </c>
      <c r="B137" s="149" t="s">
        <v>200</v>
      </c>
      <c r="C137" s="147" t="s">
        <v>41</v>
      </c>
      <c r="D137" s="142"/>
      <c r="E137" s="142"/>
      <c r="F137" s="142"/>
      <c r="G137" s="142"/>
      <c r="H137" s="136"/>
      <c r="I137" s="136"/>
      <c r="J137" s="138"/>
      <c r="K137" s="136"/>
      <c r="L137" s="136"/>
      <c r="M137" s="136"/>
      <c r="N137" s="136"/>
      <c r="O137" s="136"/>
      <c r="P137" s="136"/>
      <c r="Q137" s="136"/>
      <c r="R137" s="136"/>
      <c r="S137" s="136"/>
    </row>
    <row r="138" spans="1:19" x14ac:dyDescent="0.2">
      <c r="A138" s="145">
        <v>124</v>
      </c>
      <c r="B138" s="146" t="s">
        <v>201</v>
      </c>
      <c r="C138" s="147" t="s">
        <v>226</v>
      </c>
      <c r="D138" s="142">
        <f t="shared" si="11"/>
        <v>58759847</v>
      </c>
      <c r="E138" s="142">
        <f t="shared" si="13"/>
        <v>58759847</v>
      </c>
      <c r="F138" s="142">
        <v>344042</v>
      </c>
      <c r="G138" s="142"/>
      <c r="H138" s="136">
        <f t="shared" si="15"/>
        <v>10855382</v>
      </c>
      <c r="I138" s="136">
        <v>10855382</v>
      </c>
      <c r="J138" s="138"/>
      <c r="K138" s="136">
        <f t="shared" si="16"/>
        <v>4597304</v>
      </c>
      <c r="L138" s="136">
        <v>4597304</v>
      </c>
      <c r="M138" s="136"/>
      <c r="N138" s="136">
        <f t="shared" si="17"/>
        <v>39948618</v>
      </c>
      <c r="O138" s="136">
        <v>39948618</v>
      </c>
      <c r="P138" s="136"/>
      <c r="Q138" s="136">
        <f t="shared" si="12"/>
        <v>3358543</v>
      </c>
      <c r="R138" s="136">
        <v>3358543</v>
      </c>
      <c r="S138" s="136"/>
    </row>
    <row r="139" spans="1:19" x14ac:dyDescent="0.2">
      <c r="A139" s="145">
        <v>125</v>
      </c>
      <c r="B139" s="148" t="s">
        <v>202</v>
      </c>
      <c r="C139" s="147" t="s">
        <v>203</v>
      </c>
      <c r="D139" s="142">
        <f t="shared" si="11"/>
        <v>79935295</v>
      </c>
      <c r="E139" s="142">
        <f t="shared" si="13"/>
        <v>79935295</v>
      </c>
      <c r="F139" s="142">
        <v>887628</v>
      </c>
      <c r="G139" s="142"/>
      <c r="H139" s="136">
        <f t="shared" si="15"/>
        <v>15746058</v>
      </c>
      <c r="I139" s="136">
        <v>15746058</v>
      </c>
      <c r="J139" s="138"/>
      <c r="K139" s="136">
        <f t="shared" si="16"/>
        <v>7198136</v>
      </c>
      <c r="L139" s="136">
        <v>7198136</v>
      </c>
      <c r="M139" s="136"/>
      <c r="N139" s="136">
        <f t="shared" si="17"/>
        <v>56140701</v>
      </c>
      <c r="O139" s="136">
        <v>56140701</v>
      </c>
      <c r="P139" s="136"/>
      <c r="Q139" s="136">
        <f t="shared" si="12"/>
        <v>850400</v>
      </c>
      <c r="R139" s="136">
        <v>850400</v>
      </c>
      <c r="S139" s="136"/>
    </row>
    <row r="140" spans="1:19" x14ac:dyDescent="0.2">
      <c r="A140" s="145">
        <v>126</v>
      </c>
      <c r="B140" s="149" t="s">
        <v>204</v>
      </c>
      <c r="C140" s="147" t="s">
        <v>205</v>
      </c>
      <c r="D140" s="142"/>
      <c r="E140" s="142"/>
      <c r="F140" s="142"/>
      <c r="G140" s="142"/>
      <c r="H140" s="136"/>
      <c r="I140" s="136"/>
      <c r="J140" s="138"/>
      <c r="K140" s="136"/>
      <c r="L140" s="136"/>
      <c r="M140" s="136"/>
      <c r="N140" s="136"/>
      <c r="O140" s="136"/>
      <c r="P140" s="136"/>
      <c r="Q140" s="136"/>
      <c r="R140" s="136"/>
      <c r="S140" s="136"/>
    </row>
    <row r="141" spans="1:19" x14ac:dyDescent="0.2">
      <c r="A141" s="145">
        <v>127</v>
      </c>
      <c r="B141" s="146" t="s">
        <v>206</v>
      </c>
      <c r="C141" s="147" t="s">
        <v>207</v>
      </c>
      <c r="D141" s="142"/>
      <c r="E141" s="142"/>
      <c r="F141" s="142"/>
      <c r="G141" s="142"/>
      <c r="H141" s="136"/>
      <c r="I141" s="136"/>
      <c r="J141" s="138"/>
      <c r="K141" s="136"/>
      <c r="L141" s="136"/>
      <c r="M141" s="136"/>
      <c r="N141" s="136"/>
      <c r="O141" s="136"/>
      <c r="P141" s="136"/>
      <c r="Q141" s="136"/>
      <c r="R141" s="136"/>
      <c r="S141" s="136"/>
    </row>
    <row r="142" spans="1:19" x14ac:dyDescent="0.2">
      <c r="A142" s="145">
        <v>128</v>
      </c>
      <c r="B142" s="149" t="s">
        <v>208</v>
      </c>
      <c r="C142" s="147" t="s">
        <v>209</v>
      </c>
      <c r="D142" s="142"/>
      <c r="E142" s="142"/>
      <c r="F142" s="142"/>
      <c r="G142" s="142"/>
      <c r="H142" s="136"/>
      <c r="I142" s="136"/>
      <c r="J142" s="138"/>
      <c r="K142" s="136"/>
      <c r="L142" s="136"/>
      <c r="M142" s="136"/>
      <c r="N142" s="136"/>
      <c r="O142" s="136"/>
      <c r="P142" s="136"/>
      <c r="Q142" s="136"/>
      <c r="R142" s="136"/>
      <c r="S142" s="136"/>
    </row>
    <row r="143" spans="1:19" x14ac:dyDescent="0.2">
      <c r="A143" s="145">
        <v>129</v>
      </c>
      <c r="B143" s="157" t="s">
        <v>251</v>
      </c>
      <c r="C143" s="158" t="s">
        <v>252</v>
      </c>
      <c r="D143" s="142"/>
      <c r="E143" s="142"/>
      <c r="F143" s="142"/>
      <c r="G143" s="142"/>
      <c r="H143" s="136"/>
      <c r="I143" s="136"/>
      <c r="J143" s="138"/>
      <c r="K143" s="136"/>
      <c r="L143" s="136"/>
      <c r="M143" s="136"/>
      <c r="N143" s="136"/>
      <c r="O143" s="136"/>
      <c r="P143" s="136"/>
      <c r="Q143" s="136"/>
      <c r="R143" s="136"/>
      <c r="S143" s="136"/>
    </row>
    <row r="144" spans="1:19" x14ac:dyDescent="0.2">
      <c r="A144" s="145">
        <v>130</v>
      </c>
      <c r="B144" s="159" t="s">
        <v>253</v>
      </c>
      <c r="C144" s="158" t="s">
        <v>254</v>
      </c>
      <c r="D144" s="142"/>
      <c r="E144" s="142"/>
      <c r="F144" s="142"/>
      <c r="G144" s="142"/>
      <c r="H144" s="136"/>
      <c r="I144" s="136"/>
      <c r="J144" s="138"/>
      <c r="K144" s="136"/>
      <c r="L144" s="136"/>
      <c r="M144" s="136"/>
      <c r="N144" s="136"/>
      <c r="O144" s="136"/>
      <c r="P144" s="136"/>
      <c r="Q144" s="136"/>
      <c r="R144" s="136"/>
      <c r="S144" s="136"/>
    </row>
    <row r="145" spans="1:19" x14ac:dyDescent="0.2">
      <c r="A145" s="145">
        <v>131</v>
      </c>
      <c r="B145" s="160" t="s">
        <v>255</v>
      </c>
      <c r="C145" s="161" t="s">
        <v>419</v>
      </c>
      <c r="D145" s="142"/>
      <c r="E145" s="142"/>
      <c r="F145" s="142"/>
      <c r="G145" s="142"/>
      <c r="H145" s="136"/>
      <c r="I145" s="136"/>
      <c r="J145" s="138"/>
      <c r="K145" s="136"/>
      <c r="L145" s="136"/>
      <c r="M145" s="136"/>
      <c r="N145" s="136"/>
      <c r="O145" s="136"/>
      <c r="P145" s="136"/>
      <c r="Q145" s="136"/>
      <c r="R145" s="136"/>
      <c r="S145" s="136"/>
    </row>
    <row r="146" spans="1:19" x14ac:dyDescent="0.2">
      <c r="A146" s="145">
        <v>132</v>
      </c>
      <c r="B146" s="145" t="s">
        <v>259</v>
      </c>
      <c r="C146" s="162" t="s">
        <v>260</v>
      </c>
      <c r="D146" s="142"/>
      <c r="E146" s="142"/>
      <c r="F146" s="142"/>
      <c r="G146" s="142"/>
      <c r="H146" s="136"/>
      <c r="I146" s="136"/>
      <c r="J146" s="138"/>
      <c r="K146" s="136"/>
      <c r="L146" s="136"/>
      <c r="M146" s="136"/>
      <c r="N146" s="136"/>
      <c r="O146" s="136"/>
      <c r="P146" s="136"/>
      <c r="Q146" s="136"/>
      <c r="R146" s="136"/>
      <c r="S146" s="136"/>
    </row>
    <row r="147" spans="1:19" x14ac:dyDescent="0.2">
      <c r="A147" s="145">
        <v>133</v>
      </c>
      <c r="B147" s="163" t="s">
        <v>310</v>
      </c>
      <c r="C147" s="162" t="s">
        <v>309</v>
      </c>
      <c r="D147" s="142"/>
      <c r="E147" s="142"/>
      <c r="F147" s="142"/>
      <c r="G147" s="142"/>
      <c r="H147" s="136"/>
      <c r="I147" s="136"/>
      <c r="J147" s="138"/>
      <c r="K147" s="136"/>
      <c r="L147" s="136"/>
      <c r="M147" s="136"/>
      <c r="N147" s="136"/>
      <c r="O147" s="136"/>
      <c r="P147" s="136"/>
      <c r="Q147" s="136"/>
      <c r="R147" s="136"/>
      <c r="S147" s="136"/>
    </row>
    <row r="148" spans="1:19" x14ac:dyDescent="0.2">
      <c r="A148" s="145">
        <v>134</v>
      </c>
      <c r="B148" s="163" t="s">
        <v>319</v>
      </c>
      <c r="C148" s="162" t="s">
        <v>316</v>
      </c>
      <c r="D148" s="142"/>
      <c r="E148" s="142"/>
      <c r="F148" s="142"/>
      <c r="G148" s="142"/>
      <c r="H148" s="136"/>
      <c r="I148" s="136"/>
      <c r="J148" s="138"/>
      <c r="K148" s="136"/>
      <c r="L148" s="136"/>
      <c r="M148" s="136"/>
      <c r="N148" s="136"/>
      <c r="O148" s="136"/>
      <c r="P148" s="136"/>
      <c r="Q148" s="136"/>
      <c r="R148" s="136"/>
      <c r="S148" s="136"/>
    </row>
    <row r="149" spans="1:19" ht="14.25" customHeight="1" x14ac:dyDescent="0.2">
      <c r="A149" s="145">
        <v>135</v>
      </c>
      <c r="B149" s="163" t="s">
        <v>412</v>
      </c>
      <c r="C149" s="151" t="s">
        <v>413</v>
      </c>
      <c r="D149" s="142"/>
      <c r="E149" s="142"/>
      <c r="F149" s="142"/>
      <c r="G149" s="142"/>
      <c r="H149" s="136"/>
      <c r="I149" s="136"/>
      <c r="J149" s="138"/>
      <c r="K149" s="136"/>
      <c r="L149" s="136"/>
      <c r="M149" s="136"/>
      <c r="N149" s="136"/>
      <c r="O149" s="136"/>
      <c r="P149" s="136"/>
      <c r="Q149" s="136"/>
      <c r="R149" s="136"/>
      <c r="S149" s="136"/>
    </row>
    <row r="152" spans="1:19" x14ac:dyDescent="0.2">
      <c r="D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</row>
  </sheetData>
  <mergeCells count="27">
    <mergeCell ref="A1:S1"/>
    <mergeCell ref="A11:C11"/>
    <mergeCell ref="E4:G4"/>
    <mergeCell ref="A3:A7"/>
    <mergeCell ref="B3:B7"/>
    <mergeCell ref="C3:C7"/>
    <mergeCell ref="D3:S3"/>
    <mergeCell ref="E5:E7"/>
    <mergeCell ref="D4:D7"/>
    <mergeCell ref="F6:F7"/>
    <mergeCell ref="G5:G7"/>
    <mergeCell ref="H4:S4"/>
    <mergeCell ref="K5:M5"/>
    <mergeCell ref="N5:P5"/>
    <mergeCell ref="Q5:S5"/>
    <mergeCell ref="K6:K7"/>
    <mergeCell ref="A92:A95"/>
    <mergeCell ref="B92:B95"/>
    <mergeCell ref="H6:H7"/>
    <mergeCell ref="H5:J5"/>
    <mergeCell ref="I6:J6"/>
    <mergeCell ref="A8:C8"/>
    <mergeCell ref="L6:M6"/>
    <mergeCell ref="N6:N7"/>
    <mergeCell ref="O6:P6"/>
    <mergeCell ref="Q6:Q7"/>
    <mergeCell ref="R6:S6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0"/>
  <sheetViews>
    <sheetView zoomScale="90" zoomScaleNormal="90" workbookViewId="0">
      <pane xSplit="3" ySplit="12" topLeftCell="D13" activePane="bottomRight" state="frozen"/>
      <selection pane="topRight" activeCell="D1" sqref="D1"/>
      <selection pane="bottomLeft" activeCell="A11" sqref="A11"/>
      <selection pane="bottomRight" activeCell="A9" sqref="A9:C11"/>
    </sheetView>
  </sheetViews>
  <sheetFormatPr defaultColWidth="9.140625" defaultRowHeight="12.75" x14ac:dyDescent="0.2"/>
  <cols>
    <col min="1" max="1" width="5.5703125" style="144" customWidth="1"/>
    <col min="2" max="2" width="9.42578125" style="144" customWidth="1"/>
    <col min="3" max="3" width="44.42578125" style="166" customWidth="1"/>
    <col min="4" max="4" width="20.28515625" style="144" customWidth="1"/>
    <col min="5" max="5" width="20.5703125" style="143" customWidth="1"/>
    <col min="6" max="6" width="20.7109375" style="144" customWidth="1"/>
    <col min="7" max="16384" width="9.140625" style="144"/>
  </cols>
  <sheetData>
    <row r="1" spans="1:6" s="140" customFormat="1" ht="15.75" customHeight="1" x14ac:dyDescent="0.2">
      <c r="A1" s="401" t="s">
        <v>436</v>
      </c>
      <c r="B1" s="401"/>
      <c r="C1" s="401"/>
      <c r="D1" s="401"/>
      <c r="E1" s="401"/>
      <c r="F1" s="401"/>
    </row>
    <row r="2" spans="1:6" ht="13.5" thickBot="1" x14ac:dyDescent="0.25"/>
    <row r="3" spans="1:6" s="5" customFormat="1" ht="18.75" customHeight="1" x14ac:dyDescent="0.2">
      <c r="A3" s="427" t="s">
        <v>333</v>
      </c>
      <c r="B3" s="429" t="s">
        <v>334</v>
      </c>
      <c r="C3" s="430" t="s">
        <v>335</v>
      </c>
      <c r="D3" s="437" t="s">
        <v>448</v>
      </c>
      <c r="E3" s="438"/>
      <c r="F3" s="439"/>
    </row>
    <row r="4" spans="1:6" s="5" customFormat="1" ht="16.5" customHeight="1" x14ac:dyDescent="0.2">
      <c r="A4" s="428"/>
      <c r="B4" s="408"/>
      <c r="C4" s="431"/>
      <c r="D4" s="432" t="s">
        <v>229</v>
      </c>
      <c r="E4" s="424" t="s">
        <v>274</v>
      </c>
      <c r="F4" s="425"/>
    </row>
    <row r="5" spans="1:6" s="5" customFormat="1" ht="17.25" customHeight="1" x14ac:dyDescent="0.2">
      <c r="A5" s="428"/>
      <c r="B5" s="408"/>
      <c r="C5" s="431"/>
      <c r="D5" s="428"/>
      <c r="E5" s="434" t="s">
        <v>449</v>
      </c>
      <c r="F5" s="422" t="s">
        <v>450</v>
      </c>
    </row>
    <row r="6" spans="1:6" s="5" customFormat="1" ht="14.25" customHeight="1" x14ac:dyDescent="0.2">
      <c r="A6" s="428"/>
      <c r="B6" s="408"/>
      <c r="C6" s="431"/>
      <c r="D6" s="428"/>
      <c r="E6" s="435"/>
      <c r="F6" s="423"/>
    </row>
    <row r="7" spans="1:6" s="5" customFormat="1" ht="15" customHeight="1" x14ac:dyDescent="0.2">
      <c r="A7" s="428"/>
      <c r="B7" s="408"/>
      <c r="C7" s="431"/>
      <c r="D7" s="428"/>
      <c r="E7" s="435"/>
      <c r="F7" s="423"/>
    </row>
    <row r="8" spans="1:6" s="5" customFormat="1" ht="18" customHeight="1" x14ac:dyDescent="0.2">
      <c r="A8" s="428"/>
      <c r="B8" s="408"/>
      <c r="C8" s="431"/>
      <c r="D8" s="433"/>
      <c r="E8" s="436"/>
      <c r="F8" s="423"/>
    </row>
    <row r="9" spans="1:6" s="5" customFormat="1" ht="15.75" customHeight="1" x14ac:dyDescent="0.2">
      <c r="A9" s="291" t="s">
        <v>469</v>
      </c>
      <c r="B9" s="291"/>
      <c r="C9" s="291"/>
      <c r="D9" s="282">
        <f>D12+D11+D10</f>
        <v>85142732</v>
      </c>
      <c r="E9" s="259">
        <f t="shared" ref="E9:F9" si="0">E12+E11+E10</f>
        <v>15068851</v>
      </c>
      <c r="F9" s="283">
        <f t="shared" si="0"/>
        <v>70073881</v>
      </c>
    </row>
    <row r="10" spans="1:6" s="5" customFormat="1" ht="15.75" customHeight="1" x14ac:dyDescent="0.2">
      <c r="A10" s="228"/>
      <c r="B10" s="228"/>
      <c r="C10" s="278" t="s">
        <v>467</v>
      </c>
      <c r="D10" s="173">
        <v>537</v>
      </c>
      <c r="E10" s="174">
        <v>30</v>
      </c>
      <c r="F10" s="175">
        <v>507</v>
      </c>
    </row>
    <row r="11" spans="1:6" s="5" customFormat="1" ht="15.75" customHeight="1" x14ac:dyDescent="0.2">
      <c r="A11" s="228"/>
      <c r="B11" s="228"/>
      <c r="C11" s="278" t="s">
        <v>468</v>
      </c>
      <c r="D11" s="273"/>
      <c r="E11" s="261"/>
      <c r="F11" s="274"/>
    </row>
    <row r="12" spans="1:6" s="140" customFormat="1" ht="12.75" customHeight="1" x14ac:dyDescent="0.2">
      <c r="A12" s="402" t="s">
        <v>224</v>
      </c>
      <c r="B12" s="403"/>
      <c r="C12" s="426"/>
      <c r="D12" s="258">
        <f>SUM(D13:D150)-D93</f>
        <v>85142195</v>
      </c>
      <c r="E12" s="259">
        <f>SUM(E13:E150)-E93</f>
        <v>15068821</v>
      </c>
      <c r="F12" s="260">
        <f>SUM(F13:F150)-F93</f>
        <v>70073374</v>
      </c>
    </row>
    <row r="13" spans="1:6" x14ac:dyDescent="0.2">
      <c r="A13" s="171">
        <v>1</v>
      </c>
      <c r="B13" s="172" t="s">
        <v>56</v>
      </c>
      <c r="C13" s="262" t="s">
        <v>42</v>
      </c>
      <c r="D13" s="173">
        <f>E13+F13</f>
        <v>528771</v>
      </c>
      <c r="E13" s="174">
        <v>80690</v>
      </c>
      <c r="F13" s="175">
        <v>448081</v>
      </c>
    </row>
    <row r="14" spans="1:6" x14ac:dyDescent="0.2">
      <c r="A14" s="171">
        <v>2</v>
      </c>
      <c r="B14" s="176" t="s">
        <v>57</v>
      </c>
      <c r="C14" s="262" t="s">
        <v>210</v>
      </c>
      <c r="D14" s="173">
        <f t="shared" ref="D14:D76" si="1">E14+F14</f>
        <v>507065</v>
      </c>
      <c r="E14" s="174">
        <v>68586</v>
      </c>
      <c r="F14" s="175">
        <v>438479</v>
      </c>
    </row>
    <row r="15" spans="1:6" x14ac:dyDescent="0.2">
      <c r="A15" s="171">
        <v>3</v>
      </c>
      <c r="B15" s="177" t="s">
        <v>58</v>
      </c>
      <c r="C15" s="262" t="s">
        <v>5</v>
      </c>
      <c r="D15" s="173">
        <f t="shared" si="1"/>
        <v>1387840</v>
      </c>
      <c r="E15" s="174">
        <v>205759</v>
      </c>
      <c r="F15" s="175">
        <v>1182081</v>
      </c>
    </row>
    <row r="16" spans="1:6" x14ac:dyDescent="0.2">
      <c r="A16" s="171">
        <v>4</v>
      </c>
      <c r="B16" s="172" t="s">
        <v>59</v>
      </c>
      <c r="C16" s="262" t="s">
        <v>211</v>
      </c>
      <c r="D16" s="173">
        <f t="shared" si="1"/>
        <v>613188</v>
      </c>
      <c r="E16" s="174">
        <v>96828</v>
      </c>
      <c r="F16" s="175">
        <v>516360</v>
      </c>
    </row>
    <row r="17" spans="1:6" ht="12.75" customHeight="1" x14ac:dyDescent="0.2">
      <c r="A17" s="171">
        <v>5</v>
      </c>
      <c r="B17" s="172" t="s">
        <v>60</v>
      </c>
      <c r="C17" s="262" t="s">
        <v>8</v>
      </c>
      <c r="D17" s="173">
        <f t="shared" si="1"/>
        <v>559109</v>
      </c>
      <c r="E17" s="174">
        <v>72621</v>
      </c>
      <c r="F17" s="175">
        <v>486488</v>
      </c>
    </row>
    <row r="18" spans="1:6" x14ac:dyDescent="0.2">
      <c r="A18" s="171">
        <v>6</v>
      </c>
      <c r="B18" s="177" t="s">
        <v>61</v>
      </c>
      <c r="C18" s="262" t="s">
        <v>62</v>
      </c>
      <c r="D18" s="173">
        <f t="shared" si="1"/>
        <v>2699150</v>
      </c>
      <c r="E18" s="174">
        <v>572898</v>
      </c>
      <c r="F18" s="175">
        <v>2126252</v>
      </c>
    </row>
    <row r="19" spans="1:6" x14ac:dyDescent="0.2">
      <c r="A19" s="171">
        <v>7</v>
      </c>
      <c r="B19" s="172" t="s">
        <v>63</v>
      </c>
      <c r="C19" s="262" t="s">
        <v>212</v>
      </c>
      <c r="D19" s="173">
        <f t="shared" si="1"/>
        <v>1246083</v>
      </c>
      <c r="E19" s="174">
        <v>221897</v>
      </c>
      <c r="F19" s="175">
        <v>1024186</v>
      </c>
    </row>
    <row r="20" spans="1:6" x14ac:dyDescent="0.2">
      <c r="A20" s="171">
        <v>8</v>
      </c>
      <c r="B20" s="177" t="s">
        <v>64</v>
      </c>
      <c r="C20" s="262" t="s">
        <v>17</v>
      </c>
      <c r="D20" s="173">
        <f t="shared" si="1"/>
        <v>511002</v>
      </c>
      <c r="E20" s="174">
        <v>92793</v>
      </c>
      <c r="F20" s="175">
        <v>418209</v>
      </c>
    </row>
    <row r="21" spans="1:6" x14ac:dyDescent="0.2">
      <c r="A21" s="171">
        <v>9</v>
      </c>
      <c r="B21" s="177" t="s">
        <v>65</v>
      </c>
      <c r="C21" s="262" t="s">
        <v>6</v>
      </c>
      <c r="D21" s="173">
        <f t="shared" si="1"/>
        <v>644593</v>
      </c>
      <c r="E21" s="174">
        <v>88759</v>
      </c>
      <c r="F21" s="175">
        <v>555834</v>
      </c>
    </row>
    <row r="22" spans="1:6" x14ac:dyDescent="0.2">
      <c r="A22" s="171">
        <v>10</v>
      </c>
      <c r="B22" s="177" t="s">
        <v>66</v>
      </c>
      <c r="C22" s="262" t="s">
        <v>18</v>
      </c>
      <c r="D22" s="173">
        <f t="shared" si="1"/>
        <v>762450</v>
      </c>
      <c r="E22" s="174">
        <v>117000</v>
      </c>
      <c r="F22" s="175">
        <v>645450</v>
      </c>
    </row>
    <row r="23" spans="1:6" x14ac:dyDescent="0.2">
      <c r="A23" s="171">
        <v>11</v>
      </c>
      <c r="B23" s="177" t="s">
        <v>67</v>
      </c>
      <c r="C23" s="262" t="s">
        <v>7</v>
      </c>
      <c r="D23" s="173">
        <f t="shared" si="1"/>
        <v>597148</v>
      </c>
      <c r="E23" s="174">
        <v>60517</v>
      </c>
      <c r="F23" s="175">
        <v>536631</v>
      </c>
    </row>
    <row r="24" spans="1:6" x14ac:dyDescent="0.2">
      <c r="A24" s="171">
        <v>12</v>
      </c>
      <c r="B24" s="177" t="s">
        <v>68</v>
      </c>
      <c r="C24" s="262" t="s">
        <v>19</v>
      </c>
      <c r="D24" s="173">
        <f t="shared" si="1"/>
        <v>1075175</v>
      </c>
      <c r="E24" s="174">
        <v>133138</v>
      </c>
      <c r="F24" s="175">
        <v>942037</v>
      </c>
    </row>
    <row r="25" spans="1:6" ht="12.75" customHeight="1" x14ac:dyDescent="0.2">
      <c r="A25" s="171">
        <v>13</v>
      </c>
      <c r="B25" s="177" t="s">
        <v>230</v>
      </c>
      <c r="C25" s="262" t="s">
        <v>231</v>
      </c>
      <c r="D25" s="173"/>
      <c r="E25" s="174"/>
      <c r="F25" s="175"/>
    </row>
    <row r="26" spans="1:6" x14ac:dyDescent="0.2">
      <c r="A26" s="171">
        <v>14</v>
      </c>
      <c r="B26" s="177" t="s">
        <v>69</v>
      </c>
      <c r="C26" s="262" t="s">
        <v>22</v>
      </c>
      <c r="D26" s="173">
        <f t="shared" si="1"/>
        <v>657628</v>
      </c>
      <c r="E26" s="174">
        <v>84724</v>
      </c>
      <c r="F26" s="175">
        <v>572904</v>
      </c>
    </row>
    <row r="27" spans="1:6" x14ac:dyDescent="0.2">
      <c r="A27" s="171">
        <v>15</v>
      </c>
      <c r="B27" s="177" t="s">
        <v>70</v>
      </c>
      <c r="C27" s="262" t="s">
        <v>10</v>
      </c>
      <c r="D27" s="173">
        <f t="shared" si="1"/>
        <v>750347</v>
      </c>
      <c r="E27" s="174">
        <v>104897</v>
      </c>
      <c r="F27" s="175">
        <v>645450</v>
      </c>
    </row>
    <row r="28" spans="1:6" x14ac:dyDescent="0.2">
      <c r="A28" s="171">
        <v>16</v>
      </c>
      <c r="B28" s="177" t="s">
        <v>71</v>
      </c>
      <c r="C28" s="262" t="s">
        <v>342</v>
      </c>
      <c r="D28" s="173">
        <f t="shared" si="1"/>
        <v>917280</v>
      </c>
      <c r="E28" s="174">
        <v>133138</v>
      </c>
      <c r="F28" s="175">
        <v>784142</v>
      </c>
    </row>
    <row r="29" spans="1:6" x14ac:dyDescent="0.2">
      <c r="A29" s="171">
        <v>17</v>
      </c>
      <c r="B29" s="177" t="s">
        <v>72</v>
      </c>
      <c r="C29" s="262" t="s">
        <v>9</v>
      </c>
      <c r="D29" s="173">
        <f t="shared" si="1"/>
        <v>1896071</v>
      </c>
      <c r="E29" s="174">
        <v>254173</v>
      </c>
      <c r="F29" s="175">
        <v>1641898</v>
      </c>
    </row>
    <row r="30" spans="1:6" x14ac:dyDescent="0.2">
      <c r="A30" s="171">
        <v>18</v>
      </c>
      <c r="B30" s="172" t="s">
        <v>73</v>
      </c>
      <c r="C30" s="262" t="s">
        <v>11</v>
      </c>
      <c r="D30" s="173">
        <f t="shared" si="1"/>
        <v>338465</v>
      </c>
      <c r="E30" s="174">
        <v>32276</v>
      </c>
      <c r="F30" s="175">
        <v>306189</v>
      </c>
    </row>
    <row r="31" spans="1:6" x14ac:dyDescent="0.2">
      <c r="A31" s="171">
        <v>19</v>
      </c>
      <c r="B31" s="172" t="s">
        <v>74</v>
      </c>
      <c r="C31" s="262" t="s">
        <v>213</v>
      </c>
      <c r="D31" s="173">
        <f t="shared" si="1"/>
        <v>307661</v>
      </c>
      <c r="E31" s="174">
        <v>48414</v>
      </c>
      <c r="F31" s="175">
        <v>259247</v>
      </c>
    </row>
    <row r="32" spans="1:6" x14ac:dyDescent="0.2">
      <c r="A32" s="171">
        <v>20</v>
      </c>
      <c r="B32" s="172" t="s">
        <v>75</v>
      </c>
      <c r="C32" s="262" t="s">
        <v>343</v>
      </c>
      <c r="D32" s="173">
        <f t="shared" si="1"/>
        <v>1469928</v>
      </c>
      <c r="E32" s="174">
        <v>262242</v>
      </c>
      <c r="F32" s="175">
        <v>1207686</v>
      </c>
    </row>
    <row r="33" spans="1:6" x14ac:dyDescent="0.2">
      <c r="A33" s="171">
        <v>21</v>
      </c>
      <c r="B33" s="172" t="s">
        <v>76</v>
      </c>
      <c r="C33" s="262" t="s">
        <v>38</v>
      </c>
      <c r="D33" s="173">
        <f t="shared" si="1"/>
        <v>930623</v>
      </c>
      <c r="E33" s="174">
        <v>197690</v>
      </c>
      <c r="F33" s="175">
        <v>732933</v>
      </c>
    </row>
    <row r="34" spans="1:6" x14ac:dyDescent="0.2">
      <c r="A34" s="171">
        <v>22</v>
      </c>
      <c r="B34" s="177" t="s">
        <v>77</v>
      </c>
      <c r="C34" s="262" t="s">
        <v>78</v>
      </c>
      <c r="D34" s="199">
        <f t="shared" si="1"/>
        <v>446067</v>
      </c>
      <c r="E34" s="200">
        <v>125069</v>
      </c>
      <c r="F34" s="201">
        <v>320998</v>
      </c>
    </row>
    <row r="35" spans="1:6" x14ac:dyDescent="0.2">
      <c r="A35" s="171">
        <v>23</v>
      </c>
      <c r="B35" s="177" t="s">
        <v>79</v>
      </c>
      <c r="C35" s="262" t="s">
        <v>80</v>
      </c>
      <c r="D35" s="173"/>
      <c r="E35" s="174"/>
      <c r="F35" s="175"/>
    </row>
    <row r="36" spans="1:6" x14ac:dyDescent="0.2">
      <c r="A36" s="171">
        <v>24</v>
      </c>
      <c r="B36" s="177" t="s">
        <v>81</v>
      </c>
      <c r="C36" s="262" t="s">
        <v>82</v>
      </c>
      <c r="D36" s="173"/>
      <c r="E36" s="174"/>
      <c r="F36" s="175"/>
    </row>
    <row r="37" spans="1:6" x14ac:dyDescent="0.2">
      <c r="A37" s="171">
        <v>25</v>
      </c>
      <c r="B37" s="172" t="s">
        <v>83</v>
      </c>
      <c r="C37" s="262" t="s">
        <v>84</v>
      </c>
      <c r="D37" s="173">
        <f t="shared" si="1"/>
        <v>6445024</v>
      </c>
      <c r="E37" s="174">
        <v>1161933</v>
      </c>
      <c r="F37" s="175">
        <v>5283091</v>
      </c>
    </row>
    <row r="38" spans="1:6" x14ac:dyDescent="0.2">
      <c r="A38" s="171">
        <v>26</v>
      </c>
      <c r="B38" s="177" t="s">
        <v>85</v>
      </c>
      <c r="C38" s="262" t="s">
        <v>86</v>
      </c>
      <c r="D38" s="173"/>
      <c r="E38" s="174"/>
      <c r="F38" s="175"/>
    </row>
    <row r="39" spans="1:6" x14ac:dyDescent="0.2">
      <c r="A39" s="171">
        <v>27</v>
      </c>
      <c r="B39" s="176" t="s">
        <v>87</v>
      </c>
      <c r="C39" s="262" t="s">
        <v>88</v>
      </c>
      <c r="D39" s="173"/>
      <c r="E39" s="174"/>
      <c r="F39" s="175"/>
    </row>
    <row r="40" spans="1:6" x14ac:dyDescent="0.2">
      <c r="A40" s="171">
        <v>28</v>
      </c>
      <c r="B40" s="176" t="s">
        <v>89</v>
      </c>
      <c r="C40" s="262" t="s">
        <v>39</v>
      </c>
      <c r="D40" s="173">
        <f t="shared" si="1"/>
        <v>1395615</v>
      </c>
      <c r="E40" s="174">
        <v>274345</v>
      </c>
      <c r="F40" s="175">
        <v>1121270</v>
      </c>
    </row>
    <row r="41" spans="1:6" x14ac:dyDescent="0.2">
      <c r="A41" s="171">
        <v>29</v>
      </c>
      <c r="B41" s="172" t="s">
        <v>90</v>
      </c>
      <c r="C41" s="262" t="s">
        <v>37</v>
      </c>
      <c r="D41" s="173">
        <f t="shared" si="1"/>
        <v>2440061</v>
      </c>
      <c r="E41" s="174">
        <v>496242</v>
      </c>
      <c r="F41" s="175">
        <v>1943819</v>
      </c>
    </row>
    <row r="42" spans="1:6" x14ac:dyDescent="0.2">
      <c r="A42" s="171">
        <v>30</v>
      </c>
      <c r="B42" s="176" t="s">
        <v>91</v>
      </c>
      <c r="C42" s="262" t="s">
        <v>16</v>
      </c>
      <c r="D42" s="173">
        <f t="shared" si="1"/>
        <v>575480</v>
      </c>
      <c r="E42" s="174">
        <v>84724</v>
      </c>
      <c r="F42" s="175">
        <v>490756</v>
      </c>
    </row>
    <row r="43" spans="1:6" x14ac:dyDescent="0.2">
      <c r="A43" s="171">
        <v>31</v>
      </c>
      <c r="B43" s="177" t="s">
        <v>92</v>
      </c>
      <c r="C43" s="262" t="s">
        <v>21</v>
      </c>
      <c r="D43" s="173">
        <f t="shared" si="1"/>
        <v>1814598</v>
      </c>
      <c r="E43" s="174">
        <v>334863</v>
      </c>
      <c r="F43" s="175">
        <v>1479735</v>
      </c>
    </row>
    <row r="44" spans="1:6" x14ac:dyDescent="0.2">
      <c r="A44" s="171">
        <v>32</v>
      </c>
      <c r="B44" s="176" t="s">
        <v>93</v>
      </c>
      <c r="C44" s="262" t="s">
        <v>24</v>
      </c>
      <c r="D44" s="173">
        <f t="shared" si="1"/>
        <v>725245</v>
      </c>
      <c r="E44" s="174">
        <v>133138</v>
      </c>
      <c r="F44" s="175">
        <v>592107</v>
      </c>
    </row>
    <row r="45" spans="1:6" x14ac:dyDescent="0.2">
      <c r="A45" s="171">
        <v>33</v>
      </c>
      <c r="B45" s="172" t="s">
        <v>94</v>
      </c>
      <c r="C45" s="262" t="s">
        <v>214</v>
      </c>
      <c r="D45" s="173">
        <f t="shared" si="1"/>
        <v>1748588</v>
      </c>
      <c r="E45" s="174">
        <v>351001</v>
      </c>
      <c r="F45" s="175">
        <v>1397587</v>
      </c>
    </row>
    <row r="46" spans="1:6" x14ac:dyDescent="0.2">
      <c r="A46" s="171">
        <v>34</v>
      </c>
      <c r="B46" s="178" t="s">
        <v>95</v>
      </c>
      <c r="C46" s="263" t="s">
        <v>215</v>
      </c>
      <c r="D46" s="173">
        <f t="shared" si="1"/>
        <v>718942</v>
      </c>
      <c r="E46" s="174">
        <v>112966</v>
      </c>
      <c r="F46" s="175">
        <v>605976</v>
      </c>
    </row>
    <row r="47" spans="1:6" x14ac:dyDescent="0.2">
      <c r="A47" s="171">
        <v>35</v>
      </c>
      <c r="B47" s="172" t="s">
        <v>96</v>
      </c>
      <c r="C47" s="262" t="s">
        <v>216</v>
      </c>
      <c r="D47" s="173">
        <f t="shared" si="1"/>
        <v>476961</v>
      </c>
      <c r="E47" s="174">
        <v>72621</v>
      </c>
      <c r="F47" s="175">
        <v>404340</v>
      </c>
    </row>
    <row r="48" spans="1:6" x14ac:dyDescent="0.2">
      <c r="A48" s="171">
        <v>36</v>
      </c>
      <c r="B48" s="172" t="s">
        <v>97</v>
      </c>
      <c r="C48" s="262" t="s">
        <v>23</v>
      </c>
      <c r="D48" s="173">
        <f t="shared" si="1"/>
        <v>945718</v>
      </c>
      <c r="E48" s="174">
        <v>121035</v>
      </c>
      <c r="F48" s="175">
        <v>824683</v>
      </c>
    </row>
    <row r="49" spans="1:6" x14ac:dyDescent="0.2">
      <c r="A49" s="171">
        <v>37</v>
      </c>
      <c r="B49" s="177" t="s">
        <v>98</v>
      </c>
      <c r="C49" s="262" t="s">
        <v>20</v>
      </c>
      <c r="D49" s="173">
        <f t="shared" si="1"/>
        <v>382108</v>
      </c>
      <c r="E49" s="174">
        <v>52448</v>
      </c>
      <c r="F49" s="175">
        <v>329660</v>
      </c>
    </row>
    <row r="50" spans="1:6" x14ac:dyDescent="0.2">
      <c r="A50" s="171">
        <v>38</v>
      </c>
      <c r="B50" s="176" t="s">
        <v>99</v>
      </c>
      <c r="C50" s="262" t="s">
        <v>100</v>
      </c>
      <c r="D50" s="173">
        <f t="shared" si="1"/>
        <v>453196</v>
      </c>
      <c r="E50" s="174">
        <v>133138</v>
      </c>
      <c r="F50" s="175">
        <v>320058</v>
      </c>
    </row>
    <row r="51" spans="1:6" x14ac:dyDescent="0.2">
      <c r="A51" s="171">
        <v>39</v>
      </c>
      <c r="B51" s="177" t="s">
        <v>101</v>
      </c>
      <c r="C51" s="262" t="s">
        <v>102</v>
      </c>
      <c r="D51" s="173">
        <f t="shared" si="1"/>
        <v>2232047</v>
      </c>
      <c r="E51" s="174">
        <v>403449</v>
      </c>
      <c r="F51" s="175">
        <v>1828598</v>
      </c>
    </row>
    <row r="52" spans="1:6" x14ac:dyDescent="0.2">
      <c r="A52" s="171">
        <v>40</v>
      </c>
      <c r="B52" s="172" t="s">
        <v>103</v>
      </c>
      <c r="C52" s="262" t="s">
        <v>221</v>
      </c>
      <c r="D52" s="173">
        <f t="shared" si="1"/>
        <v>719078</v>
      </c>
      <c r="E52" s="174">
        <v>129104</v>
      </c>
      <c r="F52" s="175">
        <v>589974</v>
      </c>
    </row>
    <row r="53" spans="1:6" x14ac:dyDescent="0.2">
      <c r="A53" s="171">
        <v>41</v>
      </c>
      <c r="B53" s="172" t="s">
        <v>104</v>
      </c>
      <c r="C53" s="262" t="s">
        <v>2</v>
      </c>
      <c r="D53" s="173">
        <f t="shared" si="1"/>
        <v>1507207</v>
      </c>
      <c r="E53" s="174">
        <v>318725</v>
      </c>
      <c r="F53" s="175">
        <v>1188482</v>
      </c>
    </row>
    <row r="54" spans="1:6" x14ac:dyDescent="0.2">
      <c r="A54" s="171">
        <v>42</v>
      </c>
      <c r="B54" s="177" t="s">
        <v>105</v>
      </c>
      <c r="C54" s="262" t="s">
        <v>3</v>
      </c>
      <c r="D54" s="173">
        <f t="shared" si="1"/>
        <v>491431</v>
      </c>
      <c r="E54" s="174">
        <v>80690</v>
      </c>
      <c r="F54" s="175">
        <v>410741</v>
      </c>
    </row>
    <row r="55" spans="1:6" x14ac:dyDescent="0.2">
      <c r="A55" s="171">
        <v>43</v>
      </c>
      <c r="B55" s="176" t="s">
        <v>151</v>
      </c>
      <c r="C55" s="262" t="s">
        <v>32</v>
      </c>
      <c r="D55" s="173">
        <f t="shared" si="1"/>
        <v>613458</v>
      </c>
      <c r="E55" s="174">
        <v>129104</v>
      </c>
      <c r="F55" s="175">
        <v>484354</v>
      </c>
    </row>
    <row r="56" spans="1:6" x14ac:dyDescent="0.2">
      <c r="A56" s="171">
        <v>44</v>
      </c>
      <c r="B56" s="177" t="s">
        <v>106</v>
      </c>
      <c r="C56" s="262" t="s">
        <v>217</v>
      </c>
      <c r="D56" s="173">
        <f t="shared" si="1"/>
        <v>807995</v>
      </c>
      <c r="E56" s="174">
        <v>141207</v>
      </c>
      <c r="F56" s="175">
        <v>666788</v>
      </c>
    </row>
    <row r="57" spans="1:6" x14ac:dyDescent="0.2">
      <c r="A57" s="171">
        <v>45</v>
      </c>
      <c r="B57" s="176" t="s">
        <v>107</v>
      </c>
      <c r="C57" s="262" t="s">
        <v>0</v>
      </c>
      <c r="D57" s="173">
        <f t="shared" si="1"/>
        <v>815132</v>
      </c>
      <c r="E57" s="174">
        <v>165414</v>
      </c>
      <c r="F57" s="175">
        <v>649718</v>
      </c>
    </row>
    <row r="58" spans="1:6" x14ac:dyDescent="0.2">
      <c r="A58" s="171">
        <v>46</v>
      </c>
      <c r="B58" s="177" t="s">
        <v>108</v>
      </c>
      <c r="C58" s="262" t="s">
        <v>4</v>
      </c>
      <c r="D58" s="173">
        <f t="shared" si="1"/>
        <v>338134</v>
      </c>
      <c r="E58" s="174">
        <v>56483</v>
      </c>
      <c r="F58" s="175">
        <v>281651</v>
      </c>
    </row>
    <row r="59" spans="1:6" x14ac:dyDescent="0.2">
      <c r="A59" s="171">
        <v>47</v>
      </c>
      <c r="B59" s="176" t="s">
        <v>109</v>
      </c>
      <c r="C59" s="262" t="s">
        <v>1</v>
      </c>
      <c r="D59" s="173">
        <f t="shared" si="1"/>
        <v>555209</v>
      </c>
      <c r="E59" s="174">
        <v>84724</v>
      </c>
      <c r="F59" s="175">
        <v>470485</v>
      </c>
    </row>
    <row r="60" spans="1:6" x14ac:dyDescent="0.2">
      <c r="A60" s="171">
        <v>48</v>
      </c>
      <c r="B60" s="177" t="s">
        <v>110</v>
      </c>
      <c r="C60" s="262" t="s">
        <v>218</v>
      </c>
      <c r="D60" s="173">
        <f t="shared" si="1"/>
        <v>1154123</v>
      </c>
      <c r="E60" s="174">
        <v>133138</v>
      </c>
      <c r="F60" s="175">
        <v>1020985</v>
      </c>
    </row>
    <row r="61" spans="1:6" x14ac:dyDescent="0.2">
      <c r="A61" s="171">
        <v>49</v>
      </c>
      <c r="B61" s="177" t="s">
        <v>111</v>
      </c>
      <c r="C61" s="262" t="s">
        <v>25</v>
      </c>
      <c r="D61" s="173">
        <f t="shared" si="1"/>
        <v>2901043</v>
      </c>
      <c r="E61" s="174">
        <v>476070</v>
      </c>
      <c r="F61" s="175">
        <v>2424973</v>
      </c>
    </row>
    <row r="62" spans="1:6" x14ac:dyDescent="0.2">
      <c r="A62" s="171">
        <v>50</v>
      </c>
      <c r="B62" s="177" t="s">
        <v>159</v>
      </c>
      <c r="C62" s="262" t="s">
        <v>53</v>
      </c>
      <c r="D62" s="173">
        <f t="shared" si="1"/>
        <v>460394</v>
      </c>
      <c r="E62" s="174">
        <v>100862</v>
      </c>
      <c r="F62" s="175">
        <v>359532</v>
      </c>
    </row>
    <row r="63" spans="1:6" x14ac:dyDescent="0.2">
      <c r="A63" s="171">
        <v>51</v>
      </c>
      <c r="B63" s="177" t="s">
        <v>112</v>
      </c>
      <c r="C63" s="262" t="s">
        <v>219</v>
      </c>
      <c r="D63" s="173">
        <f t="shared" si="1"/>
        <v>518568</v>
      </c>
      <c r="E63" s="174">
        <v>72621</v>
      </c>
      <c r="F63" s="175">
        <v>445947</v>
      </c>
    </row>
    <row r="64" spans="1:6" x14ac:dyDescent="0.2">
      <c r="A64" s="171">
        <v>52</v>
      </c>
      <c r="B64" s="176" t="s">
        <v>161</v>
      </c>
      <c r="C64" s="262" t="s">
        <v>220</v>
      </c>
      <c r="D64" s="173">
        <f t="shared" si="1"/>
        <v>642226</v>
      </c>
      <c r="E64" s="174">
        <v>92793</v>
      </c>
      <c r="F64" s="175">
        <v>549433</v>
      </c>
    </row>
    <row r="65" spans="1:6" x14ac:dyDescent="0.2">
      <c r="A65" s="171">
        <v>53</v>
      </c>
      <c r="B65" s="177" t="s">
        <v>223</v>
      </c>
      <c r="C65" s="262" t="s">
        <v>222</v>
      </c>
      <c r="D65" s="173"/>
      <c r="E65" s="174"/>
      <c r="F65" s="175"/>
    </row>
    <row r="66" spans="1:6" ht="12.75" customHeight="1" x14ac:dyDescent="0.2">
      <c r="A66" s="171">
        <v>54</v>
      </c>
      <c r="B66" s="177" t="s">
        <v>232</v>
      </c>
      <c r="C66" s="262" t="s">
        <v>233</v>
      </c>
      <c r="D66" s="173"/>
      <c r="E66" s="174"/>
      <c r="F66" s="175"/>
    </row>
    <row r="67" spans="1:6" ht="13.5" customHeight="1" x14ac:dyDescent="0.2">
      <c r="A67" s="171">
        <v>55</v>
      </c>
      <c r="B67" s="177" t="s">
        <v>113</v>
      </c>
      <c r="C67" s="262" t="s">
        <v>52</v>
      </c>
      <c r="D67" s="173"/>
      <c r="E67" s="174"/>
      <c r="F67" s="175"/>
    </row>
    <row r="68" spans="1:6" ht="12" customHeight="1" x14ac:dyDescent="0.2">
      <c r="A68" s="171">
        <v>56</v>
      </c>
      <c r="B68" s="176" t="s">
        <v>114</v>
      </c>
      <c r="C68" s="262" t="s">
        <v>234</v>
      </c>
      <c r="D68" s="173"/>
      <c r="E68" s="174"/>
      <c r="F68" s="175"/>
    </row>
    <row r="69" spans="1:6" ht="15.75" customHeight="1" x14ac:dyDescent="0.2">
      <c r="A69" s="171">
        <v>57</v>
      </c>
      <c r="B69" s="172" t="s">
        <v>115</v>
      </c>
      <c r="C69" s="262" t="s">
        <v>116</v>
      </c>
      <c r="D69" s="173"/>
      <c r="E69" s="174"/>
      <c r="F69" s="175"/>
    </row>
    <row r="70" spans="1:6" ht="12" customHeight="1" x14ac:dyDescent="0.2">
      <c r="A70" s="171">
        <v>58</v>
      </c>
      <c r="B70" s="176" t="s">
        <v>117</v>
      </c>
      <c r="C70" s="262" t="s">
        <v>235</v>
      </c>
      <c r="D70" s="173"/>
      <c r="E70" s="174"/>
      <c r="F70" s="175"/>
    </row>
    <row r="71" spans="1:6" ht="13.5" customHeight="1" x14ac:dyDescent="0.2">
      <c r="A71" s="171">
        <v>59</v>
      </c>
      <c r="B71" s="177" t="s">
        <v>118</v>
      </c>
      <c r="C71" s="262" t="s">
        <v>325</v>
      </c>
      <c r="D71" s="173"/>
      <c r="E71" s="174"/>
      <c r="F71" s="175"/>
    </row>
    <row r="72" spans="1:6" ht="27.75" customHeight="1" x14ac:dyDescent="0.2">
      <c r="A72" s="171">
        <v>60</v>
      </c>
      <c r="B72" s="172" t="s">
        <v>119</v>
      </c>
      <c r="C72" s="262" t="s">
        <v>236</v>
      </c>
      <c r="D72" s="173"/>
      <c r="E72" s="174"/>
      <c r="F72" s="175"/>
    </row>
    <row r="73" spans="1:6" ht="27.75" customHeight="1" x14ac:dyDescent="0.2">
      <c r="A73" s="171">
        <v>61</v>
      </c>
      <c r="B73" s="172" t="s">
        <v>120</v>
      </c>
      <c r="C73" s="262" t="s">
        <v>237</v>
      </c>
      <c r="D73" s="173"/>
      <c r="E73" s="174"/>
      <c r="F73" s="175"/>
    </row>
    <row r="74" spans="1:6" x14ac:dyDescent="0.2">
      <c r="A74" s="171">
        <v>62</v>
      </c>
      <c r="B74" s="176" t="s">
        <v>121</v>
      </c>
      <c r="C74" s="262" t="s">
        <v>238</v>
      </c>
      <c r="D74" s="173">
        <f t="shared" si="1"/>
        <v>2116826</v>
      </c>
      <c r="E74" s="174">
        <v>403449</v>
      </c>
      <c r="F74" s="175">
        <v>1713377</v>
      </c>
    </row>
    <row r="75" spans="1:6" x14ac:dyDescent="0.2">
      <c r="A75" s="171">
        <v>63</v>
      </c>
      <c r="B75" s="176" t="s">
        <v>122</v>
      </c>
      <c r="C75" s="262" t="s">
        <v>51</v>
      </c>
      <c r="D75" s="173">
        <f t="shared" si="1"/>
        <v>1392513</v>
      </c>
      <c r="E75" s="174">
        <v>254173</v>
      </c>
      <c r="F75" s="175">
        <v>1138340</v>
      </c>
    </row>
    <row r="76" spans="1:6" x14ac:dyDescent="0.2">
      <c r="A76" s="171">
        <v>64</v>
      </c>
      <c r="B76" s="176" t="s">
        <v>123</v>
      </c>
      <c r="C76" s="262" t="s">
        <v>239</v>
      </c>
      <c r="D76" s="173">
        <f t="shared" si="1"/>
        <v>2818526</v>
      </c>
      <c r="E76" s="174">
        <v>463966</v>
      </c>
      <c r="F76" s="175">
        <v>2354560</v>
      </c>
    </row>
    <row r="77" spans="1:6" ht="15" customHeight="1" x14ac:dyDescent="0.2">
      <c r="A77" s="171">
        <v>65</v>
      </c>
      <c r="B77" s="176" t="s">
        <v>124</v>
      </c>
      <c r="C77" s="262" t="s">
        <v>240</v>
      </c>
      <c r="D77" s="173"/>
      <c r="E77" s="174"/>
      <c r="F77" s="175"/>
    </row>
    <row r="78" spans="1:6" ht="15" customHeight="1" x14ac:dyDescent="0.2">
      <c r="A78" s="171">
        <v>66</v>
      </c>
      <c r="B78" s="172" t="s">
        <v>125</v>
      </c>
      <c r="C78" s="262" t="s">
        <v>241</v>
      </c>
      <c r="D78" s="173"/>
      <c r="E78" s="174"/>
      <c r="F78" s="175"/>
    </row>
    <row r="79" spans="1:6" ht="15" customHeight="1" x14ac:dyDescent="0.2">
      <c r="A79" s="171">
        <v>67</v>
      </c>
      <c r="B79" s="176" t="s">
        <v>126</v>
      </c>
      <c r="C79" s="262" t="s">
        <v>242</v>
      </c>
      <c r="D79" s="173"/>
      <c r="E79" s="174"/>
      <c r="F79" s="175"/>
    </row>
    <row r="80" spans="1:6" ht="15" customHeight="1" x14ac:dyDescent="0.2">
      <c r="A80" s="171">
        <v>68</v>
      </c>
      <c r="B80" s="176" t="s">
        <v>127</v>
      </c>
      <c r="C80" s="262" t="s">
        <v>243</v>
      </c>
      <c r="D80" s="173"/>
      <c r="E80" s="174"/>
      <c r="F80" s="175"/>
    </row>
    <row r="81" spans="1:6" ht="15" customHeight="1" x14ac:dyDescent="0.2">
      <c r="A81" s="171">
        <v>69</v>
      </c>
      <c r="B81" s="172" t="s">
        <v>128</v>
      </c>
      <c r="C81" s="262" t="s">
        <v>244</v>
      </c>
      <c r="D81" s="173"/>
      <c r="E81" s="174"/>
      <c r="F81" s="175"/>
    </row>
    <row r="82" spans="1:6" ht="15" customHeight="1" x14ac:dyDescent="0.2">
      <c r="A82" s="171">
        <v>70</v>
      </c>
      <c r="B82" s="172" t="s">
        <v>129</v>
      </c>
      <c r="C82" s="262" t="s">
        <v>245</v>
      </c>
      <c r="D82" s="173"/>
      <c r="E82" s="174"/>
      <c r="F82" s="175"/>
    </row>
    <row r="83" spans="1:6" ht="15" customHeight="1" x14ac:dyDescent="0.2">
      <c r="A83" s="171">
        <v>71</v>
      </c>
      <c r="B83" s="172" t="s">
        <v>130</v>
      </c>
      <c r="C83" s="262" t="s">
        <v>246</v>
      </c>
      <c r="D83" s="173"/>
      <c r="E83" s="174"/>
      <c r="F83" s="175"/>
    </row>
    <row r="84" spans="1:6" ht="15" customHeight="1" x14ac:dyDescent="0.2">
      <c r="A84" s="171">
        <v>72</v>
      </c>
      <c r="B84" s="177" t="s">
        <v>131</v>
      </c>
      <c r="C84" s="262" t="s">
        <v>132</v>
      </c>
      <c r="D84" s="173">
        <f t="shared" ref="D84:D140" si="2">E84+F84</f>
        <v>1632998</v>
      </c>
      <c r="E84" s="174">
        <v>338897</v>
      </c>
      <c r="F84" s="175">
        <v>1294101</v>
      </c>
    </row>
    <row r="85" spans="1:6" x14ac:dyDescent="0.2">
      <c r="A85" s="171">
        <v>73</v>
      </c>
      <c r="B85" s="172" t="s">
        <v>133</v>
      </c>
      <c r="C85" s="262" t="s">
        <v>247</v>
      </c>
      <c r="D85" s="173">
        <f t="shared" si="2"/>
        <v>3292728</v>
      </c>
      <c r="E85" s="174">
        <v>621311</v>
      </c>
      <c r="F85" s="175">
        <v>2671417</v>
      </c>
    </row>
    <row r="86" spans="1:6" x14ac:dyDescent="0.2">
      <c r="A86" s="171">
        <v>74</v>
      </c>
      <c r="B86" s="177" t="s">
        <v>134</v>
      </c>
      <c r="C86" s="262" t="s">
        <v>35</v>
      </c>
      <c r="D86" s="173">
        <f t="shared" si="2"/>
        <v>2344533</v>
      </c>
      <c r="E86" s="174">
        <v>395380</v>
      </c>
      <c r="F86" s="175">
        <v>1949153</v>
      </c>
    </row>
    <row r="87" spans="1:6" x14ac:dyDescent="0.2">
      <c r="A87" s="171">
        <v>75</v>
      </c>
      <c r="B87" s="172" t="s">
        <v>135</v>
      </c>
      <c r="C87" s="262" t="s">
        <v>414</v>
      </c>
      <c r="D87" s="173">
        <f t="shared" si="2"/>
        <v>1356374</v>
      </c>
      <c r="E87" s="174">
        <v>270311</v>
      </c>
      <c r="F87" s="175">
        <v>1086063</v>
      </c>
    </row>
    <row r="88" spans="1:6" x14ac:dyDescent="0.2">
      <c r="A88" s="171">
        <v>76</v>
      </c>
      <c r="B88" s="172" t="s">
        <v>136</v>
      </c>
      <c r="C88" s="262" t="s">
        <v>36</v>
      </c>
      <c r="D88" s="173">
        <f t="shared" si="2"/>
        <v>3833273</v>
      </c>
      <c r="E88" s="174">
        <v>738312</v>
      </c>
      <c r="F88" s="175">
        <v>3094961</v>
      </c>
    </row>
    <row r="89" spans="1:6" x14ac:dyDescent="0.2">
      <c r="A89" s="171">
        <v>77</v>
      </c>
      <c r="B89" s="172" t="s">
        <v>137</v>
      </c>
      <c r="C89" s="262" t="s">
        <v>50</v>
      </c>
      <c r="D89" s="173"/>
      <c r="E89" s="174">
        <v>0</v>
      </c>
      <c r="F89" s="175">
        <v>0</v>
      </c>
    </row>
    <row r="90" spans="1:6" s="140" customFormat="1" x14ac:dyDescent="0.2">
      <c r="A90" s="171">
        <v>78</v>
      </c>
      <c r="B90" s="172" t="s">
        <v>138</v>
      </c>
      <c r="C90" s="262" t="s">
        <v>228</v>
      </c>
      <c r="D90" s="173">
        <f t="shared" si="2"/>
        <v>3028367</v>
      </c>
      <c r="E90" s="174">
        <v>488173</v>
      </c>
      <c r="F90" s="175">
        <v>2540194</v>
      </c>
    </row>
    <row r="91" spans="1:6" x14ac:dyDescent="0.2">
      <c r="A91" s="171">
        <v>79</v>
      </c>
      <c r="B91" s="172" t="s">
        <v>139</v>
      </c>
      <c r="C91" s="262" t="s">
        <v>308</v>
      </c>
      <c r="D91" s="173"/>
      <c r="E91" s="174"/>
      <c r="F91" s="175"/>
    </row>
    <row r="92" spans="1:6" x14ac:dyDescent="0.2">
      <c r="A92" s="171">
        <v>80</v>
      </c>
      <c r="B92" s="176" t="s">
        <v>140</v>
      </c>
      <c r="C92" s="262" t="s">
        <v>258</v>
      </c>
      <c r="D92" s="173"/>
      <c r="E92" s="174"/>
      <c r="F92" s="175"/>
    </row>
    <row r="93" spans="1:6" s="140" customFormat="1" ht="27" customHeight="1" x14ac:dyDescent="0.2">
      <c r="A93" s="416">
        <v>81</v>
      </c>
      <c r="B93" s="419" t="s">
        <v>141</v>
      </c>
      <c r="C93" s="264" t="s">
        <v>248</v>
      </c>
      <c r="D93" s="179">
        <f t="shared" si="2"/>
        <v>16003</v>
      </c>
      <c r="E93" s="180"/>
      <c r="F93" s="181">
        <v>16003</v>
      </c>
    </row>
    <row r="94" spans="1:6" ht="43.5" customHeight="1" x14ac:dyDescent="0.2">
      <c r="A94" s="417"/>
      <c r="B94" s="420"/>
      <c r="C94" s="262" t="s">
        <v>306</v>
      </c>
      <c r="D94" s="173">
        <f t="shared" si="2"/>
        <v>16003</v>
      </c>
      <c r="E94" s="174"/>
      <c r="F94" s="175">
        <v>16003</v>
      </c>
    </row>
    <row r="95" spans="1:6" ht="27.75" customHeight="1" x14ac:dyDescent="0.2">
      <c r="A95" s="417"/>
      <c r="B95" s="420"/>
      <c r="C95" s="262" t="s">
        <v>249</v>
      </c>
      <c r="D95" s="173"/>
      <c r="E95" s="174"/>
      <c r="F95" s="175"/>
    </row>
    <row r="96" spans="1:6" ht="39" customHeight="1" x14ac:dyDescent="0.2">
      <c r="A96" s="418"/>
      <c r="B96" s="421"/>
      <c r="C96" s="265" t="s">
        <v>307</v>
      </c>
      <c r="D96" s="173"/>
      <c r="E96" s="174"/>
      <c r="F96" s="175"/>
    </row>
    <row r="97" spans="1:6" ht="25.5" x14ac:dyDescent="0.2">
      <c r="A97" s="171">
        <v>82</v>
      </c>
      <c r="B97" s="176" t="s">
        <v>142</v>
      </c>
      <c r="C97" s="262" t="s">
        <v>49</v>
      </c>
      <c r="D97" s="173"/>
      <c r="E97" s="174"/>
      <c r="F97" s="175"/>
    </row>
    <row r="98" spans="1:6" x14ac:dyDescent="0.2">
      <c r="A98" s="171">
        <v>83</v>
      </c>
      <c r="B98" s="176" t="s">
        <v>143</v>
      </c>
      <c r="C98" s="262" t="s">
        <v>144</v>
      </c>
      <c r="D98" s="173">
        <f t="shared" si="2"/>
        <v>160765</v>
      </c>
      <c r="E98" s="174">
        <v>24207</v>
      </c>
      <c r="F98" s="175">
        <v>136558</v>
      </c>
    </row>
    <row r="99" spans="1:6" x14ac:dyDescent="0.2">
      <c r="A99" s="171">
        <v>84</v>
      </c>
      <c r="B99" s="177" t="s">
        <v>145</v>
      </c>
      <c r="C99" s="262" t="s">
        <v>146</v>
      </c>
      <c r="D99" s="173">
        <f t="shared" si="2"/>
        <v>884380</v>
      </c>
      <c r="E99" s="174">
        <v>185587</v>
      </c>
      <c r="F99" s="175">
        <v>698793</v>
      </c>
    </row>
    <row r="100" spans="1:6" x14ac:dyDescent="0.2">
      <c r="A100" s="171">
        <v>85</v>
      </c>
      <c r="B100" s="176" t="s">
        <v>147</v>
      </c>
      <c r="C100" s="262" t="s">
        <v>27</v>
      </c>
      <c r="D100" s="173">
        <f t="shared" si="2"/>
        <v>408547</v>
      </c>
      <c r="E100" s="174">
        <v>56483</v>
      </c>
      <c r="F100" s="175">
        <v>352064</v>
      </c>
    </row>
    <row r="101" spans="1:6" x14ac:dyDescent="0.2">
      <c r="A101" s="171">
        <v>86</v>
      </c>
      <c r="B101" s="177" t="s">
        <v>148</v>
      </c>
      <c r="C101" s="262" t="s">
        <v>12</v>
      </c>
      <c r="D101" s="173">
        <f t="shared" si="2"/>
        <v>436052</v>
      </c>
      <c r="E101" s="174">
        <v>60517</v>
      </c>
      <c r="F101" s="175">
        <v>375535</v>
      </c>
    </row>
    <row r="102" spans="1:6" x14ac:dyDescent="0.2">
      <c r="A102" s="171">
        <v>87</v>
      </c>
      <c r="B102" s="177" t="s">
        <v>149</v>
      </c>
      <c r="C102" s="262" t="s">
        <v>26</v>
      </c>
      <c r="D102" s="173">
        <f t="shared" si="2"/>
        <v>1109954</v>
      </c>
      <c r="E102" s="174">
        <v>177518</v>
      </c>
      <c r="F102" s="175">
        <v>932436</v>
      </c>
    </row>
    <row r="103" spans="1:6" ht="12.75" customHeight="1" x14ac:dyDescent="0.2">
      <c r="A103" s="171">
        <v>88</v>
      </c>
      <c r="B103" s="176" t="s">
        <v>150</v>
      </c>
      <c r="C103" s="262" t="s">
        <v>43</v>
      </c>
      <c r="D103" s="173">
        <f t="shared" si="2"/>
        <v>547975</v>
      </c>
      <c r="E103" s="174">
        <v>80690</v>
      </c>
      <c r="F103" s="175">
        <v>467285</v>
      </c>
    </row>
    <row r="104" spans="1:6" x14ac:dyDescent="0.2">
      <c r="A104" s="171">
        <v>89</v>
      </c>
      <c r="B104" s="172" t="s">
        <v>152</v>
      </c>
      <c r="C104" s="262" t="s">
        <v>28</v>
      </c>
      <c r="D104" s="173">
        <f t="shared" si="2"/>
        <v>1149832</v>
      </c>
      <c r="E104" s="174">
        <v>225931</v>
      </c>
      <c r="F104" s="175">
        <v>923901</v>
      </c>
    </row>
    <row r="105" spans="1:6" x14ac:dyDescent="0.2">
      <c r="A105" s="171">
        <v>90</v>
      </c>
      <c r="B105" s="172" t="s">
        <v>153</v>
      </c>
      <c r="C105" s="262" t="s">
        <v>29</v>
      </c>
      <c r="D105" s="173">
        <f t="shared" si="2"/>
        <v>975664</v>
      </c>
      <c r="E105" s="174">
        <v>193656</v>
      </c>
      <c r="F105" s="175">
        <v>782008</v>
      </c>
    </row>
    <row r="106" spans="1:6" x14ac:dyDescent="0.2">
      <c r="A106" s="171">
        <v>91</v>
      </c>
      <c r="B106" s="177" t="s">
        <v>154</v>
      </c>
      <c r="C106" s="262" t="s">
        <v>14</v>
      </c>
      <c r="D106" s="173">
        <f t="shared" si="2"/>
        <v>405346</v>
      </c>
      <c r="E106" s="174">
        <v>56483</v>
      </c>
      <c r="F106" s="175">
        <v>348863</v>
      </c>
    </row>
    <row r="107" spans="1:6" x14ac:dyDescent="0.2">
      <c r="A107" s="171">
        <v>92</v>
      </c>
      <c r="B107" s="172" t="s">
        <v>155</v>
      </c>
      <c r="C107" s="262" t="s">
        <v>30</v>
      </c>
      <c r="D107" s="173">
        <f t="shared" si="2"/>
        <v>763420</v>
      </c>
      <c r="E107" s="174">
        <v>137173</v>
      </c>
      <c r="F107" s="175">
        <v>626247</v>
      </c>
    </row>
    <row r="108" spans="1:6" x14ac:dyDescent="0.2">
      <c r="A108" s="171">
        <v>93</v>
      </c>
      <c r="B108" s="172" t="s">
        <v>156</v>
      </c>
      <c r="C108" s="262" t="s">
        <v>15</v>
      </c>
      <c r="D108" s="173">
        <f t="shared" si="2"/>
        <v>588185</v>
      </c>
      <c r="E108" s="174">
        <v>104897</v>
      </c>
      <c r="F108" s="175">
        <v>483288</v>
      </c>
    </row>
    <row r="109" spans="1:6" x14ac:dyDescent="0.2">
      <c r="A109" s="171">
        <v>94</v>
      </c>
      <c r="B109" s="176" t="s">
        <v>157</v>
      </c>
      <c r="C109" s="262" t="s">
        <v>13</v>
      </c>
      <c r="D109" s="173">
        <f t="shared" si="2"/>
        <v>667034</v>
      </c>
      <c r="E109" s="174">
        <v>125069</v>
      </c>
      <c r="F109" s="175">
        <v>541965</v>
      </c>
    </row>
    <row r="110" spans="1:6" x14ac:dyDescent="0.2">
      <c r="A110" s="171">
        <v>95</v>
      </c>
      <c r="B110" s="177" t="s">
        <v>158</v>
      </c>
      <c r="C110" s="262" t="s">
        <v>31</v>
      </c>
      <c r="D110" s="173">
        <f t="shared" si="2"/>
        <v>373107</v>
      </c>
      <c r="E110" s="174">
        <v>60517</v>
      </c>
      <c r="F110" s="175">
        <v>312590</v>
      </c>
    </row>
    <row r="111" spans="1:6" x14ac:dyDescent="0.2">
      <c r="A111" s="171">
        <v>96</v>
      </c>
      <c r="B111" s="172" t="s">
        <v>160</v>
      </c>
      <c r="C111" s="262" t="s">
        <v>33</v>
      </c>
      <c r="D111" s="173">
        <f t="shared" si="2"/>
        <v>1174431</v>
      </c>
      <c r="E111" s="174">
        <v>169449</v>
      </c>
      <c r="F111" s="175">
        <v>1004982</v>
      </c>
    </row>
    <row r="112" spans="1:6" x14ac:dyDescent="0.2">
      <c r="A112" s="171">
        <v>97</v>
      </c>
      <c r="B112" s="172" t="s">
        <v>162</v>
      </c>
      <c r="C112" s="262" t="s">
        <v>163</v>
      </c>
      <c r="D112" s="173"/>
      <c r="E112" s="174"/>
      <c r="F112" s="175"/>
    </row>
    <row r="113" spans="1:6" x14ac:dyDescent="0.2">
      <c r="A113" s="171">
        <v>98</v>
      </c>
      <c r="B113" s="172" t="s">
        <v>164</v>
      </c>
      <c r="C113" s="262" t="s">
        <v>165</v>
      </c>
      <c r="D113" s="173"/>
      <c r="E113" s="174"/>
      <c r="F113" s="175"/>
    </row>
    <row r="114" spans="1:6" x14ac:dyDescent="0.2">
      <c r="A114" s="171">
        <v>99</v>
      </c>
      <c r="B114" s="177" t="s">
        <v>166</v>
      </c>
      <c r="C114" s="262" t="s">
        <v>167</v>
      </c>
      <c r="D114" s="173"/>
      <c r="E114" s="174"/>
      <c r="F114" s="175"/>
    </row>
    <row r="115" spans="1:6" ht="15.75" customHeight="1" x14ac:dyDescent="0.2">
      <c r="A115" s="171">
        <v>100</v>
      </c>
      <c r="B115" s="177" t="s">
        <v>168</v>
      </c>
      <c r="C115" s="262" t="s">
        <v>169</v>
      </c>
      <c r="D115" s="173"/>
      <c r="E115" s="174"/>
      <c r="F115" s="175"/>
    </row>
    <row r="116" spans="1:6" ht="12.75" customHeight="1" x14ac:dyDescent="0.2">
      <c r="A116" s="171">
        <v>101</v>
      </c>
      <c r="B116" s="177" t="s">
        <v>170</v>
      </c>
      <c r="C116" s="262" t="s">
        <v>171</v>
      </c>
      <c r="D116" s="173"/>
      <c r="E116" s="174"/>
      <c r="F116" s="175"/>
    </row>
    <row r="117" spans="1:6" x14ac:dyDescent="0.2">
      <c r="A117" s="171">
        <v>102</v>
      </c>
      <c r="B117" s="177" t="s">
        <v>172</v>
      </c>
      <c r="C117" s="262" t="s">
        <v>173</v>
      </c>
      <c r="D117" s="173"/>
      <c r="E117" s="174"/>
      <c r="F117" s="175"/>
    </row>
    <row r="118" spans="1:6" ht="12.75" customHeight="1" x14ac:dyDescent="0.2">
      <c r="A118" s="171">
        <v>103</v>
      </c>
      <c r="B118" s="177" t="s">
        <v>174</v>
      </c>
      <c r="C118" s="262" t="s">
        <v>175</v>
      </c>
      <c r="D118" s="173"/>
      <c r="E118" s="174"/>
      <c r="F118" s="175"/>
    </row>
    <row r="119" spans="1:6" x14ac:dyDescent="0.2">
      <c r="A119" s="171">
        <v>104</v>
      </c>
      <c r="B119" s="182" t="s">
        <v>176</v>
      </c>
      <c r="C119" s="263" t="s">
        <v>177</v>
      </c>
      <c r="D119" s="173"/>
      <c r="E119" s="174"/>
      <c r="F119" s="175"/>
    </row>
    <row r="120" spans="1:6" x14ac:dyDescent="0.2">
      <c r="A120" s="171">
        <v>105</v>
      </c>
      <c r="B120" s="176" t="s">
        <v>178</v>
      </c>
      <c r="C120" s="262" t="s">
        <v>179</v>
      </c>
      <c r="D120" s="173"/>
      <c r="E120" s="174"/>
      <c r="F120" s="175"/>
    </row>
    <row r="121" spans="1:6" ht="12.75" customHeight="1" x14ac:dyDescent="0.2">
      <c r="A121" s="171">
        <v>106</v>
      </c>
      <c r="B121" s="177" t="s">
        <v>180</v>
      </c>
      <c r="C121" s="262" t="s">
        <v>181</v>
      </c>
      <c r="D121" s="173"/>
      <c r="E121" s="174"/>
      <c r="F121" s="175"/>
    </row>
    <row r="122" spans="1:6" ht="12.75" customHeight="1" x14ac:dyDescent="0.2">
      <c r="A122" s="171">
        <v>107</v>
      </c>
      <c r="B122" s="172" t="s">
        <v>182</v>
      </c>
      <c r="C122" s="266" t="s">
        <v>183</v>
      </c>
      <c r="D122" s="173"/>
      <c r="E122" s="174"/>
      <c r="F122" s="175"/>
    </row>
    <row r="123" spans="1:6" x14ac:dyDescent="0.2">
      <c r="A123" s="171">
        <v>108</v>
      </c>
      <c r="B123" s="177" t="s">
        <v>184</v>
      </c>
      <c r="C123" s="262" t="s">
        <v>261</v>
      </c>
      <c r="D123" s="173"/>
      <c r="E123" s="174"/>
      <c r="F123" s="175"/>
    </row>
    <row r="124" spans="1:6" x14ac:dyDescent="0.2">
      <c r="A124" s="171">
        <v>109</v>
      </c>
      <c r="B124" s="176" t="s">
        <v>185</v>
      </c>
      <c r="C124" s="262" t="s">
        <v>250</v>
      </c>
      <c r="D124" s="173"/>
      <c r="E124" s="174"/>
      <c r="F124" s="175"/>
    </row>
    <row r="125" spans="1:6" x14ac:dyDescent="0.2">
      <c r="A125" s="171">
        <v>110</v>
      </c>
      <c r="B125" s="172" t="s">
        <v>329</v>
      </c>
      <c r="C125" s="262" t="s">
        <v>317</v>
      </c>
      <c r="D125" s="173"/>
      <c r="E125" s="174"/>
      <c r="F125" s="175"/>
    </row>
    <row r="126" spans="1:6" x14ac:dyDescent="0.2">
      <c r="A126" s="171">
        <v>111</v>
      </c>
      <c r="B126" s="183" t="s">
        <v>421</v>
      </c>
      <c r="C126" s="267" t="s">
        <v>422</v>
      </c>
      <c r="D126" s="173"/>
      <c r="E126" s="174"/>
      <c r="F126" s="175"/>
    </row>
    <row r="127" spans="1:6" x14ac:dyDescent="0.2">
      <c r="A127" s="171">
        <v>112</v>
      </c>
      <c r="B127" s="184" t="s">
        <v>186</v>
      </c>
      <c r="C127" s="198" t="s">
        <v>320</v>
      </c>
      <c r="D127" s="173"/>
      <c r="E127" s="174"/>
      <c r="F127" s="175"/>
    </row>
    <row r="128" spans="1:6" x14ac:dyDescent="0.2">
      <c r="A128" s="171">
        <v>113</v>
      </c>
      <c r="B128" s="177" t="s">
        <v>187</v>
      </c>
      <c r="C128" s="262" t="s">
        <v>188</v>
      </c>
      <c r="D128" s="173"/>
      <c r="E128" s="174"/>
      <c r="F128" s="175"/>
    </row>
    <row r="129" spans="1:6" ht="13.5" customHeight="1" x14ac:dyDescent="0.2">
      <c r="A129" s="171">
        <v>114</v>
      </c>
      <c r="B129" s="177" t="s">
        <v>189</v>
      </c>
      <c r="C129" s="268" t="s">
        <v>305</v>
      </c>
      <c r="D129" s="173"/>
      <c r="E129" s="174"/>
      <c r="F129" s="175"/>
    </row>
    <row r="130" spans="1:6" x14ac:dyDescent="0.2">
      <c r="A130" s="171">
        <v>115</v>
      </c>
      <c r="B130" s="177" t="s">
        <v>190</v>
      </c>
      <c r="C130" s="262" t="s">
        <v>225</v>
      </c>
      <c r="D130" s="173"/>
      <c r="E130" s="174"/>
      <c r="F130" s="175"/>
    </row>
    <row r="131" spans="1:6" x14ac:dyDescent="0.2">
      <c r="A131" s="171">
        <v>116</v>
      </c>
      <c r="B131" s="177" t="s">
        <v>191</v>
      </c>
      <c r="C131" s="262" t="s">
        <v>192</v>
      </c>
      <c r="D131" s="173"/>
      <c r="E131" s="174"/>
      <c r="F131" s="175"/>
    </row>
    <row r="132" spans="1:6" x14ac:dyDescent="0.2">
      <c r="A132" s="171">
        <v>117</v>
      </c>
      <c r="B132" s="177" t="s">
        <v>193</v>
      </c>
      <c r="C132" s="262" t="s">
        <v>40</v>
      </c>
      <c r="D132" s="173"/>
      <c r="E132" s="174"/>
      <c r="F132" s="175"/>
    </row>
    <row r="133" spans="1:6" x14ac:dyDescent="0.2">
      <c r="A133" s="171">
        <v>118</v>
      </c>
      <c r="B133" s="172" t="s">
        <v>194</v>
      </c>
      <c r="C133" s="262" t="s">
        <v>46</v>
      </c>
      <c r="D133" s="173"/>
      <c r="E133" s="174"/>
      <c r="F133" s="175"/>
    </row>
    <row r="134" spans="1:6" x14ac:dyDescent="0.2">
      <c r="A134" s="171">
        <v>119</v>
      </c>
      <c r="B134" s="172" t="s">
        <v>195</v>
      </c>
      <c r="C134" s="262" t="s">
        <v>227</v>
      </c>
      <c r="D134" s="173"/>
      <c r="E134" s="174"/>
      <c r="F134" s="175"/>
    </row>
    <row r="135" spans="1:6" x14ac:dyDescent="0.2">
      <c r="A135" s="171">
        <v>120</v>
      </c>
      <c r="B135" s="172" t="s">
        <v>196</v>
      </c>
      <c r="C135" s="262" t="s">
        <v>48</v>
      </c>
      <c r="D135" s="173"/>
      <c r="E135" s="174"/>
      <c r="F135" s="175"/>
    </row>
    <row r="136" spans="1:6" x14ac:dyDescent="0.2">
      <c r="A136" s="171">
        <v>121</v>
      </c>
      <c r="B136" s="177" t="s">
        <v>197</v>
      </c>
      <c r="C136" s="262" t="s">
        <v>47</v>
      </c>
      <c r="D136" s="173"/>
      <c r="E136" s="174"/>
      <c r="F136" s="175"/>
    </row>
    <row r="137" spans="1:6" x14ac:dyDescent="0.2">
      <c r="A137" s="171">
        <v>122</v>
      </c>
      <c r="B137" s="177" t="s">
        <v>198</v>
      </c>
      <c r="C137" s="262" t="s">
        <v>199</v>
      </c>
      <c r="D137" s="173"/>
      <c r="E137" s="174"/>
      <c r="F137" s="175"/>
    </row>
    <row r="138" spans="1:6" x14ac:dyDescent="0.2">
      <c r="A138" s="171">
        <v>123</v>
      </c>
      <c r="B138" s="177" t="s">
        <v>200</v>
      </c>
      <c r="C138" s="262" t="s">
        <v>41</v>
      </c>
      <c r="D138" s="173"/>
      <c r="E138" s="174"/>
      <c r="F138" s="175"/>
    </row>
    <row r="139" spans="1:6" x14ac:dyDescent="0.2">
      <c r="A139" s="171">
        <v>124</v>
      </c>
      <c r="B139" s="172" t="s">
        <v>201</v>
      </c>
      <c r="C139" s="262" t="s">
        <v>226</v>
      </c>
      <c r="D139" s="173">
        <f t="shared" si="2"/>
        <v>1363242</v>
      </c>
      <c r="E139" s="174">
        <v>262242</v>
      </c>
      <c r="F139" s="175">
        <v>1101000</v>
      </c>
    </row>
    <row r="140" spans="1:6" x14ac:dyDescent="0.2">
      <c r="A140" s="171">
        <v>125</v>
      </c>
      <c r="B140" s="176" t="s">
        <v>202</v>
      </c>
      <c r="C140" s="262" t="s">
        <v>203</v>
      </c>
      <c r="D140" s="173">
        <f t="shared" si="2"/>
        <v>1578895</v>
      </c>
      <c r="E140" s="174">
        <v>407483</v>
      </c>
      <c r="F140" s="175">
        <v>1171412</v>
      </c>
    </row>
    <row r="141" spans="1:6" x14ac:dyDescent="0.2">
      <c r="A141" s="171">
        <v>126</v>
      </c>
      <c r="B141" s="177" t="s">
        <v>204</v>
      </c>
      <c r="C141" s="262" t="s">
        <v>205</v>
      </c>
      <c r="D141" s="173"/>
      <c r="E141" s="174"/>
      <c r="F141" s="175"/>
    </row>
    <row r="142" spans="1:6" x14ac:dyDescent="0.2">
      <c r="A142" s="171">
        <v>127</v>
      </c>
      <c r="B142" s="172" t="s">
        <v>206</v>
      </c>
      <c r="C142" s="262" t="s">
        <v>207</v>
      </c>
      <c r="D142" s="173"/>
      <c r="E142" s="174"/>
      <c r="F142" s="175"/>
    </row>
    <row r="143" spans="1:6" x14ac:dyDescent="0.2">
      <c r="A143" s="171">
        <v>128</v>
      </c>
      <c r="B143" s="177" t="s">
        <v>208</v>
      </c>
      <c r="C143" s="262" t="s">
        <v>209</v>
      </c>
      <c r="D143" s="173"/>
      <c r="E143" s="174"/>
      <c r="F143" s="175"/>
    </row>
    <row r="144" spans="1:6" x14ac:dyDescent="0.2">
      <c r="A144" s="171">
        <v>129</v>
      </c>
      <c r="B144" s="185" t="s">
        <v>251</v>
      </c>
      <c r="C144" s="269" t="s">
        <v>252</v>
      </c>
      <c r="D144" s="173"/>
      <c r="E144" s="174"/>
      <c r="F144" s="175"/>
    </row>
    <row r="145" spans="1:6" x14ac:dyDescent="0.2">
      <c r="A145" s="171">
        <v>130</v>
      </c>
      <c r="B145" s="186" t="s">
        <v>253</v>
      </c>
      <c r="C145" s="270" t="s">
        <v>254</v>
      </c>
      <c r="D145" s="173"/>
      <c r="E145" s="174"/>
      <c r="F145" s="175"/>
    </row>
    <row r="146" spans="1:6" x14ac:dyDescent="0.2">
      <c r="A146" s="171">
        <v>131</v>
      </c>
      <c r="B146" s="187" t="s">
        <v>255</v>
      </c>
      <c r="C146" s="188" t="s">
        <v>454</v>
      </c>
      <c r="D146" s="173"/>
      <c r="E146" s="174"/>
      <c r="F146" s="175"/>
    </row>
    <row r="147" spans="1:6" x14ac:dyDescent="0.2">
      <c r="A147" s="171">
        <v>132</v>
      </c>
      <c r="B147" s="189" t="s">
        <v>259</v>
      </c>
      <c r="C147" s="271" t="s">
        <v>260</v>
      </c>
      <c r="D147" s="173"/>
      <c r="E147" s="174"/>
      <c r="F147" s="175"/>
    </row>
    <row r="148" spans="1:6" x14ac:dyDescent="0.2">
      <c r="A148" s="171">
        <v>133</v>
      </c>
      <c r="B148" s="190" t="s">
        <v>310</v>
      </c>
      <c r="C148" s="271" t="s">
        <v>309</v>
      </c>
      <c r="D148" s="173"/>
      <c r="E148" s="174"/>
      <c r="F148" s="175"/>
    </row>
    <row r="149" spans="1:6" x14ac:dyDescent="0.2">
      <c r="A149" s="171">
        <v>134</v>
      </c>
      <c r="B149" s="191" t="s">
        <v>319</v>
      </c>
      <c r="C149" s="272" t="s">
        <v>316</v>
      </c>
      <c r="D149" s="173"/>
      <c r="E149" s="174"/>
      <c r="F149" s="175"/>
    </row>
    <row r="150" spans="1:6" ht="14.25" customHeight="1" thickBot="1" x14ac:dyDescent="0.25">
      <c r="A150" s="192">
        <v>135</v>
      </c>
      <c r="B150" s="193" t="s">
        <v>412</v>
      </c>
      <c r="C150" s="194" t="s">
        <v>413</v>
      </c>
      <c r="D150" s="195"/>
      <c r="E150" s="196"/>
      <c r="F150" s="197"/>
    </row>
  </sheetData>
  <mergeCells count="13">
    <mergeCell ref="A1:F1"/>
    <mergeCell ref="A3:A8"/>
    <mergeCell ref="B3:B8"/>
    <mergeCell ref="C3:C8"/>
    <mergeCell ref="D4:D8"/>
    <mergeCell ref="E5:E8"/>
    <mergeCell ref="D3:F3"/>
    <mergeCell ref="A93:A96"/>
    <mergeCell ref="B93:B96"/>
    <mergeCell ref="F5:F8"/>
    <mergeCell ref="E4:F4"/>
    <mergeCell ref="A12:C12"/>
    <mergeCell ref="A9:C9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J150"/>
  <sheetViews>
    <sheetView zoomScale="98" zoomScaleNormal="98" workbookViewId="0">
      <selection activeCell="A8" sqref="A8:C10"/>
    </sheetView>
  </sheetViews>
  <sheetFormatPr defaultColWidth="9.140625" defaultRowHeight="12" x14ac:dyDescent="0.2"/>
  <cols>
    <col min="1" max="1" width="4.7109375" style="41" customWidth="1"/>
    <col min="2" max="2" width="9.28515625" style="41" customWidth="1"/>
    <col min="3" max="3" width="59.42578125" style="6" customWidth="1"/>
    <col min="4" max="4" width="15.5703125" style="40" customWidth="1"/>
    <col min="5" max="16384" width="9.140625" style="1"/>
  </cols>
  <sheetData>
    <row r="2" spans="1:4" ht="36" customHeight="1" x14ac:dyDescent="0.2">
      <c r="A2" s="342" t="s">
        <v>437</v>
      </c>
      <c r="B2" s="342"/>
      <c r="C2" s="342"/>
      <c r="D2" s="342"/>
    </row>
    <row r="3" spans="1:4" x14ac:dyDescent="0.2">
      <c r="C3" s="42"/>
      <c r="D3" s="40" t="s">
        <v>277</v>
      </c>
    </row>
    <row r="4" spans="1:4" s="3" customFormat="1" ht="15.75" customHeight="1" x14ac:dyDescent="0.2">
      <c r="A4" s="319" t="s">
        <v>44</v>
      </c>
      <c r="B4" s="319" t="s">
        <v>55</v>
      </c>
      <c r="C4" s="319" t="s">
        <v>45</v>
      </c>
      <c r="D4" s="440" t="s">
        <v>372</v>
      </c>
    </row>
    <row r="5" spans="1:4" ht="25.5" customHeight="1" x14ac:dyDescent="0.2">
      <c r="A5" s="319"/>
      <c r="B5" s="319"/>
      <c r="C5" s="319"/>
      <c r="D5" s="441"/>
    </row>
    <row r="6" spans="1:4" ht="14.25" customHeight="1" x14ac:dyDescent="0.2">
      <c r="A6" s="319"/>
      <c r="B6" s="319"/>
      <c r="C6" s="319"/>
      <c r="D6" s="441"/>
    </row>
    <row r="7" spans="1:4" ht="21.75" customHeight="1" x14ac:dyDescent="0.2">
      <c r="A7" s="319"/>
      <c r="B7" s="319"/>
      <c r="C7" s="319"/>
      <c r="D7" s="442"/>
    </row>
    <row r="8" spans="1:4" ht="15" customHeight="1" x14ac:dyDescent="0.2">
      <c r="A8" s="291" t="s">
        <v>469</v>
      </c>
      <c r="B8" s="291"/>
      <c r="C8" s="291"/>
      <c r="D8" s="28">
        <f>D9+D10+D11</f>
        <v>450555530</v>
      </c>
    </row>
    <row r="9" spans="1:4" ht="15" customHeight="1" x14ac:dyDescent="0.2">
      <c r="A9" s="228"/>
      <c r="B9" s="228"/>
      <c r="C9" s="278" t="s">
        <v>467</v>
      </c>
      <c r="D9" s="281">
        <v>216262184</v>
      </c>
    </row>
    <row r="10" spans="1:4" ht="15" customHeight="1" x14ac:dyDescent="0.2">
      <c r="A10" s="228"/>
      <c r="B10" s="228"/>
      <c r="C10" s="278" t="s">
        <v>468</v>
      </c>
      <c r="D10" s="248"/>
    </row>
    <row r="11" spans="1:4" s="3" customFormat="1" x14ac:dyDescent="0.2">
      <c r="A11" s="291" t="s">
        <v>224</v>
      </c>
      <c r="B11" s="291"/>
      <c r="C11" s="291"/>
      <c r="D11" s="28">
        <f>SUM(D12:D148)-D92</f>
        <v>234293346</v>
      </c>
    </row>
    <row r="12" spans="1:4" ht="12" customHeight="1" x14ac:dyDescent="0.2">
      <c r="A12" s="18">
        <v>1</v>
      </c>
      <c r="B12" s="10" t="s">
        <v>56</v>
      </c>
      <c r="C12" s="9" t="s">
        <v>42</v>
      </c>
      <c r="D12" s="27">
        <v>0</v>
      </c>
    </row>
    <row r="13" spans="1:4" x14ac:dyDescent="0.2">
      <c r="A13" s="18">
        <v>2</v>
      </c>
      <c r="B13" s="11" t="s">
        <v>57</v>
      </c>
      <c r="C13" s="9" t="s">
        <v>210</v>
      </c>
      <c r="D13" s="27">
        <v>0</v>
      </c>
    </row>
    <row r="14" spans="1:4" x14ac:dyDescent="0.2">
      <c r="A14" s="18">
        <v>3</v>
      </c>
      <c r="B14" s="19" t="s">
        <v>58</v>
      </c>
      <c r="C14" s="9" t="s">
        <v>5</v>
      </c>
      <c r="D14" s="27">
        <v>8935250</v>
      </c>
    </row>
    <row r="15" spans="1:4" ht="14.25" customHeight="1" x14ac:dyDescent="0.2">
      <c r="A15" s="18">
        <v>4</v>
      </c>
      <c r="B15" s="10" t="s">
        <v>59</v>
      </c>
      <c r="C15" s="9" t="s">
        <v>211</v>
      </c>
      <c r="D15" s="27">
        <v>0</v>
      </c>
    </row>
    <row r="16" spans="1:4" x14ac:dyDescent="0.2">
      <c r="A16" s="18">
        <v>5</v>
      </c>
      <c r="B16" s="10" t="s">
        <v>60</v>
      </c>
      <c r="C16" s="9" t="s">
        <v>8</v>
      </c>
      <c r="D16" s="27">
        <v>0</v>
      </c>
    </row>
    <row r="17" spans="1:4" x14ac:dyDescent="0.2">
      <c r="A17" s="18">
        <v>6</v>
      </c>
      <c r="B17" s="19" t="s">
        <v>61</v>
      </c>
      <c r="C17" s="9" t="s">
        <v>62</v>
      </c>
      <c r="D17" s="27">
        <v>15739770</v>
      </c>
    </row>
    <row r="18" spans="1:4" x14ac:dyDescent="0.2">
      <c r="A18" s="18">
        <v>7</v>
      </c>
      <c r="B18" s="10" t="s">
        <v>63</v>
      </c>
      <c r="C18" s="9" t="s">
        <v>212</v>
      </c>
      <c r="D18" s="27">
        <v>7976804</v>
      </c>
    </row>
    <row r="19" spans="1:4" x14ac:dyDescent="0.2">
      <c r="A19" s="18">
        <v>8</v>
      </c>
      <c r="B19" s="19" t="s">
        <v>64</v>
      </c>
      <c r="C19" s="9" t="s">
        <v>17</v>
      </c>
      <c r="D19" s="27">
        <v>0</v>
      </c>
    </row>
    <row r="20" spans="1:4" x14ac:dyDescent="0.2">
      <c r="A20" s="18">
        <v>9</v>
      </c>
      <c r="B20" s="19" t="s">
        <v>65</v>
      </c>
      <c r="C20" s="9" t="s">
        <v>6</v>
      </c>
      <c r="D20" s="27">
        <v>0</v>
      </c>
    </row>
    <row r="21" spans="1:4" x14ac:dyDescent="0.2">
      <c r="A21" s="18">
        <v>10</v>
      </c>
      <c r="B21" s="19" t="s">
        <v>66</v>
      </c>
      <c r="C21" s="9" t="s">
        <v>18</v>
      </c>
      <c r="D21" s="27">
        <v>0</v>
      </c>
    </row>
    <row r="22" spans="1:4" x14ac:dyDescent="0.2">
      <c r="A22" s="18">
        <v>11</v>
      </c>
      <c r="B22" s="19" t="s">
        <v>67</v>
      </c>
      <c r="C22" s="9" t="s">
        <v>7</v>
      </c>
      <c r="D22" s="27">
        <v>0</v>
      </c>
    </row>
    <row r="23" spans="1:4" x14ac:dyDescent="0.2">
      <c r="A23" s="18">
        <v>12</v>
      </c>
      <c r="B23" s="19" t="s">
        <v>68</v>
      </c>
      <c r="C23" s="9" t="s">
        <v>19</v>
      </c>
      <c r="D23" s="27">
        <v>0</v>
      </c>
    </row>
    <row r="24" spans="1:4" x14ac:dyDescent="0.2">
      <c r="A24" s="18">
        <v>13</v>
      </c>
      <c r="B24" s="19" t="s">
        <v>230</v>
      </c>
      <c r="C24" s="9" t="s">
        <v>231</v>
      </c>
      <c r="D24" s="27">
        <v>0</v>
      </c>
    </row>
    <row r="25" spans="1:4" x14ac:dyDescent="0.2">
      <c r="A25" s="18">
        <v>14</v>
      </c>
      <c r="B25" s="19" t="s">
        <v>69</v>
      </c>
      <c r="C25" s="9" t="s">
        <v>22</v>
      </c>
      <c r="D25" s="27">
        <v>0</v>
      </c>
    </row>
    <row r="26" spans="1:4" x14ac:dyDescent="0.2">
      <c r="A26" s="18">
        <v>15</v>
      </c>
      <c r="B26" s="19" t="s">
        <v>70</v>
      </c>
      <c r="C26" s="9" t="s">
        <v>10</v>
      </c>
      <c r="D26" s="27">
        <v>0</v>
      </c>
    </row>
    <row r="27" spans="1:4" x14ac:dyDescent="0.2">
      <c r="A27" s="18">
        <v>16</v>
      </c>
      <c r="B27" s="19" t="s">
        <v>71</v>
      </c>
      <c r="C27" s="9" t="s">
        <v>342</v>
      </c>
      <c r="D27" s="27">
        <v>0</v>
      </c>
    </row>
    <row r="28" spans="1:4" x14ac:dyDescent="0.2">
      <c r="A28" s="18">
        <v>17</v>
      </c>
      <c r="B28" s="19" t="s">
        <v>72</v>
      </c>
      <c r="C28" s="9" t="s">
        <v>9</v>
      </c>
      <c r="D28" s="27">
        <v>13343999</v>
      </c>
    </row>
    <row r="29" spans="1:4" x14ac:dyDescent="0.2">
      <c r="A29" s="18">
        <v>18</v>
      </c>
      <c r="B29" s="10" t="s">
        <v>73</v>
      </c>
      <c r="C29" s="9" t="s">
        <v>11</v>
      </c>
      <c r="D29" s="27">
        <v>0</v>
      </c>
    </row>
    <row r="30" spans="1:4" x14ac:dyDescent="0.2">
      <c r="A30" s="18">
        <v>19</v>
      </c>
      <c r="B30" s="10" t="s">
        <v>74</v>
      </c>
      <c r="C30" s="9" t="s">
        <v>213</v>
      </c>
      <c r="D30" s="27">
        <v>0</v>
      </c>
    </row>
    <row r="31" spans="1:4" x14ac:dyDescent="0.2">
      <c r="A31" s="18">
        <v>20</v>
      </c>
      <c r="B31" s="10" t="s">
        <v>75</v>
      </c>
      <c r="C31" s="9" t="s">
        <v>343</v>
      </c>
      <c r="D31" s="27">
        <v>0</v>
      </c>
    </row>
    <row r="32" spans="1:4" x14ac:dyDescent="0.2">
      <c r="A32" s="18">
        <v>21</v>
      </c>
      <c r="B32" s="10" t="s">
        <v>76</v>
      </c>
      <c r="C32" s="9" t="s">
        <v>38</v>
      </c>
      <c r="D32" s="27">
        <v>8459380</v>
      </c>
    </row>
    <row r="33" spans="1:4" x14ac:dyDescent="0.2">
      <c r="A33" s="18">
        <v>22</v>
      </c>
      <c r="B33" s="19" t="s">
        <v>77</v>
      </c>
      <c r="C33" s="9" t="s">
        <v>78</v>
      </c>
      <c r="D33" s="27">
        <v>0</v>
      </c>
    </row>
    <row r="34" spans="1:4" ht="12" customHeight="1" x14ac:dyDescent="0.2">
      <c r="A34" s="18">
        <v>23</v>
      </c>
      <c r="B34" s="19" t="s">
        <v>79</v>
      </c>
      <c r="C34" s="9" t="s">
        <v>80</v>
      </c>
      <c r="D34" s="27">
        <v>0</v>
      </c>
    </row>
    <row r="35" spans="1:4" x14ac:dyDescent="0.2">
      <c r="A35" s="18">
        <v>24</v>
      </c>
      <c r="B35" s="19" t="s">
        <v>81</v>
      </c>
      <c r="C35" s="9" t="s">
        <v>82</v>
      </c>
      <c r="D35" s="27">
        <v>0</v>
      </c>
    </row>
    <row r="36" spans="1:4" x14ac:dyDescent="0.2">
      <c r="A36" s="18">
        <v>25</v>
      </c>
      <c r="B36" s="10" t="s">
        <v>83</v>
      </c>
      <c r="C36" s="9" t="s">
        <v>84</v>
      </c>
      <c r="D36" s="27">
        <v>23096314</v>
      </c>
    </row>
    <row r="37" spans="1:4" ht="15.75" customHeight="1" x14ac:dyDescent="0.2">
      <c r="A37" s="18">
        <v>26</v>
      </c>
      <c r="B37" s="19" t="s">
        <v>85</v>
      </c>
      <c r="C37" s="9" t="s">
        <v>86</v>
      </c>
      <c r="D37" s="27">
        <v>0</v>
      </c>
    </row>
    <row r="38" spans="1:4" x14ac:dyDescent="0.2">
      <c r="A38" s="18">
        <v>27</v>
      </c>
      <c r="B38" s="11" t="s">
        <v>87</v>
      </c>
      <c r="C38" s="9" t="s">
        <v>88</v>
      </c>
      <c r="D38" s="27">
        <v>0</v>
      </c>
    </row>
    <row r="39" spans="1:4" x14ac:dyDescent="0.2">
      <c r="A39" s="18">
        <v>28</v>
      </c>
      <c r="B39" s="11" t="s">
        <v>89</v>
      </c>
      <c r="C39" s="9" t="s">
        <v>39</v>
      </c>
      <c r="D39" s="27">
        <v>7674153</v>
      </c>
    </row>
    <row r="40" spans="1:4" x14ac:dyDescent="0.2">
      <c r="A40" s="18">
        <v>29</v>
      </c>
      <c r="B40" s="10" t="s">
        <v>90</v>
      </c>
      <c r="C40" s="9" t="s">
        <v>37</v>
      </c>
      <c r="D40" s="27">
        <v>13655277</v>
      </c>
    </row>
    <row r="41" spans="1:4" x14ac:dyDescent="0.2">
      <c r="A41" s="18">
        <v>30</v>
      </c>
      <c r="B41" s="11" t="s">
        <v>91</v>
      </c>
      <c r="C41" s="9" t="s">
        <v>16</v>
      </c>
      <c r="D41" s="27">
        <v>0</v>
      </c>
    </row>
    <row r="42" spans="1:4" x14ac:dyDescent="0.2">
      <c r="A42" s="18">
        <v>31</v>
      </c>
      <c r="B42" s="19" t="s">
        <v>92</v>
      </c>
      <c r="C42" s="9" t="s">
        <v>21</v>
      </c>
      <c r="D42" s="27">
        <v>7623510</v>
      </c>
    </row>
    <row r="43" spans="1:4" x14ac:dyDescent="0.2">
      <c r="A43" s="18">
        <v>32</v>
      </c>
      <c r="B43" s="11" t="s">
        <v>93</v>
      </c>
      <c r="C43" s="9" t="s">
        <v>24</v>
      </c>
      <c r="D43" s="27">
        <v>0</v>
      </c>
    </row>
    <row r="44" spans="1:4" x14ac:dyDescent="0.2">
      <c r="A44" s="18">
        <v>33</v>
      </c>
      <c r="B44" s="10" t="s">
        <v>94</v>
      </c>
      <c r="C44" s="9" t="s">
        <v>214</v>
      </c>
      <c r="D44" s="27">
        <v>0</v>
      </c>
    </row>
    <row r="45" spans="1:4" x14ac:dyDescent="0.2">
      <c r="A45" s="18">
        <v>34</v>
      </c>
      <c r="B45" s="12" t="s">
        <v>95</v>
      </c>
      <c r="C45" s="13" t="s">
        <v>215</v>
      </c>
      <c r="D45" s="27">
        <v>0</v>
      </c>
    </row>
    <row r="46" spans="1:4" x14ac:dyDescent="0.2">
      <c r="A46" s="18">
        <v>35</v>
      </c>
      <c r="B46" s="10" t="s">
        <v>96</v>
      </c>
      <c r="C46" s="9" t="s">
        <v>216</v>
      </c>
      <c r="D46" s="27">
        <v>0</v>
      </c>
    </row>
    <row r="47" spans="1:4" x14ac:dyDescent="0.2">
      <c r="A47" s="18">
        <v>36</v>
      </c>
      <c r="B47" s="10" t="s">
        <v>97</v>
      </c>
      <c r="C47" s="9" t="s">
        <v>23</v>
      </c>
      <c r="D47" s="27">
        <v>0</v>
      </c>
    </row>
    <row r="48" spans="1:4" x14ac:dyDescent="0.2">
      <c r="A48" s="18">
        <v>37</v>
      </c>
      <c r="B48" s="19" t="s">
        <v>98</v>
      </c>
      <c r="C48" s="9" t="s">
        <v>20</v>
      </c>
      <c r="D48" s="27">
        <v>0</v>
      </c>
    </row>
    <row r="49" spans="1:4" x14ac:dyDescent="0.2">
      <c r="A49" s="18">
        <v>38</v>
      </c>
      <c r="B49" s="11" t="s">
        <v>99</v>
      </c>
      <c r="C49" s="9" t="s">
        <v>100</v>
      </c>
      <c r="D49" s="27">
        <v>0</v>
      </c>
    </row>
    <row r="50" spans="1:4" x14ac:dyDescent="0.2">
      <c r="A50" s="18">
        <v>39</v>
      </c>
      <c r="B50" s="19" t="s">
        <v>101</v>
      </c>
      <c r="C50" s="9" t="s">
        <v>102</v>
      </c>
      <c r="D50" s="27">
        <v>24479570</v>
      </c>
    </row>
    <row r="51" spans="1:4" x14ac:dyDescent="0.2">
      <c r="A51" s="18">
        <v>40</v>
      </c>
      <c r="B51" s="10" t="s">
        <v>103</v>
      </c>
      <c r="C51" s="9" t="s">
        <v>221</v>
      </c>
      <c r="D51" s="27">
        <v>0</v>
      </c>
    </row>
    <row r="52" spans="1:4" ht="10.5" customHeight="1" x14ac:dyDescent="0.2">
      <c r="A52" s="18">
        <v>41</v>
      </c>
      <c r="B52" s="10" t="s">
        <v>104</v>
      </c>
      <c r="C52" s="9" t="s">
        <v>2</v>
      </c>
      <c r="D52" s="27">
        <v>0</v>
      </c>
    </row>
    <row r="53" spans="1:4" x14ac:dyDescent="0.2">
      <c r="A53" s="18">
        <v>42</v>
      </c>
      <c r="B53" s="19" t="s">
        <v>105</v>
      </c>
      <c r="C53" s="9" t="s">
        <v>3</v>
      </c>
      <c r="D53" s="27">
        <v>0</v>
      </c>
    </row>
    <row r="54" spans="1:4" x14ac:dyDescent="0.2">
      <c r="A54" s="18">
        <v>43</v>
      </c>
      <c r="B54" s="11" t="s">
        <v>151</v>
      </c>
      <c r="C54" s="9" t="s">
        <v>32</v>
      </c>
      <c r="D54" s="27">
        <v>0</v>
      </c>
    </row>
    <row r="55" spans="1:4" x14ac:dyDescent="0.2">
      <c r="A55" s="18">
        <v>44</v>
      </c>
      <c r="B55" s="19" t="s">
        <v>106</v>
      </c>
      <c r="C55" s="9" t="s">
        <v>217</v>
      </c>
      <c r="D55" s="27">
        <v>0</v>
      </c>
    </row>
    <row r="56" spans="1:4" ht="10.5" customHeight="1" x14ac:dyDescent="0.2">
      <c r="A56" s="18">
        <v>45</v>
      </c>
      <c r="B56" s="11" t="s">
        <v>107</v>
      </c>
      <c r="C56" s="9" t="s">
        <v>0</v>
      </c>
      <c r="D56" s="27">
        <v>0</v>
      </c>
    </row>
    <row r="57" spans="1:4" x14ac:dyDescent="0.2">
      <c r="A57" s="18">
        <v>46</v>
      </c>
      <c r="B57" s="19" t="s">
        <v>108</v>
      </c>
      <c r="C57" s="9" t="s">
        <v>4</v>
      </c>
      <c r="D57" s="27">
        <v>0</v>
      </c>
    </row>
    <row r="58" spans="1:4" x14ac:dyDescent="0.2">
      <c r="A58" s="18">
        <v>47</v>
      </c>
      <c r="B58" s="11" t="s">
        <v>109</v>
      </c>
      <c r="C58" s="9" t="s">
        <v>1</v>
      </c>
      <c r="D58" s="27">
        <v>0</v>
      </c>
    </row>
    <row r="59" spans="1:4" x14ac:dyDescent="0.2">
      <c r="A59" s="18">
        <v>48</v>
      </c>
      <c r="B59" s="19" t="s">
        <v>110</v>
      </c>
      <c r="C59" s="9" t="s">
        <v>218</v>
      </c>
      <c r="D59" s="27">
        <v>0</v>
      </c>
    </row>
    <row r="60" spans="1:4" x14ac:dyDescent="0.2">
      <c r="A60" s="18">
        <v>49</v>
      </c>
      <c r="B60" s="19" t="s">
        <v>111</v>
      </c>
      <c r="C60" s="9" t="s">
        <v>25</v>
      </c>
      <c r="D60" s="27">
        <v>0</v>
      </c>
    </row>
    <row r="61" spans="1:4" x14ac:dyDescent="0.2">
      <c r="A61" s="18">
        <v>50</v>
      </c>
      <c r="B61" s="19" t="s">
        <v>159</v>
      </c>
      <c r="C61" s="9" t="s">
        <v>53</v>
      </c>
      <c r="D61" s="27">
        <v>0</v>
      </c>
    </row>
    <row r="62" spans="1:4" x14ac:dyDescent="0.2">
      <c r="A62" s="18">
        <v>51</v>
      </c>
      <c r="B62" s="19" t="s">
        <v>112</v>
      </c>
      <c r="C62" s="9" t="s">
        <v>219</v>
      </c>
      <c r="D62" s="27">
        <v>0</v>
      </c>
    </row>
    <row r="63" spans="1:4" x14ac:dyDescent="0.2">
      <c r="A63" s="18">
        <v>52</v>
      </c>
      <c r="B63" s="11" t="s">
        <v>161</v>
      </c>
      <c r="C63" s="9" t="s">
        <v>220</v>
      </c>
      <c r="D63" s="27">
        <v>0</v>
      </c>
    </row>
    <row r="64" spans="1:4" x14ac:dyDescent="0.2">
      <c r="A64" s="18">
        <v>53</v>
      </c>
      <c r="B64" s="19" t="s">
        <v>223</v>
      </c>
      <c r="C64" s="9" t="s">
        <v>222</v>
      </c>
      <c r="D64" s="27">
        <v>0</v>
      </c>
    </row>
    <row r="65" spans="1:4" ht="14.25" customHeight="1" x14ac:dyDescent="0.2">
      <c r="A65" s="18">
        <v>54</v>
      </c>
      <c r="B65" s="19" t="s">
        <v>232</v>
      </c>
      <c r="C65" s="9" t="s">
        <v>233</v>
      </c>
      <c r="D65" s="27">
        <v>0</v>
      </c>
    </row>
    <row r="66" spans="1:4" ht="14.25" customHeight="1" x14ac:dyDescent="0.2">
      <c r="A66" s="18">
        <v>55</v>
      </c>
      <c r="B66" s="19" t="s">
        <v>113</v>
      </c>
      <c r="C66" s="9" t="s">
        <v>52</v>
      </c>
      <c r="D66" s="27">
        <v>0</v>
      </c>
    </row>
    <row r="67" spans="1:4" ht="14.25" customHeight="1" x14ac:dyDescent="0.2">
      <c r="A67" s="18">
        <v>56</v>
      </c>
      <c r="B67" s="11" t="s">
        <v>114</v>
      </c>
      <c r="C67" s="9" t="s">
        <v>234</v>
      </c>
      <c r="D67" s="27">
        <v>0</v>
      </c>
    </row>
    <row r="68" spans="1:4" ht="25.5" customHeight="1" x14ac:dyDescent="0.2">
      <c r="A68" s="18">
        <v>57</v>
      </c>
      <c r="B68" s="10" t="s">
        <v>115</v>
      </c>
      <c r="C68" s="9" t="s">
        <v>116</v>
      </c>
      <c r="D68" s="27">
        <v>0</v>
      </c>
    </row>
    <row r="69" spans="1:4" ht="25.5" customHeight="1" x14ac:dyDescent="0.2">
      <c r="A69" s="18">
        <v>58</v>
      </c>
      <c r="B69" s="11" t="s">
        <v>117</v>
      </c>
      <c r="C69" s="9" t="s">
        <v>235</v>
      </c>
      <c r="D69" s="27">
        <v>0</v>
      </c>
    </row>
    <row r="70" spans="1:4" x14ac:dyDescent="0.2">
      <c r="A70" s="18">
        <v>59</v>
      </c>
      <c r="B70" s="19" t="s">
        <v>118</v>
      </c>
      <c r="C70" s="9" t="s">
        <v>325</v>
      </c>
      <c r="D70" s="27">
        <v>0</v>
      </c>
    </row>
    <row r="71" spans="1:4" x14ac:dyDescent="0.2">
      <c r="A71" s="18">
        <v>60</v>
      </c>
      <c r="B71" s="10" t="s">
        <v>119</v>
      </c>
      <c r="C71" s="9" t="s">
        <v>236</v>
      </c>
      <c r="D71" s="27">
        <v>0</v>
      </c>
    </row>
    <row r="72" spans="1:4" x14ac:dyDescent="0.2">
      <c r="A72" s="18">
        <v>61</v>
      </c>
      <c r="B72" s="10" t="s">
        <v>120</v>
      </c>
      <c r="C72" s="9" t="s">
        <v>237</v>
      </c>
      <c r="D72" s="27">
        <v>0</v>
      </c>
    </row>
    <row r="73" spans="1:4" x14ac:dyDescent="0.2">
      <c r="A73" s="18">
        <v>62</v>
      </c>
      <c r="B73" s="11" t="s">
        <v>121</v>
      </c>
      <c r="C73" s="9" t="s">
        <v>238</v>
      </c>
      <c r="D73" s="27">
        <v>0</v>
      </c>
    </row>
    <row r="74" spans="1:4" x14ac:dyDescent="0.2">
      <c r="A74" s="18">
        <v>63</v>
      </c>
      <c r="B74" s="11" t="s">
        <v>122</v>
      </c>
      <c r="C74" s="9" t="s">
        <v>51</v>
      </c>
      <c r="D74" s="27">
        <v>16213718</v>
      </c>
    </row>
    <row r="75" spans="1:4" x14ac:dyDescent="0.2">
      <c r="A75" s="18">
        <v>64</v>
      </c>
      <c r="B75" s="11" t="s">
        <v>123</v>
      </c>
      <c r="C75" s="9" t="s">
        <v>239</v>
      </c>
      <c r="D75" s="27">
        <v>0</v>
      </c>
    </row>
    <row r="76" spans="1:4" x14ac:dyDescent="0.2">
      <c r="A76" s="18">
        <v>65</v>
      </c>
      <c r="B76" s="11" t="s">
        <v>124</v>
      </c>
      <c r="C76" s="9" t="s">
        <v>240</v>
      </c>
      <c r="D76" s="27">
        <v>0</v>
      </c>
    </row>
    <row r="77" spans="1:4" x14ac:dyDescent="0.2">
      <c r="A77" s="18">
        <v>66</v>
      </c>
      <c r="B77" s="10" t="s">
        <v>125</v>
      </c>
      <c r="C77" s="9" t="s">
        <v>241</v>
      </c>
      <c r="D77" s="27">
        <v>0</v>
      </c>
    </row>
    <row r="78" spans="1:4" x14ac:dyDescent="0.2">
      <c r="A78" s="18">
        <v>67</v>
      </c>
      <c r="B78" s="11" t="s">
        <v>126</v>
      </c>
      <c r="C78" s="9" t="s">
        <v>242</v>
      </c>
      <c r="D78" s="27">
        <v>0</v>
      </c>
    </row>
    <row r="79" spans="1:4" x14ac:dyDescent="0.2">
      <c r="A79" s="18">
        <v>68</v>
      </c>
      <c r="B79" s="11" t="s">
        <v>127</v>
      </c>
      <c r="C79" s="9" t="s">
        <v>243</v>
      </c>
      <c r="D79" s="27">
        <v>0</v>
      </c>
    </row>
    <row r="80" spans="1:4" x14ac:dyDescent="0.2">
      <c r="A80" s="18">
        <v>69</v>
      </c>
      <c r="B80" s="10" t="s">
        <v>128</v>
      </c>
      <c r="C80" s="9" t="s">
        <v>244</v>
      </c>
      <c r="D80" s="27">
        <v>0</v>
      </c>
    </row>
    <row r="81" spans="1:4" x14ac:dyDescent="0.2">
      <c r="A81" s="18">
        <v>70</v>
      </c>
      <c r="B81" s="10" t="s">
        <v>129</v>
      </c>
      <c r="C81" s="9" t="s">
        <v>245</v>
      </c>
      <c r="D81" s="27">
        <v>0</v>
      </c>
    </row>
    <row r="82" spans="1:4" x14ac:dyDescent="0.2">
      <c r="A82" s="18">
        <v>71</v>
      </c>
      <c r="B82" s="10" t="s">
        <v>130</v>
      </c>
      <c r="C82" s="9" t="s">
        <v>246</v>
      </c>
      <c r="D82" s="27">
        <v>0</v>
      </c>
    </row>
    <row r="83" spans="1:4" x14ac:dyDescent="0.2">
      <c r="A83" s="18">
        <v>72</v>
      </c>
      <c r="B83" s="19" t="s">
        <v>131</v>
      </c>
      <c r="C83" s="9" t="s">
        <v>132</v>
      </c>
      <c r="D83" s="27">
        <v>11000375</v>
      </c>
    </row>
    <row r="84" spans="1:4" ht="13.5" customHeight="1" x14ac:dyDescent="0.2">
      <c r="A84" s="18">
        <v>73</v>
      </c>
      <c r="B84" s="10" t="s">
        <v>133</v>
      </c>
      <c r="C84" s="9" t="s">
        <v>247</v>
      </c>
      <c r="D84" s="27">
        <v>0</v>
      </c>
    </row>
    <row r="85" spans="1:4" ht="14.25" customHeight="1" x14ac:dyDescent="0.2">
      <c r="A85" s="18">
        <v>74</v>
      </c>
      <c r="B85" s="19" t="s">
        <v>134</v>
      </c>
      <c r="C85" s="9" t="s">
        <v>35</v>
      </c>
      <c r="D85" s="27">
        <v>11260070</v>
      </c>
    </row>
    <row r="86" spans="1:4" x14ac:dyDescent="0.2">
      <c r="A86" s="18">
        <v>75</v>
      </c>
      <c r="B86" s="10" t="s">
        <v>135</v>
      </c>
      <c r="C86" s="9" t="s">
        <v>414</v>
      </c>
      <c r="D86" s="27">
        <v>0</v>
      </c>
    </row>
    <row r="87" spans="1:4" x14ac:dyDescent="0.2">
      <c r="A87" s="18">
        <v>76</v>
      </c>
      <c r="B87" s="10" t="s">
        <v>136</v>
      </c>
      <c r="C87" s="9" t="s">
        <v>36</v>
      </c>
      <c r="D87" s="27">
        <v>14494010</v>
      </c>
    </row>
    <row r="88" spans="1:4" x14ac:dyDescent="0.2">
      <c r="A88" s="18">
        <v>77</v>
      </c>
      <c r="B88" s="10" t="s">
        <v>137</v>
      </c>
      <c r="C88" s="9" t="s">
        <v>50</v>
      </c>
      <c r="D88" s="27">
        <v>0</v>
      </c>
    </row>
    <row r="89" spans="1:4" x14ac:dyDescent="0.2">
      <c r="A89" s="18">
        <v>78</v>
      </c>
      <c r="B89" s="10" t="s">
        <v>138</v>
      </c>
      <c r="C89" s="9" t="s">
        <v>228</v>
      </c>
      <c r="D89" s="27">
        <v>44432896</v>
      </c>
    </row>
    <row r="90" spans="1:4" x14ac:dyDescent="0.2">
      <c r="A90" s="18">
        <v>79</v>
      </c>
      <c r="B90" s="10" t="s">
        <v>139</v>
      </c>
      <c r="C90" s="9" t="s">
        <v>308</v>
      </c>
      <c r="D90" s="27">
        <v>0</v>
      </c>
    </row>
    <row r="91" spans="1:4" x14ac:dyDescent="0.2">
      <c r="A91" s="18">
        <v>80</v>
      </c>
      <c r="B91" s="11" t="s">
        <v>140</v>
      </c>
      <c r="C91" s="9" t="s">
        <v>258</v>
      </c>
      <c r="D91" s="27">
        <v>0</v>
      </c>
    </row>
    <row r="92" spans="1:4" x14ac:dyDescent="0.2">
      <c r="A92" s="292">
        <v>81</v>
      </c>
      <c r="B92" s="295" t="s">
        <v>141</v>
      </c>
      <c r="C92" s="14" t="s">
        <v>248</v>
      </c>
      <c r="D92" s="27">
        <v>0</v>
      </c>
    </row>
    <row r="93" spans="1:4" ht="24" x14ac:dyDescent="0.2">
      <c r="A93" s="293"/>
      <c r="B93" s="296"/>
      <c r="C93" s="9" t="s">
        <v>306</v>
      </c>
      <c r="D93" s="27">
        <v>0</v>
      </c>
    </row>
    <row r="94" spans="1:4" x14ac:dyDescent="0.2">
      <c r="A94" s="293"/>
      <c r="B94" s="296"/>
      <c r="C94" s="9" t="s">
        <v>249</v>
      </c>
      <c r="D94" s="27">
        <v>0</v>
      </c>
    </row>
    <row r="95" spans="1:4" ht="24" x14ac:dyDescent="0.2">
      <c r="A95" s="294"/>
      <c r="B95" s="297"/>
      <c r="C95" s="20" t="s">
        <v>307</v>
      </c>
      <c r="D95" s="27">
        <v>0</v>
      </c>
    </row>
    <row r="96" spans="1:4" x14ac:dyDescent="0.2">
      <c r="A96" s="18">
        <v>82</v>
      </c>
      <c r="B96" s="11" t="s">
        <v>142</v>
      </c>
      <c r="C96" s="9" t="s">
        <v>49</v>
      </c>
      <c r="D96" s="27">
        <v>0</v>
      </c>
    </row>
    <row r="97" spans="1:4" x14ac:dyDescent="0.2">
      <c r="A97" s="18">
        <v>83</v>
      </c>
      <c r="B97" s="11" t="s">
        <v>143</v>
      </c>
      <c r="C97" s="9" t="s">
        <v>144</v>
      </c>
      <c r="D97" s="27">
        <v>0</v>
      </c>
    </row>
    <row r="98" spans="1:4" x14ac:dyDescent="0.2">
      <c r="A98" s="18">
        <v>84</v>
      </c>
      <c r="B98" s="19" t="s">
        <v>145</v>
      </c>
      <c r="C98" s="9" t="s">
        <v>146</v>
      </c>
      <c r="D98" s="27">
        <v>0</v>
      </c>
    </row>
    <row r="99" spans="1:4" x14ac:dyDescent="0.2">
      <c r="A99" s="18">
        <v>85</v>
      </c>
      <c r="B99" s="11" t="s">
        <v>147</v>
      </c>
      <c r="C99" s="9" t="s">
        <v>27</v>
      </c>
      <c r="D99" s="27">
        <v>0</v>
      </c>
    </row>
    <row r="100" spans="1:4" x14ac:dyDescent="0.2">
      <c r="A100" s="18">
        <v>86</v>
      </c>
      <c r="B100" s="19" t="s">
        <v>148</v>
      </c>
      <c r="C100" s="9" t="s">
        <v>12</v>
      </c>
      <c r="D100" s="27">
        <v>0</v>
      </c>
    </row>
    <row r="101" spans="1:4" x14ac:dyDescent="0.2">
      <c r="A101" s="18">
        <v>87</v>
      </c>
      <c r="B101" s="19" t="s">
        <v>149</v>
      </c>
      <c r="C101" s="9" t="s">
        <v>26</v>
      </c>
      <c r="D101" s="27">
        <v>0</v>
      </c>
    </row>
    <row r="102" spans="1:4" x14ac:dyDescent="0.2">
      <c r="A102" s="18">
        <v>88</v>
      </c>
      <c r="B102" s="11" t="s">
        <v>150</v>
      </c>
      <c r="C102" s="9" t="s">
        <v>43</v>
      </c>
      <c r="D102" s="27">
        <v>0</v>
      </c>
    </row>
    <row r="103" spans="1:4" x14ac:dyDescent="0.2">
      <c r="A103" s="18">
        <v>89</v>
      </c>
      <c r="B103" s="10" t="s">
        <v>152</v>
      </c>
      <c r="C103" s="9" t="s">
        <v>28</v>
      </c>
      <c r="D103" s="27">
        <v>0</v>
      </c>
    </row>
    <row r="104" spans="1:4" x14ac:dyDescent="0.2">
      <c r="A104" s="18">
        <v>90</v>
      </c>
      <c r="B104" s="10" t="s">
        <v>153</v>
      </c>
      <c r="C104" s="9" t="s">
        <v>29</v>
      </c>
      <c r="D104" s="27">
        <v>0</v>
      </c>
    </row>
    <row r="105" spans="1:4" ht="12" customHeight="1" x14ac:dyDescent="0.2">
      <c r="A105" s="18">
        <v>91</v>
      </c>
      <c r="B105" s="19" t="s">
        <v>154</v>
      </c>
      <c r="C105" s="9" t="s">
        <v>14</v>
      </c>
      <c r="D105" s="27">
        <v>0</v>
      </c>
    </row>
    <row r="106" spans="1:4" x14ac:dyDescent="0.2">
      <c r="A106" s="18">
        <v>92</v>
      </c>
      <c r="B106" s="10" t="s">
        <v>155</v>
      </c>
      <c r="C106" s="9" t="s">
        <v>30</v>
      </c>
      <c r="D106" s="27">
        <v>0</v>
      </c>
    </row>
    <row r="107" spans="1:4" x14ac:dyDescent="0.2">
      <c r="A107" s="18">
        <v>93</v>
      </c>
      <c r="B107" s="10" t="s">
        <v>156</v>
      </c>
      <c r="C107" s="9" t="s">
        <v>15</v>
      </c>
      <c r="D107" s="27">
        <v>0</v>
      </c>
    </row>
    <row r="108" spans="1:4" x14ac:dyDescent="0.2">
      <c r="A108" s="18">
        <v>94</v>
      </c>
      <c r="B108" s="11" t="s">
        <v>157</v>
      </c>
      <c r="C108" s="9" t="s">
        <v>13</v>
      </c>
      <c r="D108" s="27">
        <v>5908250</v>
      </c>
    </row>
    <row r="109" spans="1:4" x14ac:dyDescent="0.2">
      <c r="A109" s="18">
        <v>95</v>
      </c>
      <c r="B109" s="19" t="s">
        <v>158</v>
      </c>
      <c r="C109" s="9" t="s">
        <v>31</v>
      </c>
      <c r="D109" s="27">
        <v>0</v>
      </c>
    </row>
    <row r="110" spans="1:4" x14ac:dyDescent="0.2">
      <c r="A110" s="18">
        <v>96</v>
      </c>
      <c r="B110" s="10" t="s">
        <v>160</v>
      </c>
      <c r="C110" s="9" t="s">
        <v>33</v>
      </c>
      <c r="D110" s="27">
        <v>0</v>
      </c>
    </row>
    <row r="111" spans="1:4" ht="13.5" customHeight="1" x14ac:dyDescent="0.2">
      <c r="A111" s="18">
        <v>97</v>
      </c>
      <c r="B111" s="10" t="s">
        <v>162</v>
      </c>
      <c r="C111" s="9" t="s">
        <v>163</v>
      </c>
      <c r="D111" s="27">
        <v>0</v>
      </c>
    </row>
    <row r="112" spans="1:4" x14ac:dyDescent="0.2">
      <c r="A112" s="18">
        <v>98</v>
      </c>
      <c r="B112" s="10" t="s">
        <v>164</v>
      </c>
      <c r="C112" s="9" t="s">
        <v>165</v>
      </c>
      <c r="D112" s="27">
        <v>0</v>
      </c>
    </row>
    <row r="113" spans="1:4" x14ac:dyDescent="0.2">
      <c r="A113" s="18">
        <v>99</v>
      </c>
      <c r="B113" s="19" t="s">
        <v>166</v>
      </c>
      <c r="C113" s="9" t="s">
        <v>167</v>
      </c>
      <c r="D113" s="27">
        <v>0</v>
      </c>
    </row>
    <row r="114" spans="1:4" ht="12.75" customHeight="1" x14ac:dyDescent="0.2">
      <c r="A114" s="18">
        <v>100</v>
      </c>
      <c r="B114" s="19" t="s">
        <v>168</v>
      </c>
      <c r="C114" s="9" t="s">
        <v>169</v>
      </c>
      <c r="D114" s="27">
        <v>0</v>
      </c>
    </row>
    <row r="115" spans="1:4" x14ac:dyDescent="0.2">
      <c r="A115" s="18">
        <v>101</v>
      </c>
      <c r="B115" s="19" t="s">
        <v>170</v>
      </c>
      <c r="C115" s="9" t="s">
        <v>171</v>
      </c>
      <c r="D115" s="27">
        <v>0</v>
      </c>
    </row>
    <row r="116" spans="1:4" x14ac:dyDescent="0.2">
      <c r="A116" s="18">
        <v>102</v>
      </c>
      <c r="B116" s="19" t="s">
        <v>172</v>
      </c>
      <c r="C116" s="9" t="s">
        <v>173</v>
      </c>
      <c r="D116" s="27">
        <v>0</v>
      </c>
    </row>
    <row r="117" spans="1:4" x14ac:dyDescent="0.2">
      <c r="A117" s="18">
        <v>103</v>
      </c>
      <c r="B117" s="19" t="s">
        <v>174</v>
      </c>
      <c r="C117" s="9" t="s">
        <v>175</v>
      </c>
      <c r="D117" s="27">
        <v>0</v>
      </c>
    </row>
    <row r="118" spans="1:4" x14ac:dyDescent="0.2">
      <c r="A118" s="18">
        <v>104</v>
      </c>
      <c r="B118" s="15" t="s">
        <v>176</v>
      </c>
      <c r="C118" s="13" t="s">
        <v>177</v>
      </c>
      <c r="D118" s="27">
        <v>0</v>
      </c>
    </row>
    <row r="119" spans="1:4" x14ac:dyDescent="0.2">
      <c r="A119" s="18">
        <v>105</v>
      </c>
      <c r="B119" s="11" t="s">
        <v>178</v>
      </c>
      <c r="C119" s="9" t="s">
        <v>179</v>
      </c>
      <c r="D119" s="27">
        <v>0</v>
      </c>
    </row>
    <row r="120" spans="1:4" ht="11.25" customHeight="1" x14ac:dyDescent="0.2">
      <c r="A120" s="18">
        <v>106</v>
      </c>
      <c r="B120" s="19" t="s">
        <v>180</v>
      </c>
      <c r="C120" s="9" t="s">
        <v>181</v>
      </c>
      <c r="D120" s="27">
        <v>0</v>
      </c>
    </row>
    <row r="121" spans="1:4" x14ac:dyDescent="0.2">
      <c r="A121" s="18">
        <v>107</v>
      </c>
      <c r="B121" s="10" t="s">
        <v>182</v>
      </c>
      <c r="C121" s="16" t="s">
        <v>183</v>
      </c>
      <c r="D121" s="27">
        <v>0</v>
      </c>
    </row>
    <row r="122" spans="1:4" x14ac:dyDescent="0.2">
      <c r="A122" s="18">
        <v>108</v>
      </c>
      <c r="B122" s="19" t="s">
        <v>184</v>
      </c>
      <c r="C122" s="9" t="s">
        <v>261</v>
      </c>
      <c r="D122" s="27">
        <v>0</v>
      </c>
    </row>
    <row r="123" spans="1:4" ht="14.25" customHeight="1" x14ac:dyDescent="0.2">
      <c r="A123" s="18">
        <v>109</v>
      </c>
      <c r="B123" s="11" t="s">
        <v>185</v>
      </c>
      <c r="C123" s="9" t="s">
        <v>250</v>
      </c>
      <c r="D123" s="27">
        <v>0</v>
      </c>
    </row>
    <row r="124" spans="1:4" x14ac:dyDescent="0.2">
      <c r="A124" s="18">
        <v>110</v>
      </c>
      <c r="B124" s="10" t="s">
        <v>329</v>
      </c>
      <c r="C124" s="9" t="s">
        <v>317</v>
      </c>
      <c r="D124" s="27">
        <v>0</v>
      </c>
    </row>
    <row r="125" spans="1:4" x14ac:dyDescent="0.2">
      <c r="A125" s="18">
        <v>111</v>
      </c>
      <c r="B125" s="49" t="s">
        <v>421</v>
      </c>
      <c r="C125" s="13" t="s">
        <v>422</v>
      </c>
      <c r="D125" s="27">
        <v>0</v>
      </c>
    </row>
    <row r="126" spans="1:4" ht="13.5" customHeight="1" x14ac:dyDescent="0.2">
      <c r="A126" s="18">
        <v>112</v>
      </c>
      <c r="B126" s="11" t="s">
        <v>186</v>
      </c>
      <c r="C126" s="9" t="s">
        <v>320</v>
      </c>
      <c r="D126" s="27">
        <v>0</v>
      </c>
    </row>
    <row r="127" spans="1:4" x14ac:dyDescent="0.2">
      <c r="A127" s="18">
        <v>113</v>
      </c>
      <c r="B127" s="19" t="s">
        <v>187</v>
      </c>
      <c r="C127" s="9" t="s">
        <v>188</v>
      </c>
      <c r="D127" s="27">
        <v>0</v>
      </c>
    </row>
    <row r="128" spans="1:4" x14ac:dyDescent="0.2">
      <c r="A128" s="18">
        <v>114</v>
      </c>
      <c r="B128" s="19" t="s">
        <v>189</v>
      </c>
      <c r="C128" s="32" t="s">
        <v>305</v>
      </c>
      <c r="D128" s="27">
        <v>0</v>
      </c>
    </row>
    <row r="129" spans="1:4" x14ac:dyDescent="0.2">
      <c r="A129" s="18">
        <v>115</v>
      </c>
      <c r="B129" s="19" t="s">
        <v>190</v>
      </c>
      <c r="C129" s="9" t="s">
        <v>225</v>
      </c>
      <c r="D129" s="27">
        <v>0</v>
      </c>
    </row>
    <row r="130" spans="1:4" ht="10.5" customHeight="1" x14ac:dyDescent="0.2">
      <c r="A130" s="18">
        <v>116</v>
      </c>
      <c r="B130" s="19" t="s">
        <v>191</v>
      </c>
      <c r="C130" s="9" t="s">
        <v>192</v>
      </c>
      <c r="D130" s="27">
        <v>0</v>
      </c>
    </row>
    <row r="131" spans="1:4" x14ac:dyDescent="0.2">
      <c r="A131" s="18">
        <v>117</v>
      </c>
      <c r="B131" s="19" t="s">
        <v>193</v>
      </c>
      <c r="C131" s="9" t="s">
        <v>40</v>
      </c>
      <c r="D131" s="27">
        <v>0</v>
      </c>
    </row>
    <row r="132" spans="1:4" x14ac:dyDescent="0.2">
      <c r="A132" s="18">
        <v>118</v>
      </c>
      <c r="B132" s="10" t="s">
        <v>194</v>
      </c>
      <c r="C132" s="9" t="s">
        <v>46</v>
      </c>
      <c r="D132" s="27">
        <v>0</v>
      </c>
    </row>
    <row r="133" spans="1:4" x14ac:dyDescent="0.2">
      <c r="A133" s="18">
        <v>119</v>
      </c>
      <c r="B133" s="10" t="s">
        <v>195</v>
      </c>
      <c r="C133" s="9" t="s">
        <v>227</v>
      </c>
      <c r="D133" s="27">
        <v>0</v>
      </c>
    </row>
    <row r="134" spans="1:4" x14ac:dyDescent="0.2">
      <c r="A134" s="18">
        <v>120</v>
      </c>
      <c r="B134" s="10" t="s">
        <v>196</v>
      </c>
      <c r="C134" s="9" t="s">
        <v>48</v>
      </c>
      <c r="D134" s="27">
        <v>0</v>
      </c>
    </row>
    <row r="135" spans="1:4" x14ac:dyDescent="0.2">
      <c r="A135" s="18">
        <v>121</v>
      </c>
      <c r="B135" s="19" t="s">
        <v>197</v>
      </c>
      <c r="C135" s="9" t="s">
        <v>47</v>
      </c>
      <c r="D135" s="27">
        <v>0</v>
      </c>
    </row>
    <row r="136" spans="1:4" x14ac:dyDescent="0.2">
      <c r="A136" s="18">
        <v>122</v>
      </c>
      <c r="B136" s="19" t="s">
        <v>198</v>
      </c>
      <c r="C136" s="9" t="s">
        <v>199</v>
      </c>
      <c r="D136" s="27">
        <v>0</v>
      </c>
    </row>
    <row r="137" spans="1:4" x14ac:dyDescent="0.2">
      <c r="A137" s="18">
        <v>123</v>
      </c>
      <c r="B137" s="19" t="s">
        <v>200</v>
      </c>
      <c r="C137" s="9" t="s">
        <v>41</v>
      </c>
      <c r="D137" s="27">
        <v>0</v>
      </c>
    </row>
    <row r="138" spans="1:4" x14ac:dyDescent="0.2">
      <c r="A138" s="18">
        <v>124</v>
      </c>
      <c r="B138" s="10" t="s">
        <v>201</v>
      </c>
      <c r="C138" s="9" t="s">
        <v>226</v>
      </c>
      <c r="D138" s="27">
        <v>0</v>
      </c>
    </row>
    <row r="139" spans="1:4" x14ac:dyDescent="0.2">
      <c r="A139" s="18">
        <v>125</v>
      </c>
      <c r="B139" s="11" t="s">
        <v>202</v>
      </c>
      <c r="C139" s="9" t="s">
        <v>203</v>
      </c>
      <c r="D139" s="27">
        <v>0</v>
      </c>
    </row>
    <row r="140" spans="1:4" x14ac:dyDescent="0.2">
      <c r="A140" s="18">
        <v>126</v>
      </c>
      <c r="B140" s="19" t="s">
        <v>204</v>
      </c>
      <c r="C140" s="9" t="s">
        <v>205</v>
      </c>
      <c r="D140" s="27">
        <v>0</v>
      </c>
    </row>
    <row r="141" spans="1:4" x14ac:dyDescent="0.2">
      <c r="A141" s="18">
        <v>127</v>
      </c>
      <c r="B141" s="10" t="s">
        <v>206</v>
      </c>
      <c r="C141" s="9" t="s">
        <v>207</v>
      </c>
      <c r="D141" s="27">
        <v>0</v>
      </c>
    </row>
    <row r="142" spans="1:4" x14ac:dyDescent="0.2">
      <c r="A142" s="18">
        <v>128</v>
      </c>
      <c r="B142" s="19" t="s">
        <v>208</v>
      </c>
      <c r="C142" s="9" t="s">
        <v>209</v>
      </c>
      <c r="D142" s="27">
        <v>0</v>
      </c>
    </row>
    <row r="143" spans="1:4" x14ac:dyDescent="0.2">
      <c r="A143" s="18">
        <v>129</v>
      </c>
      <c r="B143" s="78" t="s">
        <v>251</v>
      </c>
      <c r="C143" s="79" t="s">
        <v>252</v>
      </c>
      <c r="D143" s="27">
        <v>0</v>
      </c>
    </row>
    <row r="144" spans="1:4" x14ac:dyDescent="0.2">
      <c r="A144" s="18">
        <v>130</v>
      </c>
      <c r="B144" s="80" t="s">
        <v>253</v>
      </c>
      <c r="C144" s="36" t="s">
        <v>254</v>
      </c>
      <c r="D144" s="27">
        <v>0</v>
      </c>
    </row>
    <row r="145" spans="1:36" x14ac:dyDescent="0.2">
      <c r="A145" s="18">
        <v>131</v>
      </c>
      <c r="B145" s="81" t="s">
        <v>255</v>
      </c>
      <c r="C145" s="129" t="s">
        <v>419</v>
      </c>
      <c r="D145" s="27">
        <v>0</v>
      </c>
    </row>
    <row r="146" spans="1:36" x14ac:dyDescent="0.2">
      <c r="A146" s="18">
        <v>132</v>
      </c>
      <c r="B146" s="18" t="s">
        <v>259</v>
      </c>
      <c r="C146" s="26" t="s">
        <v>260</v>
      </c>
      <c r="D146" s="27">
        <v>0</v>
      </c>
    </row>
    <row r="147" spans="1:36" x14ac:dyDescent="0.2">
      <c r="A147" s="18">
        <v>133</v>
      </c>
      <c r="B147" s="49" t="s">
        <v>310</v>
      </c>
      <c r="C147" s="26" t="s">
        <v>309</v>
      </c>
      <c r="D147" s="27">
        <v>0</v>
      </c>
    </row>
    <row r="148" spans="1:36" s="40" customFormat="1" x14ac:dyDescent="0.2">
      <c r="A148" s="18">
        <v>134</v>
      </c>
      <c r="B148" s="49" t="s">
        <v>319</v>
      </c>
      <c r="C148" s="26" t="s">
        <v>316</v>
      </c>
      <c r="D148" s="27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1:36" x14ac:dyDescent="0.2">
      <c r="A149" s="18">
        <v>135</v>
      </c>
      <c r="B149" s="49" t="s">
        <v>412</v>
      </c>
      <c r="C149" s="13" t="s">
        <v>413</v>
      </c>
      <c r="D149" s="33">
        <v>0</v>
      </c>
    </row>
    <row r="150" spans="1:36" s="40" customFormat="1" x14ac:dyDescent="0.2">
      <c r="A150" s="41"/>
      <c r="B150" s="41"/>
      <c r="C150" s="6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</sheetData>
  <mergeCells count="9">
    <mergeCell ref="A11:C11"/>
    <mergeCell ref="A92:A95"/>
    <mergeCell ref="B92:B95"/>
    <mergeCell ref="A2:D2"/>
    <mergeCell ref="A4:A7"/>
    <mergeCell ref="B4:B7"/>
    <mergeCell ref="C4:C7"/>
    <mergeCell ref="D4:D7"/>
    <mergeCell ref="A8:C8"/>
  </mergeCells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Свод 2026 ТПОМС РБ</vt:lpstr>
      <vt:lpstr>Свод 2026 БП</vt:lpstr>
      <vt:lpstr> СМП </vt:lpstr>
      <vt:lpstr>ДС</vt:lpstr>
      <vt:lpstr>КС</vt:lpstr>
      <vt:lpstr> Профилактика </vt:lpstr>
      <vt:lpstr>Диспан.набл.(КП) </vt:lpstr>
      <vt:lpstr>Дистанционное набл.(КП)</vt:lpstr>
      <vt:lpstr>Центры здоровья</vt:lpstr>
      <vt:lpstr>АПУ неотл.пом.</vt:lpstr>
      <vt:lpstr>АПУ обращения </vt:lpstr>
      <vt:lpstr>Мед.реаб.(АПУ,ДС,КС) </vt:lpstr>
      <vt:lpstr>ОДИ ПГГ</vt:lpstr>
      <vt:lpstr>Школа</vt:lpstr>
      <vt:lpstr>ФАП(1-26)</vt:lpstr>
      <vt:lpstr>Гемодиализ по видам МП</vt:lpstr>
      <vt:lpstr>Гемодиализ услуги</vt:lpstr>
      <vt:lpstr>' Профилактика '!Заголовки_для_печати</vt:lpstr>
      <vt:lpstr>' СМП '!Заголовки_для_печати</vt:lpstr>
      <vt:lpstr>'АПУ неотл.пом.'!Заголовки_для_печати</vt:lpstr>
      <vt:lpstr>'АПУ обращения '!Заголовки_для_печати</vt:lpstr>
      <vt:lpstr>'Гемодиализ по видам МП'!Заголовки_для_печати</vt:lpstr>
      <vt:lpstr>ДС!Заголовки_для_печати</vt:lpstr>
      <vt:lpstr>КС!Заголовки_для_печати</vt:lpstr>
      <vt:lpstr>'Мед.реаб.(АПУ,ДС,КС) '!Заголовки_для_печати</vt:lpstr>
      <vt:lpstr>'ОДИ ПГГ'!Заголовки_для_печати</vt:lpstr>
      <vt:lpstr>'Свод 2026 БП'!Заголовки_для_печати</vt:lpstr>
      <vt:lpstr>'Свод 2026 ТПОМС РБ'!Заголовки_для_печати</vt:lpstr>
      <vt:lpstr>'ФАП(1-26)'!Заголовки_для_печати</vt:lpstr>
      <vt:lpstr>'Центры здоровья'!Заголовки_для_печати</vt:lpstr>
      <vt:lpstr>Школа!Заголовки_для_печати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2024-12-20T11:10:34Z</cp:lastPrinted>
  <dcterms:created xsi:type="dcterms:W3CDTF">2012-12-23T03:42:29Z</dcterms:created>
  <dcterms:modified xsi:type="dcterms:W3CDTF">2026-02-06T05:36:59Z</dcterms:modified>
</cp:coreProperties>
</file>