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SIT\Т А Р И Ф Н Ы Е\для сайта\2026\Протокол 2-26\"/>
    </mc:Choice>
  </mc:AlternateContent>
  <bookViews>
    <workbookView xWindow="-30" yWindow="360" windowWidth="10365" windowHeight="10740" tabRatio="827" activeTab="3"/>
  </bookViews>
  <sheets>
    <sheet name="Свод 2026 ТПОМС РБ" sheetId="31" r:id="rId1"/>
    <sheet name="Свод 2026 БП" sheetId="17" r:id="rId2"/>
    <sheet name=" СМП " sheetId="36" r:id="rId3"/>
    <sheet name="ДС(2-26)" sheetId="34" r:id="rId4"/>
    <sheet name="КС" sheetId="22" r:id="rId5"/>
    <sheet name=" Профилактика " sheetId="39" r:id="rId6"/>
    <sheet name="Диспан.набл.(КП) " sheetId="35" r:id="rId7"/>
    <sheet name="Дистанционное набл.(КП)" sheetId="47" r:id="rId8"/>
    <sheet name="Центры здоровья" sheetId="38" r:id="rId9"/>
    <sheet name="АПУ неотл.пом." sheetId="23" r:id="rId10"/>
    <sheet name="АПУ обращения  (1-26)" sheetId="50" r:id="rId11"/>
    <sheet name="Мед.реаб.(АПУ,ДС,КС) " sheetId="29" r:id="rId12"/>
    <sheet name="ОДИ ПГГ(2-26)" sheetId="25" r:id="rId13"/>
    <sheet name="Школа" sheetId="46" r:id="rId14"/>
    <sheet name="ФАП(2-26)" sheetId="27" r:id="rId15"/>
    <sheet name="Гемодиализ по видам МП(2-26)" sheetId="28" r:id="rId16"/>
    <sheet name="Гемодиализ по услугам (пр.2-26)" sheetId="49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xlnm.Print_Area_2" localSheetId="5">#REF!</definedName>
    <definedName name="__xlnm.Print_Area_2" localSheetId="2">#REF!</definedName>
    <definedName name="__xlnm.Print_Area_2" localSheetId="9">#REF!</definedName>
    <definedName name="__xlnm.Print_Area_2" localSheetId="10">#REF!</definedName>
    <definedName name="__xlnm.Print_Area_2" localSheetId="15">#REF!</definedName>
    <definedName name="__xlnm.Print_Area_2" localSheetId="6">#REF!</definedName>
    <definedName name="__xlnm.Print_Area_2" localSheetId="7">#REF!</definedName>
    <definedName name="__xlnm.Print_Area_2" localSheetId="3">#REF!</definedName>
    <definedName name="__xlnm.Print_Area_2" localSheetId="4">#REF!</definedName>
    <definedName name="__xlnm.Print_Area_2" localSheetId="11">#REF!</definedName>
    <definedName name="__xlnm.Print_Area_2" localSheetId="12">#REF!</definedName>
    <definedName name="__xlnm.Print_Area_2" localSheetId="0">#REF!</definedName>
    <definedName name="__xlnm.Print_Area_2" localSheetId="14">#REF!</definedName>
    <definedName name="__xlnm.Print_Area_2" localSheetId="8">#REF!</definedName>
    <definedName name="__xlnm.Print_Area_2" localSheetId="13">#REF!</definedName>
    <definedName name="_xlnm._FilterDatabase" localSheetId="5" hidden="1">' Профилактика '!$A$13:$U$13</definedName>
    <definedName name="_xlnm._FilterDatabase" localSheetId="2" hidden="1">' СМП '!$A$11:$C$146</definedName>
    <definedName name="_xlnm._FilterDatabase" localSheetId="9" hidden="1">'АПУ неотл.пом.'!$A$11:$C$146</definedName>
    <definedName name="_xlnm._FilterDatabase" localSheetId="10" hidden="1">'АПУ обращения  (1-26)'!$A$11:$C$146</definedName>
    <definedName name="_xlnm._FilterDatabase" localSheetId="15" hidden="1">'Гемодиализ по видам МП(2-26)'!$A$11:$K$148</definedName>
    <definedName name="_xlnm._FilterDatabase" localSheetId="6" hidden="1">'Диспан.набл.(КП) '!$A$11:$S$11</definedName>
    <definedName name="_xlnm._FilterDatabase" localSheetId="7" hidden="1">'Дистанционное набл.(КП)'!$A$12:$F$12</definedName>
    <definedName name="_xlnm._FilterDatabase" localSheetId="3" hidden="1">'ДС(2-26)'!$A$11:$BL$11</definedName>
    <definedName name="_xlnm._FilterDatabase" localSheetId="4" hidden="1">КС!$A$11:$BZ$11</definedName>
    <definedName name="_xlnm._FilterDatabase" localSheetId="11" hidden="1">'Мед.реаб.(АПУ,ДС,КС) '!$A$8:$H$8</definedName>
    <definedName name="_xlnm._FilterDatabase" localSheetId="12" hidden="1">'ОДИ ПГГ(2-26)'!$A$8:$O$8</definedName>
    <definedName name="_xlnm._FilterDatabase" localSheetId="1" hidden="1">'Свод 2026 БП'!$A$11:$C$146</definedName>
    <definedName name="_xlnm._FilterDatabase" localSheetId="0" hidden="1">'Свод 2026 ТПОМС РБ'!$A$15:$AI$150</definedName>
    <definedName name="_xlnm._FilterDatabase" localSheetId="14" hidden="1">'ФАП(2-26)'!$A$11:$AL$149</definedName>
    <definedName name="_xlnm._FilterDatabase" localSheetId="8" hidden="1">'Центры здоровья'!$A$11:$C$146</definedName>
    <definedName name="_xlnm._FilterDatabase" localSheetId="13" hidden="1">Школа!$A$7:$E$7</definedName>
    <definedName name="Kbcn" localSheetId="5">#REF!</definedName>
    <definedName name="Kbcn" localSheetId="2">#REF!</definedName>
    <definedName name="Kbcn" localSheetId="9">#REF!</definedName>
    <definedName name="Kbcn" localSheetId="10">#REF!</definedName>
    <definedName name="Kbcn" localSheetId="15">#REF!</definedName>
    <definedName name="Kbcn" localSheetId="6">#REF!</definedName>
    <definedName name="Kbcn" localSheetId="7">#REF!</definedName>
    <definedName name="Kbcn" localSheetId="3">#REF!</definedName>
    <definedName name="Kbcn" localSheetId="4">#REF!</definedName>
    <definedName name="Kbcn" localSheetId="11">#REF!</definedName>
    <definedName name="Kbcn" localSheetId="12">#REF!</definedName>
    <definedName name="Kbcn" localSheetId="0">#REF!</definedName>
    <definedName name="Kbcn" localSheetId="14">#REF!</definedName>
    <definedName name="Kbcn" localSheetId="8">#REF!</definedName>
    <definedName name="Kbcn" localSheetId="13">#REF!</definedName>
    <definedName name="Neot_17" localSheetId="5">#REF!</definedName>
    <definedName name="Neot_17" localSheetId="2">#REF!</definedName>
    <definedName name="Neot_17" localSheetId="9">#REF!</definedName>
    <definedName name="Neot_17" localSheetId="10">#REF!</definedName>
    <definedName name="Neot_17" localSheetId="15">#REF!</definedName>
    <definedName name="Neot_17" localSheetId="6">#REF!</definedName>
    <definedName name="Neot_17" localSheetId="7">#REF!</definedName>
    <definedName name="Neot_17" localSheetId="3">#REF!</definedName>
    <definedName name="Neot_17" localSheetId="4">#REF!</definedName>
    <definedName name="Neot_17" localSheetId="11">#REF!</definedName>
    <definedName name="Neot_17" localSheetId="12">#REF!</definedName>
    <definedName name="Neot_17" localSheetId="0">#REF!</definedName>
    <definedName name="Neot_17" localSheetId="14">#REF!</definedName>
    <definedName name="Neot_17" localSheetId="8">#REF!</definedName>
    <definedName name="Neot_17" localSheetId="13">#REF!</definedName>
    <definedName name="Pr" localSheetId="5">#REF!</definedName>
    <definedName name="Pr" localSheetId="2">#REF!</definedName>
    <definedName name="Pr" localSheetId="8">#REF!</definedName>
    <definedName name="res2_range" localSheetId="5">#REF!</definedName>
    <definedName name="res2_range" localSheetId="2">#REF!</definedName>
    <definedName name="res2_range" localSheetId="9">#REF!</definedName>
    <definedName name="res2_range" localSheetId="10">#REF!</definedName>
    <definedName name="res2_range" localSheetId="15">#REF!</definedName>
    <definedName name="res2_range" localSheetId="6">#REF!</definedName>
    <definedName name="res2_range" localSheetId="7">#REF!</definedName>
    <definedName name="res2_range" localSheetId="3">#REF!</definedName>
    <definedName name="res2_range" localSheetId="4">#REF!</definedName>
    <definedName name="res2_range" localSheetId="11">#REF!</definedName>
    <definedName name="res2_range" localSheetId="12">#REF!</definedName>
    <definedName name="res2_range" localSheetId="0">#REF!</definedName>
    <definedName name="res2_range" localSheetId="14">#REF!</definedName>
    <definedName name="res2_range" localSheetId="8">#REF!</definedName>
    <definedName name="res2_range" localSheetId="13">#REF!</definedName>
    <definedName name="Tg_CZ" localSheetId="5">#REF!</definedName>
    <definedName name="Tg_CZ" localSheetId="2">#REF!</definedName>
    <definedName name="Tg_CZ" localSheetId="9">#REF!</definedName>
    <definedName name="Tg_CZ" localSheetId="10">#REF!</definedName>
    <definedName name="Tg_CZ" localSheetId="15">#REF!</definedName>
    <definedName name="Tg_CZ" localSheetId="6">#REF!</definedName>
    <definedName name="Tg_CZ" localSheetId="7">#REF!</definedName>
    <definedName name="Tg_CZ" localSheetId="3">#REF!</definedName>
    <definedName name="Tg_CZ" localSheetId="4">#REF!</definedName>
    <definedName name="Tg_CZ" localSheetId="11">#REF!</definedName>
    <definedName name="Tg_CZ" localSheetId="12">#REF!</definedName>
    <definedName name="Tg_CZ" localSheetId="0">#REF!</definedName>
    <definedName name="Tg_CZ" localSheetId="14">#REF!</definedName>
    <definedName name="Tg_CZ" localSheetId="8">#REF!</definedName>
    <definedName name="Tg_CZ" localSheetId="13">#REF!</definedName>
    <definedName name="Tg_Disp" localSheetId="5">#REF!</definedName>
    <definedName name="Tg_Disp" localSheetId="2">#REF!</definedName>
    <definedName name="Tg_Disp" localSheetId="9">#REF!</definedName>
    <definedName name="Tg_Disp" localSheetId="10">#REF!</definedName>
    <definedName name="Tg_Disp" localSheetId="15">#REF!</definedName>
    <definedName name="Tg_Disp" localSheetId="6">#REF!</definedName>
    <definedName name="Tg_Disp" localSheetId="7">#REF!</definedName>
    <definedName name="Tg_Disp" localSheetId="3">#REF!</definedName>
    <definedName name="Tg_Disp" localSheetId="4">#REF!</definedName>
    <definedName name="Tg_Disp" localSheetId="11">#REF!</definedName>
    <definedName name="Tg_Disp" localSheetId="12">#REF!</definedName>
    <definedName name="Tg_Disp" localSheetId="0">#REF!</definedName>
    <definedName name="Tg_Disp" localSheetId="14">#REF!</definedName>
    <definedName name="Tg_Disp" localSheetId="8">#REF!</definedName>
    <definedName name="Tg_Disp" localSheetId="13">#REF!</definedName>
    <definedName name="Tg_Fin" localSheetId="5">#REF!</definedName>
    <definedName name="Tg_Fin" localSheetId="2">#REF!</definedName>
    <definedName name="Tg_Fin" localSheetId="8">#REF!</definedName>
    <definedName name="Tg_Geri" localSheetId="5">#REF!</definedName>
    <definedName name="Tg_Geri" localSheetId="2">#REF!</definedName>
    <definedName name="Tg_Geri" localSheetId="9">#REF!</definedName>
    <definedName name="Tg_Geri" localSheetId="10">#REF!</definedName>
    <definedName name="Tg_Geri" localSheetId="15">#REF!</definedName>
    <definedName name="Tg_Geri" localSheetId="6">#REF!</definedName>
    <definedName name="Tg_Geri" localSheetId="7">#REF!</definedName>
    <definedName name="Tg_Geri" localSheetId="3">#REF!</definedName>
    <definedName name="Tg_Geri" localSheetId="4">#REF!</definedName>
    <definedName name="Tg_Geri" localSheetId="11">#REF!</definedName>
    <definedName name="Tg_Geri" localSheetId="12">#REF!</definedName>
    <definedName name="Tg_Geri" localSheetId="0">#REF!</definedName>
    <definedName name="Tg_Geri" localSheetId="14">#REF!</definedName>
    <definedName name="Tg_Geri" localSheetId="8">#REF!</definedName>
    <definedName name="Tg_Geri" localSheetId="13">#REF!</definedName>
    <definedName name="Tg_Kons" localSheetId="5">#REF!</definedName>
    <definedName name="Tg_Kons" localSheetId="2">#REF!</definedName>
    <definedName name="Tg_Kons" localSheetId="9">#REF!</definedName>
    <definedName name="Tg_Kons" localSheetId="10">#REF!</definedName>
    <definedName name="Tg_Kons" localSheetId="15">#REF!</definedName>
    <definedName name="Tg_Kons" localSheetId="6">#REF!</definedName>
    <definedName name="Tg_Kons" localSheetId="7">#REF!</definedName>
    <definedName name="Tg_Kons" localSheetId="3">#REF!</definedName>
    <definedName name="Tg_Kons" localSheetId="4">#REF!</definedName>
    <definedName name="Tg_Kons" localSheetId="11">#REF!</definedName>
    <definedName name="Tg_Kons" localSheetId="12">#REF!</definedName>
    <definedName name="Tg_Kons" localSheetId="0">#REF!</definedName>
    <definedName name="Tg_Kons" localSheetId="14">#REF!</definedName>
    <definedName name="Tg_Kons" localSheetId="8">#REF!</definedName>
    <definedName name="Tg_Kons" localSheetId="13">#REF!</definedName>
    <definedName name="Tg_Med" localSheetId="5">#REF!</definedName>
    <definedName name="Tg_Med" localSheetId="2">#REF!</definedName>
    <definedName name="Tg_Med" localSheetId="9">#REF!</definedName>
    <definedName name="Tg_Med" localSheetId="10">#REF!</definedName>
    <definedName name="Tg_Med" localSheetId="15">#REF!</definedName>
    <definedName name="Tg_Med" localSheetId="6">#REF!</definedName>
    <definedName name="Tg_Med" localSheetId="7">#REF!</definedName>
    <definedName name="Tg_Med" localSheetId="3">#REF!</definedName>
    <definedName name="Tg_Med" localSheetId="4">#REF!</definedName>
    <definedName name="Tg_Med" localSheetId="11">#REF!</definedName>
    <definedName name="Tg_Med" localSheetId="12">#REF!</definedName>
    <definedName name="Tg_Med" localSheetId="0">#REF!</definedName>
    <definedName name="Tg_Med" localSheetId="14">#REF!</definedName>
    <definedName name="Tg_Med" localSheetId="8">#REF!</definedName>
    <definedName name="Tg_Med" localSheetId="13">#REF!</definedName>
    <definedName name="Tg_Neot" localSheetId="5">#REF!</definedName>
    <definedName name="Tg_Neot" localSheetId="2">#REF!</definedName>
    <definedName name="Tg_Neot" localSheetId="9">#REF!</definedName>
    <definedName name="Tg_Neot" localSheetId="10">#REF!</definedName>
    <definedName name="Tg_Neot" localSheetId="15">#REF!</definedName>
    <definedName name="Tg_Neot" localSheetId="6">#REF!</definedName>
    <definedName name="Tg_Neot" localSheetId="7">#REF!</definedName>
    <definedName name="Tg_Neot" localSheetId="3">#REF!</definedName>
    <definedName name="Tg_Neot" localSheetId="4">#REF!</definedName>
    <definedName name="Tg_Neot" localSheetId="11">#REF!</definedName>
    <definedName name="Tg_Neot" localSheetId="12">#REF!</definedName>
    <definedName name="Tg_Neot" localSheetId="0">#REF!</definedName>
    <definedName name="Tg_Neot" localSheetId="14">#REF!</definedName>
    <definedName name="Tg_Neot" localSheetId="8">#REF!</definedName>
    <definedName name="Tg_Neot" localSheetId="13">#REF!</definedName>
    <definedName name="Tg_Nepr" localSheetId="5">#REF!</definedName>
    <definedName name="Tg_Nepr" localSheetId="2">#REF!</definedName>
    <definedName name="Tg_Nepr" localSheetId="9">#REF!</definedName>
    <definedName name="Tg_Nepr" localSheetId="10">#REF!</definedName>
    <definedName name="Tg_Nepr" localSheetId="15">#REF!</definedName>
    <definedName name="Tg_Nepr" localSheetId="6">#REF!</definedName>
    <definedName name="Tg_Nepr" localSheetId="7">#REF!</definedName>
    <definedName name="Tg_Nepr" localSheetId="3">#REF!</definedName>
    <definedName name="Tg_Nepr" localSheetId="4">#REF!</definedName>
    <definedName name="Tg_Nepr" localSheetId="11">#REF!</definedName>
    <definedName name="Tg_Nepr" localSheetId="12">#REF!</definedName>
    <definedName name="Tg_Nepr" localSheetId="0">#REF!</definedName>
    <definedName name="Tg_Nepr" localSheetId="14">#REF!</definedName>
    <definedName name="Tg_Nepr" localSheetId="8">#REF!</definedName>
    <definedName name="Tg_Nepr" localSheetId="13">#REF!</definedName>
    <definedName name="Tg_Obr" localSheetId="5">#REF!</definedName>
    <definedName name="Tg_Obr" localSheetId="2">#REF!</definedName>
    <definedName name="Tg_Obr" localSheetId="9">#REF!</definedName>
    <definedName name="Tg_Obr" localSheetId="10">#REF!</definedName>
    <definedName name="Tg_Obr" localSheetId="15">#REF!</definedName>
    <definedName name="Tg_Obr" localSheetId="6">#REF!</definedName>
    <definedName name="Tg_Obr" localSheetId="7">#REF!</definedName>
    <definedName name="Tg_Obr" localSheetId="3">#REF!</definedName>
    <definedName name="Tg_Obr" localSheetId="4">#REF!</definedName>
    <definedName name="Tg_Obr" localSheetId="11">#REF!</definedName>
    <definedName name="Tg_Obr" localSheetId="12">#REF!</definedName>
    <definedName name="Tg_Obr" localSheetId="0">#REF!</definedName>
    <definedName name="Tg_Obr" localSheetId="14">#REF!</definedName>
    <definedName name="Tg_Obr" localSheetId="8">#REF!</definedName>
    <definedName name="Tg_Obr" localSheetId="13">#REF!</definedName>
    <definedName name="Tg_Reestr" localSheetId="5">#REF!</definedName>
    <definedName name="Tg_Reestr" localSheetId="2">#REF!</definedName>
    <definedName name="Tg_Reestr" localSheetId="9">#REF!</definedName>
    <definedName name="Tg_Reestr" localSheetId="10">#REF!</definedName>
    <definedName name="Tg_Reestr" localSheetId="15">#REF!</definedName>
    <definedName name="Tg_Reestr" localSheetId="6">#REF!</definedName>
    <definedName name="Tg_Reestr" localSheetId="7">#REF!</definedName>
    <definedName name="Tg_Reestr" localSheetId="3">#REF!</definedName>
    <definedName name="Tg_Reestr" localSheetId="4">#REF!</definedName>
    <definedName name="Tg_Reestr" localSheetId="11">#REF!</definedName>
    <definedName name="Tg_Reestr" localSheetId="12">#REF!</definedName>
    <definedName name="Tg_Reestr" localSheetId="0">#REF!</definedName>
    <definedName name="Tg_Reestr" localSheetId="14">#REF!</definedName>
    <definedName name="Tg_Reestr" localSheetId="8">#REF!</definedName>
    <definedName name="Tg_Reestr" localSheetId="13">#REF!</definedName>
    <definedName name="TgDs" localSheetId="5">#REF!</definedName>
    <definedName name="TgDs" localSheetId="2">#REF!</definedName>
    <definedName name="TgDs" localSheetId="8">#REF!</definedName>
    <definedName name="TgSMP" localSheetId="5">#REF!</definedName>
    <definedName name="TgSMP" localSheetId="2">#REF!</definedName>
    <definedName name="TgSMP" localSheetId="9">#REF!</definedName>
    <definedName name="TgSMP" localSheetId="10">#REF!</definedName>
    <definedName name="TgSMP" localSheetId="15">#REF!</definedName>
    <definedName name="TgSMP" localSheetId="6">#REF!</definedName>
    <definedName name="TgSMP" localSheetId="7">#REF!</definedName>
    <definedName name="TgSMP" localSheetId="3">#REF!</definedName>
    <definedName name="TgSMP" localSheetId="4">#REF!</definedName>
    <definedName name="TgSMP" localSheetId="11">#REF!</definedName>
    <definedName name="TgSMP" localSheetId="12">#REF!</definedName>
    <definedName name="TgSMP" localSheetId="0">#REF!</definedName>
    <definedName name="TgSMP" localSheetId="14">#REF!</definedName>
    <definedName name="TgSMP" localSheetId="8">#REF!</definedName>
    <definedName name="TgSMP" localSheetId="13">#REF!</definedName>
    <definedName name="XLRPARAMS_ISP_FIO" hidden="1">[1]XLR_NoRangeSheet!$B$6</definedName>
    <definedName name="XLRPARAMS_MP_NAME" hidden="1">[1]XLR_NoRangeSheet!$D$6</definedName>
    <definedName name="XLRPARAMS_STR_PERIOD" hidden="1">[1]XLR_NoRangeSheet!$C$6</definedName>
    <definedName name="апп" localSheetId="5">#REF!</definedName>
    <definedName name="апп" localSheetId="2">#REF!</definedName>
    <definedName name="апп" localSheetId="8">#REF!</definedName>
    <definedName name="_xlnm.Database" localSheetId="5">#REF!</definedName>
    <definedName name="_xlnm.Database" localSheetId="2">#REF!</definedName>
    <definedName name="_xlnm.Database" localSheetId="9">#REF!</definedName>
    <definedName name="_xlnm.Database" localSheetId="10">#REF!</definedName>
    <definedName name="_xlnm.Database" localSheetId="15">#REF!</definedName>
    <definedName name="_xlnm.Database" localSheetId="6">#REF!</definedName>
    <definedName name="_xlnm.Database" localSheetId="7">#REF!</definedName>
    <definedName name="_xlnm.Database" localSheetId="3">#REF!</definedName>
    <definedName name="_xlnm.Database" localSheetId="4">#REF!</definedName>
    <definedName name="_xlnm.Database" localSheetId="11">#REF!</definedName>
    <definedName name="_xlnm.Database" localSheetId="12">#REF!</definedName>
    <definedName name="_xlnm.Database" localSheetId="0">#REF!</definedName>
    <definedName name="_xlnm.Database" localSheetId="14">#REF!</definedName>
    <definedName name="_xlnm.Database" localSheetId="8">#REF!</definedName>
    <definedName name="_xlnm.Database" localSheetId="13">#REF!</definedName>
    <definedName name="_xlnm.Database">#REF!</definedName>
    <definedName name="Д">[2]Данные!$B$1:$EF$178</definedName>
    <definedName name="ж0">'[3]0-2'!$E:$F</definedName>
    <definedName name="ж1">'[3]0-2'!$I:$J</definedName>
    <definedName name="ж10">'[4]2+'!$AK:$AL</definedName>
    <definedName name="ж100">'[4]2+'!$OG:$OH</definedName>
    <definedName name="ж101">'[4]2+'!$OK:$OL</definedName>
    <definedName name="ж102">'[4]2+'!$OO:$OP</definedName>
    <definedName name="ж103">'[4]2+'!$OS:$OT</definedName>
    <definedName name="ж104">'[4]2+'!$OW:$OX</definedName>
    <definedName name="ж105">'[4]2+'!$PA:$PB</definedName>
    <definedName name="ж106">'[4]2+'!$PE:$PF</definedName>
    <definedName name="ж107">'[4]2+'!$PI:$PJ</definedName>
    <definedName name="ж108">'[4]2+'!$PM:$PN</definedName>
    <definedName name="ж109">'[4]2+'!$PQ:$PR</definedName>
    <definedName name="ж11">'[4]2+'!$AO:$AP</definedName>
    <definedName name="ж110">'[4]2+'!$PU:$PV</definedName>
    <definedName name="ж111">'[4]2+'!$PY:$PZ</definedName>
    <definedName name="ж112">'[4]2+'!$QC:$QD</definedName>
    <definedName name="ж12">'[4]2+'!$AS:$AT</definedName>
    <definedName name="ж13">'[4]2+'!$AW:$AX</definedName>
    <definedName name="ж14">'[4]2+'!$BA:$BB</definedName>
    <definedName name="ж15">'[4]2+'!$BE:$BF</definedName>
    <definedName name="ж16">'[4]2+'!$BI:$BJ</definedName>
    <definedName name="ж17">'[4]2+'!$BM:$BN</definedName>
    <definedName name="ж18">'[4]2+'!$BQ:$BR</definedName>
    <definedName name="ж19">'[4]2+'!$BU:$BV</definedName>
    <definedName name="ж2">'[4]2+'!$E:$F</definedName>
    <definedName name="ж20">'[4]2+'!$BY:$BZ</definedName>
    <definedName name="ж21">'[4]2+'!$CC:$CD</definedName>
    <definedName name="ж22">'[4]2+'!$CG:$CH</definedName>
    <definedName name="ж23">'[4]2+'!$CK:$CL</definedName>
    <definedName name="ж24">'[4]2+'!$CO:$CP</definedName>
    <definedName name="ж25">'[4]2+'!$CS:$CT</definedName>
    <definedName name="ж26">'[4]2+'!$CW:$CX</definedName>
    <definedName name="ж27">'[4]2+'!$DA:$DB</definedName>
    <definedName name="ж28">'[4]2+'!$DE:$DF</definedName>
    <definedName name="ж29">'[4]2+'!$DI:$DJ</definedName>
    <definedName name="ж3">'[4]2+'!$I:$J</definedName>
    <definedName name="ж30">'[4]2+'!$DM:$DN</definedName>
    <definedName name="ж31">'[4]2+'!$DQ:$DR</definedName>
    <definedName name="ж32">'[4]2+'!$DU:$DV</definedName>
    <definedName name="ж33">'[4]2+'!$DY:$DZ</definedName>
    <definedName name="ж34">'[4]2+'!$EC:$ED</definedName>
    <definedName name="ж35">'[4]2+'!$EG:$EH</definedName>
    <definedName name="ж36">'[4]2+'!$EK:$EL</definedName>
    <definedName name="ж37">'[4]2+'!$EO:$EP</definedName>
    <definedName name="ж38">'[4]2+'!$ES:$ET</definedName>
    <definedName name="ж39">'[4]2+'!$EW:$EX</definedName>
    <definedName name="ж4">'[4]2+'!$M:$N</definedName>
    <definedName name="ж40">'[4]2+'!$FA:$FB</definedName>
    <definedName name="ж41">'[4]2+'!$FE:$FF</definedName>
    <definedName name="ж42">'[4]2+'!$FI:$FJ</definedName>
    <definedName name="ж43">'[4]2+'!$FM:$FN</definedName>
    <definedName name="ж44">'[4]2+'!$FQ:$FR</definedName>
    <definedName name="ж45">'[4]2+'!$FU:$FV</definedName>
    <definedName name="ж46">'[4]2+'!$FY:$FZ</definedName>
    <definedName name="ж47">'[4]2+'!$GC:$GD</definedName>
    <definedName name="ж48">'[4]2+'!$GG:$GH</definedName>
    <definedName name="ж49">'[4]2+'!$GK:$GL</definedName>
    <definedName name="ж5">'[4]2+'!$Q:$R</definedName>
    <definedName name="ж50">'[4]2+'!$GO:$GP</definedName>
    <definedName name="ж51">'[4]2+'!$GS:$GT</definedName>
    <definedName name="ж52">'[4]2+'!$GW:$GX</definedName>
    <definedName name="ж53">'[4]2+'!$HA:$HB</definedName>
    <definedName name="ж54">'[4]2+'!$HE:$HF</definedName>
    <definedName name="ж55">'[4]2+'!$HI:$HJ</definedName>
    <definedName name="ж56">'[4]2+'!$HM:$HN</definedName>
    <definedName name="ж57">'[4]2+'!$HQ:$HR</definedName>
    <definedName name="ж58">'[4]2+'!$HU:$HV</definedName>
    <definedName name="ж59">'[4]2+'!$HY:$HZ</definedName>
    <definedName name="ж6">'[4]2+'!$U:$V</definedName>
    <definedName name="ж60">'[4]2+'!$IC:$ID</definedName>
    <definedName name="ж61">'[4]2+'!$IG:$IH</definedName>
    <definedName name="ж62">'[4]2+'!$IK:$IL</definedName>
    <definedName name="ж63">'[4]2+'!$IO:$IP</definedName>
    <definedName name="ж64">'[4]2+'!$IS:$IT</definedName>
    <definedName name="ж65">'[4]2+'!$IW:$IX</definedName>
    <definedName name="ж66">'[4]2+'!$JA:$JB</definedName>
    <definedName name="ж67">'[4]2+'!$JE:$JF</definedName>
    <definedName name="ж68">'[4]2+'!$JI:$JJ</definedName>
    <definedName name="ж69">'[4]2+'!$JM:$JN</definedName>
    <definedName name="ж7">'[4]2+'!$Y:$Z</definedName>
    <definedName name="ж70">'[4]2+'!$JQ:$JR</definedName>
    <definedName name="ж71">'[4]2+'!$JU:$JV</definedName>
    <definedName name="ж72">'[4]2+'!$JY:$JZ</definedName>
    <definedName name="ж73">'[4]2+'!$KC:$KD</definedName>
    <definedName name="ж74">'[4]2+'!$KG:$KH</definedName>
    <definedName name="ж75">'[4]2+'!$KK:$KL</definedName>
    <definedName name="ж76">'[4]2+'!$KO:$KP</definedName>
    <definedName name="ж77">'[4]2+'!$KS:$KT</definedName>
    <definedName name="ж78">'[4]2+'!$KW:$KX</definedName>
    <definedName name="ж79">'[4]2+'!$LA:$LB</definedName>
    <definedName name="ж8">'[4]2+'!$AC:$AD</definedName>
    <definedName name="ж80">'[4]2+'!$LE:$LF</definedName>
    <definedName name="ж81">'[4]2+'!$LI:$LJ</definedName>
    <definedName name="ж82">'[4]2+'!$LM:$LN</definedName>
    <definedName name="ж83">'[4]2+'!$LQ:$LR</definedName>
    <definedName name="ж84">'[4]2+'!$LU:$LV</definedName>
    <definedName name="ж85">'[4]2+'!$LY:$LZ</definedName>
    <definedName name="ж86">'[4]2+'!$MC:$MD</definedName>
    <definedName name="ж87">'[4]2+'!$MG:$MH</definedName>
    <definedName name="ж88">'[4]2+'!$MK:$ML</definedName>
    <definedName name="ж89">'[4]2+'!$MO:$MP</definedName>
    <definedName name="ж9">'[4]2+'!$AG:$AH</definedName>
    <definedName name="ж90">'[4]2+'!$MS:$MT</definedName>
    <definedName name="ж91">'[4]2+'!$MW:$MX</definedName>
    <definedName name="ж92">'[4]2+'!$NA:$NB</definedName>
    <definedName name="ж93">'[4]2+'!$NE:$NF</definedName>
    <definedName name="ж94">'[4]2+'!$NI:$NJ</definedName>
    <definedName name="ж95">'[4]2+'!$NM:$NN</definedName>
    <definedName name="ж96">'[4]2+'!$NQ:$NR</definedName>
    <definedName name="ж97">'[4]2+'!$NU:$NV</definedName>
    <definedName name="ж98">'[4]2+'!$NY:$NZ</definedName>
    <definedName name="ж99">'[4]2+'!$OC:$OD</definedName>
    <definedName name="Жен.конс." localSheetId="5">#REF!</definedName>
    <definedName name="Жен.конс." localSheetId="2">#REF!</definedName>
    <definedName name="Жен.конс." localSheetId="8">#REF!</definedName>
    <definedName name="жж0">'[4]0-2'!$D:$E</definedName>
    <definedName name="жж1">'[4]0-2'!$H:$I</definedName>
    <definedName name="жж10">'[4]0-2'!$AR:$AS</definedName>
    <definedName name="жж11">'[4]0-2'!$AV:$AW</definedName>
    <definedName name="жж12">'[4]0-2'!$AZ:$BA</definedName>
    <definedName name="жж13">'[4]0-2'!$BD:$BE</definedName>
    <definedName name="жж14">'[4]0-2'!$BH:$BI</definedName>
    <definedName name="жж15">'[4]0-2'!$BL:$BM</definedName>
    <definedName name="жж16">'[4]0-2'!$BP:$BQ</definedName>
    <definedName name="жж17">'[4]0-2'!$BT:$BU</definedName>
    <definedName name="жж18">'[4]0-2'!$BX:$BY</definedName>
    <definedName name="жж19">'[4]0-2'!$CB:$CC</definedName>
    <definedName name="жж2">'[4]0-2'!$L:$M</definedName>
    <definedName name="жж20">'[4]0-2'!$CF:$CG</definedName>
    <definedName name="жж21">'[4]0-2'!$CJ:$CK</definedName>
    <definedName name="жж22">'[4]0-2'!$CN:$CO</definedName>
    <definedName name="жж23">'[4]0-2'!$CR:$CS</definedName>
    <definedName name="жж3">'[4]0-2'!$P:$Q</definedName>
    <definedName name="жж4">'[4]0-2'!$T:$U</definedName>
    <definedName name="жж5">'[4]0-2'!$X:$Y</definedName>
    <definedName name="жж6">'[4]0-2'!$AB:$AC</definedName>
    <definedName name="жж7">'[4]0-2'!$AF:$AG</definedName>
    <definedName name="жж8">'[4]0-2'!$AJ:$AK</definedName>
    <definedName name="жж9">'[4]0-2'!$AN:$AO</definedName>
    <definedName name="_xlnm.Print_Titles" localSheetId="5">' Профилактика '!$3:$8</definedName>
    <definedName name="_xlnm.Print_Titles" localSheetId="2">' СМП '!$4:$7</definedName>
    <definedName name="_xlnm.Print_Titles" localSheetId="9">'АПУ неотл.пом.'!$4:$7</definedName>
    <definedName name="_xlnm.Print_Titles" localSheetId="10">'АПУ обращения  (1-26)'!$4:$7</definedName>
    <definedName name="_xlnm.Print_Titles" localSheetId="15">'Гемодиализ по видам МП(2-26)'!$7:$7</definedName>
    <definedName name="_xlnm.Print_Titles" localSheetId="6">'Диспан.набл.(КП) '!#REF!</definedName>
    <definedName name="_xlnm.Print_Titles" localSheetId="7">'Дистанционное набл.(КП)'!#REF!</definedName>
    <definedName name="_xlnm.Print_Titles" localSheetId="3">'ДС(2-26)'!$6:$7</definedName>
    <definedName name="_xlnm.Print_Titles" localSheetId="4">КС!$4:$7</definedName>
    <definedName name="_xlnm.Print_Titles" localSheetId="11">'Мед.реаб.(АПУ,ДС,КС) '!$4:$7</definedName>
    <definedName name="_xlnm.Print_Titles" localSheetId="12">'ОДИ ПГГ(2-26)'!$4:$7</definedName>
    <definedName name="_xlnm.Print_Titles" localSheetId="1">'Свод 2026 БП'!$4:$7</definedName>
    <definedName name="_xlnm.Print_Titles" localSheetId="0">'Свод 2026 ТПОМС РБ'!$8:$11</definedName>
    <definedName name="_xlnm.Print_Titles" localSheetId="14">'ФАП(2-26)'!$4:$7</definedName>
    <definedName name="_xlnm.Print_Titles" localSheetId="8">'Центры здоровья'!$4:$7</definedName>
    <definedName name="_xlnm.Print_Titles" localSheetId="13">Школа!$4:$6</definedName>
    <definedName name="ЗД">[2]Данные!$BY$3:$DB$3</definedName>
    <definedName name="иные" localSheetId="5">#REF!</definedName>
    <definedName name="иные" localSheetId="2">#REF!</definedName>
    <definedName name="иные" localSheetId="8">#REF!</definedName>
    <definedName name="м0">'[3]0-2'!$B:$C</definedName>
    <definedName name="м1">'[3]0-2'!$G:$H</definedName>
    <definedName name="м10">'[4]2+'!$AI:$AJ</definedName>
    <definedName name="м100">'[4]2+'!$OE:$OF</definedName>
    <definedName name="м101">'[4]2+'!$OI:$OJ</definedName>
    <definedName name="м102">'[4]2+'!$OM:$ON</definedName>
    <definedName name="м103">'[4]2+'!$OQ:$OR</definedName>
    <definedName name="м104">'[4]2+'!$OU:$OV</definedName>
    <definedName name="м105">'[4]2+'!$OY:$OZ</definedName>
    <definedName name="м106">'[4]2+'!$PC:$PD</definedName>
    <definedName name="м107">'[4]2+'!$PG:$PH</definedName>
    <definedName name="м108">'[4]2+'!$PK:$PL</definedName>
    <definedName name="м109">'[4]2+'!$PO:$PP</definedName>
    <definedName name="м11">'[4]2+'!$AM:$AN</definedName>
    <definedName name="м110">'[4]2+'!$PS:$PT</definedName>
    <definedName name="м111">'[4]2+'!$PW:$PX</definedName>
    <definedName name="м112">'[4]2+'!$QA:$QB</definedName>
    <definedName name="м12">'[4]2+'!$AQ:$AR</definedName>
    <definedName name="м13">'[4]2+'!$AU:$AV</definedName>
    <definedName name="м14">'[4]2+'!$AY:$AZ</definedName>
    <definedName name="м15">'[4]2+'!$BC:$BD</definedName>
    <definedName name="м16">'[4]2+'!$BG:$BH</definedName>
    <definedName name="м17">'[4]2+'!$BK:$BL</definedName>
    <definedName name="м18">'[4]2+'!$BO:$BP</definedName>
    <definedName name="м19">'[4]2+'!$BS:$BT</definedName>
    <definedName name="м2">'[4]2+'!$C:$D</definedName>
    <definedName name="м20">'[4]2+'!$BW:$BX</definedName>
    <definedName name="м21">'[4]2+'!$CA:$CB</definedName>
    <definedName name="м22">'[4]2+'!$CE:$CF</definedName>
    <definedName name="м23">'[4]2+'!$CI:$CJ</definedName>
    <definedName name="м24">'[4]2+'!$CM:$CN</definedName>
    <definedName name="м25">'[4]2+'!$CQ:$CR</definedName>
    <definedName name="м26">'[4]2+'!$CU:$CV</definedName>
    <definedName name="м27">'[4]2+'!$CY:$CZ</definedName>
    <definedName name="м28">'[4]2+'!$DC:$DD</definedName>
    <definedName name="м29">'[4]2+'!$DG:$DH</definedName>
    <definedName name="м3">'[4]2+'!$G:$H</definedName>
    <definedName name="м30">'[4]2+'!$DK:$DL</definedName>
    <definedName name="м31">'[4]2+'!$DO:$DP</definedName>
    <definedName name="м32">'[4]2+'!$DS:$DT</definedName>
    <definedName name="м33">'[4]2+'!$DW:$DX</definedName>
    <definedName name="м34">'[4]2+'!$EA:$EB</definedName>
    <definedName name="м35">'[4]2+'!$EE:$EF</definedName>
    <definedName name="м36">'[4]2+'!$EI:$EJ</definedName>
    <definedName name="м37">'[4]2+'!$EM:$EN</definedName>
    <definedName name="м38">'[4]2+'!$EQ:$ER</definedName>
    <definedName name="м39">'[4]2+'!$EU:$EV</definedName>
    <definedName name="м4">'[4]2+'!$K:$L</definedName>
    <definedName name="м40">'[4]2+'!$EY:$EZ</definedName>
    <definedName name="м41">'[4]2+'!$FC:$FD</definedName>
    <definedName name="м42">'[4]2+'!$FG:$FH</definedName>
    <definedName name="м43">'[4]2+'!$FK:$FL</definedName>
    <definedName name="м44">'[4]2+'!$FO:$FP</definedName>
    <definedName name="м45">'[4]2+'!$FS:$FT</definedName>
    <definedName name="м46">'[4]2+'!$FW:$FX</definedName>
    <definedName name="м47">'[4]2+'!$GA:$GB</definedName>
    <definedName name="м48">'[4]2+'!$GE:$GF</definedName>
    <definedName name="м49">'[4]2+'!$GI:$GJ</definedName>
    <definedName name="м5">'[4]2+'!$O:$P</definedName>
    <definedName name="м50">'[4]2+'!$GM:$GN</definedName>
    <definedName name="м51">'[4]2+'!$GQ:$GR</definedName>
    <definedName name="м52">'[4]2+'!$GU:$GV</definedName>
    <definedName name="м53">'[4]2+'!$GY:$GZ</definedName>
    <definedName name="м54">'[4]2+'!$HC:$HD</definedName>
    <definedName name="м55">'[4]2+'!$HG:$HH</definedName>
    <definedName name="м56">'[4]2+'!$HK:$HL</definedName>
    <definedName name="м57">'[4]2+'!$HO:$HP</definedName>
    <definedName name="м58">'[4]2+'!$HS:$HT</definedName>
    <definedName name="м59">'[4]2+'!$HW:$HX</definedName>
    <definedName name="м6">'[4]2+'!$S:$T</definedName>
    <definedName name="м60">'[4]2+'!$IA:$IB</definedName>
    <definedName name="м61">'[4]2+'!$IE:$IF</definedName>
    <definedName name="м62">'[4]2+'!$II:$IJ</definedName>
    <definedName name="м63">'[4]2+'!$IM:$IN</definedName>
    <definedName name="м64">'[4]2+'!$IQ:$IR</definedName>
    <definedName name="м65">'[4]2+'!$IU:$IV</definedName>
    <definedName name="м66">'[4]2+'!$IY:$IZ</definedName>
    <definedName name="м67">'[4]2+'!$JC:$JD</definedName>
    <definedName name="м68">'[4]2+'!$JG:$JH</definedName>
    <definedName name="м69">'[4]2+'!$JK:$JL</definedName>
    <definedName name="м7">'[4]2+'!$W:$X</definedName>
    <definedName name="м70">'[4]2+'!$JO:$JP</definedName>
    <definedName name="м71">'[4]2+'!$JS:$JT</definedName>
    <definedName name="м72">'[4]2+'!$JW:$JX</definedName>
    <definedName name="м73">'[4]2+'!$KA:$KB</definedName>
    <definedName name="м74">'[4]2+'!$KE:$KF</definedName>
    <definedName name="м75">'[4]2+'!$KI:$KJ</definedName>
    <definedName name="м76">'[4]2+'!$KM:$KN</definedName>
    <definedName name="м77">'[4]2+'!$KQ:$KR</definedName>
    <definedName name="м78">'[4]2+'!$KU:$KV</definedName>
    <definedName name="м79">'[4]2+'!$KY:$KZ</definedName>
    <definedName name="м8">'[4]2+'!$AA:$AB</definedName>
    <definedName name="м80">'[4]2+'!$LC:$LD</definedName>
    <definedName name="м81">'[4]2+'!$LG:$LH</definedName>
    <definedName name="м82">'[4]2+'!$LK:$LL</definedName>
    <definedName name="м83">'[4]2+'!$LO:$LP</definedName>
    <definedName name="м84">'[4]2+'!$LS:$LT</definedName>
    <definedName name="м85">'[4]2+'!$LW:$LX</definedName>
    <definedName name="м86">'[4]2+'!$MA:$MB</definedName>
    <definedName name="м87">'[4]2+'!$ME:$MF</definedName>
    <definedName name="м88">'[4]2+'!$MI:$MJ</definedName>
    <definedName name="м89">'[4]2+'!$MM:$MN</definedName>
    <definedName name="м9">'[4]2+'!$AE:$AF</definedName>
    <definedName name="м90">'[4]2+'!$MQ:$MR</definedName>
    <definedName name="м91">'[4]2+'!$MU:$MV</definedName>
    <definedName name="м92">'[4]2+'!$MY:$MZ</definedName>
    <definedName name="м93">'[4]2+'!$NC:$ND</definedName>
    <definedName name="м94">'[4]2+'!$NG:$NH</definedName>
    <definedName name="м95">'[4]2+'!$NK:$NL</definedName>
    <definedName name="м96">'[4]2+'!$NO:$NP</definedName>
    <definedName name="м97">'[4]2+'!$NS:$NT</definedName>
    <definedName name="м98">'[4]2+'!$NW:$NX</definedName>
    <definedName name="м99">'[4]2+'!$OA:$OB</definedName>
    <definedName name="материальные_запасы_основные_средства" localSheetId="5">#REF!</definedName>
    <definedName name="материальные_запасы_основные_средства" localSheetId="2">#REF!</definedName>
    <definedName name="материальные_запасы_основные_средства" localSheetId="8">#REF!</definedName>
    <definedName name="мирир" localSheetId="5">#REF!</definedName>
    <definedName name="мирир" localSheetId="2">#REF!</definedName>
    <definedName name="мирир" localSheetId="8">#REF!</definedName>
    <definedName name="мм0">'[4]0-2'!$B:$C</definedName>
    <definedName name="мм1">'[4]0-2'!$F:$G</definedName>
    <definedName name="мм10">'[4]0-2'!$AP:$AQ</definedName>
    <definedName name="мм11">'[4]0-2'!$AT:$AU</definedName>
    <definedName name="мм12">'[4]0-2'!$AX:$AY</definedName>
    <definedName name="мм13">'[4]0-2'!$BB:$BC</definedName>
    <definedName name="мм14">'[4]0-2'!$BF:$BG</definedName>
    <definedName name="мм15">'[4]0-2'!$BJ:$BK</definedName>
    <definedName name="мм16">'[4]0-2'!$BN:$BO</definedName>
    <definedName name="мм17">'[4]0-2'!$BR:$BS</definedName>
    <definedName name="мм18">'[4]0-2'!$BV:$BW</definedName>
    <definedName name="мм19">'[4]0-2'!$BZ:$CA</definedName>
    <definedName name="мм2">'[4]0-2'!$J:$K</definedName>
    <definedName name="мм20">'[4]0-2'!$CD:$CE</definedName>
    <definedName name="мм21">'[4]0-2'!$CH:$CI</definedName>
    <definedName name="мм22">'[4]0-2'!$CL:$CM</definedName>
    <definedName name="мм23">'[4]0-2'!$CP:$CQ</definedName>
    <definedName name="мм3">'[4]0-2'!$N:$O</definedName>
    <definedName name="мм4">'[4]0-2'!$R:$S</definedName>
    <definedName name="мм5">'[4]0-2'!$V:$W</definedName>
    <definedName name="мм6">'[4]0-2'!$Z:$AA</definedName>
    <definedName name="мм7">'[4]0-2'!$AD:$AE</definedName>
    <definedName name="мм8">'[4]0-2'!$AH:$AI</definedName>
    <definedName name="мм9">'[4]0-2'!$AL:$AM</definedName>
    <definedName name="МО" localSheetId="5">'[4]по годам'!#REF!</definedName>
    <definedName name="МО" localSheetId="2">'[4]по годам'!#REF!</definedName>
    <definedName name="МО" localSheetId="8">'[4]по годам'!#REF!</definedName>
    <definedName name="Нефтекамск">'[5]СВОД КП ПРОЕКТА книж'!$A$4:$DS$109</definedName>
    <definedName name="оплата_труда" localSheetId="5">#REF!</definedName>
    <definedName name="оплата_труда" localSheetId="2">#REF!</definedName>
    <definedName name="оплата_труда" localSheetId="8">#REF!</definedName>
    <definedName name="ппорь" localSheetId="5">#REF!</definedName>
    <definedName name="ппорь" localSheetId="2">#REF!</definedName>
    <definedName name="ппорь" localSheetId="9">#REF!</definedName>
    <definedName name="ппорь" localSheetId="10">#REF!</definedName>
    <definedName name="ппорь" localSheetId="15">#REF!</definedName>
    <definedName name="ппорь" localSheetId="6">#REF!</definedName>
    <definedName name="ппорь" localSheetId="7">#REF!</definedName>
    <definedName name="ппорь" localSheetId="3">#REF!</definedName>
    <definedName name="ппорь" localSheetId="4">#REF!</definedName>
    <definedName name="ппорь" localSheetId="11">#REF!</definedName>
    <definedName name="ппорь" localSheetId="12">#REF!</definedName>
    <definedName name="ппорь" localSheetId="0">#REF!</definedName>
    <definedName name="ппорь" localSheetId="14">#REF!</definedName>
    <definedName name="ппорь" localSheetId="8">#REF!</definedName>
    <definedName name="ппорь" localSheetId="13">#REF!</definedName>
    <definedName name="Пр.2" localSheetId="5">#REF!</definedName>
    <definedName name="Пр.2" localSheetId="2">#REF!</definedName>
    <definedName name="Пр.2" localSheetId="8">#REF!</definedName>
    <definedName name="пра" localSheetId="5">#REF!</definedName>
    <definedName name="пра" localSheetId="2">#REF!</definedName>
    <definedName name="пра" localSheetId="8">#REF!</definedName>
    <definedName name="пэт" localSheetId="5">#REF!</definedName>
    <definedName name="пэт" localSheetId="2">#REF!</definedName>
    <definedName name="пэт" localSheetId="8">#REF!</definedName>
    <definedName name="рд" localSheetId="5">#REF!</definedName>
    <definedName name="рд" localSheetId="2">#REF!</definedName>
    <definedName name="рд" localSheetId="8">#REF!</definedName>
    <definedName name="РОБЬ" localSheetId="5">#REF!</definedName>
    <definedName name="РОБЬ" localSheetId="2">#REF!</definedName>
    <definedName name="РОБЬ" localSheetId="8">#REF!</definedName>
    <definedName name="смп" localSheetId="5">#REF!</definedName>
    <definedName name="смп" localSheetId="2">#REF!</definedName>
    <definedName name="смп" localSheetId="9">#REF!</definedName>
    <definedName name="смп" localSheetId="10">#REF!</definedName>
    <definedName name="смп" localSheetId="15">#REF!</definedName>
    <definedName name="смп" localSheetId="6">#REF!</definedName>
    <definedName name="смп" localSheetId="7">#REF!</definedName>
    <definedName name="смп" localSheetId="3">#REF!</definedName>
    <definedName name="смп" localSheetId="4">#REF!</definedName>
    <definedName name="смп" localSheetId="11">#REF!</definedName>
    <definedName name="смп" localSheetId="12">#REF!</definedName>
    <definedName name="смп" localSheetId="0">#REF!</definedName>
    <definedName name="смп" localSheetId="14">#REF!</definedName>
    <definedName name="смп" localSheetId="8">#REF!</definedName>
    <definedName name="смп" localSheetId="13">#REF!</definedName>
    <definedName name="Список" localSheetId="5">#REF!</definedName>
    <definedName name="Список" localSheetId="2">#REF!</definedName>
    <definedName name="Список" localSheetId="8">#REF!</definedName>
    <definedName name="стер" localSheetId="5">#REF!</definedName>
    <definedName name="стер" localSheetId="2">#REF!</definedName>
    <definedName name="стер" localSheetId="8">#REF!</definedName>
    <definedName name="ттттт" localSheetId="5">#REF!</definedName>
    <definedName name="ттттт" localSheetId="2">#REF!</definedName>
    <definedName name="ттттт" localSheetId="8">#REF!</definedName>
    <definedName name="ФЗ">[2]Данные!$DC$3:$EF$3</definedName>
    <definedName name="Шт">[2]Данные!$AU$3:$BX$3</definedName>
    <definedName name="ЭКО" localSheetId="5">#REF!</definedName>
    <definedName name="ЭКО" localSheetId="2">#REF!</definedName>
    <definedName name="ЭКО" localSheetId="9">#REF!</definedName>
    <definedName name="ЭКО" localSheetId="10">#REF!</definedName>
    <definedName name="ЭКО" localSheetId="15">#REF!</definedName>
    <definedName name="ЭКО" localSheetId="6">#REF!</definedName>
    <definedName name="ЭКО" localSheetId="7">#REF!</definedName>
    <definedName name="ЭКО" localSheetId="3">#REF!</definedName>
    <definedName name="ЭКО" localSheetId="4">#REF!</definedName>
    <definedName name="ЭКО" localSheetId="11">#REF!</definedName>
    <definedName name="ЭКО" localSheetId="12">#REF!</definedName>
    <definedName name="ЭКО" localSheetId="0">#REF!</definedName>
    <definedName name="ЭКО" localSheetId="14">#REF!</definedName>
    <definedName name="ЭКО" localSheetId="8">#REF!</definedName>
    <definedName name="ЭКО" localSheetId="13">#REF!</definedName>
  </definedNames>
  <calcPr calcId="162913"/>
</workbook>
</file>

<file path=xl/calcChain.xml><?xml version="1.0" encoding="utf-8"?>
<calcChain xmlns="http://schemas.openxmlformats.org/spreadsheetml/2006/main">
  <c r="E8" i="25" l="1"/>
  <c r="F8" i="25"/>
  <c r="G8" i="25"/>
  <c r="H8" i="25"/>
  <c r="I8" i="25"/>
  <c r="J8" i="25"/>
  <c r="K8" i="25"/>
  <c r="L8" i="25"/>
  <c r="D8" i="25"/>
  <c r="E8" i="28" l="1"/>
  <c r="F8" i="28"/>
  <c r="G8" i="28"/>
  <c r="D8" i="28"/>
  <c r="D8" i="27"/>
  <c r="E8" i="50"/>
  <c r="F8" i="50"/>
  <c r="G8" i="50"/>
  <c r="H8" i="50"/>
  <c r="I8" i="50"/>
  <c r="J8" i="50"/>
  <c r="K8" i="50"/>
  <c r="L8" i="50"/>
  <c r="M8" i="50"/>
  <c r="N8" i="50"/>
  <c r="D8" i="50"/>
  <c r="D8" i="23"/>
  <c r="D8" i="38"/>
  <c r="E10" i="39"/>
  <c r="F10" i="39"/>
  <c r="G10" i="39"/>
  <c r="H10" i="39"/>
  <c r="I10" i="39"/>
  <c r="J10" i="39"/>
  <c r="K10" i="39"/>
  <c r="L10" i="39"/>
  <c r="M10" i="39"/>
  <c r="N10" i="39"/>
  <c r="O10" i="39"/>
  <c r="P10" i="39"/>
  <c r="Q10" i="39"/>
  <c r="R10" i="39"/>
  <c r="S10" i="39"/>
  <c r="T10" i="39"/>
  <c r="U10" i="39"/>
  <c r="D10" i="39"/>
  <c r="E8" i="22"/>
  <c r="F8" i="22"/>
  <c r="G8" i="22"/>
  <c r="H8" i="22"/>
  <c r="I8" i="22"/>
  <c r="J8" i="22"/>
  <c r="K8" i="22"/>
  <c r="L8" i="22"/>
  <c r="M8" i="22"/>
  <c r="N8" i="22"/>
  <c r="O8" i="22"/>
  <c r="P8" i="22"/>
  <c r="Q8" i="22"/>
  <c r="D8" i="22"/>
  <c r="H8" i="34"/>
  <c r="I8" i="34"/>
  <c r="J8" i="34"/>
  <c r="K8" i="34"/>
  <c r="E8" i="34"/>
  <c r="D8" i="34"/>
  <c r="E8" i="36"/>
  <c r="F8" i="36"/>
  <c r="G8" i="36"/>
  <c r="D8" i="36"/>
  <c r="H74" i="50" l="1"/>
  <c r="D11" i="49" l="1"/>
  <c r="D10" i="49"/>
  <c r="D15" i="49"/>
  <c r="D16" i="49"/>
  <c r="D17" i="49"/>
  <c r="D18" i="49"/>
  <c r="D8" i="49"/>
  <c r="D19" i="49"/>
  <c r="D20" i="49"/>
  <c r="D9" i="49"/>
  <c r="D13" i="49"/>
  <c r="D14" i="49"/>
  <c r="D12" i="49"/>
  <c r="D149" i="50"/>
  <c r="D148" i="50"/>
  <c r="D147" i="50"/>
  <c r="D146" i="50"/>
  <c r="D145" i="50"/>
  <c r="L145" i="17" s="1"/>
  <c r="D144" i="50"/>
  <c r="D143" i="50"/>
  <c r="D142" i="50"/>
  <c r="D141" i="50"/>
  <c r="D140" i="50"/>
  <c r="D139" i="50"/>
  <c r="D138" i="50"/>
  <c r="D137" i="50"/>
  <c r="D136" i="50"/>
  <c r="D135" i="50"/>
  <c r="D134" i="50"/>
  <c r="D133" i="50"/>
  <c r="D132" i="50"/>
  <c r="D131" i="50"/>
  <c r="L131" i="17" s="1"/>
  <c r="D130" i="50"/>
  <c r="D129" i="50"/>
  <c r="L129" i="17" s="1"/>
  <c r="D128" i="50"/>
  <c r="D127" i="50"/>
  <c r="D126" i="50"/>
  <c r="D125" i="50"/>
  <c r="D124" i="50"/>
  <c r="D123" i="50"/>
  <c r="D122" i="50"/>
  <c r="D121" i="50"/>
  <c r="D120" i="50"/>
  <c r="D119" i="50"/>
  <c r="D118" i="50"/>
  <c r="D117" i="50"/>
  <c r="D116" i="50"/>
  <c r="D115" i="50"/>
  <c r="L115" i="17" s="1"/>
  <c r="D114" i="50"/>
  <c r="D113" i="50"/>
  <c r="L113" i="17" s="1"/>
  <c r="D112" i="50"/>
  <c r="D111" i="50"/>
  <c r="D110" i="50"/>
  <c r="D109" i="50"/>
  <c r="D108" i="50"/>
  <c r="D107" i="50"/>
  <c r="D106" i="50"/>
  <c r="D105" i="50"/>
  <c r="D104" i="50"/>
  <c r="D103" i="50"/>
  <c r="D102" i="50"/>
  <c r="D101" i="50"/>
  <c r="D100" i="50"/>
  <c r="D99" i="50"/>
  <c r="D98" i="50"/>
  <c r="D97" i="50"/>
  <c r="L97" i="17" s="1"/>
  <c r="D96" i="50"/>
  <c r="D95" i="50"/>
  <c r="D94" i="50"/>
  <c r="D93" i="50"/>
  <c r="D92" i="50"/>
  <c r="L92" i="17" s="1"/>
  <c r="D91" i="50"/>
  <c r="D90" i="50"/>
  <c r="D89" i="50"/>
  <c r="D88" i="50"/>
  <c r="D87" i="50"/>
  <c r="D86" i="50"/>
  <c r="L86" i="17" s="1"/>
  <c r="D85" i="50"/>
  <c r="D84" i="50"/>
  <c r="D83" i="50"/>
  <c r="D82" i="50"/>
  <c r="D81" i="50"/>
  <c r="D80" i="50"/>
  <c r="D79" i="50"/>
  <c r="D78" i="50"/>
  <c r="D77" i="50"/>
  <c r="D76" i="50"/>
  <c r="D75" i="50"/>
  <c r="D74" i="50"/>
  <c r="D73" i="50"/>
  <c r="D72" i="50"/>
  <c r="D71" i="50"/>
  <c r="D70" i="50"/>
  <c r="L70" i="17" s="1"/>
  <c r="D69" i="50"/>
  <c r="D68" i="50"/>
  <c r="D67" i="50"/>
  <c r="D66" i="50"/>
  <c r="D65" i="50"/>
  <c r="D64" i="50"/>
  <c r="D63" i="50"/>
  <c r="D62" i="50"/>
  <c r="D61" i="50"/>
  <c r="D60" i="50"/>
  <c r="D59" i="50"/>
  <c r="D58" i="50"/>
  <c r="D57" i="50"/>
  <c r="D56" i="50"/>
  <c r="D55" i="50"/>
  <c r="D54" i="50"/>
  <c r="L54" i="17" s="1"/>
  <c r="D53" i="50"/>
  <c r="D52" i="50"/>
  <c r="D51" i="50"/>
  <c r="D50" i="50"/>
  <c r="D49" i="50"/>
  <c r="D48" i="50"/>
  <c r="D47" i="50"/>
  <c r="D46" i="50"/>
  <c r="D45" i="50"/>
  <c r="D44" i="50"/>
  <c r="D43" i="50"/>
  <c r="D42" i="50"/>
  <c r="D41" i="50"/>
  <c r="D40" i="50"/>
  <c r="D39" i="50"/>
  <c r="D38" i="50"/>
  <c r="L38" i="17" s="1"/>
  <c r="D37" i="50"/>
  <c r="D36" i="50"/>
  <c r="D35" i="50"/>
  <c r="L35" i="17" s="1"/>
  <c r="D34" i="50"/>
  <c r="D33" i="50"/>
  <c r="D32" i="50"/>
  <c r="D31" i="50"/>
  <c r="D30" i="50"/>
  <c r="D29" i="50"/>
  <c r="D28" i="50"/>
  <c r="D27" i="50"/>
  <c r="D26" i="50"/>
  <c r="D25" i="50"/>
  <c r="D24" i="50"/>
  <c r="D23" i="50"/>
  <c r="D22" i="50"/>
  <c r="D21" i="50"/>
  <c r="D20" i="50"/>
  <c r="D19" i="50"/>
  <c r="D18" i="50"/>
  <c r="D17" i="50"/>
  <c r="L17" i="17" s="1"/>
  <c r="D16" i="50"/>
  <c r="D15" i="50"/>
  <c r="D14" i="50"/>
  <c r="D13" i="50"/>
  <c r="D12" i="50"/>
  <c r="N11" i="50"/>
  <c r="M11" i="50"/>
  <c r="L11" i="50"/>
  <c r="K11" i="50"/>
  <c r="J11" i="50"/>
  <c r="I11" i="50"/>
  <c r="H11" i="50"/>
  <c r="G11" i="50"/>
  <c r="F11" i="50"/>
  <c r="E11" i="50"/>
  <c r="D10" i="50"/>
  <c r="L10" i="17" s="1"/>
  <c r="L57" i="17" l="1"/>
  <c r="L85" i="17"/>
  <c r="L104" i="17"/>
  <c r="L127" i="17"/>
  <c r="L138" i="17"/>
  <c r="L12" i="17"/>
  <c r="L16" i="17"/>
  <c r="L58" i="17"/>
  <c r="L62" i="17"/>
  <c r="L66" i="17"/>
  <c r="L89" i="17"/>
  <c r="L93" i="17"/>
  <c r="L146" i="17"/>
  <c r="L61" i="17"/>
  <c r="L19" i="17"/>
  <c r="L42" i="17"/>
  <c r="L81" i="17"/>
  <c r="L112" i="17"/>
  <c r="L142" i="17"/>
  <c r="L32" i="17"/>
  <c r="L39" i="17"/>
  <c r="L43" i="17"/>
  <c r="L47" i="17"/>
  <c r="L51" i="17"/>
  <c r="L78" i="17"/>
  <c r="L82" i="17"/>
  <c r="L101" i="17"/>
  <c r="L105" i="17"/>
  <c r="L109" i="17"/>
  <c r="L116" i="17"/>
  <c r="L120" i="17"/>
  <c r="L124" i="17"/>
  <c r="L128" i="17"/>
  <c r="L135" i="17"/>
  <c r="L139" i="17"/>
  <c r="L143" i="17"/>
  <c r="L69" i="17"/>
  <c r="L149" i="17"/>
  <c r="L23" i="17"/>
  <c r="L123" i="17"/>
  <c r="L28" i="17"/>
  <c r="L13" i="17"/>
  <c r="L36" i="17"/>
  <c r="L55" i="17"/>
  <c r="L59" i="17"/>
  <c r="L63" i="17"/>
  <c r="L67" i="17"/>
  <c r="L90" i="17"/>
  <c r="L94" i="17"/>
  <c r="L147" i="17"/>
  <c r="L65" i="17"/>
  <c r="L31" i="17"/>
  <c r="L46" i="17"/>
  <c r="L77" i="17"/>
  <c r="L100" i="17"/>
  <c r="L119" i="17"/>
  <c r="L134" i="17"/>
  <c r="L20" i="17"/>
  <c r="L25" i="17"/>
  <c r="L29" i="17"/>
  <c r="L33" i="17"/>
  <c r="L40" i="17"/>
  <c r="L44" i="17"/>
  <c r="L48" i="17"/>
  <c r="L52" i="17"/>
  <c r="L71" i="17"/>
  <c r="L75" i="17"/>
  <c r="L79" i="17"/>
  <c r="L83" i="17"/>
  <c r="L98" i="17"/>
  <c r="L102" i="17"/>
  <c r="L106" i="17"/>
  <c r="L110" i="17"/>
  <c r="L117" i="17"/>
  <c r="L121" i="17"/>
  <c r="L125" i="17"/>
  <c r="L132" i="17"/>
  <c r="L136" i="17"/>
  <c r="L140" i="17"/>
  <c r="L144" i="17"/>
  <c r="L15" i="17"/>
  <c r="L96" i="17"/>
  <c r="L27" i="17"/>
  <c r="L50" i="17"/>
  <c r="L73" i="17"/>
  <c r="L108" i="17"/>
  <c r="L24" i="17"/>
  <c r="L21" i="17"/>
  <c r="L9" i="17"/>
  <c r="L14" i="17"/>
  <c r="L37" i="17"/>
  <c r="L56" i="17"/>
  <c r="L60" i="17"/>
  <c r="L64" i="17"/>
  <c r="L68" i="17"/>
  <c r="L87" i="17"/>
  <c r="L91" i="17"/>
  <c r="L95" i="17"/>
  <c r="L114" i="17"/>
  <c r="L148" i="17"/>
  <c r="L88" i="17"/>
  <c r="L130" i="17"/>
  <c r="L18" i="17"/>
  <c r="L22" i="17"/>
  <c r="L26" i="17"/>
  <c r="L30" i="17"/>
  <c r="L34" i="17"/>
  <c r="L41" i="17"/>
  <c r="L45" i="17"/>
  <c r="L49" i="17"/>
  <c r="L53" i="17"/>
  <c r="L72" i="17"/>
  <c r="L76" i="17"/>
  <c r="L80" i="17"/>
  <c r="L84" i="17"/>
  <c r="L99" i="17"/>
  <c r="L103" i="17"/>
  <c r="L107" i="17"/>
  <c r="L111" i="17"/>
  <c r="L118" i="17"/>
  <c r="L122" i="17"/>
  <c r="L126" i="17"/>
  <c r="L133" i="17"/>
  <c r="L137" i="17"/>
  <c r="L141" i="17"/>
  <c r="L74" i="17"/>
  <c r="D11" i="50"/>
  <c r="H21" i="49" l="1"/>
  <c r="H23" i="49" s="1"/>
  <c r="P21" i="49"/>
  <c r="K21" i="49"/>
  <c r="K23" i="49" s="1"/>
  <c r="G21" i="49"/>
  <c r="G23" i="49" s="1"/>
  <c r="E21" i="49" l="1"/>
  <c r="E23" i="49" s="1"/>
  <c r="R21" i="49"/>
  <c r="R23" i="49" s="1"/>
  <c r="S21" i="49"/>
  <c r="S23" i="49" s="1"/>
  <c r="J21" i="49"/>
  <c r="J23" i="49" s="1"/>
  <c r="F21" i="49"/>
  <c r="F23" i="49" s="1"/>
  <c r="M21" i="49"/>
  <c r="M23" i="49" s="1"/>
  <c r="I21" i="49"/>
  <c r="I23" i="49" s="1"/>
  <c r="N21" i="49"/>
  <c r="N23" i="49" s="1"/>
  <c r="Q21" i="49"/>
  <c r="Q23" i="49" s="1"/>
  <c r="V21" i="49"/>
  <c r="V23" i="49" s="1"/>
  <c r="P23" i="49"/>
  <c r="L21" i="49"/>
  <c r="L23" i="49" s="1"/>
  <c r="O21" i="49"/>
  <c r="O23" i="49" s="1"/>
  <c r="D22" i="49"/>
  <c r="U21" i="49" l="1"/>
  <c r="U23" i="49" s="1"/>
  <c r="D21" i="49"/>
  <c r="D23" i="49" s="1"/>
  <c r="W21" i="49"/>
  <c r="T21" i="49" l="1"/>
  <c r="W23" i="49"/>
  <c r="T23" i="49" l="1"/>
  <c r="D129" i="34" l="1"/>
  <c r="F11" i="35" l="1"/>
  <c r="I11" i="35"/>
  <c r="J11" i="35"/>
  <c r="L11" i="35"/>
  <c r="M11" i="35"/>
  <c r="O11" i="35"/>
  <c r="P11" i="35"/>
  <c r="R11" i="35"/>
  <c r="S11" i="35"/>
  <c r="Q139" i="35"/>
  <c r="Q138" i="35"/>
  <c r="Q110" i="35"/>
  <c r="Q109" i="35"/>
  <c r="Q108" i="35"/>
  <c r="Q107" i="35"/>
  <c r="Q106" i="35"/>
  <c r="Q105" i="35"/>
  <c r="Q104" i="35"/>
  <c r="Q103" i="35"/>
  <c r="Q102" i="35"/>
  <c r="Q101" i="35"/>
  <c r="Q100" i="35"/>
  <c r="Q99" i="35"/>
  <c r="Q98" i="35"/>
  <c r="Q97" i="35"/>
  <c r="Q93" i="35"/>
  <c r="Q92" i="35"/>
  <c r="Q89" i="35"/>
  <c r="Q88" i="35"/>
  <c r="Q87" i="35"/>
  <c r="Q86" i="35"/>
  <c r="Q85" i="35"/>
  <c r="Q84" i="35"/>
  <c r="Q83" i="35"/>
  <c r="Q80" i="35"/>
  <c r="Q79" i="35"/>
  <c r="Q78" i="35"/>
  <c r="Q77" i="35"/>
  <c r="Q76" i="35"/>
  <c r="Q75" i="35"/>
  <c r="Q74" i="35"/>
  <c r="Q73" i="35"/>
  <c r="Q70" i="35"/>
  <c r="Q69" i="35"/>
  <c r="Q68" i="35"/>
  <c r="Q67" i="35"/>
  <c r="Q66" i="35"/>
  <c r="Q63" i="35"/>
  <c r="Q62" i="35"/>
  <c r="Q61" i="35"/>
  <c r="Q60" i="35"/>
  <c r="Q59" i="35"/>
  <c r="Q58" i="35"/>
  <c r="Q57" i="35"/>
  <c r="Q56" i="35"/>
  <c r="Q55" i="35"/>
  <c r="Q54" i="35"/>
  <c r="Q53" i="35"/>
  <c r="Q52" i="35"/>
  <c r="Q51" i="35"/>
  <c r="Q50" i="35"/>
  <c r="Q49" i="35"/>
  <c r="Q48" i="35"/>
  <c r="Q47" i="35"/>
  <c r="Q46" i="35"/>
  <c r="Q45" i="35"/>
  <c r="Q44" i="35"/>
  <c r="Q43" i="35"/>
  <c r="Q42" i="35"/>
  <c r="Q41" i="35"/>
  <c r="Q40" i="35"/>
  <c r="Q39" i="35"/>
  <c r="Q37" i="35"/>
  <c r="Q36" i="35"/>
  <c r="Q33" i="35"/>
  <c r="Q32" i="35"/>
  <c r="Q31" i="35"/>
  <c r="Q30" i="35"/>
  <c r="Q29" i="35"/>
  <c r="Q28" i="35"/>
  <c r="Q27" i="35"/>
  <c r="Q26" i="35"/>
  <c r="Q25" i="35"/>
  <c r="Q23" i="35"/>
  <c r="Q22" i="35"/>
  <c r="Q21" i="35"/>
  <c r="Q20" i="35"/>
  <c r="Q19" i="35"/>
  <c r="Q18" i="35"/>
  <c r="Q17" i="35"/>
  <c r="Q16" i="35"/>
  <c r="Q15" i="35"/>
  <c r="Q14" i="35"/>
  <c r="Q13" i="35"/>
  <c r="Q12" i="35"/>
  <c r="N139" i="35"/>
  <c r="N138" i="35"/>
  <c r="N110" i="35"/>
  <c r="N109" i="35"/>
  <c r="N108" i="35"/>
  <c r="N107" i="35"/>
  <c r="N106" i="35"/>
  <c r="N105" i="35"/>
  <c r="N104" i="35"/>
  <c r="N103" i="35"/>
  <c r="N102" i="35"/>
  <c r="N101" i="35"/>
  <c r="N100" i="35"/>
  <c r="N99" i="35"/>
  <c r="N98" i="35"/>
  <c r="N97" i="35"/>
  <c r="N93" i="35"/>
  <c r="N92" i="35"/>
  <c r="N89" i="35"/>
  <c r="N87" i="35"/>
  <c r="N86" i="35"/>
  <c r="N85" i="35"/>
  <c r="N84" i="35"/>
  <c r="N83" i="35"/>
  <c r="N75" i="35"/>
  <c r="N74" i="35"/>
  <c r="N73" i="35"/>
  <c r="N69" i="35"/>
  <c r="N63" i="35"/>
  <c r="N62" i="35"/>
  <c r="N61" i="35"/>
  <c r="N60" i="35"/>
  <c r="N59" i="35"/>
  <c r="N58" i="35"/>
  <c r="N57" i="35"/>
  <c r="N56" i="35"/>
  <c r="N55" i="35"/>
  <c r="N54" i="35"/>
  <c r="N53" i="35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9" i="35"/>
  <c r="N36" i="35"/>
  <c r="N33" i="35"/>
  <c r="N32" i="35"/>
  <c r="N31" i="35"/>
  <c r="N30" i="35"/>
  <c r="N29" i="35"/>
  <c r="N28" i="35"/>
  <c r="N27" i="35"/>
  <c r="N26" i="35"/>
  <c r="N25" i="35"/>
  <c r="N23" i="35"/>
  <c r="N22" i="35"/>
  <c r="N21" i="35"/>
  <c r="N20" i="35"/>
  <c r="N19" i="35"/>
  <c r="N18" i="35"/>
  <c r="N17" i="35"/>
  <c r="N16" i="35"/>
  <c r="N15" i="35"/>
  <c r="N14" i="35"/>
  <c r="N13" i="35"/>
  <c r="N12" i="35"/>
  <c r="K139" i="35"/>
  <c r="K138" i="35"/>
  <c r="K110" i="35"/>
  <c r="K109" i="35"/>
  <c r="K108" i="35"/>
  <c r="K107" i="35"/>
  <c r="K106" i="35"/>
  <c r="K105" i="35"/>
  <c r="K104" i="35"/>
  <c r="K103" i="35"/>
  <c r="K102" i="35"/>
  <c r="K101" i="35"/>
  <c r="K100" i="35"/>
  <c r="K99" i="35"/>
  <c r="K98" i="35"/>
  <c r="K97" i="35"/>
  <c r="K93" i="35"/>
  <c r="K92" i="35"/>
  <c r="K89" i="35"/>
  <c r="K87" i="35"/>
  <c r="K86" i="35"/>
  <c r="K85" i="35"/>
  <c r="K84" i="35"/>
  <c r="K83" i="35"/>
  <c r="K75" i="35"/>
  <c r="K74" i="35"/>
  <c r="K73" i="35"/>
  <c r="K69" i="35"/>
  <c r="K63" i="35"/>
  <c r="K62" i="35"/>
  <c r="K61" i="35"/>
  <c r="K60" i="35"/>
  <c r="K59" i="35"/>
  <c r="K58" i="35"/>
  <c r="K57" i="35"/>
  <c r="K56" i="35"/>
  <c r="K55" i="35"/>
  <c r="K54" i="35"/>
  <c r="K53" i="35"/>
  <c r="K52" i="35"/>
  <c r="K51" i="35"/>
  <c r="K50" i="35"/>
  <c r="K49" i="35"/>
  <c r="K48" i="35"/>
  <c r="K47" i="35"/>
  <c r="K46" i="35"/>
  <c r="K45" i="35"/>
  <c r="K44" i="35"/>
  <c r="K43" i="35"/>
  <c r="K42" i="35"/>
  <c r="K41" i="35"/>
  <c r="K40" i="35"/>
  <c r="K39" i="35"/>
  <c r="K36" i="35"/>
  <c r="K33" i="35"/>
  <c r="K32" i="35"/>
  <c r="K31" i="35"/>
  <c r="K30" i="35"/>
  <c r="K29" i="35"/>
  <c r="K28" i="35"/>
  <c r="K27" i="35"/>
  <c r="K26" i="35"/>
  <c r="K25" i="35"/>
  <c r="K23" i="35"/>
  <c r="K22" i="35"/>
  <c r="K21" i="35"/>
  <c r="K20" i="35"/>
  <c r="K19" i="35"/>
  <c r="K18" i="35"/>
  <c r="K17" i="35"/>
  <c r="K16" i="35"/>
  <c r="K15" i="35"/>
  <c r="K14" i="35"/>
  <c r="K13" i="35"/>
  <c r="K12" i="35"/>
  <c r="H13" i="35"/>
  <c r="H14" i="35"/>
  <c r="H15" i="35"/>
  <c r="H16" i="35"/>
  <c r="H17" i="35"/>
  <c r="H18" i="35"/>
  <c r="H19" i="35"/>
  <c r="H20" i="35"/>
  <c r="H21" i="35"/>
  <c r="H22" i="35"/>
  <c r="H23" i="35"/>
  <c r="H25" i="35"/>
  <c r="H26" i="35"/>
  <c r="H27" i="35"/>
  <c r="H29" i="35"/>
  <c r="H30" i="35"/>
  <c r="H31" i="35"/>
  <c r="H33" i="35"/>
  <c r="H36" i="35"/>
  <c r="H41" i="35"/>
  <c r="H42" i="35"/>
  <c r="H43" i="35"/>
  <c r="H44" i="35"/>
  <c r="H45" i="35"/>
  <c r="H46" i="35"/>
  <c r="H47" i="35"/>
  <c r="H48" i="35"/>
  <c r="H49" i="35"/>
  <c r="H50" i="35"/>
  <c r="H51" i="35"/>
  <c r="H53" i="35"/>
  <c r="H54" i="35"/>
  <c r="H55" i="35"/>
  <c r="H56" i="35"/>
  <c r="H57" i="35"/>
  <c r="H58" i="35"/>
  <c r="H59" i="35"/>
  <c r="H60" i="35"/>
  <c r="H61" i="35"/>
  <c r="H62" i="35"/>
  <c r="H63" i="35"/>
  <c r="H73" i="35"/>
  <c r="H74" i="35"/>
  <c r="H75" i="35"/>
  <c r="H83" i="35"/>
  <c r="H84" i="35"/>
  <c r="H85" i="35"/>
  <c r="H86" i="35"/>
  <c r="H87" i="35"/>
  <c r="H89" i="35"/>
  <c r="H92" i="35"/>
  <c r="H93" i="35"/>
  <c r="H98" i="35"/>
  <c r="H99" i="35"/>
  <c r="H100" i="35"/>
  <c r="H101" i="35"/>
  <c r="H102" i="35"/>
  <c r="H103" i="35"/>
  <c r="H104" i="35"/>
  <c r="H105" i="35"/>
  <c r="H106" i="35"/>
  <c r="H107" i="35"/>
  <c r="H109" i="35"/>
  <c r="H110" i="35"/>
  <c r="H130" i="35"/>
  <c r="H138" i="35"/>
  <c r="H139" i="35"/>
  <c r="H12" i="35"/>
  <c r="E16" i="35"/>
  <c r="G13" i="35"/>
  <c r="G14" i="35"/>
  <c r="G15" i="35"/>
  <c r="G16" i="35"/>
  <c r="G17" i="35"/>
  <c r="G18" i="35"/>
  <c r="G19" i="35"/>
  <c r="G23" i="35"/>
  <c r="G25" i="35"/>
  <c r="G26" i="35"/>
  <c r="G27" i="35"/>
  <c r="G28" i="35"/>
  <c r="G29" i="35"/>
  <c r="G30" i="35"/>
  <c r="G31" i="35"/>
  <c r="G32" i="35"/>
  <c r="G36" i="35"/>
  <c r="G37" i="35"/>
  <c r="G39" i="35"/>
  <c r="G40" i="35"/>
  <c r="G41" i="35"/>
  <c r="G42" i="35"/>
  <c r="G43" i="35"/>
  <c r="G44" i="35"/>
  <c r="G45" i="35"/>
  <c r="G46" i="35"/>
  <c r="G50" i="35"/>
  <c r="G51" i="35"/>
  <c r="G52" i="35"/>
  <c r="G53" i="35"/>
  <c r="G55" i="35"/>
  <c r="G56" i="35"/>
  <c r="G57" i="35"/>
  <c r="G59" i="35"/>
  <c r="G60" i="35"/>
  <c r="G61" i="35"/>
  <c r="G62" i="35"/>
  <c r="G63" i="35"/>
  <c r="G66" i="35"/>
  <c r="G67" i="35"/>
  <c r="G68" i="35"/>
  <c r="G69" i="35"/>
  <c r="G70" i="35"/>
  <c r="G83" i="35"/>
  <c r="G88" i="35"/>
  <c r="G100" i="35"/>
  <c r="G103" i="35"/>
  <c r="G105" i="35"/>
  <c r="G107" i="35"/>
  <c r="G108" i="35"/>
  <c r="G110" i="35"/>
  <c r="G12" i="35"/>
  <c r="K11" i="35" l="1"/>
  <c r="N11" i="35"/>
  <c r="H11" i="35"/>
  <c r="Q11" i="35"/>
  <c r="G11" i="35"/>
  <c r="D149" i="22" l="1"/>
  <c r="D148" i="22"/>
  <c r="D147" i="22"/>
  <c r="D146" i="22"/>
  <c r="D145" i="22"/>
  <c r="D144" i="22"/>
  <c r="D143" i="22"/>
  <c r="D142" i="22"/>
  <c r="D141" i="22"/>
  <c r="D140" i="22"/>
  <c r="D139" i="22"/>
  <c r="D138" i="22"/>
  <c r="D137" i="22"/>
  <c r="D136" i="22"/>
  <c r="D135" i="22"/>
  <c r="D134" i="22"/>
  <c r="D133" i="22"/>
  <c r="D132" i="22"/>
  <c r="D131" i="22"/>
  <c r="D130" i="22"/>
  <c r="D129" i="22"/>
  <c r="D128" i="22"/>
  <c r="D127" i="22"/>
  <c r="D126" i="22"/>
  <c r="D125" i="22"/>
  <c r="D124" i="22"/>
  <c r="D123" i="22"/>
  <c r="D122" i="22"/>
  <c r="D121" i="22"/>
  <c r="D120" i="22"/>
  <c r="D119" i="22"/>
  <c r="D118" i="22"/>
  <c r="D117" i="22"/>
  <c r="D116" i="22"/>
  <c r="D115" i="22"/>
  <c r="D114" i="22"/>
  <c r="D113" i="22"/>
  <c r="D112" i="22"/>
  <c r="D111" i="22"/>
  <c r="D110" i="22"/>
  <c r="D109" i="22"/>
  <c r="D108" i="22"/>
  <c r="D107" i="22"/>
  <c r="D106" i="22"/>
  <c r="D105" i="22"/>
  <c r="D104" i="22"/>
  <c r="D103" i="22"/>
  <c r="D102" i="22"/>
  <c r="D101" i="22"/>
  <c r="D100" i="22"/>
  <c r="D99" i="22"/>
  <c r="D98" i="22"/>
  <c r="D97" i="22"/>
  <c r="D96" i="22"/>
  <c r="D95" i="22"/>
  <c r="D94" i="22"/>
  <c r="D93" i="22"/>
  <c r="D92" i="22"/>
  <c r="D91" i="22"/>
  <c r="D90" i="22"/>
  <c r="D89" i="22"/>
  <c r="D88" i="22"/>
  <c r="D87" i="22"/>
  <c r="D86" i="22"/>
  <c r="D85" i="22"/>
  <c r="D84" i="22"/>
  <c r="D83" i="22"/>
  <c r="D82" i="22"/>
  <c r="D81" i="22"/>
  <c r="D80" i="22"/>
  <c r="D79" i="22"/>
  <c r="D78" i="22"/>
  <c r="D77" i="22"/>
  <c r="D76" i="22"/>
  <c r="D75" i="22"/>
  <c r="D74" i="22"/>
  <c r="D73" i="22"/>
  <c r="D72" i="22"/>
  <c r="D71" i="22"/>
  <c r="D70" i="22"/>
  <c r="D69" i="22"/>
  <c r="D68" i="22"/>
  <c r="D67" i="22"/>
  <c r="D66" i="22"/>
  <c r="D65" i="22"/>
  <c r="D64" i="22"/>
  <c r="D63" i="22"/>
  <c r="D62" i="22"/>
  <c r="D61" i="22"/>
  <c r="D60" i="22"/>
  <c r="D59" i="22"/>
  <c r="D58" i="22"/>
  <c r="D57" i="22"/>
  <c r="D56" i="22"/>
  <c r="D55" i="22"/>
  <c r="D5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4" i="22"/>
  <c r="D33" i="22"/>
  <c r="D32" i="22"/>
  <c r="D31" i="22"/>
  <c r="D30" i="22"/>
  <c r="D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P11" i="22"/>
  <c r="I11" i="22"/>
  <c r="J11" i="34" l="1"/>
  <c r="F11" i="34" l="1"/>
  <c r="F8" i="34" s="1"/>
  <c r="G11" i="34"/>
  <c r="G8" i="34" s="1"/>
  <c r="H11" i="34"/>
  <c r="I11" i="34"/>
  <c r="E11" i="34" l="1"/>
  <c r="D12" i="34"/>
  <c r="D140" i="47" l="1"/>
  <c r="D139" i="47"/>
  <c r="D111" i="47"/>
  <c r="D110" i="47"/>
  <c r="D109" i="47"/>
  <c r="D108" i="47"/>
  <c r="D107" i="47"/>
  <c r="D106" i="47"/>
  <c r="D105" i="47"/>
  <c r="D104" i="47"/>
  <c r="D103" i="47"/>
  <c r="D102" i="47"/>
  <c r="D101" i="47"/>
  <c r="D100" i="47"/>
  <c r="D99" i="47"/>
  <c r="D98" i="47"/>
  <c r="D94" i="47"/>
  <c r="D93" i="47"/>
  <c r="D90" i="47"/>
  <c r="D88" i="47"/>
  <c r="D87" i="47"/>
  <c r="D86" i="47"/>
  <c r="D85" i="47"/>
  <c r="D84" i="47"/>
  <c r="D76" i="47"/>
  <c r="D75" i="47"/>
  <c r="D74" i="47"/>
  <c r="D64" i="47"/>
  <c r="D63" i="47"/>
  <c r="D62" i="47"/>
  <c r="D61" i="47"/>
  <c r="D60" i="47"/>
  <c r="D59" i="47"/>
  <c r="D58" i="47"/>
  <c r="D57" i="47"/>
  <c r="D56" i="47"/>
  <c r="D55" i="47"/>
  <c r="D54" i="47"/>
  <c r="D53" i="47"/>
  <c r="D52" i="47"/>
  <c r="D51" i="47"/>
  <c r="D50" i="47"/>
  <c r="D49" i="47"/>
  <c r="D48" i="47"/>
  <c r="D47" i="47"/>
  <c r="D46" i="47"/>
  <c r="D45" i="47"/>
  <c r="D44" i="47"/>
  <c r="D43" i="47"/>
  <c r="D42" i="47"/>
  <c r="D41" i="47"/>
  <c r="D40" i="47"/>
  <c r="D37" i="47"/>
  <c r="D34" i="47"/>
  <c r="D33" i="47"/>
  <c r="D32" i="47"/>
  <c r="D31" i="47"/>
  <c r="D30" i="47"/>
  <c r="D29" i="47"/>
  <c r="D28" i="47"/>
  <c r="D27" i="47"/>
  <c r="D26" i="47"/>
  <c r="D24" i="47"/>
  <c r="D23" i="47"/>
  <c r="D22" i="47"/>
  <c r="D21" i="47"/>
  <c r="D20" i="47"/>
  <c r="D19" i="47"/>
  <c r="D18" i="47"/>
  <c r="D17" i="47"/>
  <c r="D16" i="47"/>
  <c r="D15" i="47"/>
  <c r="D14" i="47"/>
  <c r="D13" i="47"/>
  <c r="N149" i="17" l="1"/>
  <c r="N148" i="17"/>
  <c r="N147" i="17"/>
  <c r="N146" i="17"/>
  <c r="N145" i="17"/>
  <c r="N144" i="17"/>
  <c r="N143" i="17"/>
  <c r="N142" i="17"/>
  <c r="N141" i="17"/>
  <c r="N140" i="17"/>
  <c r="N139" i="17"/>
  <c r="N138" i="17"/>
  <c r="N137" i="17"/>
  <c r="N136" i="17"/>
  <c r="N135" i="17"/>
  <c r="N134" i="17"/>
  <c r="N133" i="17"/>
  <c r="N132" i="17"/>
  <c r="N131" i="17"/>
  <c r="N130" i="17"/>
  <c r="N129" i="17"/>
  <c r="N128" i="17"/>
  <c r="N127" i="17"/>
  <c r="N126" i="17"/>
  <c r="N125" i="17"/>
  <c r="N124" i="17"/>
  <c r="N123" i="17"/>
  <c r="N122" i="17"/>
  <c r="N121" i="17"/>
  <c r="N120" i="17"/>
  <c r="N119" i="17"/>
  <c r="N118" i="17"/>
  <c r="N117" i="17"/>
  <c r="N116" i="17"/>
  <c r="N115" i="17"/>
  <c r="N114" i="17"/>
  <c r="N113" i="17"/>
  <c r="N112" i="17"/>
  <c r="N111" i="17"/>
  <c r="N110" i="17"/>
  <c r="N109" i="17"/>
  <c r="N108" i="17"/>
  <c r="N107" i="17"/>
  <c r="N106" i="17"/>
  <c r="N105" i="17"/>
  <c r="N104" i="17"/>
  <c r="N103" i="17"/>
  <c r="N102" i="17"/>
  <c r="N101" i="17"/>
  <c r="N100" i="17"/>
  <c r="N99" i="17"/>
  <c r="N98" i="17"/>
  <c r="N97" i="17"/>
  <c r="N96" i="17"/>
  <c r="N95" i="17"/>
  <c r="N94" i="17"/>
  <c r="N93" i="17"/>
  <c r="N92" i="17"/>
  <c r="N91" i="17"/>
  <c r="N90" i="17"/>
  <c r="N89" i="17"/>
  <c r="N88" i="17"/>
  <c r="N87" i="17"/>
  <c r="N86" i="17"/>
  <c r="N85" i="17"/>
  <c r="N84" i="17"/>
  <c r="N83" i="17"/>
  <c r="N82" i="17"/>
  <c r="N81" i="17"/>
  <c r="N80" i="17"/>
  <c r="N79" i="17"/>
  <c r="N78" i="17"/>
  <c r="N77" i="17"/>
  <c r="N76" i="17"/>
  <c r="N75" i="17"/>
  <c r="N74" i="17"/>
  <c r="N73" i="17"/>
  <c r="N72" i="17"/>
  <c r="N71" i="17"/>
  <c r="N70" i="17"/>
  <c r="N69" i="17"/>
  <c r="N68" i="17"/>
  <c r="N67" i="17"/>
  <c r="N66" i="17"/>
  <c r="N65" i="17"/>
  <c r="N64" i="17"/>
  <c r="N63" i="17"/>
  <c r="N62" i="17"/>
  <c r="N61" i="17"/>
  <c r="N60" i="17"/>
  <c r="N59" i="17"/>
  <c r="N58" i="17"/>
  <c r="N57" i="17"/>
  <c r="N56" i="17"/>
  <c r="N55" i="17"/>
  <c r="N54" i="17"/>
  <c r="N53" i="17"/>
  <c r="N52" i="17"/>
  <c r="N51" i="17"/>
  <c r="N50" i="17"/>
  <c r="N49" i="17"/>
  <c r="N48" i="17"/>
  <c r="N47" i="17"/>
  <c r="N46" i="17"/>
  <c r="N45" i="17"/>
  <c r="N44" i="17"/>
  <c r="N43" i="17"/>
  <c r="N42" i="17"/>
  <c r="N41" i="17"/>
  <c r="N40" i="17"/>
  <c r="N39" i="17"/>
  <c r="N38" i="17"/>
  <c r="N37" i="17"/>
  <c r="N36" i="17"/>
  <c r="N35" i="17"/>
  <c r="N34" i="17"/>
  <c r="N33" i="17"/>
  <c r="N32" i="17"/>
  <c r="N31" i="17"/>
  <c r="N30" i="17"/>
  <c r="N29" i="17"/>
  <c r="N28" i="17"/>
  <c r="N27" i="17"/>
  <c r="N26" i="17"/>
  <c r="N25" i="17"/>
  <c r="N24" i="17"/>
  <c r="N23" i="17"/>
  <c r="N22" i="17"/>
  <c r="N21" i="17"/>
  <c r="N20" i="17"/>
  <c r="N19" i="17"/>
  <c r="N18" i="17"/>
  <c r="N17" i="17"/>
  <c r="N16" i="17"/>
  <c r="N15" i="17"/>
  <c r="N14" i="17"/>
  <c r="N13" i="17"/>
  <c r="N12" i="17"/>
  <c r="N10" i="17"/>
  <c r="N9" i="17"/>
  <c r="N11" i="17" l="1"/>
  <c r="N8" i="17" s="1"/>
  <c r="E139" i="35" l="1"/>
  <c r="D139" i="35" s="1"/>
  <c r="E138" i="35"/>
  <c r="D138" i="35" s="1"/>
  <c r="E130" i="35"/>
  <c r="D130" i="35" s="1"/>
  <c r="E110" i="35"/>
  <c r="D110" i="35" s="1"/>
  <c r="E109" i="35"/>
  <c r="D109" i="35" s="1"/>
  <c r="E108" i="35"/>
  <c r="D108" i="35" s="1"/>
  <c r="E107" i="35"/>
  <c r="D107" i="35" s="1"/>
  <c r="E106" i="35"/>
  <c r="D106" i="35" s="1"/>
  <c r="E105" i="35"/>
  <c r="D105" i="35" s="1"/>
  <c r="E104" i="35"/>
  <c r="D104" i="35" s="1"/>
  <c r="E103" i="35"/>
  <c r="D103" i="35" s="1"/>
  <c r="E102" i="35"/>
  <c r="D102" i="35" s="1"/>
  <c r="E101" i="35"/>
  <c r="D101" i="35" s="1"/>
  <c r="E100" i="35"/>
  <c r="D100" i="35" s="1"/>
  <c r="E99" i="35"/>
  <c r="D99" i="35" s="1"/>
  <c r="E98" i="35"/>
  <c r="D98" i="35" s="1"/>
  <c r="E97" i="35"/>
  <c r="D97" i="35" s="1"/>
  <c r="E93" i="35"/>
  <c r="D93" i="35" s="1"/>
  <c r="E92" i="35"/>
  <c r="D92" i="35" s="1"/>
  <c r="E89" i="35"/>
  <c r="D89" i="35" s="1"/>
  <c r="D88" i="35"/>
  <c r="E87" i="35"/>
  <c r="D87" i="35" s="1"/>
  <c r="E86" i="35"/>
  <c r="D86" i="35" s="1"/>
  <c r="E85" i="35"/>
  <c r="D85" i="35" s="1"/>
  <c r="E84" i="35"/>
  <c r="D84" i="35" s="1"/>
  <c r="E83" i="35"/>
  <c r="D83" i="35" s="1"/>
  <c r="E80" i="35"/>
  <c r="D80" i="35" s="1"/>
  <c r="E79" i="35"/>
  <c r="D79" i="35" s="1"/>
  <c r="E78" i="35"/>
  <c r="D78" i="35" s="1"/>
  <c r="E77" i="35"/>
  <c r="D77" i="35" s="1"/>
  <c r="E76" i="35"/>
  <c r="D76" i="35" s="1"/>
  <c r="E75" i="35"/>
  <c r="D75" i="35" s="1"/>
  <c r="E74" i="35"/>
  <c r="D74" i="35" s="1"/>
  <c r="E73" i="35"/>
  <c r="D73" i="35" s="1"/>
  <c r="D70" i="35"/>
  <c r="D69" i="35"/>
  <c r="D68" i="35"/>
  <c r="D67" i="35"/>
  <c r="D66" i="35"/>
  <c r="E63" i="35"/>
  <c r="D63" i="35" s="1"/>
  <c r="E62" i="35"/>
  <c r="D62" i="35" s="1"/>
  <c r="E61" i="35"/>
  <c r="D61" i="35" s="1"/>
  <c r="E60" i="35"/>
  <c r="D60" i="35" s="1"/>
  <c r="E59" i="35"/>
  <c r="D59" i="35" s="1"/>
  <c r="E58" i="35"/>
  <c r="D58" i="35" s="1"/>
  <c r="E57" i="35"/>
  <c r="D57" i="35" s="1"/>
  <c r="E56" i="35"/>
  <c r="D56" i="35" s="1"/>
  <c r="E55" i="35"/>
  <c r="D55" i="35" s="1"/>
  <c r="E54" i="35"/>
  <c r="D54" i="35" s="1"/>
  <c r="E53" i="35"/>
  <c r="D53" i="35" s="1"/>
  <c r="E52" i="35"/>
  <c r="D52" i="35" s="1"/>
  <c r="E51" i="35"/>
  <c r="D51" i="35" s="1"/>
  <c r="E50" i="35"/>
  <c r="D50" i="35" s="1"/>
  <c r="E49" i="35"/>
  <c r="D49" i="35" s="1"/>
  <c r="E48" i="35"/>
  <c r="D48" i="35" s="1"/>
  <c r="E47" i="35"/>
  <c r="D47" i="35" s="1"/>
  <c r="E46" i="35"/>
  <c r="D46" i="35" s="1"/>
  <c r="E45" i="35"/>
  <c r="D45" i="35" s="1"/>
  <c r="E44" i="35"/>
  <c r="D44" i="35" s="1"/>
  <c r="E43" i="35"/>
  <c r="D43" i="35" s="1"/>
  <c r="E42" i="35"/>
  <c r="D42" i="35" s="1"/>
  <c r="E41" i="35"/>
  <c r="D41" i="35" s="1"/>
  <c r="E40" i="35"/>
  <c r="D40" i="35" s="1"/>
  <c r="E39" i="35"/>
  <c r="D39" i="35" s="1"/>
  <c r="D37" i="35"/>
  <c r="E36" i="35"/>
  <c r="D36" i="35" s="1"/>
  <c r="E33" i="35"/>
  <c r="D33" i="35" s="1"/>
  <c r="E32" i="35"/>
  <c r="D32" i="35" s="1"/>
  <c r="E31" i="35"/>
  <c r="D31" i="35" s="1"/>
  <c r="E30" i="35"/>
  <c r="D30" i="35" s="1"/>
  <c r="E29" i="35"/>
  <c r="D29" i="35" s="1"/>
  <c r="E28" i="35"/>
  <c r="D28" i="35" s="1"/>
  <c r="E27" i="35"/>
  <c r="D27" i="35" s="1"/>
  <c r="E26" i="35"/>
  <c r="D26" i="35" s="1"/>
  <c r="E25" i="35"/>
  <c r="D25" i="35" s="1"/>
  <c r="E23" i="35"/>
  <c r="D23" i="35" s="1"/>
  <c r="E22" i="35"/>
  <c r="D22" i="35" s="1"/>
  <c r="E21" i="35"/>
  <c r="D21" i="35" s="1"/>
  <c r="E20" i="35"/>
  <c r="D20" i="35" s="1"/>
  <c r="E19" i="35"/>
  <c r="D19" i="35" s="1"/>
  <c r="E18" i="35"/>
  <c r="D18" i="35" s="1"/>
  <c r="E17" i="35"/>
  <c r="D17" i="35" s="1"/>
  <c r="E15" i="35"/>
  <c r="D15" i="35" s="1"/>
  <c r="E14" i="35"/>
  <c r="D14" i="35" s="1"/>
  <c r="E13" i="35"/>
  <c r="D13" i="35" s="1"/>
  <c r="E12" i="35"/>
  <c r="D16" i="35"/>
  <c r="I120" i="17"/>
  <c r="I108" i="17"/>
  <c r="I88" i="17"/>
  <c r="I56" i="17"/>
  <c r="I12" i="17"/>
  <c r="I149" i="17"/>
  <c r="I148" i="17"/>
  <c r="I147" i="17"/>
  <c r="I146" i="17"/>
  <c r="I145" i="17"/>
  <c r="I144" i="17"/>
  <c r="I143" i="17"/>
  <c r="I142" i="17"/>
  <c r="I141" i="17"/>
  <c r="I140" i="17"/>
  <c r="I139" i="17"/>
  <c r="I138" i="17"/>
  <c r="I137" i="17"/>
  <c r="I136" i="17"/>
  <c r="I135" i="17"/>
  <c r="I134" i="17"/>
  <c r="I133" i="17"/>
  <c r="I132" i="17"/>
  <c r="I131" i="17"/>
  <c r="I130" i="17"/>
  <c r="I129" i="17"/>
  <c r="I128" i="17"/>
  <c r="I127" i="17"/>
  <c r="I126" i="17"/>
  <c r="I125" i="17"/>
  <c r="I124" i="17"/>
  <c r="I123" i="17"/>
  <c r="I122" i="17"/>
  <c r="I121" i="17"/>
  <c r="I119" i="17"/>
  <c r="I118" i="17"/>
  <c r="I117" i="17"/>
  <c r="I116" i="17"/>
  <c r="I115" i="17"/>
  <c r="I114" i="17"/>
  <c r="I113" i="17"/>
  <c r="I112" i="17"/>
  <c r="I111" i="17"/>
  <c r="I110" i="17"/>
  <c r="I109" i="17"/>
  <c r="I107" i="17"/>
  <c r="I106" i="17"/>
  <c r="I105" i="17"/>
  <c r="I104" i="17"/>
  <c r="I103" i="17"/>
  <c r="I102" i="17"/>
  <c r="I101" i="17"/>
  <c r="I100" i="17"/>
  <c r="I99" i="17"/>
  <c r="I98" i="17"/>
  <c r="I97" i="17"/>
  <c r="I96" i="17"/>
  <c r="I95" i="17"/>
  <c r="I94" i="17"/>
  <c r="I93" i="17"/>
  <c r="I92" i="17"/>
  <c r="I91" i="17"/>
  <c r="I90" i="17"/>
  <c r="I89" i="17"/>
  <c r="I87" i="17"/>
  <c r="I86" i="17"/>
  <c r="I85" i="17"/>
  <c r="I84" i="17"/>
  <c r="I83" i="17"/>
  <c r="I82" i="17"/>
  <c r="I81" i="17"/>
  <c r="I80" i="17"/>
  <c r="I79" i="17"/>
  <c r="I78" i="17"/>
  <c r="I77" i="17"/>
  <c r="I76" i="17"/>
  <c r="I75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I62" i="17"/>
  <c r="I61" i="17"/>
  <c r="I60" i="17"/>
  <c r="I59" i="17"/>
  <c r="I58" i="17"/>
  <c r="I57" i="17"/>
  <c r="I55" i="17"/>
  <c r="I54" i="17"/>
  <c r="I53" i="17"/>
  <c r="I52" i="17"/>
  <c r="I51" i="17"/>
  <c r="I50" i="17"/>
  <c r="I49" i="17"/>
  <c r="I48" i="17"/>
  <c r="I47" i="17"/>
  <c r="I46" i="17"/>
  <c r="I45" i="17"/>
  <c r="I44" i="17"/>
  <c r="I43" i="17"/>
  <c r="I42" i="17"/>
  <c r="I41" i="17"/>
  <c r="I40" i="17"/>
  <c r="I39" i="17"/>
  <c r="I38" i="17"/>
  <c r="I37" i="17"/>
  <c r="I36" i="17"/>
  <c r="I35" i="17"/>
  <c r="I34" i="17"/>
  <c r="I33" i="17"/>
  <c r="I32" i="17"/>
  <c r="I31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I10" i="17"/>
  <c r="I9" i="17"/>
  <c r="E12" i="47"/>
  <c r="E9" i="47" s="1"/>
  <c r="F12" i="47"/>
  <c r="F9" i="47" s="1"/>
  <c r="E11" i="35" l="1"/>
  <c r="D12" i="47"/>
  <c r="D9" i="47" s="1"/>
  <c r="I11" i="17"/>
  <c r="I8" i="17" s="1"/>
  <c r="D13" i="25" l="1"/>
  <c r="D14" i="25"/>
  <c r="D15" i="25"/>
  <c r="D16" i="25"/>
  <c r="D17" i="25"/>
  <c r="D18" i="25"/>
  <c r="D19" i="25"/>
  <c r="D20" i="25"/>
  <c r="D21" i="25"/>
  <c r="D22" i="25"/>
  <c r="D23" i="25"/>
  <c r="D24" i="25"/>
  <c r="D25" i="25"/>
  <c r="D26" i="25"/>
  <c r="D27" i="25"/>
  <c r="D28" i="25"/>
  <c r="D29" i="25"/>
  <c r="D30" i="25"/>
  <c r="D31" i="25"/>
  <c r="D32" i="25"/>
  <c r="D33" i="25"/>
  <c r="D34" i="25"/>
  <c r="D35" i="25"/>
  <c r="D36" i="25"/>
  <c r="D37" i="25"/>
  <c r="D38" i="25"/>
  <c r="D39" i="25"/>
  <c r="D40" i="25"/>
  <c r="D41" i="25"/>
  <c r="D42" i="25"/>
  <c r="D43" i="25"/>
  <c r="D44" i="25"/>
  <c r="D45" i="25"/>
  <c r="D46" i="25"/>
  <c r="D47" i="25"/>
  <c r="D48" i="25"/>
  <c r="D49" i="25"/>
  <c r="D50" i="25"/>
  <c r="D51" i="25"/>
  <c r="D52" i="25"/>
  <c r="D53" i="25"/>
  <c r="D54" i="25"/>
  <c r="D55" i="25"/>
  <c r="D56" i="25"/>
  <c r="D57" i="25"/>
  <c r="D58" i="25"/>
  <c r="D59" i="25"/>
  <c r="D60" i="25"/>
  <c r="D61" i="25"/>
  <c r="D62" i="25"/>
  <c r="D63" i="25"/>
  <c r="D64" i="25"/>
  <c r="D65" i="25"/>
  <c r="D66" i="25"/>
  <c r="D67" i="25"/>
  <c r="D68" i="25"/>
  <c r="D69" i="25"/>
  <c r="D70" i="25"/>
  <c r="D71" i="25"/>
  <c r="D72" i="25"/>
  <c r="D73" i="25"/>
  <c r="D74" i="25"/>
  <c r="D75" i="25"/>
  <c r="D76" i="25"/>
  <c r="D77" i="25"/>
  <c r="D78" i="25"/>
  <c r="D79" i="25"/>
  <c r="D80" i="25"/>
  <c r="D81" i="25"/>
  <c r="D82" i="25"/>
  <c r="D83" i="25"/>
  <c r="D84" i="25"/>
  <c r="D85" i="25"/>
  <c r="D86" i="25"/>
  <c r="D87" i="25"/>
  <c r="D88" i="25"/>
  <c r="D89" i="25"/>
  <c r="D90" i="25"/>
  <c r="D91" i="25"/>
  <c r="D92" i="25"/>
  <c r="D93" i="25"/>
  <c r="D94" i="25"/>
  <c r="D95" i="25"/>
  <c r="D96" i="25"/>
  <c r="D97" i="25"/>
  <c r="D98" i="25"/>
  <c r="D99" i="25"/>
  <c r="D100" i="25"/>
  <c r="D101" i="25"/>
  <c r="D102" i="25"/>
  <c r="D103" i="25"/>
  <c r="D104" i="25"/>
  <c r="D105" i="25"/>
  <c r="D106" i="25"/>
  <c r="D107" i="25"/>
  <c r="D108" i="25"/>
  <c r="D109" i="25"/>
  <c r="D110" i="25"/>
  <c r="D111" i="25"/>
  <c r="D112" i="25"/>
  <c r="D113" i="25"/>
  <c r="D114" i="25"/>
  <c r="D115" i="25"/>
  <c r="D116" i="25"/>
  <c r="D117" i="25"/>
  <c r="D118" i="25"/>
  <c r="D119" i="25"/>
  <c r="D120" i="25"/>
  <c r="D121" i="25"/>
  <c r="D122" i="25"/>
  <c r="D123" i="25"/>
  <c r="D124" i="25"/>
  <c r="D125" i="25"/>
  <c r="D126" i="25"/>
  <c r="D127" i="25"/>
  <c r="D128" i="25"/>
  <c r="D129" i="25"/>
  <c r="D130" i="25"/>
  <c r="D131" i="25"/>
  <c r="D132" i="25"/>
  <c r="D133" i="25"/>
  <c r="D134" i="25"/>
  <c r="D135" i="25"/>
  <c r="D136" i="25"/>
  <c r="D137" i="25"/>
  <c r="D138" i="25"/>
  <c r="D139" i="25"/>
  <c r="D140" i="25"/>
  <c r="D141" i="25"/>
  <c r="D142" i="25"/>
  <c r="D143" i="25"/>
  <c r="D144" i="25"/>
  <c r="D145" i="25"/>
  <c r="D146" i="25"/>
  <c r="D147" i="25"/>
  <c r="D148" i="25"/>
  <c r="D149" i="25"/>
  <c r="D12" i="25"/>
  <c r="N11" i="25"/>
  <c r="O11" i="25"/>
  <c r="O8" i="25" l="1"/>
  <c r="N8" i="25"/>
  <c r="E10" i="46"/>
  <c r="E7" i="46" s="1"/>
  <c r="D10" i="46"/>
  <c r="D7" i="46" s="1"/>
  <c r="D149" i="28"/>
  <c r="D148" i="28"/>
  <c r="D147" i="28"/>
  <c r="D146" i="28"/>
  <c r="D145" i="28"/>
  <c r="D144" i="28"/>
  <c r="D143" i="28"/>
  <c r="D142" i="28"/>
  <c r="D141" i="28"/>
  <c r="D140" i="28"/>
  <c r="D139" i="28"/>
  <c r="D138" i="28"/>
  <c r="D137" i="28"/>
  <c r="D136" i="28"/>
  <c r="D135" i="28"/>
  <c r="D134" i="28"/>
  <c r="D133" i="28"/>
  <c r="D132" i="28"/>
  <c r="D131" i="28"/>
  <c r="D130" i="28"/>
  <c r="D129" i="28"/>
  <c r="D128" i="28"/>
  <c r="D127" i="28"/>
  <c r="D126" i="28"/>
  <c r="D125" i="28"/>
  <c r="D124" i="28"/>
  <c r="D123" i="28"/>
  <c r="D122" i="28"/>
  <c r="D121" i="28"/>
  <c r="D120" i="28"/>
  <c r="D119" i="28"/>
  <c r="D118" i="28"/>
  <c r="D117" i="28"/>
  <c r="D116" i="28"/>
  <c r="D115" i="28"/>
  <c r="D114" i="28"/>
  <c r="D113" i="28"/>
  <c r="D112" i="28"/>
  <c r="D111" i="28"/>
  <c r="D110" i="28"/>
  <c r="D109" i="28"/>
  <c r="D108" i="28"/>
  <c r="D107" i="28"/>
  <c r="D106" i="28"/>
  <c r="D105" i="28"/>
  <c r="D104" i="28"/>
  <c r="D103" i="28"/>
  <c r="D102" i="28"/>
  <c r="D101" i="28"/>
  <c r="D100" i="28"/>
  <c r="D99" i="28"/>
  <c r="D98" i="28"/>
  <c r="D97" i="28"/>
  <c r="D96" i="28"/>
  <c r="D95" i="28"/>
  <c r="D94" i="28"/>
  <c r="D93" i="28"/>
  <c r="D92" i="28"/>
  <c r="D91" i="28"/>
  <c r="D90" i="28"/>
  <c r="D89" i="28"/>
  <c r="D88" i="28"/>
  <c r="D87" i="28"/>
  <c r="D86" i="28"/>
  <c r="D85" i="28"/>
  <c r="D84" i="28"/>
  <c r="D83" i="28"/>
  <c r="D82" i="28"/>
  <c r="D81" i="28"/>
  <c r="D80" i="28"/>
  <c r="D79" i="28"/>
  <c r="D78" i="28"/>
  <c r="D77" i="28"/>
  <c r="D76" i="28"/>
  <c r="D75" i="28"/>
  <c r="D74" i="28"/>
  <c r="D73" i="28"/>
  <c r="D72" i="28"/>
  <c r="D71" i="28"/>
  <c r="D70" i="28"/>
  <c r="D69" i="28"/>
  <c r="D68" i="28"/>
  <c r="D67" i="28"/>
  <c r="D66" i="28"/>
  <c r="D65" i="28"/>
  <c r="D64" i="28"/>
  <c r="D63" i="28"/>
  <c r="D62" i="28"/>
  <c r="D61" i="28"/>
  <c r="D60" i="28"/>
  <c r="D59" i="28"/>
  <c r="D58" i="28"/>
  <c r="D57" i="28"/>
  <c r="D56" i="28"/>
  <c r="D55" i="28"/>
  <c r="D54" i="28"/>
  <c r="D53" i="28"/>
  <c r="D52" i="28"/>
  <c r="D51" i="28"/>
  <c r="D50" i="28"/>
  <c r="D49" i="28"/>
  <c r="D48" i="28"/>
  <c r="D47" i="28"/>
  <c r="D46" i="28"/>
  <c r="D45" i="28"/>
  <c r="D44" i="28"/>
  <c r="D43" i="28"/>
  <c r="D42" i="28"/>
  <c r="D41" i="28"/>
  <c r="D40" i="28"/>
  <c r="D39" i="28"/>
  <c r="D38" i="28"/>
  <c r="D37" i="28"/>
  <c r="D36" i="28"/>
  <c r="D35" i="28"/>
  <c r="D34" i="28"/>
  <c r="D33" i="28"/>
  <c r="D32" i="28"/>
  <c r="D31" i="28"/>
  <c r="D30" i="28"/>
  <c r="D29" i="28"/>
  <c r="D28" i="28"/>
  <c r="D27" i="28"/>
  <c r="D26" i="28"/>
  <c r="D25" i="28"/>
  <c r="D24" i="28"/>
  <c r="D23" i="28"/>
  <c r="D22" i="28"/>
  <c r="D21" i="28"/>
  <c r="D20" i="28"/>
  <c r="D19" i="28"/>
  <c r="D18" i="28"/>
  <c r="D17" i="28"/>
  <c r="D16" i="28"/>
  <c r="D15" i="28"/>
  <c r="D14" i="28"/>
  <c r="D13" i="28"/>
  <c r="D12" i="28"/>
  <c r="D149" i="29"/>
  <c r="I8" i="35"/>
  <c r="D149" i="34"/>
  <c r="D148" i="34"/>
  <c r="D147" i="34"/>
  <c r="D146" i="34"/>
  <c r="D145" i="34"/>
  <c r="D144" i="34"/>
  <c r="D143" i="34"/>
  <c r="D142" i="34"/>
  <c r="D141" i="34"/>
  <c r="D140" i="34"/>
  <c r="D139" i="34"/>
  <c r="D138" i="34"/>
  <c r="D137" i="34"/>
  <c r="D136" i="34"/>
  <c r="D135" i="34"/>
  <c r="D134" i="34"/>
  <c r="D133" i="34"/>
  <c r="D132" i="34"/>
  <c r="D131" i="34"/>
  <c r="D130" i="34"/>
  <c r="D128" i="34"/>
  <c r="D127" i="34"/>
  <c r="D126" i="34"/>
  <c r="D125" i="34"/>
  <c r="D124" i="34"/>
  <c r="D123" i="34"/>
  <c r="D122" i="34"/>
  <c r="D121" i="34"/>
  <c r="D120" i="34"/>
  <c r="D119" i="34"/>
  <c r="D118" i="34"/>
  <c r="D117" i="34"/>
  <c r="D116" i="34"/>
  <c r="D115" i="34"/>
  <c r="D114" i="34"/>
  <c r="D113" i="34"/>
  <c r="D112" i="34"/>
  <c r="D111" i="34"/>
  <c r="D110" i="34"/>
  <c r="D109" i="34"/>
  <c r="D108" i="34"/>
  <c r="D107" i="34"/>
  <c r="D106" i="34"/>
  <c r="D105" i="34"/>
  <c r="D104" i="34"/>
  <c r="D103" i="34"/>
  <c r="D102" i="34"/>
  <c r="D101" i="34"/>
  <c r="D100" i="34"/>
  <c r="D99" i="34"/>
  <c r="D98" i="34"/>
  <c r="D97" i="34"/>
  <c r="D96" i="34"/>
  <c r="D95" i="34"/>
  <c r="D94" i="34"/>
  <c r="D93" i="34"/>
  <c r="D92" i="34"/>
  <c r="D91" i="34"/>
  <c r="D90" i="34"/>
  <c r="D89" i="34"/>
  <c r="D88" i="34"/>
  <c r="D87" i="34"/>
  <c r="D86" i="34"/>
  <c r="D85" i="34"/>
  <c r="D84" i="34"/>
  <c r="D83" i="34"/>
  <c r="D82" i="34"/>
  <c r="D81" i="34"/>
  <c r="D80" i="34"/>
  <c r="D79" i="34"/>
  <c r="D78" i="34"/>
  <c r="D77" i="34"/>
  <c r="D76" i="34"/>
  <c r="D75" i="34"/>
  <c r="D74" i="34"/>
  <c r="D73" i="34"/>
  <c r="D72" i="34"/>
  <c r="D71" i="34"/>
  <c r="D70" i="34"/>
  <c r="D69" i="34"/>
  <c r="D68" i="34"/>
  <c r="D67" i="34"/>
  <c r="D66" i="34"/>
  <c r="D65" i="34"/>
  <c r="D64" i="34"/>
  <c r="D63" i="34"/>
  <c r="D62" i="34"/>
  <c r="D61" i="34"/>
  <c r="D60" i="34"/>
  <c r="D59" i="34"/>
  <c r="D58" i="34"/>
  <c r="D57" i="34"/>
  <c r="D56" i="34"/>
  <c r="D55" i="34"/>
  <c r="D54" i="34"/>
  <c r="D53" i="34"/>
  <c r="D52" i="34"/>
  <c r="D51" i="34"/>
  <c r="D50" i="34"/>
  <c r="D49" i="34"/>
  <c r="D48" i="34"/>
  <c r="D47" i="34"/>
  <c r="D46" i="34"/>
  <c r="D45" i="34"/>
  <c r="D44" i="34"/>
  <c r="D43" i="34"/>
  <c r="D42" i="34"/>
  <c r="D41" i="34"/>
  <c r="D40" i="34"/>
  <c r="D39" i="34"/>
  <c r="D38" i="34"/>
  <c r="D37" i="34"/>
  <c r="D36" i="34"/>
  <c r="D35" i="34"/>
  <c r="D34" i="34"/>
  <c r="D33" i="34"/>
  <c r="D32" i="34"/>
  <c r="D31" i="34"/>
  <c r="D30" i="34"/>
  <c r="D29" i="34"/>
  <c r="D28" i="34"/>
  <c r="D27" i="34"/>
  <c r="D26" i="34"/>
  <c r="D25" i="34"/>
  <c r="D24" i="34"/>
  <c r="D23" i="34"/>
  <c r="D22" i="34"/>
  <c r="D21" i="34"/>
  <c r="D20" i="34"/>
  <c r="D19" i="34"/>
  <c r="D18" i="34"/>
  <c r="D17" i="34"/>
  <c r="D16" i="34"/>
  <c r="D15" i="34"/>
  <c r="D14" i="34"/>
  <c r="D13" i="34"/>
  <c r="D10" i="34"/>
  <c r="D91" i="36" l="1"/>
  <c r="G15" i="31" l="1"/>
  <c r="G12" i="31" s="1"/>
  <c r="L15" i="31"/>
  <c r="L12" i="31" s="1"/>
  <c r="O8" i="35" l="1"/>
  <c r="L8" i="35"/>
  <c r="D9" i="36" l="1"/>
  <c r="D40" i="36"/>
  <c r="D41" i="36"/>
  <c r="D42" i="36"/>
  <c r="D43" i="36"/>
  <c r="D44" i="36"/>
  <c r="D45" i="36"/>
  <c r="D46" i="36"/>
  <c r="D47" i="36"/>
  <c r="D48" i="36"/>
  <c r="D49" i="36"/>
  <c r="D50" i="36"/>
  <c r="D51" i="36"/>
  <c r="D52" i="36"/>
  <c r="D53" i="36"/>
  <c r="D54" i="36"/>
  <c r="D55" i="36"/>
  <c r="D56" i="36"/>
  <c r="D57" i="36"/>
  <c r="D58" i="36"/>
  <c r="D59" i="36"/>
  <c r="D60" i="36"/>
  <c r="D61" i="36"/>
  <c r="D62" i="36"/>
  <c r="D63" i="36"/>
  <c r="D64" i="36"/>
  <c r="D65" i="36"/>
  <c r="D66" i="36"/>
  <c r="D67" i="36"/>
  <c r="D68" i="36"/>
  <c r="D69" i="36"/>
  <c r="D70" i="36"/>
  <c r="D71" i="36"/>
  <c r="D72" i="36"/>
  <c r="D73" i="36"/>
  <c r="D74" i="36"/>
  <c r="D75" i="36"/>
  <c r="D76" i="36"/>
  <c r="D77" i="36"/>
  <c r="D78" i="36"/>
  <c r="D79" i="36"/>
  <c r="D80" i="36"/>
  <c r="D81" i="36"/>
  <c r="D82" i="36"/>
  <c r="D83" i="36"/>
  <c r="D84" i="36"/>
  <c r="D85" i="36"/>
  <c r="D86" i="36"/>
  <c r="D87" i="36"/>
  <c r="D88" i="36"/>
  <c r="D89" i="36"/>
  <c r="D90" i="36"/>
  <c r="D92" i="36"/>
  <c r="D93" i="36"/>
  <c r="D94" i="36"/>
  <c r="D95" i="36"/>
  <c r="D96" i="36"/>
  <c r="D97" i="36"/>
  <c r="D98" i="36"/>
  <c r="D99" i="36"/>
  <c r="D100" i="36"/>
  <c r="D101" i="36"/>
  <c r="D102" i="36"/>
  <c r="D103" i="36"/>
  <c r="D104" i="36"/>
  <c r="D105" i="36"/>
  <c r="D106" i="36"/>
  <c r="D107" i="36"/>
  <c r="D108" i="36"/>
  <c r="Q108" i="17" s="1"/>
  <c r="D109" i="36"/>
  <c r="D110" i="36"/>
  <c r="D111" i="36"/>
  <c r="D112" i="36"/>
  <c r="D113" i="36"/>
  <c r="D114" i="36"/>
  <c r="D115" i="36"/>
  <c r="D116" i="36"/>
  <c r="D117" i="36"/>
  <c r="D118" i="36"/>
  <c r="D119" i="36"/>
  <c r="D120" i="36"/>
  <c r="D121" i="36"/>
  <c r="D122" i="36"/>
  <c r="D123" i="36"/>
  <c r="D124" i="36"/>
  <c r="D125" i="36"/>
  <c r="D126" i="36"/>
  <c r="D127" i="36"/>
  <c r="D128" i="36"/>
  <c r="D129" i="36"/>
  <c r="D130" i="36"/>
  <c r="D131" i="36"/>
  <c r="D132" i="36"/>
  <c r="D133" i="36"/>
  <c r="D134" i="36"/>
  <c r="D135" i="36"/>
  <c r="D136" i="36"/>
  <c r="D137" i="36"/>
  <c r="D138" i="36"/>
  <c r="D139" i="36"/>
  <c r="D140" i="36"/>
  <c r="D141" i="36"/>
  <c r="D142" i="36"/>
  <c r="D143" i="36"/>
  <c r="D144" i="36"/>
  <c r="D145" i="36"/>
  <c r="D146" i="36"/>
  <c r="D147" i="36"/>
  <c r="D148" i="36"/>
  <c r="D149" i="36"/>
  <c r="D15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1" i="36"/>
  <c r="D32" i="36"/>
  <c r="D33" i="36"/>
  <c r="D34" i="36"/>
  <c r="D35" i="36"/>
  <c r="D36" i="36"/>
  <c r="D37" i="36"/>
  <c r="D38" i="36"/>
  <c r="D39" i="36"/>
  <c r="D14" i="36"/>
  <c r="S14" i="39" l="1"/>
  <c r="S15" i="39"/>
  <c r="S16" i="39"/>
  <c r="S17" i="39"/>
  <c r="S18" i="39"/>
  <c r="S19" i="39"/>
  <c r="S20" i="39"/>
  <c r="S21" i="39"/>
  <c r="S22" i="39"/>
  <c r="S23" i="39"/>
  <c r="S24" i="39"/>
  <c r="S25" i="39"/>
  <c r="S26" i="39"/>
  <c r="S27" i="39"/>
  <c r="S28" i="39"/>
  <c r="S29" i="39"/>
  <c r="S30" i="39"/>
  <c r="S31" i="39"/>
  <c r="S32" i="39"/>
  <c r="S33" i="39"/>
  <c r="S34" i="39"/>
  <c r="S35" i="39"/>
  <c r="S36" i="39"/>
  <c r="S37" i="39"/>
  <c r="S38" i="39"/>
  <c r="S39" i="39"/>
  <c r="S40" i="39"/>
  <c r="S41" i="39"/>
  <c r="S42" i="39"/>
  <c r="S43" i="39"/>
  <c r="S44" i="39"/>
  <c r="S45" i="39"/>
  <c r="S46" i="39"/>
  <c r="S47" i="39"/>
  <c r="S48" i="39"/>
  <c r="S49" i="39"/>
  <c r="S50" i="39"/>
  <c r="S51" i="39"/>
  <c r="S52" i="39"/>
  <c r="S53" i="39"/>
  <c r="S54" i="39"/>
  <c r="S55" i="39"/>
  <c r="S56" i="39"/>
  <c r="S57" i="39"/>
  <c r="S58" i="39"/>
  <c r="S59" i="39"/>
  <c r="S60" i="39"/>
  <c r="S61" i="39"/>
  <c r="S62" i="39"/>
  <c r="S63" i="39"/>
  <c r="S64" i="39"/>
  <c r="S65" i="39"/>
  <c r="S66" i="39"/>
  <c r="S67" i="39"/>
  <c r="S68" i="39"/>
  <c r="S69" i="39"/>
  <c r="S70" i="39"/>
  <c r="S71" i="39"/>
  <c r="S72" i="39"/>
  <c r="S73" i="39"/>
  <c r="S74" i="39"/>
  <c r="S75" i="39"/>
  <c r="S76" i="39"/>
  <c r="S77" i="39"/>
  <c r="S78" i="39"/>
  <c r="S79" i="39"/>
  <c r="S80" i="39"/>
  <c r="S81" i="39"/>
  <c r="S82" i="39"/>
  <c r="S83" i="39"/>
  <c r="S84" i="39"/>
  <c r="S85" i="39"/>
  <c r="S86" i="39"/>
  <c r="S87" i="39"/>
  <c r="S88" i="39"/>
  <c r="S89" i="39"/>
  <c r="S90" i="39"/>
  <c r="S91" i="39"/>
  <c r="S92" i="39"/>
  <c r="S93" i="39"/>
  <c r="S94" i="39"/>
  <c r="S95" i="39"/>
  <c r="S96" i="39"/>
  <c r="S97" i="39"/>
  <c r="S98" i="39"/>
  <c r="S99" i="39"/>
  <c r="S100" i="39"/>
  <c r="S101" i="39"/>
  <c r="S102" i="39"/>
  <c r="S103" i="39"/>
  <c r="S104" i="39"/>
  <c r="S105" i="39"/>
  <c r="S106" i="39"/>
  <c r="S107" i="39"/>
  <c r="S108" i="39"/>
  <c r="S109" i="39"/>
  <c r="S110" i="39"/>
  <c r="S111" i="39"/>
  <c r="S112" i="39"/>
  <c r="S113" i="39"/>
  <c r="S114" i="39"/>
  <c r="S115" i="39"/>
  <c r="S116" i="39"/>
  <c r="S117" i="39"/>
  <c r="S118" i="39"/>
  <c r="S119" i="39"/>
  <c r="S120" i="39"/>
  <c r="S121" i="39"/>
  <c r="S122" i="39"/>
  <c r="S123" i="39"/>
  <c r="S124" i="39"/>
  <c r="S125" i="39"/>
  <c r="S126" i="39"/>
  <c r="S127" i="39"/>
  <c r="S128" i="39"/>
  <c r="S129" i="39"/>
  <c r="S130" i="39"/>
  <c r="S131" i="39"/>
  <c r="S132" i="39"/>
  <c r="S133" i="39"/>
  <c r="S134" i="39"/>
  <c r="S135" i="39"/>
  <c r="S136" i="39"/>
  <c r="S137" i="39"/>
  <c r="S138" i="39"/>
  <c r="S139" i="39"/>
  <c r="S140" i="39"/>
  <c r="S141" i="39"/>
  <c r="S142" i="39"/>
  <c r="S143" i="39"/>
  <c r="S144" i="39"/>
  <c r="S145" i="39"/>
  <c r="S146" i="39"/>
  <c r="S147" i="39"/>
  <c r="S148" i="39"/>
  <c r="S149" i="39"/>
  <c r="S150" i="39"/>
  <c r="S12" i="39" l="1"/>
  <c r="E11" i="29" l="1"/>
  <c r="E8" i="29" s="1"/>
  <c r="Q14" i="17" l="1"/>
  <c r="D10" i="25" l="1"/>
  <c r="D11" i="25" l="1"/>
  <c r="D12" i="35" l="1"/>
  <c r="S8" i="35"/>
  <c r="R8" i="35"/>
  <c r="P8" i="35"/>
  <c r="M8" i="35"/>
  <c r="J8" i="35"/>
  <c r="F8" i="35"/>
  <c r="Q8" i="35" l="1"/>
  <c r="H8" i="35"/>
  <c r="K8" i="35"/>
  <c r="G8" i="35"/>
  <c r="O9" i="17" l="1"/>
  <c r="F11" i="29" l="1"/>
  <c r="F8" i="29" s="1"/>
  <c r="G11" i="29"/>
  <c r="G8" i="29" s="1"/>
  <c r="P11" i="17" l="1"/>
  <c r="P8" i="17" s="1"/>
  <c r="K11" i="34" l="1"/>
  <c r="D149" i="17" l="1"/>
  <c r="E149" i="17"/>
  <c r="G149" i="17"/>
  <c r="H149" i="17"/>
  <c r="J149" i="17"/>
  <c r="K149" i="17"/>
  <c r="M149" i="17"/>
  <c r="O149" i="17"/>
  <c r="Q149" i="17"/>
  <c r="R149" i="17"/>
  <c r="S149" i="17"/>
  <c r="J153" i="31" l="1"/>
  <c r="I153" i="31"/>
  <c r="H153" i="31"/>
  <c r="E153" i="31"/>
  <c r="D153" i="31"/>
  <c r="D11" i="34" l="1"/>
  <c r="D10" i="22"/>
  <c r="Q11" i="22"/>
  <c r="O11" i="22"/>
  <c r="N11" i="22"/>
  <c r="M11" i="22"/>
  <c r="L11" i="22"/>
  <c r="K11" i="22"/>
  <c r="J11" i="22"/>
  <c r="H11" i="22"/>
  <c r="G11" i="22"/>
  <c r="F11" i="22"/>
  <c r="E11" i="28" l="1"/>
  <c r="F11" i="28"/>
  <c r="G11" i="28"/>
  <c r="D11" i="27"/>
  <c r="G11" i="25" l="1"/>
  <c r="H11" i="25"/>
  <c r="I11" i="25"/>
  <c r="J11" i="25"/>
  <c r="M11" i="25"/>
  <c r="M8" i="25" s="1"/>
  <c r="E11" i="25"/>
  <c r="L11" i="25" l="1"/>
  <c r="K11" i="25"/>
  <c r="F11" i="25"/>
  <c r="D11" i="23" l="1"/>
  <c r="Q148" i="17" l="1"/>
  <c r="O148" i="17"/>
  <c r="O147" i="17"/>
  <c r="O146" i="17"/>
  <c r="O145" i="17"/>
  <c r="O144" i="17"/>
  <c r="O143" i="17"/>
  <c r="O142" i="17"/>
  <c r="O141" i="17"/>
  <c r="O140" i="17"/>
  <c r="O139" i="17"/>
  <c r="O138" i="17"/>
  <c r="O137" i="17"/>
  <c r="O136" i="17"/>
  <c r="O135" i="17"/>
  <c r="O134" i="17"/>
  <c r="O133" i="17"/>
  <c r="O132" i="17"/>
  <c r="O131" i="17"/>
  <c r="O130" i="17"/>
  <c r="O129" i="17"/>
  <c r="O128" i="17"/>
  <c r="O127" i="17"/>
  <c r="O126" i="17"/>
  <c r="O125" i="17"/>
  <c r="O124" i="17"/>
  <c r="O123" i="17"/>
  <c r="O122" i="17"/>
  <c r="O121" i="17"/>
  <c r="O120" i="17"/>
  <c r="O119" i="17"/>
  <c r="O118" i="17"/>
  <c r="O117" i="17"/>
  <c r="O116" i="17"/>
  <c r="O115" i="17"/>
  <c r="O114" i="17"/>
  <c r="O113" i="17"/>
  <c r="O112" i="17"/>
  <c r="O111" i="17"/>
  <c r="O110" i="17"/>
  <c r="O109" i="17"/>
  <c r="O108" i="17"/>
  <c r="O107" i="17"/>
  <c r="O106" i="17"/>
  <c r="O105" i="17"/>
  <c r="O104" i="17"/>
  <c r="O103" i="17"/>
  <c r="O102" i="17"/>
  <c r="O101" i="17"/>
  <c r="O100" i="17"/>
  <c r="O99" i="17"/>
  <c r="O98" i="17"/>
  <c r="O97" i="17"/>
  <c r="O96" i="17"/>
  <c r="O95" i="17"/>
  <c r="O94" i="17"/>
  <c r="O93" i="17"/>
  <c r="O92" i="17"/>
  <c r="O91" i="17"/>
  <c r="O90" i="17"/>
  <c r="O89" i="17"/>
  <c r="O88" i="17"/>
  <c r="O87" i="17"/>
  <c r="O86" i="17"/>
  <c r="O85" i="17"/>
  <c r="O84" i="17"/>
  <c r="O83" i="17"/>
  <c r="O82" i="17"/>
  <c r="O81" i="17"/>
  <c r="O80" i="17"/>
  <c r="O79" i="17"/>
  <c r="O78" i="17"/>
  <c r="O77" i="17"/>
  <c r="O76" i="17"/>
  <c r="O75" i="17"/>
  <c r="O74" i="17"/>
  <c r="O73" i="17"/>
  <c r="O72" i="17"/>
  <c r="O71" i="17"/>
  <c r="O70" i="17"/>
  <c r="O69" i="17"/>
  <c r="O68" i="17"/>
  <c r="O67" i="17"/>
  <c r="O66" i="17"/>
  <c r="O65" i="17"/>
  <c r="O64" i="17"/>
  <c r="O63" i="17"/>
  <c r="O62" i="17"/>
  <c r="O61" i="17"/>
  <c r="O60" i="17"/>
  <c r="O59" i="17"/>
  <c r="O58" i="17"/>
  <c r="O57" i="17"/>
  <c r="O56" i="17"/>
  <c r="O55" i="17"/>
  <c r="O54" i="17"/>
  <c r="O53" i="17"/>
  <c r="O52" i="17"/>
  <c r="O51" i="17"/>
  <c r="O50" i="17"/>
  <c r="O49" i="17"/>
  <c r="O48" i="17"/>
  <c r="O47" i="17"/>
  <c r="O46" i="17"/>
  <c r="O45" i="17"/>
  <c r="O44" i="17"/>
  <c r="O43" i="17"/>
  <c r="O42" i="17"/>
  <c r="O41" i="17"/>
  <c r="O40" i="17"/>
  <c r="O39" i="17"/>
  <c r="O38" i="17"/>
  <c r="O37" i="17"/>
  <c r="O36" i="17"/>
  <c r="O35" i="17"/>
  <c r="O34" i="17"/>
  <c r="O33" i="17"/>
  <c r="O32" i="17"/>
  <c r="O31" i="17"/>
  <c r="O30" i="17"/>
  <c r="O29" i="17"/>
  <c r="O28" i="17"/>
  <c r="O27" i="17"/>
  <c r="O26" i="17"/>
  <c r="O25" i="17"/>
  <c r="O24" i="17"/>
  <c r="O23" i="17"/>
  <c r="O22" i="17"/>
  <c r="O21" i="17"/>
  <c r="O20" i="17"/>
  <c r="O19" i="17"/>
  <c r="O18" i="17"/>
  <c r="O17" i="17"/>
  <c r="O16" i="17"/>
  <c r="O15" i="17"/>
  <c r="O14" i="17"/>
  <c r="O13" i="17"/>
  <c r="O12" i="17"/>
  <c r="O10" i="17"/>
  <c r="K148" i="17"/>
  <c r="K147" i="17"/>
  <c r="K146" i="17"/>
  <c r="K145" i="17"/>
  <c r="K144" i="17"/>
  <c r="K143" i="17"/>
  <c r="K142" i="17"/>
  <c r="K141" i="17"/>
  <c r="K140" i="17"/>
  <c r="K139" i="17"/>
  <c r="K138" i="17"/>
  <c r="K137" i="17"/>
  <c r="K136" i="17"/>
  <c r="K135" i="17"/>
  <c r="K134" i="17"/>
  <c r="K133" i="17"/>
  <c r="K132" i="17"/>
  <c r="K131" i="17"/>
  <c r="K130" i="17"/>
  <c r="K129" i="17"/>
  <c r="K128" i="17"/>
  <c r="K127" i="17"/>
  <c r="K126" i="17"/>
  <c r="K125" i="17"/>
  <c r="K124" i="17"/>
  <c r="K123" i="17"/>
  <c r="K122" i="17"/>
  <c r="K121" i="17"/>
  <c r="K120" i="17"/>
  <c r="K119" i="17"/>
  <c r="K118" i="17"/>
  <c r="K117" i="17"/>
  <c r="K116" i="17"/>
  <c r="K115" i="17"/>
  <c r="K114" i="17"/>
  <c r="K113" i="17"/>
  <c r="K112" i="17"/>
  <c r="K111" i="17"/>
  <c r="K110" i="17"/>
  <c r="K109" i="17"/>
  <c r="K108" i="17"/>
  <c r="K107" i="17"/>
  <c r="K106" i="17"/>
  <c r="K105" i="17"/>
  <c r="K104" i="17"/>
  <c r="K103" i="17"/>
  <c r="K102" i="17"/>
  <c r="K101" i="17"/>
  <c r="K100" i="17"/>
  <c r="K99" i="17"/>
  <c r="K98" i="17"/>
  <c r="K97" i="17"/>
  <c r="K96" i="17"/>
  <c r="K95" i="17"/>
  <c r="K94" i="17"/>
  <c r="K93" i="17"/>
  <c r="K92" i="17"/>
  <c r="K91" i="17"/>
  <c r="K90" i="17"/>
  <c r="K89" i="17"/>
  <c r="K88" i="17"/>
  <c r="K87" i="17"/>
  <c r="K86" i="17"/>
  <c r="K85" i="17"/>
  <c r="K84" i="17"/>
  <c r="K83" i="17"/>
  <c r="K82" i="17"/>
  <c r="K81" i="17"/>
  <c r="K80" i="17"/>
  <c r="K79" i="17"/>
  <c r="K78" i="17"/>
  <c r="K77" i="17"/>
  <c r="K76" i="17"/>
  <c r="K75" i="17"/>
  <c r="K74" i="17"/>
  <c r="K73" i="17"/>
  <c r="K72" i="17"/>
  <c r="K71" i="17"/>
  <c r="K70" i="17"/>
  <c r="K69" i="17"/>
  <c r="K68" i="17"/>
  <c r="K67" i="17"/>
  <c r="K66" i="17"/>
  <c r="K65" i="17"/>
  <c r="K64" i="17"/>
  <c r="K63" i="17"/>
  <c r="K62" i="17"/>
  <c r="K61" i="17"/>
  <c r="K60" i="17"/>
  <c r="K59" i="17"/>
  <c r="K58" i="17"/>
  <c r="K57" i="17"/>
  <c r="K56" i="17"/>
  <c r="K55" i="17"/>
  <c r="K54" i="17"/>
  <c r="K53" i="17"/>
  <c r="K52" i="17"/>
  <c r="K51" i="17"/>
  <c r="K50" i="17"/>
  <c r="K49" i="17"/>
  <c r="K48" i="17"/>
  <c r="K47" i="17"/>
  <c r="K46" i="17"/>
  <c r="K45" i="17"/>
  <c r="K44" i="17"/>
  <c r="K43" i="17"/>
  <c r="K42" i="17"/>
  <c r="K41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0" i="17"/>
  <c r="K9" i="17"/>
  <c r="H10" i="17"/>
  <c r="H9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E142" i="17"/>
  <c r="E143" i="17"/>
  <c r="E144" i="17"/>
  <c r="E145" i="17"/>
  <c r="E146" i="17"/>
  <c r="E147" i="17"/>
  <c r="E148" i="17"/>
  <c r="E12" i="17"/>
  <c r="E10" i="17"/>
  <c r="E9" i="17"/>
  <c r="E13" i="31" l="1"/>
  <c r="E108" i="31"/>
  <c r="E68" i="31"/>
  <c r="E44" i="31"/>
  <c r="E123" i="31"/>
  <c r="E83" i="31"/>
  <c r="E36" i="31"/>
  <c r="E16" i="31"/>
  <c r="E146" i="31"/>
  <c r="E138" i="31"/>
  <c r="E130" i="31"/>
  <c r="E122" i="31"/>
  <c r="E114" i="31"/>
  <c r="E106" i="31"/>
  <c r="E98" i="31"/>
  <c r="E90" i="31"/>
  <c r="E82" i="31"/>
  <c r="E74" i="31"/>
  <c r="E66" i="31"/>
  <c r="E58" i="31"/>
  <c r="E50" i="31"/>
  <c r="E35" i="31"/>
  <c r="E27" i="31"/>
  <c r="E19" i="31"/>
  <c r="E140" i="31"/>
  <c r="E84" i="31"/>
  <c r="E21" i="31"/>
  <c r="E139" i="31"/>
  <c r="E91" i="31"/>
  <c r="E43" i="31"/>
  <c r="E145" i="31"/>
  <c r="E137" i="31"/>
  <c r="E129" i="31"/>
  <c r="E121" i="31"/>
  <c r="E113" i="31"/>
  <c r="E105" i="31"/>
  <c r="E97" i="31"/>
  <c r="E89" i="31"/>
  <c r="E81" i="31"/>
  <c r="E73" i="31"/>
  <c r="E65" i="31"/>
  <c r="E57" i="31"/>
  <c r="E49" i="31"/>
  <c r="E42" i="31"/>
  <c r="E34" i="31"/>
  <c r="E26" i="31"/>
  <c r="E18" i="31"/>
  <c r="E124" i="31"/>
  <c r="E76" i="31"/>
  <c r="E147" i="31"/>
  <c r="E99" i="31"/>
  <c r="E59" i="31"/>
  <c r="E152" i="31"/>
  <c r="E144" i="31"/>
  <c r="E136" i="31"/>
  <c r="E128" i="31"/>
  <c r="E120" i="31"/>
  <c r="E112" i="31"/>
  <c r="E104" i="31"/>
  <c r="E88" i="31"/>
  <c r="E80" i="31"/>
  <c r="E72" i="31"/>
  <c r="E64" i="31"/>
  <c r="E56" i="31"/>
  <c r="E48" i="31"/>
  <c r="E41" i="31"/>
  <c r="E33" i="31"/>
  <c r="E25" i="31"/>
  <c r="E17" i="31"/>
  <c r="E116" i="31"/>
  <c r="E52" i="31"/>
  <c r="E131" i="31"/>
  <c r="E51" i="31"/>
  <c r="E151" i="31"/>
  <c r="E143" i="31"/>
  <c r="E135" i="31"/>
  <c r="E127" i="31"/>
  <c r="E119" i="31"/>
  <c r="E111" i="31"/>
  <c r="E103" i="31"/>
  <c r="E95" i="31"/>
  <c r="E87" i="31"/>
  <c r="E79" i="31"/>
  <c r="E71" i="31"/>
  <c r="E63" i="31"/>
  <c r="E55" i="31"/>
  <c r="E47" i="31"/>
  <c r="E40" i="31"/>
  <c r="E32" i="31"/>
  <c r="E24" i="31"/>
  <c r="E148" i="31"/>
  <c r="E100" i="31"/>
  <c r="E29" i="31"/>
  <c r="E115" i="31"/>
  <c r="E75" i="31"/>
  <c r="E20" i="31"/>
  <c r="E150" i="31"/>
  <c r="E142" i="31"/>
  <c r="E134" i="31"/>
  <c r="E126" i="31"/>
  <c r="E118" i="31"/>
  <c r="E110" i="31"/>
  <c r="E102" i="31"/>
  <c r="E94" i="31"/>
  <c r="E86" i="31"/>
  <c r="E78" i="31"/>
  <c r="E70" i="31"/>
  <c r="E62" i="31"/>
  <c r="E54" i="31"/>
  <c r="E46" i="31"/>
  <c r="E39" i="31"/>
  <c r="E31" i="31"/>
  <c r="E23" i="31"/>
  <c r="H152" i="31"/>
  <c r="E132" i="31"/>
  <c r="E92" i="31"/>
  <c r="E60" i="31"/>
  <c r="E37" i="31"/>
  <c r="E107" i="31"/>
  <c r="E67" i="31"/>
  <c r="E28" i="31"/>
  <c r="E14" i="31"/>
  <c r="E149" i="31"/>
  <c r="E141" i="31"/>
  <c r="E133" i="31"/>
  <c r="E125" i="31"/>
  <c r="E117" i="31"/>
  <c r="E109" i="31"/>
  <c r="E101" i="31"/>
  <c r="E93" i="31"/>
  <c r="E85" i="31"/>
  <c r="E77" i="31"/>
  <c r="E69" i="31"/>
  <c r="E61" i="31"/>
  <c r="E53" i="31"/>
  <c r="E45" i="31"/>
  <c r="E38" i="31"/>
  <c r="E30" i="31"/>
  <c r="E22" i="31"/>
  <c r="E96" i="31"/>
  <c r="E11" i="17"/>
  <c r="E8" i="17" s="1"/>
  <c r="O11" i="17"/>
  <c r="O8" i="17" s="1"/>
  <c r="K11" i="17"/>
  <c r="K8" i="17" s="1"/>
  <c r="D11" i="38"/>
  <c r="E15" i="31" l="1"/>
  <c r="E12" i="31" l="1"/>
  <c r="Q150" i="39"/>
  <c r="N150" i="39"/>
  <c r="K150" i="39"/>
  <c r="H150" i="39" s="1"/>
  <c r="E150" i="39"/>
  <c r="Q149" i="39"/>
  <c r="N149" i="39"/>
  <c r="K149" i="39"/>
  <c r="H149" i="39" s="1"/>
  <c r="E149" i="39"/>
  <c r="Q148" i="39"/>
  <c r="N148" i="39"/>
  <c r="K148" i="39"/>
  <c r="H148" i="39" s="1"/>
  <c r="E148" i="39"/>
  <c r="Q147" i="39"/>
  <c r="N147" i="39"/>
  <c r="K147" i="39"/>
  <c r="H147" i="39" s="1"/>
  <c r="E147" i="39"/>
  <c r="Q146" i="39"/>
  <c r="N146" i="39"/>
  <c r="K146" i="39"/>
  <c r="H146" i="39" s="1"/>
  <c r="E146" i="39"/>
  <c r="Q145" i="39"/>
  <c r="N145" i="39"/>
  <c r="K145" i="39"/>
  <c r="H145" i="39" s="1"/>
  <c r="E145" i="39"/>
  <c r="Q144" i="39"/>
  <c r="N144" i="39"/>
  <c r="K144" i="39"/>
  <c r="H144" i="39" s="1"/>
  <c r="E144" i="39"/>
  <c r="Q143" i="39"/>
  <c r="N143" i="39"/>
  <c r="K143" i="39"/>
  <c r="H143" i="39" s="1"/>
  <c r="E143" i="39"/>
  <c r="Q142" i="39"/>
  <c r="N142" i="39"/>
  <c r="K142" i="39"/>
  <c r="H142" i="39" s="1"/>
  <c r="E142" i="39"/>
  <c r="Q141" i="39"/>
  <c r="N141" i="39"/>
  <c r="K141" i="39"/>
  <c r="H141" i="39" s="1"/>
  <c r="E141" i="39"/>
  <c r="Q140" i="39"/>
  <c r="N140" i="39"/>
  <c r="K140" i="39"/>
  <c r="H140" i="39" s="1"/>
  <c r="E140" i="39"/>
  <c r="Q139" i="39"/>
  <c r="N139" i="39"/>
  <c r="K139" i="39"/>
  <c r="H139" i="39" s="1"/>
  <c r="E139" i="39"/>
  <c r="Q138" i="39"/>
  <c r="N138" i="39"/>
  <c r="K138" i="39"/>
  <c r="H138" i="39" s="1"/>
  <c r="E138" i="39"/>
  <c r="Q137" i="39"/>
  <c r="N137" i="39"/>
  <c r="K137" i="39"/>
  <c r="H137" i="39" s="1"/>
  <c r="E137" i="39"/>
  <c r="Q136" i="39"/>
  <c r="N136" i="39"/>
  <c r="K136" i="39"/>
  <c r="H136" i="39" s="1"/>
  <c r="E136" i="39"/>
  <c r="Q135" i="39"/>
  <c r="N135" i="39"/>
  <c r="K135" i="39"/>
  <c r="H135" i="39" s="1"/>
  <c r="E135" i="39"/>
  <c r="Q134" i="39"/>
  <c r="N134" i="39"/>
  <c r="K134" i="39"/>
  <c r="H134" i="39" s="1"/>
  <c r="E134" i="39"/>
  <c r="Q133" i="39"/>
  <c r="N133" i="39"/>
  <c r="K133" i="39"/>
  <c r="H133" i="39" s="1"/>
  <c r="E133" i="39"/>
  <c r="Q132" i="39"/>
  <c r="N132" i="39"/>
  <c r="K132" i="39"/>
  <c r="H132" i="39" s="1"/>
  <c r="E132" i="39"/>
  <c r="Q131" i="39"/>
  <c r="N131" i="39"/>
  <c r="K131" i="39"/>
  <c r="H131" i="39" s="1"/>
  <c r="E131" i="39"/>
  <c r="Q130" i="39"/>
  <c r="N130" i="39"/>
  <c r="K130" i="39"/>
  <c r="H130" i="39" s="1"/>
  <c r="E130" i="39"/>
  <c r="Q129" i="39"/>
  <c r="N129" i="39"/>
  <c r="K129" i="39"/>
  <c r="H129" i="39" s="1"/>
  <c r="E129" i="39"/>
  <c r="Q128" i="39"/>
  <c r="N128" i="39"/>
  <c r="K128" i="39"/>
  <c r="H128" i="39" s="1"/>
  <c r="E128" i="39"/>
  <c r="Q127" i="39"/>
  <c r="N127" i="39"/>
  <c r="K127" i="39"/>
  <c r="H127" i="39" s="1"/>
  <c r="E127" i="39"/>
  <c r="Q126" i="39"/>
  <c r="N126" i="39"/>
  <c r="K126" i="39"/>
  <c r="H126" i="39" s="1"/>
  <c r="E126" i="39"/>
  <c r="Q125" i="39"/>
  <c r="N125" i="39"/>
  <c r="K125" i="39"/>
  <c r="H125" i="39" s="1"/>
  <c r="E125" i="39"/>
  <c r="Q124" i="39"/>
  <c r="N124" i="39"/>
  <c r="K124" i="39"/>
  <c r="H124" i="39" s="1"/>
  <c r="E124" i="39"/>
  <c r="Q123" i="39"/>
  <c r="N123" i="39"/>
  <c r="K123" i="39"/>
  <c r="H123" i="39" s="1"/>
  <c r="E123" i="39"/>
  <c r="Q122" i="39"/>
  <c r="N122" i="39"/>
  <c r="K122" i="39"/>
  <c r="H122" i="39" s="1"/>
  <c r="E122" i="39"/>
  <c r="Q121" i="39"/>
  <c r="N121" i="39"/>
  <c r="K121" i="39"/>
  <c r="H121" i="39" s="1"/>
  <c r="E121" i="39"/>
  <c r="Q120" i="39"/>
  <c r="N120" i="39"/>
  <c r="K120" i="39"/>
  <c r="H120" i="39" s="1"/>
  <c r="E120" i="39"/>
  <c r="Q119" i="39"/>
  <c r="N119" i="39"/>
  <c r="K119" i="39"/>
  <c r="H119" i="39" s="1"/>
  <c r="E119" i="39"/>
  <c r="Q118" i="39"/>
  <c r="N118" i="39"/>
  <c r="K118" i="39"/>
  <c r="H118" i="39" s="1"/>
  <c r="E118" i="39"/>
  <c r="Q117" i="39"/>
  <c r="N117" i="39"/>
  <c r="K117" i="39"/>
  <c r="H117" i="39" s="1"/>
  <c r="E117" i="39"/>
  <c r="Q116" i="39"/>
  <c r="N116" i="39"/>
  <c r="K116" i="39"/>
  <c r="H116" i="39" s="1"/>
  <c r="E116" i="39"/>
  <c r="Q115" i="39"/>
  <c r="N115" i="39"/>
  <c r="K115" i="39"/>
  <c r="H115" i="39" s="1"/>
  <c r="E115" i="39"/>
  <c r="Q114" i="39"/>
  <c r="N114" i="39"/>
  <c r="K114" i="39"/>
  <c r="H114" i="39" s="1"/>
  <c r="E114" i="39"/>
  <c r="Q113" i="39"/>
  <c r="N113" i="39"/>
  <c r="K113" i="39"/>
  <c r="H113" i="39" s="1"/>
  <c r="E113" i="39"/>
  <c r="Q112" i="39"/>
  <c r="N112" i="39"/>
  <c r="K112" i="39"/>
  <c r="H112" i="39" s="1"/>
  <c r="E112" i="39"/>
  <c r="Q111" i="39"/>
  <c r="N111" i="39"/>
  <c r="K111" i="39"/>
  <c r="H111" i="39" s="1"/>
  <c r="E111" i="39"/>
  <c r="Q110" i="39"/>
  <c r="N110" i="39"/>
  <c r="K110" i="39"/>
  <c r="H110" i="39" s="1"/>
  <c r="E110" i="39"/>
  <c r="Q109" i="39"/>
  <c r="N109" i="39"/>
  <c r="K109" i="39"/>
  <c r="H109" i="39" s="1"/>
  <c r="E109" i="39"/>
  <c r="Q108" i="39"/>
  <c r="N108" i="39"/>
  <c r="K108" i="39"/>
  <c r="H108" i="39" s="1"/>
  <c r="E108" i="39"/>
  <c r="Q107" i="39"/>
  <c r="N107" i="39"/>
  <c r="K107" i="39"/>
  <c r="H107" i="39" s="1"/>
  <c r="E107" i="39"/>
  <c r="Q106" i="39"/>
  <c r="N106" i="39"/>
  <c r="K106" i="39"/>
  <c r="H106" i="39" s="1"/>
  <c r="E106" i="39"/>
  <c r="Q105" i="39"/>
  <c r="N105" i="39"/>
  <c r="K105" i="39"/>
  <c r="H105" i="39" s="1"/>
  <c r="E105" i="39"/>
  <c r="Q104" i="39"/>
  <c r="N104" i="39"/>
  <c r="K104" i="39"/>
  <c r="H104" i="39" s="1"/>
  <c r="E104" i="39"/>
  <c r="Q103" i="39"/>
  <c r="N103" i="39"/>
  <c r="K103" i="39"/>
  <c r="H103" i="39" s="1"/>
  <c r="E103" i="39"/>
  <c r="Q102" i="39"/>
  <c r="N102" i="39"/>
  <c r="K102" i="39"/>
  <c r="H102" i="39" s="1"/>
  <c r="E102" i="39"/>
  <c r="Q101" i="39"/>
  <c r="N101" i="39"/>
  <c r="K101" i="39"/>
  <c r="H101" i="39" s="1"/>
  <c r="E101" i="39"/>
  <c r="Q100" i="39"/>
  <c r="N100" i="39"/>
  <c r="K100" i="39"/>
  <c r="H100" i="39" s="1"/>
  <c r="E100" i="39"/>
  <c r="Q99" i="39"/>
  <c r="N99" i="39"/>
  <c r="K99" i="39"/>
  <c r="H99" i="39" s="1"/>
  <c r="E99" i="39"/>
  <c r="Q98" i="39"/>
  <c r="N98" i="39"/>
  <c r="K98" i="39"/>
  <c r="H98" i="39" s="1"/>
  <c r="E98" i="39"/>
  <c r="Q97" i="39"/>
  <c r="N97" i="39"/>
  <c r="K97" i="39"/>
  <c r="H97" i="39" s="1"/>
  <c r="E97" i="39"/>
  <c r="Q96" i="39"/>
  <c r="N96" i="39"/>
  <c r="K96" i="39"/>
  <c r="H96" i="39" s="1"/>
  <c r="E96" i="39"/>
  <c r="Q95" i="39"/>
  <c r="N95" i="39"/>
  <c r="K95" i="39"/>
  <c r="H95" i="39" s="1"/>
  <c r="E95" i="39"/>
  <c r="Q94" i="39"/>
  <c r="N94" i="39"/>
  <c r="K94" i="39"/>
  <c r="H94" i="39" s="1"/>
  <c r="E94" i="39"/>
  <c r="Q93" i="39"/>
  <c r="N93" i="39"/>
  <c r="K93" i="39"/>
  <c r="H93" i="39" s="1"/>
  <c r="E93" i="39"/>
  <c r="Q92" i="39"/>
  <c r="N92" i="39"/>
  <c r="K92" i="39"/>
  <c r="H92" i="39" s="1"/>
  <c r="E92" i="39"/>
  <c r="Q91" i="39"/>
  <c r="N91" i="39"/>
  <c r="K91" i="39"/>
  <c r="H91" i="39" s="1"/>
  <c r="E91" i="39"/>
  <c r="Q90" i="39"/>
  <c r="N90" i="39"/>
  <c r="K90" i="39"/>
  <c r="H90" i="39" s="1"/>
  <c r="E90" i="39"/>
  <c r="Q89" i="39"/>
  <c r="N89" i="39"/>
  <c r="K89" i="39"/>
  <c r="H89" i="39" s="1"/>
  <c r="E89" i="39"/>
  <c r="Q88" i="39"/>
  <c r="N88" i="39"/>
  <c r="K88" i="39"/>
  <c r="H88" i="39" s="1"/>
  <c r="E88" i="39"/>
  <c r="Q87" i="39"/>
  <c r="N87" i="39"/>
  <c r="K87" i="39"/>
  <c r="H87" i="39" s="1"/>
  <c r="E87" i="39"/>
  <c r="Q86" i="39"/>
  <c r="N86" i="39"/>
  <c r="K86" i="39"/>
  <c r="H86" i="39" s="1"/>
  <c r="E86" i="39"/>
  <c r="Q85" i="39"/>
  <c r="N85" i="39"/>
  <c r="K85" i="39"/>
  <c r="H85" i="39" s="1"/>
  <c r="E85" i="39"/>
  <c r="Q84" i="39"/>
  <c r="N84" i="39"/>
  <c r="K84" i="39"/>
  <c r="H84" i="39" s="1"/>
  <c r="E84" i="39"/>
  <c r="Q83" i="39"/>
  <c r="N83" i="39"/>
  <c r="K83" i="39"/>
  <c r="H83" i="39" s="1"/>
  <c r="E83" i="39"/>
  <c r="Q82" i="39"/>
  <c r="N82" i="39"/>
  <c r="K82" i="39"/>
  <c r="H82" i="39" s="1"/>
  <c r="E82" i="39"/>
  <c r="Q81" i="39"/>
  <c r="N81" i="39"/>
  <c r="K81" i="39"/>
  <c r="H81" i="39" s="1"/>
  <c r="E81" i="39"/>
  <c r="Q80" i="39"/>
  <c r="N80" i="39"/>
  <c r="K80" i="39"/>
  <c r="H80" i="39" s="1"/>
  <c r="E80" i="39"/>
  <c r="Q79" i="39"/>
  <c r="N79" i="39"/>
  <c r="K79" i="39"/>
  <c r="H79" i="39" s="1"/>
  <c r="E79" i="39"/>
  <c r="Q78" i="39"/>
  <c r="N78" i="39"/>
  <c r="K78" i="39"/>
  <c r="H78" i="39" s="1"/>
  <c r="E78" i="39"/>
  <c r="Q77" i="39"/>
  <c r="N77" i="39"/>
  <c r="K77" i="39"/>
  <c r="H77" i="39" s="1"/>
  <c r="E77" i="39"/>
  <c r="Q76" i="39"/>
  <c r="N76" i="39"/>
  <c r="K76" i="39"/>
  <c r="H76" i="39" s="1"/>
  <c r="E76" i="39"/>
  <c r="Q75" i="39"/>
  <c r="N75" i="39"/>
  <c r="K75" i="39"/>
  <c r="H75" i="39" s="1"/>
  <c r="E75" i="39"/>
  <c r="Q74" i="39"/>
  <c r="N74" i="39"/>
  <c r="K74" i="39"/>
  <c r="H74" i="39" s="1"/>
  <c r="E74" i="39"/>
  <c r="Q73" i="39"/>
  <c r="N73" i="39"/>
  <c r="K73" i="39"/>
  <c r="H73" i="39" s="1"/>
  <c r="E73" i="39"/>
  <c r="Q72" i="39"/>
  <c r="N72" i="39"/>
  <c r="K72" i="39"/>
  <c r="H72" i="39" s="1"/>
  <c r="E72" i="39"/>
  <c r="Q71" i="39"/>
  <c r="N71" i="39"/>
  <c r="K71" i="39"/>
  <c r="H71" i="39" s="1"/>
  <c r="E71" i="39"/>
  <c r="Q70" i="39"/>
  <c r="N70" i="39"/>
  <c r="K70" i="39"/>
  <c r="H70" i="39" s="1"/>
  <c r="E70" i="39"/>
  <c r="Q69" i="39"/>
  <c r="N69" i="39"/>
  <c r="K69" i="39"/>
  <c r="H69" i="39" s="1"/>
  <c r="E69" i="39"/>
  <c r="Q68" i="39"/>
  <c r="N68" i="39"/>
  <c r="K68" i="39"/>
  <c r="H68" i="39" s="1"/>
  <c r="E68" i="39"/>
  <c r="Q67" i="39"/>
  <c r="N67" i="39"/>
  <c r="K67" i="39"/>
  <c r="H67" i="39" s="1"/>
  <c r="E67" i="39"/>
  <c r="Q66" i="39"/>
  <c r="N66" i="39"/>
  <c r="K66" i="39"/>
  <c r="H66" i="39" s="1"/>
  <c r="E66" i="39"/>
  <c r="Q65" i="39"/>
  <c r="N65" i="39"/>
  <c r="K65" i="39"/>
  <c r="H65" i="39" s="1"/>
  <c r="E65" i="39"/>
  <c r="Q64" i="39"/>
  <c r="N64" i="39"/>
  <c r="K64" i="39"/>
  <c r="H64" i="39" s="1"/>
  <c r="E64" i="39"/>
  <c r="Q63" i="39"/>
  <c r="N63" i="39"/>
  <c r="K63" i="39"/>
  <c r="H63" i="39" s="1"/>
  <c r="E63" i="39"/>
  <c r="Q62" i="39"/>
  <c r="N62" i="39"/>
  <c r="K62" i="39"/>
  <c r="H62" i="39" s="1"/>
  <c r="E62" i="39"/>
  <c r="Q61" i="39"/>
  <c r="N61" i="39"/>
  <c r="K61" i="39"/>
  <c r="H61" i="39" s="1"/>
  <c r="E61" i="39"/>
  <c r="Q60" i="39"/>
  <c r="N60" i="39"/>
  <c r="K60" i="39"/>
  <c r="H60" i="39" s="1"/>
  <c r="E60" i="39"/>
  <c r="Q59" i="39"/>
  <c r="N59" i="39"/>
  <c r="K59" i="39"/>
  <c r="H59" i="39" s="1"/>
  <c r="E59" i="39"/>
  <c r="Q58" i="39"/>
  <c r="N58" i="39"/>
  <c r="K58" i="39"/>
  <c r="H58" i="39" s="1"/>
  <c r="E58" i="39"/>
  <c r="Q57" i="39"/>
  <c r="N57" i="39"/>
  <c r="K57" i="39"/>
  <c r="H57" i="39" s="1"/>
  <c r="E57" i="39"/>
  <c r="Q56" i="39"/>
  <c r="N56" i="39"/>
  <c r="K56" i="39"/>
  <c r="H56" i="39" s="1"/>
  <c r="E56" i="39"/>
  <c r="Q55" i="39"/>
  <c r="N55" i="39"/>
  <c r="K55" i="39"/>
  <c r="H55" i="39" s="1"/>
  <c r="E55" i="39"/>
  <c r="Q54" i="39"/>
  <c r="N54" i="39"/>
  <c r="K54" i="39"/>
  <c r="H54" i="39" s="1"/>
  <c r="E54" i="39"/>
  <c r="Q53" i="39"/>
  <c r="N53" i="39"/>
  <c r="K53" i="39"/>
  <c r="H53" i="39" s="1"/>
  <c r="E53" i="39"/>
  <c r="Q52" i="39"/>
  <c r="N52" i="39"/>
  <c r="K52" i="39"/>
  <c r="H52" i="39" s="1"/>
  <c r="E52" i="39"/>
  <c r="Q51" i="39"/>
  <c r="N51" i="39"/>
  <c r="K51" i="39"/>
  <c r="H51" i="39" s="1"/>
  <c r="E51" i="39"/>
  <c r="Q50" i="39"/>
  <c r="N50" i="39"/>
  <c r="K50" i="39"/>
  <c r="H50" i="39" s="1"/>
  <c r="E50" i="39"/>
  <c r="Q49" i="39"/>
  <c r="N49" i="39"/>
  <c r="K49" i="39"/>
  <c r="H49" i="39" s="1"/>
  <c r="E49" i="39"/>
  <c r="Q48" i="39"/>
  <c r="N48" i="39"/>
  <c r="K48" i="39"/>
  <c r="H48" i="39" s="1"/>
  <c r="E48" i="39"/>
  <c r="Q47" i="39"/>
  <c r="N47" i="39"/>
  <c r="K47" i="39"/>
  <c r="H47" i="39" s="1"/>
  <c r="E47" i="39"/>
  <c r="Q46" i="39"/>
  <c r="N46" i="39"/>
  <c r="K46" i="39"/>
  <c r="H46" i="39" s="1"/>
  <c r="E46" i="39"/>
  <c r="Q45" i="39"/>
  <c r="N45" i="39"/>
  <c r="K45" i="39"/>
  <c r="H45" i="39" s="1"/>
  <c r="E45" i="39"/>
  <c r="Q44" i="39"/>
  <c r="N44" i="39"/>
  <c r="K44" i="39"/>
  <c r="H44" i="39" s="1"/>
  <c r="E44" i="39"/>
  <c r="Q43" i="39"/>
  <c r="N43" i="39"/>
  <c r="K43" i="39"/>
  <c r="H43" i="39" s="1"/>
  <c r="E43" i="39"/>
  <c r="Q42" i="39"/>
  <c r="N42" i="39"/>
  <c r="K42" i="39"/>
  <c r="H42" i="39" s="1"/>
  <c r="E42" i="39"/>
  <c r="Q41" i="39"/>
  <c r="N41" i="39"/>
  <c r="K41" i="39"/>
  <c r="H41" i="39" s="1"/>
  <c r="E41" i="39"/>
  <c r="Q40" i="39"/>
  <c r="N40" i="39"/>
  <c r="K40" i="39"/>
  <c r="H40" i="39" s="1"/>
  <c r="E40" i="39"/>
  <c r="Q39" i="39"/>
  <c r="N39" i="39"/>
  <c r="K39" i="39"/>
  <c r="H39" i="39" s="1"/>
  <c r="E39" i="39"/>
  <c r="Q38" i="39"/>
  <c r="N38" i="39"/>
  <c r="K38" i="39"/>
  <c r="H38" i="39" s="1"/>
  <c r="E38" i="39"/>
  <c r="Q37" i="39"/>
  <c r="N37" i="39"/>
  <c r="K37" i="39"/>
  <c r="H37" i="39" s="1"/>
  <c r="E37" i="39"/>
  <c r="Q36" i="39"/>
  <c r="N36" i="39"/>
  <c r="K36" i="39"/>
  <c r="H36" i="39" s="1"/>
  <c r="E36" i="39"/>
  <c r="Q35" i="39"/>
  <c r="N35" i="39"/>
  <c r="K35" i="39"/>
  <c r="H35" i="39" s="1"/>
  <c r="E35" i="39"/>
  <c r="Q34" i="39"/>
  <c r="N34" i="39"/>
  <c r="K34" i="39"/>
  <c r="H34" i="39" s="1"/>
  <c r="E34" i="39"/>
  <c r="Q33" i="39"/>
  <c r="N33" i="39"/>
  <c r="K33" i="39"/>
  <c r="H33" i="39" s="1"/>
  <c r="E33" i="39"/>
  <c r="Q32" i="39"/>
  <c r="N32" i="39"/>
  <c r="K32" i="39"/>
  <c r="H32" i="39" s="1"/>
  <c r="E32" i="39"/>
  <c r="Q31" i="39"/>
  <c r="N31" i="39"/>
  <c r="K31" i="39"/>
  <c r="H31" i="39" s="1"/>
  <c r="E31" i="39"/>
  <c r="Q30" i="39"/>
  <c r="N30" i="39"/>
  <c r="K30" i="39"/>
  <c r="H30" i="39" s="1"/>
  <c r="E30" i="39"/>
  <c r="Q29" i="39"/>
  <c r="N29" i="39"/>
  <c r="K29" i="39"/>
  <c r="H29" i="39" s="1"/>
  <c r="E29" i="39"/>
  <c r="Q28" i="39"/>
  <c r="N28" i="39"/>
  <c r="K28" i="39"/>
  <c r="H28" i="39" s="1"/>
  <c r="E28" i="39"/>
  <c r="Q27" i="39"/>
  <c r="N27" i="39"/>
  <c r="K27" i="39"/>
  <c r="H27" i="39" s="1"/>
  <c r="E27" i="39"/>
  <c r="Q26" i="39"/>
  <c r="N26" i="39"/>
  <c r="K26" i="39"/>
  <c r="H26" i="39" s="1"/>
  <c r="E26" i="39"/>
  <c r="Q25" i="39"/>
  <c r="N25" i="39"/>
  <c r="K25" i="39"/>
  <c r="H25" i="39" s="1"/>
  <c r="E25" i="39"/>
  <c r="Q24" i="39"/>
  <c r="N24" i="39"/>
  <c r="K24" i="39"/>
  <c r="H24" i="39" s="1"/>
  <c r="E24" i="39"/>
  <c r="Q23" i="39"/>
  <c r="N23" i="39"/>
  <c r="K23" i="39"/>
  <c r="H23" i="39" s="1"/>
  <c r="E23" i="39"/>
  <c r="Q22" i="39"/>
  <c r="N22" i="39"/>
  <c r="K22" i="39"/>
  <c r="H22" i="39" s="1"/>
  <c r="E22" i="39"/>
  <c r="Q21" i="39"/>
  <c r="N21" i="39"/>
  <c r="K21" i="39"/>
  <c r="H21" i="39" s="1"/>
  <c r="E21" i="39"/>
  <c r="Q20" i="39"/>
  <c r="N20" i="39"/>
  <c r="K20" i="39"/>
  <c r="H20" i="39" s="1"/>
  <c r="E20" i="39"/>
  <c r="Q19" i="39"/>
  <c r="N19" i="39"/>
  <c r="K19" i="39"/>
  <c r="H19" i="39" s="1"/>
  <c r="E19" i="39"/>
  <c r="Q18" i="39"/>
  <c r="N18" i="39"/>
  <c r="K18" i="39"/>
  <c r="H18" i="39" s="1"/>
  <c r="E18" i="39"/>
  <c r="Q17" i="39"/>
  <c r="N17" i="39"/>
  <c r="K17" i="39"/>
  <c r="H17" i="39" s="1"/>
  <c r="E17" i="39"/>
  <c r="Q16" i="39"/>
  <c r="N16" i="39"/>
  <c r="K16" i="39"/>
  <c r="H16" i="39" s="1"/>
  <c r="E16" i="39"/>
  <c r="Q15" i="39"/>
  <c r="N15" i="39"/>
  <c r="K15" i="39"/>
  <c r="H15" i="39" s="1"/>
  <c r="E15" i="39"/>
  <c r="Q14" i="39"/>
  <c r="N14" i="39"/>
  <c r="K14" i="39"/>
  <c r="H14" i="39" s="1"/>
  <c r="E14" i="39"/>
  <c r="U13" i="39"/>
  <c r="T13" i="39"/>
  <c r="R13" i="39"/>
  <c r="P13" i="39"/>
  <c r="O13" i="39"/>
  <c r="M13" i="39"/>
  <c r="L13" i="39"/>
  <c r="J13" i="39"/>
  <c r="I13" i="39"/>
  <c r="G13" i="39"/>
  <c r="F13" i="39"/>
  <c r="Q12" i="39"/>
  <c r="N12" i="39"/>
  <c r="K12" i="39"/>
  <c r="H12" i="39" s="1"/>
  <c r="E12" i="39"/>
  <c r="D146" i="39" l="1"/>
  <c r="K13" i="39"/>
  <c r="D141" i="39"/>
  <c r="D21" i="39"/>
  <c r="D78" i="39"/>
  <c r="D84" i="39"/>
  <c r="D56" i="39"/>
  <c r="D70" i="39"/>
  <c r="D31" i="39"/>
  <c r="N13" i="39"/>
  <c r="D136" i="39"/>
  <c r="D22" i="39"/>
  <c r="D30" i="39"/>
  <c r="D14" i="39"/>
  <c r="D115" i="39"/>
  <c r="D98" i="39"/>
  <c r="D118" i="39"/>
  <c r="D25" i="39"/>
  <c r="D48" i="39"/>
  <c r="D87" i="39"/>
  <c r="D121" i="39"/>
  <c r="D129" i="39"/>
  <c r="D17" i="39"/>
  <c r="D20" i="39"/>
  <c r="D28" i="39"/>
  <c r="D36" i="39"/>
  <c r="D43" i="39"/>
  <c r="D51" i="39"/>
  <c r="D65" i="39"/>
  <c r="D68" i="39"/>
  <c r="D73" i="39"/>
  <c r="D79" i="39"/>
  <c r="D90" i="39"/>
  <c r="D107" i="39"/>
  <c r="D110" i="39"/>
  <c r="D124" i="39"/>
  <c r="D134" i="39"/>
  <c r="D139" i="39"/>
  <c r="D149" i="39"/>
  <c r="D45" i="39"/>
  <c r="D12" i="39"/>
  <c r="D39" i="39"/>
  <c r="D76" i="39"/>
  <c r="D82" i="39"/>
  <c r="D93" i="39"/>
  <c r="D113" i="39"/>
  <c r="D144" i="39"/>
  <c r="D23" i="39"/>
  <c r="D57" i="39"/>
  <c r="D85" i="39"/>
  <c r="D99" i="39"/>
  <c r="D127" i="39"/>
  <c r="D132" i="39"/>
  <c r="D34" i="39"/>
  <c r="D60" i="39"/>
  <c r="D102" i="39"/>
  <c r="D122" i="39"/>
  <c r="D142" i="39"/>
  <c r="D147" i="39"/>
  <c r="D46" i="39"/>
  <c r="D74" i="39"/>
  <c r="D18" i="39"/>
  <c r="D37" i="39"/>
  <c r="D130" i="39"/>
  <c r="D41" i="39"/>
  <c r="E13" i="39"/>
  <c r="S13" i="39"/>
  <c r="D52" i="39"/>
  <c r="D80" i="39"/>
  <c r="D83" i="39"/>
  <c r="D94" i="39"/>
  <c r="D114" i="39"/>
  <c r="D125" i="39"/>
  <c r="D135" i="39"/>
  <c r="D140" i="39"/>
  <c r="D150" i="39"/>
  <c r="D63" i="39"/>
  <c r="D126" i="39"/>
  <c r="D54" i="39"/>
  <c r="D96" i="39"/>
  <c r="D15" i="39"/>
  <c r="D71" i="39"/>
  <c r="D116" i="39"/>
  <c r="D119" i="39"/>
  <c r="D137" i="39"/>
  <c r="D26" i="39"/>
  <c r="D49" i="39"/>
  <c r="D66" i="39"/>
  <c r="D77" i="39"/>
  <c r="D88" i="39"/>
  <c r="D91" i="39"/>
  <c r="D105" i="39"/>
  <c r="D108" i="39"/>
  <c r="D111" i="39"/>
  <c r="D40" i="39"/>
  <c r="D145" i="39"/>
  <c r="D16" i="39"/>
  <c r="D29" i="39"/>
  <c r="D44" i="39"/>
  <c r="D55" i="39"/>
  <c r="D69" i="39"/>
  <c r="H13" i="39"/>
  <c r="D97" i="39"/>
  <c r="D117" i="39"/>
  <c r="D120" i="39"/>
  <c r="D24" i="39"/>
  <c r="D32" i="39"/>
  <c r="D42" i="39"/>
  <c r="D47" i="39"/>
  <c r="D58" i="39"/>
  <c r="D61" i="39"/>
  <c r="D72" i="39"/>
  <c r="D75" i="39"/>
  <c r="D86" i="39"/>
  <c r="D100" i="39"/>
  <c r="D103" i="39"/>
  <c r="D123" i="39"/>
  <c r="D128" i="39"/>
  <c r="D133" i="39"/>
  <c r="D138" i="39"/>
  <c r="D148" i="39"/>
  <c r="D19" i="39"/>
  <c r="D27" i="39"/>
  <c r="D35" i="39"/>
  <c r="D50" i="39"/>
  <c r="D64" i="39"/>
  <c r="D67" i="39"/>
  <c r="D89" i="39"/>
  <c r="D92" i="39"/>
  <c r="Q13" i="39"/>
  <c r="D106" i="39"/>
  <c r="D109" i="39"/>
  <c r="D112" i="39"/>
  <c r="D143" i="39"/>
  <c r="D38" i="39"/>
  <c r="D53" i="39"/>
  <c r="D81" i="39"/>
  <c r="D95" i="39"/>
  <c r="D131" i="39"/>
  <c r="D33" i="39"/>
  <c r="D59" i="39"/>
  <c r="D62" i="39"/>
  <c r="D101" i="39"/>
  <c r="D104" i="39"/>
  <c r="J148" i="17"/>
  <c r="J147" i="17"/>
  <c r="J146" i="17"/>
  <c r="J145" i="17"/>
  <c r="J144" i="17"/>
  <c r="J143" i="17"/>
  <c r="J142" i="17"/>
  <c r="J141" i="17"/>
  <c r="J140" i="17"/>
  <c r="J139" i="17"/>
  <c r="J138" i="17"/>
  <c r="J137" i="17"/>
  <c r="J136" i="17"/>
  <c r="J135" i="17"/>
  <c r="J134" i="17"/>
  <c r="J133" i="17"/>
  <c r="J132" i="17"/>
  <c r="J131" i="17"/>
  <c r="J130" i="17"/>
  <c r="J129" i="17"/>
  <c r="J128" i="17"/>
  <c r="J127" i="17"/>
  <c r="J126" i="17"/>
  <c r="J125" i="17"/>
  <c r="J124" i="17"/>
  <c r="J123" i="17"/>
  <c r="J122" i="17"/>
  <c r="J121" i="17"/>
  <c r="J120" i="17"/>
  <c r="J119" i="17"/>
  <c r="J118" i="17"/>
  <c r="J117" i="17"/>
  <c r="J116" i="17"/>
  <c r="J115" i="17"/>
  <c r="J114" i="17"/>
  <c r="J113" i="17"/>
  <c r="J112" i="17"/>
  <c r="J111" i="17"/>
  <c r="J110" i="17"/>
  <c r="J109" i="17"/>
  <c r="J108" i="17"/>
  <c r="J107" i="17"/>
  <c r="J106" i="17"/>
  <c r="J105" i="17"/>
  <c r="J104" i="17"/>
  <c r="J103" i="17"/>
  <c r="J102" i="17"/>
  <c r="J101" i="17"/>
  <c r="J100" i="17"/>
  <c r="J99" i="17"/>
  <c r="J98" i="17"/>
  <c r="J97" i="17"/>
  <c r="J96" i="17"/>
  <c r="J95" i="17"/>
  <c r="J94" i="17"/>
  <c r="J93" i="17"/>
  <c r="J92" i="17"/>
  <c r="J91" i="17"/>
  <c r="J90" i="17"/>
  <c r="J89" i="17"/>
  <c r="J88" i="17"/>
  <c r="J87" i="17"/>
  <c r="J86" i="17"/>
  <c r="J85" i="17"/>
  <c r="J84" i="17"/>
  <c r="J83" i="17"/>
  <c r="J82" i="17"/>
  <c r="J81" i="17"/>
  <c r="J80" i="17"/>
  <c r="J79" i="17"/>
  <c r="J78" i="17"/>
  <c r="J77" i="17"/>
  <c r="J76" i="17"/>
  <c r="J75" i="17"/>
  <c r="J74" i="17"/>
  <c r="J73" i="17"/>
  <c r="J72" i="17"/>
  <c r="J71" i="17"/>
  <c r="J70" i="17"/>
  <c r="J69" i="17"/>
  <c r="J68" i="17"/>
  <c r="J67" i="17"/>
  <c r="J66" i="17"/>
  <c r="J65" i="17"/>
  <c r="J64" i="17"/>
  <c r="J63" i="17"/>
  <c r="J62" i="17"/>
  <c r="J61" i="17"/>
  <c r="J60" i="17"/>
  <c r="J59" i="17"/>
  <c r="J58" i="17"/>
  <c r="J57" i="17"/>
  <c r="J56" i="17"/>
  <c r="J55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40" i="17"/>
  <c r="J39" i="17"/>
  <c r="J38" i="17"/>
  <c r="J37" i="17"/>
  <c r="J36" i="17"/>
  <c r="J35" i="17"/>
  <c r="J34" i="17"/>
  <c r="J33" i="17"/>
  <c r="J32" i="17"/>
  <c r="J31" i="17"/>
  <c r="J30" i="17"/>
  <c r="J29" i="17"/>
  <c r="J28" i="17"/>
  <c r="J27" i="17"/>
  <c r="J26" i="17"/>
  <c r="J25" i="17"/>
  <c r="J24" i="17"/>
  <c r="J23" i="17"/>
  <c r="J22" i="17"/>
  <c r="J21" i="17"/>
  <c r="J20" i="17"/>
  <c r="J19" i="17"/>
  <c r="J18" i="17"/>
  <c r="J17" i="17"/>
  <c r="J16" i="17"/>
  <c r="J15" i="17"/>
  <c r="J14" i="17"/>
  <c r="J13" i="17"/>
  <c r="J12" i="17"/>
  <c r="J10" i="17"/>
  <c r="J9" i="17"/>
  <c r="G129" i="17" l="1"/>
  <c r="G101" i="17"/>
  <c r="G103" i="17"/>
  <c r="G81" i="17"/>
  <c r="G58" i="17"/>
  <c r="G147" i="17"/>
  <c r="G96" i="17"/>
  <c r="G93" i="17"/>
  <c r="G30" i="17"/>
  <c r="G61" i="17"/>
  <c r="G66" i="17"/>
  <c r="G90" i="17"/>
  <c r="G22" i="17"/>
  <c r="G148" i="17"/>
  <c r="G130" i="17"/>
  <c r="G132" i="17"/>
  <c r="G82" i="17"/>
  <c r="G51" i="17"/>
  <c r="G146" i="17"/>
  <c r="G14" i="17"/>
  <c r="G75" i="17"/>
  <c r="G138" i="17"/>
  <c r="G44" i="17"/>
  <c r="G80" i="17"/>
  <c r="G49" i="17"/>
  <c r="G85" i="17"/>
  <c r="G76" i="17"/>
  <c r="G99" i="17"/>
  <c r="G36" i="17"/>
  <c r="G65" i="17"/>
  <c r="G136" i="17"/>
  <c r="G70" i="17"/>
  <c r="G115" i="17"/>
  <c r="G143" i="17"/>
  <c r="G64" i="17"/>
  <c r="G13" i="17"/>
  <c r="G133" i="17"/>
  <c r="G145" i="17"/>
  <c r="G97" i="17"/>
  <c r="G74" i="17"/>
  <c r="G108" i="17"/>
  <c r="G41" i="17"/>
  <c r="G46" i="17"/>
  <c r="G20" i="17"/>
  <c r="G19" i="17"/>
  <c r="G104" i="17"/>
  <c r="G135" i="17"/>
  <c r="G71" i="17"/>
  <c r="G42" i="17"/>
  <c r="G78" i="17"/>
  <c r="G111" i="17"/>
  <c r="G113" i="17"/>
  <c r="G27" i="17"/>
  <c r="G50" i="17"/>
  <c r="G63" i="17"/>
  <c r="G125" i="17"/>
  <c r="G28" i="17"/>
  <c r="G60" i="17"/>
  <c r="G141" i="17"/>
  <c r="G62" i="17"/>
  <c r="G131" i="17"/>
  <c r="G59" i="17"/>
  <c r="G95" i="17"/>
  <c r="G38" i="17"/>
  <c r="G47" i="17"/>
  <c r="G94" i="17"/>
  <c r="G123" i="17"/>
  <c r="G9" i="17"/>
  <c r="G140" i="17"/>
  <c r="G83" i="17"/>
  <c r="G37" i="17"/>
  <c r="G105" i="17"/>
  <c r="G34" i="17"/>
  <c r="G23" i="17"/>
  <c r="G134" i="17"/>
  <c r="G139" i="17"/>
  <c r="G40" i="17"/>
  <c r="G15" i="17"/>
  <c r="G98" i="17"/>
  <c r="G117" i="17"/>
  <c r="G32" i="17"/>
  <c r="G127" i="17"/>
  <c r="G86" i="17"/>
  <c r="G119" i="17"/>
  <c r="G73" i="17"/>
  <c r="G57" i="17"/>
  <c r="G110" i="17"/>
  <c r="G48" i="17"/>
  <c r="G126" i="17"/>
  <c r="G56" i="17"/>
  <c r="G109" i="17"/>
  <c r="G24" i="17"/>
  <c r="G52" i="17"/>
  <c r="G112" i="17"/>
  <c r="G39" i="17"/>
  <c r="G120" i="17"/>
  <c r="G55" i="17"/>
  <c r="G10" i="17"/>
  <c r="G88" i="17"/>
  <c r="G26" i="17"/>
  <c r="G25" i="17"/>
  <c r="G53" i="17"/>
  <c r="G35" i="17"/>
  <c r="G142" i="17"/>
  <c r="G68" i="17"/>
  <c r="G17" i="17"/>
  <c r="G89" i="17"/>
  <c r="G16" i="17"/>
  <c r="G137" i="17"/>
  <c r="G54" i="17"/>
  <c r="G79" i="17"/>
  <c r="G84" i="17"/>
  <c r="G114" i="17"/>
  <c r="G72" i="17"/>
  <c r="G91" i="17"/>
  <c r="G12" i="17"/>
  <c r="G102" i="17"/>
  <c r="G87" i="17"/>
  <c r="G118" i="17"/>
  <c r="G69" i="17"/>
  <c r="G122" i="17"/>
  <c r="G31" i="17"/>
  <c r="G107" i="17"/>
  <c r="G33" i="17"/>
  <c r="G121" i="17"/>
  <c r="G45" i="17"/>
  <c r="G67" i="17"/>
  <c r="G106" i="17"/>
  <c r="G124" i="17"/>
  <c r="G92" i="17"/>
  <c r="G128" i="17"/>
  <c r="G100" i="17"/>
  <c r="G21" i="17"/>
  <c r="G43" i="17"/>
  <c r="G77" i="17"/>
  <c r="G18" i="17"/>
  <c r="G116" i="17"/>
  <c r="G29" i="17"/>
  <c r="G144" i="17"/>
  <c r="J11" i="17"/>
  <c r="J8" i="17" s="1"/>
  <c r="D13" i="39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G11" i="17" l="1"/>
  <c r="G8" i="17" s="1"/>
  <c r="H92" i="17"/>
  <c r="D148" i="17" l="1"/>
  <c r="D147" i="17"/>
  <c r="D146" i="17"/>
  <c r="D145" i="17"/>
  <c r="D144" i="17"/>
  <c r="D143" i="17"/>
  <c r="D142" i="17"/>
  <c r="D141" i="17"/>
  <c r="D140" i="17"/>
  <c r="D139" i="17"/>
  <c r="D138" i="17"/>
  <c r="D137" i="17"/>
  <c r="D136" i="17"/>
  <c r="D135" i="17"/>
  <c r="D134" i="17"/>
  <c r="D133" i="17"/>
  <c r="D132" i="17"/>
  <c r="D131" i="17"/>
  <c r="D130" i="17"/>
  <c r="D129" i="17"/>
  <c r="D128" i="17"/>
  <c r="D127" i="17"/>
  <c r="D126" i="17"/>
  <c r="D125" i="17"/>
  <c r="D124" i="17"/>
  <c r="D123" i="17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D86" i="17"/>
  <c r="D85" i="17"/>
  <c r="D84" i="17"/>
  <c r="D83" i="17"/>
  <c r="D82" i="17"/>
  <c r="D81" i="17"/>
  <c r="D80" i="17"/>
  <c r="D79" i="17"/>
  <c r="D78" i="17"/>
  <c r="D77" i="17"/>
  <c r="D76" i="17"/>
  <c r="D75" i="17"/>
  <c r="D74" i="17"/>
  <c r="D73" i="17"/>
  <c r="D72" i="17"/>
  <c r="D71" i="17"/>
  <c r="D70" i="17"/>
  <c r="D69" i="17"/>
  <c r="D68" i="17"/>
  <c r="D67" i="17"/>
  <c r="D66" i="17"/>
  <c r="D65" i="17"/>
  <c r="D64" i="17"/>
  <c r="D63" i="17"/>
  <c r="D62" i="17"/>
  <c r="D61" i="17"/>
  <c r="D59" i="17"/>
  <c r="D58" i="17"/>
  <c r="D57" i="17"/>
  <c r="D56" i="17"/>
  <c r="D55" i="17"/>
  <c r="D54" i="17"/>
  <c r="D53" i="17"/>
  <c r="D52" i="17"/>
  <c r="D51" i="17"/>
  <c r="D50" i="17"/>
  <c r="D49" i="17"/>
  <c r="D48" i="17"/>
  <c r="D47" i="17"/>
  <c r="D46" i="17"/>
  <c r="D45" i="17"/>
  <c r="D44" i="17"/>
  <c r="D43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30" i="17"/>
  <c r="D29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D14" i="17"/>
  <c r="D13" i="17"/>
  <c r="D68" i="31" l="1"/>
  <c r="D132" i="31"/>
  <c r="D44" i="31"/>
  <c r="D77" i="31"/>
  <c r="D149" i="31"/>
  <c r="D22" i="31"/>
  <c r="D30" i="31"/>
  <c r="D38" i="31"/>
  <c r="D45" i="31"/>
  <c r="D53" i="31"/>
  <c r="D61" i="31"/>
  <c r="D70" i="31"/>
  <c r="D78" i="31"/>
  <c r="D86" i="31"/>
  <c r="D94" i="31"/>
  <c r="D102" i="31"/>
  <c r="D110" i="31"/>
  <c r="D118" i="31"/>
  <c r="D126" i="31"/>
  <c r="D134" i="31"/>
  <c r="D142" i="31"/>
  <c r="D150" i="31"/>
  <c r="D28" i="31"/>
  <c r="D59" i="31"/>
  <c r="D100" i="31"/>
  <c r="D140" i="31"/>
  <c r="D85" i="31"/>
  <c r="D141" i="31"/>
  <c r="D23" i="31"/>
  <c r="D31" i="31"/>
  <c r="D39" i="31"/>
  <c r="D46" i="31"/>
  <c r="D54" i="31"/>
  <c r="D62" i="31"/>
  <c r="D71" i="31"/>
  <c r="D79" i="31"/>
  <c r="D87" i="31"/>
  <c r="D95" i="31"/>
  <c r="D103" i="31"/>
  <c r="D111" i="31"/>
  <c r="D119" i="31"/>
  <c r="D127" i="31"/>
  <c r="D135" i="31"/>
  <c r="D143" i="31"/>
  <c r="D151" i="31"/>
  <c r="D20" i="31"/>
  <c r="D51" i="31"/>
  <c r="D92" i="31"/>
  <c r="D124" i="31"/>
  <c r="D37" i="31"/>
  <c r="D69" i="31"/>
  <c r="D133" i="31"/>
  <c r="D24" i="31"/>
  <c r="D32" i="31"/>
  <c r="D40" i="31"/>
  <c r="D47" i="31"/>
  <c r="D55" i="31"/>
  <c r="D63" i="31"/>
  <c r="D72" i="31"/>
  <c r="D80" i="31"/>
  <c r="D88" i="31"/>
  <c r="D104" i="31"/>
  <c r="D112" i="31"/>
  <c r="D120" i="31"/>
  <c r="D128" i="31"/>
  <c r="D136" i="31"/>
  <c r="D144" i="31"/>
  <c r="D152" i="31"/>
  <c r="D76" i="31"/>
  <c r="D148" i="31"/>
  <c r="D52" i="31"/>
  <c r="D93" i="31"/>
  <c r="D109" i="31"/>
  <c r="D17" i="31"/>
  <c r="D25" i="31"/>
  <c r="D33" i="31"/>
  <c r="D41" i="31"/>
  <c r="D48" i="31"/>
  <c r="D56" i="31"/>
  <c r="D65" i="31"/>
  <c r="D73" i="31"/>
  <c r="D81" i="31"/>
  <c r="D89" i="31"/>
  <c r="D97" i="31"/>
  <c r="D105" i="31"/>
  <c r="D113" i="31"/>
  <c r="D121" i="31"/>
  <c r="D129" i="31"/>
  <c r="D137" i="31"/>
  <c r="D145" i="31"/>
  <c r="D43" i="31"/>
  <c r="D108" i="31"/>
  <c r="D29" i="31"/>
  <c r="D125" i="31"/>
  <c r="D18" i="31"/>
  <c r="D26" i="31"/>
  <c r="D34" i="31"/>
  <c r="D42" i="31"/>
  <c r="D49" i="31"/>
  <c r="D57" i="31"/>
  <c r="D66" i="31"/>
  <c r="D74" i="31"/>
  <c r="D82" i="31"/>
  <c r="D90" i="31"/>
  <c r="D98" i="31"/>
  <c r="D106" i="31"/>
  <c r="D114" i="31"/>
  <c r="D122" i="31"/>
  <c r="D130" i="31"/>
  <c r="D138" i="31"/>
  <c r="D146" i="31"/>
  <c r="D36" i="31"/>
  <c r="D84" i="31"/>
  <c r="D116" i="31"/>
  <c r="D21" i="31"/>
  <c r="D60" i="31"/>
  <c r="D101" i="31"/>
  <c r="D117" i="31"/>
  <c r="D19" i="31"/>
  <c r="D27" i="31"/>
  <c r="D35" i="31"/>
  <c r="D50" i="31"/>
  <c r="D58" i="31"/>
  <c r="D67" i="31"/>
  <c r="D75" i="31"/>
  <c r="D83" i="31"/>
  <c r="D91" i="31"/>
  <c r="D99" i="31"/>
  <c r="D107" i="31"/>
  <c r="D115" i="31"/>
  <c r="D123" i="31"/>
  <c r="D131" i="31"/>
  <c r="D139" i="31"/>
  <c r="D147" i="31"/>
  <c r="D96" i="31"/>
  <c r="D60" i="17"/>
  <c r="D64" i="31" l="1"/>
  <c r="Q147" i="17" l="1"/>
  <c r="Q146" i="17"/>
  <c r="Q145" i="17"/>
  <c r="Q144" i="17"/>
  <c r="Q143" i="17"/>
  <c r="Q142" i="17"/>
  <c r="Q140" i="17"/>
  <c r="Q139" i="17"/>
  <c r="Q138" i="17"/>
  <c r="Q137" i="17"/>
  <c r="Q136" i="17"/>
  <c r="Q135" i="17"/>
  <c r="Q134" i="17"/>
  <c r="Q133" i="17"/>
  <c r="Q132" i="17"/>
  <c r="Q131" i="17"/>
  <c r="Q130" i="17"/>
  <c r="Q129" i="17"/>
  <c r="Q128" i="17"/>
  <c r="Q127" i="17"/>
  <c r="Q126" i="17"/>
  <c r="Q125" i="17"/>
  <c r="Q124" i="17"/>
  <c r="Q123" i="17"/>
  <c r="Q122" i="17"/>
  <c r="Q121" i="17"/>
  <c r="Q120" i="17"/>
  <c r="Q119" i="17"/>
  <c r="Q118" i="17"/>
  <c r="Q117" i="17"/>
  <c r="Q116" i="17"/>
  <c r="Q115" i="17"/>
  <c r="Q114" i="17"/>
  <c r="Q113" i="17"/>
  <c r="Q112" i="17"/>
  <c r="Q111" i="17"/>
  <c r="Q110" i="17"/>
  <c r="Q109" i="17"/>
  <c r="Q107" i="17"/>
  <c r="Q106" i="17"/>
  <c r="Q105" i="17"/>
  <c r="Q104" i="17"/>
  <c r="Q103" i="17"/>
  <c r="Q101" i="17"/>
  <c r="Q100" i="17"/>
  <c r="Q99" i="17"/>
  <c r="Q98" i="17"/>
  <c r="Q97" i="17"/>
  <c r="Q96" i="17"/>
  <c r="Q95" i="17"/>
  <c r="Q94" i="17"/>
  <c r="Q93" i="17"/>
  <c r="Q92" i="17"/>
  <c r="Q91" i="17"/>
  <c r="Q90" i="17"/>
  <c r="Q89" i="17"/>
  <c r="Q88" i="17"/>
  <c r="Q87" i="17"/>
  <c r="Q85" i="17"/>
  <c r="Q84" i="17"/>
  <c r="Q83" i="17"/>
  <c r="Q82" i="17"/>
  <c r="Q81" i="17"/>
  <c r="Q80" i="17"/>
  <c r="Q79" i="17"/>
  <c r="Q78" i="17"/>
  <c r="Q77" i="17"/>
  <c r="Q76" i="17"/>
  <c r="Q75" i="17"/>
  <c r="Q74" i="17"/>
  <c r="Q73" i="17"/>
  <c r="Q72" i="17"/>
  <c r="Q71" i="17"/>
  <c r="Q70" i="17"/>
  <c r="Q69" i="17"/>
  <c r="Q68" i="17"/>
  <c r="Q67" i="17"/>
  <c r="Q66" i="17"/>
  <c r="Q65" i="17"/>
  <c r="Q64" i="17"/>
  <c r="Q63" i="17"/>
  <c r="Q62" i="17"/>
  <c r="Q61" i="17"/>
  <c r="Q60" i="17"/>
  <c r="Q59" i="17"/>
  <c r="Q58" i="17"/>
  <c r="Q57" i="17"/>
  <c r="Q56" i="17"/>
  <c r="Q55" i="17"/>
  <c r="Q54" i="17"/>
  <c r="Q53" i="17"/>
  <c r="Q52" i="17"/>
  <c r="Q51" i="17"/>
  <c r="Q49" i="17"/>
  <c r="Q48" i="17"/>
  <c r="Q47" i="17"/>
  <c r="Q46" i="17"/>
  <c r="Q45" i="17"/>
  <c r="Q44" i="17"/>
  <c r="Q43" i="17"/>
  <c r="Q42" i="17"/>
  <c r="Q41" i="17"/>
  <c r="Q40" i="17"/>
  <c r="Q39" i="17"/>
  <c r="Q38" i="17"/>
  <c r="Q37" i="17"/>
  <c r="Q36" i="17"/>
  <c r="Q35" i="17"/>
  <c r="Q34" i="17"/>
  <c r="Q33" i="17"/>
  <c r="Q32" i="17"/>
  <c r="Q31" i="17"/>
  <c r="Q30" i="17"/>
  <c r="Q29" i="17"/>
  <c r="Q28" i="17"/>
  <c r="Q27" i="17"/>
  <c r="Q26" i="17"/>
  <c r="Q25" i="17"/>
  <c r="Q23" i="17"/>
  <c r="Q22" i="17"/>
  <c r="Q21" i="17"/>
  <c r="Q20" i="17"/>
  <c r="Q19" i="17"/>
  <c r="Q18" i="17"/>
  <c r="Q17" i="17"/>
  <c r="Q16" i="17"/>
  <c r="Q15" i="17"/>
  <c r="Q12" i="17"/>
  <c r="G11" i="36"/>
  <c r="F11" i="36"/>
  <c r="E11" i="36"/>
  <c r="D10" i="36"/>
  <c r="I11" i="36" l="1"/>
  <c r="K11" i="36"/>
  <c r="H21" i="31"/>
  <c r="H117" i="31"/>
  <c r="H131" i="31"/>
  <c r="H95" i="31"/>
  <c r="H55" i="31"/>
  <c r="H57" i="31"/>
  <c r="H59" i="31"/>
  <c r="H61" i="31"/>
  <c r="H63" i="31"/>
  <c r="H65" i="31"/>
  <c r="H67" i="31"/>
  <c r="H69" i="31"/>
  <c r="H71" i="31"/>
  <c r="H73" i="31"/>
  <c r="H75" i="31"/>
  <c r="H77" i="31"/>
  <c r="H79" i="31"/>
  <c r="H81" i="31"/>
  <c r="H83" i="31"/>
  <c r="H85" i="31"/>
  <c r="H87" i="31"/>
  <c r="H89" i="31"/>
  <c r="H19" i="31"/>
  <c r="H109" i="31"/>
  <c r="H125" i="31"/>
  <c r="H135" i="31"/>
  <c r="H101" i="31"/>
  <c r="H30" i="31"/>
  <c r="H32" i="31"/>
  <c r="H34" i="31"/>
  <c r="H36" i="31"/>
  <c r="H38" i="31"/>
  <c r="H40" i="31"/>
  <c r="H42" i="31"/>
  <c r="H43" i="31"/>
  <c r="H45" i="31"/>
  <c r="H47" i="31"/>
  <c r="H49" i="31"/>
  <c r="H51" i="31"/>
  <c r="H53" i="31"/>
  <c r="H146" i="31"/>
  <c r="H148" i="31"/>
  <c r="H150" i="31"/>
  <c r="H23" i="31"/>
  <c r="H113" i="31"/>
  <c r="H121" i="31"/>
  <c r="H127" i="31"/>
  <c r="H133" i="31"/>
  <c r="H139" i="31"/>
  <c r="H143" i="31"/>
  <c r="H99" i="31"/>
  <c r="H20" i="31"/>
  <c r="H22" i="31"/>
  <c r="H24" i="31"/>
  <c r="H26" i="31"/>
  <c r="H108" i="31"/>
  <c r="H110" i="31"/>
  <c r="H112" i="31"/>
  <c r="H114" i="31"/>
  <c r="H116" i="31"/>
  <c r="H118" i="31"/>
  <c r="H120" i="31"/>
  <c r="H122" i="31"/>
  <c r="H124" i="31"/>
  <c r="H126" i="31"/>
  <c r="H128" i="31"/>
  <c r="H130" i="31"/>
  <c r="H132" i="31"/>
  <c r="H134" i="31"/>
  <c r="H136" i="31"/>
  <c r="H138" i="31"/>
  <c r="H140" i="31"/>
  <c r="H142" i="31"/>
  <c r="H144" i="31"/>
  <c r="H119" i="31"/>
  <c r="H141" i="31"/>
  <c r="H97" i="31"/>
  <c r="H92" i="31"/>
  <c r="H94" i="31"/>
  <c r="H98" i="31"/>
  <c r="H100" i="31"/>
  <c r="H102" i="31"/>
  <c r="H104" i="31"/>
  <c r="H27" i="31"/>
  <c r="H111" i="31"/>
  <c r="H123" i="31"/>
  <c r="H137" i="31"/>
  <c r="H91" i="31"/>
  <c r="H103" i="31"/>
  <c r="H16" i="31"/>
  <c r="H56" i="31"/>
  <c r="H58" i="31"/>
  <c r="H60" i="31"/>
  <c r="H62" i="31"/>
  <c r="H64" i="31"/>
  <c r="H66" i="31"/>
  <c r="H68" i="31"/>
  <c r="H70" i="31"/>
  <c r="H72" i="31"/>
  <c r="H74" i="31"/>
  <c r="H76" i="31"/>
  <c r="H78" i="31"/>
  <c r="H80" i="31"/>
  <c r="H82" i="31"/>
  <c r="H84" i="31"/>
  <c r="H86" i="31"/>
  <c r="H88" i="31"/>
  <c r="H25" i="31"/>
  <c r="H107" i="31"/>
  <c r="H115" i="31"/>
  <c r="H129" i="31"/>
  <c r="H93" i="31"/>
  <c r="H105" i="31"/>
  <c r="H29" i="31"/>
  <c r="H31" i="31"/>
  <c r="H33" i="31"/>
  <c r="H35" i="31"/>
  <c r="H37" i="31"/>
  <c r="H39" i="31"/>
  <c r="H41" i="31"/>
  <c r="H44" i="31"/>
  <c r="H46" i="31"/>
  <c r="H48" i="31"/>
  <c r="H50" i="31"/>
  <c r="H52" i="31"/>
  <c r="H147" i="31"/>
  <c r="H149" i="31"/>
  <c r="H151" i="31"/>
  <c r="H96" i="31"/>
  <c r="Q10" i="17"/>
  <c r="Q9" i="17"/>
  <c r="Q24" i="17"/>
  <c r="Q50" i="17"/>
  <c r="Q86" i="17"/>
  <c r="Q13" i="17"/>
  <c r="Q102" i="17"/>
  <c r="Q141" i="17"/>
  <c r="J11" i="36"/>
  <c r="D11" i="36"/>
  <c r="H13" i="31" l="1"/>
  <c r="H145" i="31"/>
  <c r="H14" i="31"/>
  <c r="H106" i="31"/>
  <c r="H28" i="31"/>
  <c r="H17" i="31"/>
  <c r="H90" i="31"/>
  <c r="H18" i="31"/>
  <c r="H54" i="31"/>
  <c r="Q11" i="17"/>
  <c r="Q8" i="17" s="1"/>
  <c r="H11" i="36"/>
  <c r="H15" i="31" l="1"/>
  <c r="H12" i="31" l="1"/>
  <c r="H21" i="17"/>
  <c r="H20" i="17"/>
  <c r="H14" i="17" l="1"/>
  <c r="H18" i="17"/>
  <c r="H17" i="17"/>
  <c r="H13" i="17"/>
  <c r="H16" i="17"/>
  <c r="H19" i="17"/>
  <c r="H12" i="17" l="1"/>
  <c r="D66" i="29" l="1"/>
  <c r="D64" i="29"/>
  <c r="S64" i="17" l="1"/>
  <c r="S66" i="17"/>
  <c r="J70" i="31" l="1"/>
  <c r="J68" i="31"/>
  <c r="D13" i="29"/>
  <c r="D14" i="29"/>
  <c r="D15" i="29"/>
  <c r="D16" i="29"/>
  <c r="D17" i="29"/>
  <c r="D18" i="29"/>
  <c r="D19" i="29"/>
  <c r="D20" i="29"/>
  <c r="D21" i="29"/>
  <c r="D22" i="29"/>
  <c r="D23" i="29"/>
  <c r="D24" i="29"/>
  <c r="D25" i="29"/>
  <c r="D26" i="29"/>
  <c r="D27" i="29"/>
  <c r="D28" i="29"/>
  <c r="D29" i="29"/>
  <c r="D30" i="29"/>
  <c r="D31" i="29"/>
  <c r="D32" i="29"/>
  <c r="D33" i="29"/>
  <c r="D34" i="29"/>
  <c r="D35" i="29"/>
  <c r="D36" i="29"/>
  <c r="D37" i="29"/>
  <c r="D38" i="29"/>
  <c r="D39" i="29"/>
  <c r="D40" i="29"/>
  <c r="D41" i="29"/>
  <c r="D42" i="29"/>
  <c r="D43" i="29"/>
  <c r="D44" i="29"/>
  <c r="D45" i="29"/>
  <c r="D46" i="29"/>
  <c r="D47" i="29"/>
  <c r="D48" i="29"/>
  <c r="D49" i="29"/>
  <c r="D50" i="29"/>
  <c r="D51" i="29"/>
  <c r="D52" i="29"/>
  <c r="D53" i="29"/>
  <c r="D54" i="29"/>
  <c r="D55" i="29"/>
  <c r="D56" i="29"/>
  <c r="D57" i="29"/>
  <c r="D58" i="29"/>
  <c r="D59" i="29"/>
  <c r="D60" i="29"/>
  <c r="D61" i="29"/>
  <c r="D62" i="29"/>
  <c r="D63" i="29"/>
  <c r="D65" i="29"/>
  <c r="D67" i="29"/>
  <c r="D68" i="29"/>
  <c r="D69" i="29"/>
  <c r="D70" i="29"/>
  <c r="D71" i="29"/>
  <c r="D72" i="29"/>
  <c r="D73" i="29"/>
  <c r="D74" i="29"/>
  <c r="D75" i="29"/>
  <c r="D76" i="29"/>
  <c r="D77" i="29"/>
  <c r="D78" i="29"/>
  <c r="D79" i="29"/>
  <c r="D80" i="29"/>
  <c r="D81" i="29"/>
  <c r="D82" i="29"/>
  <c r="D83" i="29"/>
  <c r="D84" i="29"/>
  <c r="D85" i="29"/>
  <c r="D86" i="29"/>
  <c r="D87" i="29"/>
  <c r="D88" i="29"/>
  <c r="D89" i="29"/>
  <c r="D90" i="29"/>
  <c r="D91" i="29"/>
  <c r="D92" i="29"/>
  <c r="D93" i="29"/>
  <c r="D94" i="29"/>
  <c r="D95" i="29"/>
  <c r="D96" i="29"/>
  <c r="D97" i="29"/>
  <c r="D98" i="29"/>
  <c r="D99" i="29"/>
  <c r="D100" i="29"/>
  <c r="D101" i="29"/>
  <c r="D102" i="29"/>
  <c r="D103" i="29"/>
  <c r="D104" i="29"/>
  <c r="D105" i="29"/>
  <c r="D106" i="29"/>
  <c r="D107" i="29"/>
  <c r="D108" i="29"/>
  <c r="D109" i="29"/>
  <c r="D110" i="29"/>
  <c r="D111" i="29"/>
  <c r="D112" i="29"/>
  <c r="D113" i="29"/>
  <c r="D114" i="29"/>
  <c r="D115" i="29"/>
  <c r="D116" i="29"/>
  <c r="D117" i="29"/>
  <c r="D118" i="29"/>
  <c r="D119" i="29"/>
  <c r="D120" i="29"/>
  <c r="D121" i="29"/>
  <c r="D122" i="29"/>
  <c r="D123" i="29"/>
  <c r="D124" i="29"/>
  <c r="D125" i="29"/>
  <c r="D126" i="29"/>
  <c r="D127" i="29"/>
  <c r="D128" i="29"/>
  <c r="D129" i="29"/>
  <c r="D130" i="29"/>
  <c r="D131" i="29"/>
  <c r="D132" i="29"/>
  <c r="D133" i="29"/>
  <c r="D134" i="29"/>
  <c r="D135" i="29"/>
  <c r="D136" i="29"/>
  <c r="D137" i="29"/>
  <c r="D138" i="29"/>
  <c r="D139" i="29"/>
  <c r="D140" i="29"/>
  <c r="D141" i="29"/>
  <c r="D142" i="29"/>
  <c r="D143" i="29"/>
  <c r="D144" i="29"/>
  <c r="D145" i="29"/>
  <c r="D146" i="29"/>
  <c r="D147" i="29"/>
  <c r="D148" i="29"/>
  <c r="S121" i="17" l="1"/>
  <c r="S63" i="17"/>
  <c r="S24" i="17"/>
  <c r="S120" i="17"/>
  <c r="S80" i="17"/>
  <c r="S31" i="17"/>
  <c r="S143" i="17"/>
  <c r="S135" i="17"/>
  <c r="S127" i="17"/>
  <c r="S119" i="17"/>
  <c r="S111" i="17"/>
  <c r="S103" i="17"/>
  <c r="S95" i="17"/>
  <c r="S87" i="17"/>
  <c r="S79" i="17"/>
  <c r="S71" i="17"/>
  <c r="S61" i="17"/>
  <c r="S53" i="17"/>
  <c r="S45" i="17"/>
  <c r="S38" i="17"/>
  <c r="S30" i="17"/>
  <c r="S22" i="17"/>
  <c r="S14" i="17"/>
  <c r="S145" i="17"/>
  <c r="S105" i="17"/>
  <c r="S39" i="17"/>
  <c r="S136" i="17"/>
  <c r="S96" i="17"/>
  <c r="S15" i="17"/>
  <c r="S142" i="17"/>
  <c r="S134" i="17"/>
  <c r="S126" i="17"/>
  <c r="S118" i="17"/>
  <c r="S110" i="17"/>
  <c r="S102" i="17"/>
  <c r="S94" i="17"/>
  <c r="S86" i="17"/>
  <c r="S78" i="17"/>
  <c r="S70" i="17"/>
  <c r="S52" i="17"/>
  <c r="S44" i="17"/>
  <c r="S37" i="17"/>
  <c r="S29" i="17"/>
  <c r="S21" i="17"/>
  <c r="S13" i="17"/>
  <c r="S129" i="17"/>
  <c r="S89" i="17"/>
  <c r="S32" i="17"/>
  <c r="S144" i="17"/>
  <c r="S88" i="17"/>
  <c r="S23" i="17"/>
  <c r="S141" i="17"/>
  <c r="S133" i="17"/>
  <c r="S125" i="17"/>
  <c r="S117" i="17"/>
  <c r="S109" i="17"/>
  <c r="S101" i="17"/>
  <c r="S93" i="17"/>
  <c r="S85" i="17"/>
  <c r="S77" i="17"/>
  <c r="S69" i="17"/>
  <c r="S59" i="17"/>
  <c r="S51" i="17"/>
  <c r="S43" i="17"/>
  <c r="S36" i="17"/>
  <c r="S28" i="17"/>
  <c r="S20" i="17"/>
  <c r="S97" i="17"/>
  <c r="S55" i="17"/>
  <c r="S112" i="17"/>
  <c r="S72" i="17"/>
  <c r="S54" i="17"/>
  <c r="S148" i="17"/>
  <c r="S140" i="17"/>
  <c r="S132" i="17"/>
  <c r="S124" i="17"/>
  <c r="S116" i="17"/>
  <c r="S108" i="17"/>
  <c r="S100" i="17"/>
  <c r="S84" i="17"/>
  <c r="S76" i="17"/>
  <c r="S68" i="17"/>
  <c r="S58" i="17"/>
  <c r="S50" i="17"/>
  <c r="S42" i="17"/>
  <c r="S35" i="17"/>
  <c r="S27" i="17"/>
  <c r="S19" i="17"/>
  <c r="S113" i="17"/>
  <c r="S73" i="17"/>
  <c r="S47" i="17"/>
  <c r="S147" i="17"/>
  <c r="S139" i="17"/>
  <c r="S131" i="17"/>
  <c r="S123" i="17"/>
  <c r="S115" i="17"/>
  <c r="S107" i="17"/>
  <c r="S99" i="17"/>
  <c r="S91" i="17"/>
  <c r="S83" i="17"/>
  <c r="S75" i="17"/>
  <c r="S67" i="17"/>
  <c r="S57" i="17"/>
  <c r="S49" i="17"/>
  <c r="S41" i="17"/>
  <c r="S34" i="17"/>
  <c r="S26" i="17"/>
  <c r="S18" i="17"/>
  <c r="S137" i="17"/>
  <c r="S81" i="17"/>
  <c r="S16" i="17"/>
  <c r="S128" i="17"/>
  <c r="S104" i="17"/>
  <c r="S62" i="17"/>
  <c r="S46" i="17"/>
  <c r="S146" i="17"/>
  <c r="S138" i="17"/>
  <c r="S130" i="17"/>
  <c r="S122" i="17"/>
  <c r="S114" i="17"/>
  <c r="S106" i="17"/>
  <c r="S98" i="17"/>
  <c r="S90" i="17"/>
  <c r="S82" i="17"/>
  <c r="S74" i="17"/>
  <c r="S65" i="17"/>
  <c r="S56" i="17"/>
  <c r="S48" i="17"/>
  <c r="S40" i="17"/>
  <c r="S33" i="17"/>
  <c r="S25" i="17"/>
  <c r="S17" i="17"/>
  <c r="S92" i="17"/>
  <c r="S60" i="17"/>
  <c r="J60" i="31" l="1"/>
  <c r="J126" i="31"/>
  <c r="J61" i="31"/>
  <c r="J23" i="31"/>
  <c r="J88" i="31"/>
  <c r="J58" i="31"/>
  <c r="J101" i="31"/>
  <c r="J81" i="31"/>
  <c r="J113" i="31"/>
  <c r="J145" i="31"/>
  <c r="J36" i="31"/>
  <c r="J25" i="31"/>
  <c r="J56" i="31"/>
  <c r="J130" i="31"/>
  <c r="J100" i="31"/>
  <c r="J75" i="31"/>
  <c r="J124" i="31"/>
  <c r="J95" i="31"/>
  <c r="J139" i="31"/>
  <c r="J37" i="31"/>
  <c r="J69" i="31"/>
  <c r="J102" i="31"/>
  <c r="J134" i="31"/>
  <c r="J66" i="31"/>
  <c r="J85" i="31"/>
  <c r="J38" i="31"/>
  <c r="J71" i="31"/>
  <c r="J103" i="31"/>
  <c r="J135" i="31"/>
  <c r="J51" i="31"/>
  <c r="J31" i="31"/>
  <c r="J62" i="31"/>
  <c r="J104" i="31"/>
  <c r="J136" i="31"/>
  <c r="J76" i="31"/>
  <c r="J24" i="31"/>
  <c r="J55" i="31"/>
  <c r="J89" i="31"/>
  <c r="J121" i="31"/>
  <c r="J27" i="31"/>
  <c r="J93" i="31"/>
  <c r="J33" i="31"/>
  <c r="J74" i="31"/>
  <c r="J106" i="31"/>
  <c r="J138" i="31"/>
  <c r="J140" i="31"/>
  <c r="J18" i="31"/>
  <c r="J49" i="31"/>
  <c r="J83" i="31"/>
  <c r="J115" i="31"/>
  <c r="J147" i="31"/>
  <c r="J28" i="31"/>
  <c r="J29" i="31"/>
  <c r="J107" i="31"/>
  <c r="J64" i="31"/>
  <c r="J20" i="31"/>
  <c r="J42" i="31"/>
  <c r="J44" i="31"/>
  <c r="J78" i="31"/>
  <c r="J110" i="31"/>
  <c r="J142" i="31"/>
  <c r="J108" i="31"/>
  <c r="J141" i="31"/>
  <c r="J45" i="31"/>
  <c r="J79" i="31"/>
  <c r="J111" i="31"/>
  <c r="J143" i="31"/>
  <c r="J77" i="31"/>
  <c r="J39" i="31"/>
  <c r="J72" i="31"/>
  <c r="J112" i="31"/>
  <c r="J144" i="31"/>
  <c r="J116" i="31"/>
  <c r="J32" i="31"/>
  <c r="J63" i="31"/>
  <c r="J97" i="31"/>
  <c r="J129" i="31"/>
  <c r="J92" i="31"/>
  <c r="J133" i="31"/>
  <c r="J41" i="31"/>
  <c r="J82" i="31"/>
  <c r="J114" i="31"/>
  <c r="J146" i="31"/>
  <c r="J43" i="31"/>
  <c r="J26" i="31"/>
  <c r="J57" i="31"/>
  <c r="J91" i="31"/>
  <c r="J123" i="31"/>
  <c r="J35" i="31"/>
  <c r="J67" i="31"/>
  <c r="J94" i="31"/>
  <c r="J98" i="31"/>
  <c r="J50" i="31"/>
  <c r="J30" i="31"/>
  <c r="J127" i="31"/>
  <c r="J54" i="31"/>
  <c r="J128" i="31"/>
  <c r="J47" i="31"/>
  <c r="J149" i="31"/>
  <c r="J21" i="31"/>
  <c r="J52" i="31"/>
  <c r="J86" i="31"/>
  <c r="J118" i="31"/>
  <c r="J150" i="31"/>
  <c r="J132" i="31"/>
  <c r="J22" i="31"/>
  <c r="J53" i="31"/>
  <c r="J87" i="31"/>
  <c r="J119" i="31"/>
  <c r="J151" i="31"/>
  <c r="J117" i="31"/>
  <c r="J46" i="31"/>
  <c r="J80" i="31"/>
  <c r="J120" i="31"/>
  <c r="J152" i="31"/>
  <c r="J59" i="31"/>
  <c r="J40" i="31"/>
  <c r="J73" i="31"/>
  <c r="J105" i="31"/>
  <c r="J137" i="31"/>
  <c r="J148" i="31"/>
  <c r="J17" i="31"/>
  <c r="J48" i="31"/>
  <c r="J90" i="31"/>
  <c r="J122" i="31"/>
  <c r="J19" i="31"/>
  <c r="J109" i="31"/>
  <c r="J34" i="31"/>
  <c r="J65" i="31"/>
  <c r="J99" i="31"/>
  <c r="J131" i="31"/>
  <c r="J84" i="31"/>
  <c r="J125" i="31"/>
  <c r="J96" i="31"/>
  <c r="R13" i="17" l="1"/>
  <c r="R14" i="17"/>
  <c r="R15" i="17"/>
  <c r="R16" i="17"/>
  <c r="R18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1" i="17"/>
  <c r="R32" i="17"/>
  <c r="R33" i="17"/>
  <c r="R34" i="17"/>
  <c r="R35" i="17"/>
  <c r="R37" i="17"/>
  <c r="R38" i="17"/>
  <c r="R39" i="17"/>
  <c r="R40" i="17"/>
  <c r="R41" i="17"/>
  <c r="R42" i="17"/>
  <c r="R43" i="17"/>
  <c r="R44" i="17"/>
  <c r="R45" i="17"/>
  <c r="R46" i="17"/>
  <c r="R47" i="17"/>
  <c r="R48" i="17"/>
  <c r="R49" i="17"/>
  <c r="R50" i="17"/>
  <c r="R51" i="17"/>
  <c r="R52" i="17"/>
  <c r="R53" i="17"/>
  <c r="R54" i="17"/>
  <c r="R55" i="17"/>
  <c r="R56" i="17"/>
  <c r="R57" i="17"/>
  <c r="R58" i="17"/>
  <c r="R59" i="17"/>
  <c r="R61" i="17"/>
  <c r="R62" i="17"/>
  <c r="R63" i="17"/>
  <c r="R64" i="17"/>
  <c r="R65" i="17"/>
  <c r="R66" i="17"/>
  <c r="R67" i="17"/>
  <c r="R68" i="17"/>
  <c r="R69" i="17"/>
  <c r="R70" i="17"/>
  <c r="R71" i="17"/>
  <c r="R72" i="17"/>
  <c r="R73" i="17"/>
  <c r="R74" i="17"/>
  <c r="R75" i="17"/>
  <c r="R76" i="17"/>
  <c r="R77" i="17"/>
  <c r="R78" i="17"/>
  <c r="R79" i="17"/>
  <c r="R80" i="17"/>
  <c r="R81" i="17"/>
  <c r="R82" i="17"/>
  <c r="R83" i="17"/>
  <c r="R84" i="17"/>
  <c r="R85" i="17"/>
  <c r="R86" i="17"/>
  <c r="R87" i="17"/>
  <c r="R88" i="17"/>
  <c r="R90" i="17"/>
  <c r="R91" i="17"/>
  <c r="R92" i="17"/>
  <c r="R93" i="17"/>
  <c r="R94" i="17"/>
  <c r="R95" i="17"/>
  <c r="R96" i="17"/>
  <c r="R97" i="17"/>
  <c r="R98" i="17"/>
  <c r="R99" i="17"/>
  <c r="R100" i="17"/>
  <c r="R101" i="17"/>
  <c r="R102" i="17"/>
  <c r="R103" i="17"/>
  <c r="R104" i="17"/>
  <c r="R105" i="17"/>
  <c r="R106" i="17"/>
  <c r="R107" i="17"/>
  <c r="R108" i="17"/>
  <c r="R109" i="17"/>
  <c r="R110" i="17"/>
  <c r="R112" i="17"/>
  <c r="R113" i="17"/>
  <c r="R114" i="17"/>
  <c r="R115" i="17"/>
  <c r="R116" i="17"/>
  <c r="R118" i="17"/>
  <c r="R119" i="17"/>
  <c r="R120" i="17"/>
  <c r="R121" i="17"/>
  <c r="R122" i="17"/>
  <c r="R123" i="17"/>
  <c r="R124" i="17"/>
  <c r="R125" i="17"/>
  <c r="R126" i="17"/>
  <c r="R128" i="17"/>
  <c r="R130" i="17"/>
  <c r="R131" i="17"/>
  <c r="R132" i="17"/>
  <c r="R133" i="17"/>
  <c r="R134" i="17"/>
  <c r="R135" i="17"/>
  <c r="R136" i="17"/>
  <c r="R137" i="17"/>
  <c r="R141" i="17"/>
  <c r="R142" i="17"/>
  <c r="R143" i="17"/>
  <c r="R144" i="17"/>
  <c r="R145" i="17"/>
  <c r="R146" i="17"/>
  <c r="R147" i="17"/>
  <c r="R148" i="17"/>
  <c r="D10" i="28"/>
  <c r="I151" i="31" l="1"/>
  <c r="I127" i="31"/>
  <c r="I79" i="31"/>
  <c r="I23" i="31"/>
  <c r="I126" i="31"/>
  <c r="I86" i="31"/>
  <c r="I70" i="31"/>
  <c r="I22" i="31"/>
  <c r="I149" i="31"/>
  <c r="I141" i="31"/>
  <c r="R129" i="17"/>
  <c r="I125" i="31"/>
  <c r="I117" i="31"/>
  <c r="I109" i="31"/>
  <c r="I101" i="31"/>
  <c r="R89" i="17"/>
  <c r="I85" i="31"/>
  <c r="I77" i="31"/>
  <c r="I69" i="31"/>
  <c r="I60" i="31"/>
  <c r="I52" i="31"/>
  <c r="I44" i="31"/>
  <c r="I37" i="31"/>
  <c r="I29" i="31"/>
  <c r="R17" i="17"/>
  <c r="I135" i="31"/>
  <c r="I87" i="31"/>
  <c r="I46" i="31"/>
  <c r="I118" i="31"/>
  <c r="I38" i="31"/>
  <c r="I148" i="31"/>
  <c r="I140" i="31"/>
  <c r="I132" i="31"/>
  <c r="I124" i="31"/>
  <c r="I116" i="31"/>
  <c r="I108" i="31"/>
  <c r="I100" i="31"/>
  <c r="I92" i="31"/>
  <c r="I84" i="31"/>
  <c r="I76" i="31"/>
  <c r="I68" i="31"/>
  <c r="I59" i="31"/>
  <c r="I51" i="31"/>
  <c r="I43" i="31"/>
  <c r="I36" i="31"/>
  <c r="I28" i="31"/>
  <c r="I20" i="31"/>
  <c r="R139" i="17"/>
  <c r="I95" i="31"/>
  <c r="I62" i="31"/>
  <c r="R138" i="17"/>
  <c r="I30" i="31"/>
  <c r="R9" i="17"/>
  <c r="I147" i="31"/>
  <c r="I139" i="31"/>
  <c r="R127" i="17"/>
  <c r="I123" i="31"/>
  <c r="R111" i="17"/>
  <c r="I107" i="31"/>
  <c r="I99" i="31"/>
  <c r="I91" i="31"/>
  <c r="I83" i="31"/>
  <c r="I75" i="31"/>
  <c r="I67" i="31"/>
  <c r="I58" i="31"/>
  <c r="I50" i="31"/>
  <c r="I35" i="31"/>
  <c r="I27" i="31"/>
  <c r="I19" i="31"/>
  <c r="I111" i="31"/>
  <c r="I39" i="31"/>
  <c r="I102" i="31"/>
  <c r="I61" i="31"/>
  <c r="R10" i="17"/>
  <c r="I146" i="31"/>
  <c r="I138" i="31"/>
  <c r="I130" i="31"/>
  <c r="I122" i="31"/>
  <c r="I114" i="31"/>
  <c r="I106" i="31"/>
  <c r="I98" i="31"/>
  <c r="I90" i="31"/>
  <c r="I82" i="31"/>
  <c r="I74" i="31"/>
  <c r="I66" i="31"/>
  <c r="I57" i="31"/>
  <c r="I49" i="31"/>
  <c r="I42" i="31"/>
  <c r="I34" i="31"/>
  <c r="I26" i="31"/>
  <c r="I18" i="31"/>
  <c r="I103" i="31"/>
  <c r="I54" i="31"/>
  <c r="I134" i="31"/>
  <c r="I45" i="31"/>
  <c r="I145" i="31"/>
  <c r="I137" i="31"/>
  <c r="I129" i="31"/>
  <c r="R117" i="17"/>
  <c r="I113" i="31"/>
  <c r="I105" i="31"/>
  <c r="I97" i="31"/>
  <c r="I89" i="31"/>
  <c r="I81" i="31"/>
  <c r="I73" i="31"/>
  <c r="I65" i="31"/>
  <c r="I56" i="31"/>
  <c r="I48" i="31"/>
  <c r="I41" i="31"/>
  <c r="I33" i="31"/>
  <c r="I25" i="31"/>
  <c r="I17" i="31"/>
  <c r="I119" i="31"/>
  <c r="I71" i="31"/>
  <c r="I31" i="31"/>
  <c r="I150" i="31"/>
  <c r="I110" i="31"/>
  <c r="I94" i="31"/>
  <c r="I78" i="31"/>
  <c r="I53" i="31"/>
  <c r="I152" i="31"/>
  <c r="R140" i="17"/>
  <c r="I136" i="31"/>
  <c r="I128" i="31"/>
  <c r="I120" i="31"/>
  <c r="I112" i="31"/>
  <c r="I104" i="31"/>
  <c r="I88" i="31"/>
  <c r="I80" i="31"/>
  <c r="I72" i="31"/>
  <c r="I63" i="31"/>
  <c r="I55" i="31"/>
  <c r="I47" i="31"/>
  <c r="R36" i="17"/>
  <c r="I32" i="31"/>
  <c r="I24" i="31"/>
  <c r="I96" i="31"/>
  <c r="R60" i="17"/>
  <c r="I13" i="31" l="1"/>
  <c r="I115" i="31"/>
  <c r="I133" i="31"/>
  <c r="I14" i="31"/>
  <c r="I93" i="31"/>
  <c r="I121" i="31"/>
  <c r="I142" i="31"/>
  <c r="I40" i="31"/>
  <c r="I64" i="31"/>
  <c r="I144" i="31"/>
  <c r="I131" i="31"/>
  <c r="I143" i="31"/>
  <c r="I21" i="31"/>
  <c r="M148" i="17" l="1"/>
  <c r="M9" i="17" l="1"/>
  <c r="F9" i="17" l="1"/>
  <c r="D12" i="29"/>
  <c r="D10" i="29"/>
  <c r="D12" i="17"/>
  <c r="E11" i="22"/>
  <c r="D10" i="17"/>
  <c r="D9" i="17"/>
  <c r="D13" i="31" l="1"/>
  <c r="S9" i="17"/>
  <c r="S10" i="17"/>
  <c r="D14" i="31"/>
  <c r="D16" i="31"/>
  <c r="D15" i="31" s="1"/>
  <c r="D11" i="17"/>
  <c r="D8" i="17" s="1"/>
  <c r="S12" i="17"/>
  <c r="D11" i="29"/>
  <c r="D8" i="29" s="1"/>
  <c r="D12" i="31" l="1"/>
  <c r="J13" i="31"/>
  <c r="J14" i="31"/>
  <c r="J16" i="31"/>
  <c r="J15" i="31" s="1"/>
  <c r="S11" i="17"/>
  <c r="S8" i="17" s="1"/>
  <c r="J12" i="31" l="1"/>
  <c r="M147" i="17"/>
  <c r="M93" i="17" l="1"/>
  <c r="M10" i="17"/>
  <c r="M12" i="17" l="1"/>
  <c r="M130" i="17" l="1"/>
  <c r="M133" i="17"/>
  <c r="M96" i="17"/>
  <c r="M63" i="17"/>
  <c r="M35" i="17"/>
  <c r="M132" i="17"/>
  <c r="M118" i="17"/>
  <c r="M95" i="17"/>
  <c r="M78" i="17"/>
  <c r="M55" i="17"/>
  <c r="M39" i="17"/>
  <c r="M26" i="17"/>
  <c r="M19" i="17"/>
  <c r="M139" i="17"/>
  <c r="M131" i="17"/>
  <c r="M124" i="17"/>
  <c r="M117" i="17"/>
  <c r="M110" i="17"/>
  <c r="M102" i="17"/>
  <c r="M94" i="17"/>
  <c r="M85" i="17"/>
  <c r="M77" i="17"/>
  <c r="M69" i="17"/>
  <c r="M61" i="17"/>
  <c r="M54" i="17"/>
  <c r="M46" i="17"/>
  <c r="M33" i="17"/>
  <c r="M25" i="17"/>
  <c r="M88" i="17"/>
  <c r="M57" i="17"/>
  <c r="M36" i="17"/>
  <c r="M13" i="17"/>
  <c r="M112" i="17"/>
  <c r="M79" i="17"/>
  <c r="M56" i="17"/>
  <c r="M40" i="17"/>
  <c r="M27" i="17"/>
  <c r="M20" i="17"/>
  <c r="M140" i="17"/>
  <c r="M125" i="17"/>
  <c r="M103" i="17"/>
  <c r="M86" i="17"/>
  <c r="M70" i="17"/>
  <c r="M47" i="17"/>
  <c r="M34" i="17"/>
  <c r="M138" i="17"/>
  <c r="M123" i="17"/>
  <c r="M109" i="17"/>
  <c r="M92" i="17"/>
  <c r="M84" i="17"/>
  <c r="M76" i="17"/>
  <c r="M68" i="17"/>
  <c r="M53" i="17"/>
  <c r="M45" i="17"/>
  <c r="M32" i="17"/>
  <c r="M119" i="17"/>
  <c r="M105" i="17"/>
  <c r="M80" i="17"/>
  <c r="M41" i="17"/>
  <c r="M21" i="17"/>
  <c r="M71" i="17"/>
  <c r="M111" i="17"/>
  <c r="M62" i="17"/>
  <c r="M146" i="17"/>
  <c r="M116" i="17"/>
  <c r="M101" i="17"/>
  <c r="M145" i="17"/>
  <c r="M137" i="17"/>
  <c r="M129" i="17"/>
  <c r="M122" i="17"/>
  <c r="M115" i="17"/>
  <c r="M108" i="17"/>
  <c r="M100" i="17"/>
  <c r="M91" i="17"/>
  <c r="M83" i="17"/>
  <c r="M75" i="17"/>
  <c r="M67" i="17"/>
  <c r="M60" i="17"/>
  <c r="M52" i="17"/>
  <c r="M44" i="17"/>
  <c r="M38" i="17"/>
  <c r="M31" i="17"/>
  <c r="M24" i="17"/>
  <c r="M16" i="17"/>
  <c r="M142" i="17"/>
  <c r="M72" i="17"/>
  <c r="M134" i="17"/>
  <c r="M97" i="17"/>
  <c r="M64" i="17"/>
  <c r="M28" i="17"/>
  <c r="M141" i="17"/>
  <c r="M104" i="17"/>
  <c r="M87" i="17"/>
  <c r="M48" i="17"/>
  <c r="M144" i="17"/>
  <c r="M136" i="17"/>
  <c r="M128" i="17"/>
  <c r="M121" i="17"/>
  <c r="M114" i="17"/>
  <c r="M107" i="17"/>
  <c r="M99" i="17"/>
  <c r="M90" i="17"/>
  <c r="M82" i="17"/>
  <c r="M74" i="17"/>
  <c r="M66" i="17"/>
  <c r="M59" i="17"/>
  <c r="M51" i="17"/>
  <c r="M43" i="17"/>
  <c r="M37" i="17"/>
  <c r="M30" i="17"/>
  <c r="M23" i="17"/>
  <c r="M15" i="17"/>
  <c r="M143" i="17"/>
  <c r="M135" i="17"/>
  <c r="M127" i="17"/>
  <c r="M120" i="17"/>
  <c r="M113" i="17"/>
  <c r="M106" i="17"/>
  <c r="M98" i="17"/>
  <c r="M89" i="17"/>
  <c r="M81" i="17"/>
  <c r="M73" i="17"/>
  <c r="M65" i="17"/>
  <c r="M58" i="17"/>
  <c r="M50" i="17"/>
  <c r="M42" i="17"/>
  <c r="M29" i="17"/>
  <c r="M22" i="17"/>
  <c r="M14" i="17"/>
  <c r="M126" i="17"/>
  <c r="M49" i="17"/>
  <c r="M17" i="17"/>
  <c r="M18" i="17"/>
  <c r="M11" i="17" l="1"/>
  <c r="M8" i="17" s="1"/>
  <c r="F95" i="17"/>
  <c r="F94" i="17"/>
  <c r="F93" i="17"/>
  <c r="F10" i="17"/>
  <c r="F13" i="31" l="1"/>
  <c r="F14" i="31"/>
  <c r="T9" i="17" l="1"/>
  <c r="T10" i="17"/>
  <c r="K14" i="31" l="1"/>
  <c r="K13" i="31"/>
  <c r="M13" i="31" l="1"/>
  <c r="M14" i="31"/>
  <c r="D11" i="22"/>
  <c r="F97" i="31" l="1"/>
  <c r="K97" i="31" s="1"/>
  <c r="M97" i="31" s="1"/>
  <c r="F98" i="31"/>
  <c r="K98" i="31" s="1"/>
  <c r="M98" i="31" s="1"/>
  <c r="F99" i="31"/>
  <c r="K99" i="31" s="1"/>
  <c r="M99" i="31" s="1"/>
  <c r="T93" i="17"/>
  <c r="T95" i="17"/>
  <c r="T94" i="17"/>
  <c r="D11" i="28" l="1"/>
  <c r="R12" i="17"/>
  <c r="R11" i="17" l="1"/>
  <c r="R8" i="17" s="1"/>
  <c r="I16" i="31"/>
  <c r="I15" i="31" s="1"/>
  <c r="I12" i="31" l="1"/>
  <c r="N8" i="35"/>
  <c r="E8" i="35"/>
  <c r="D11" i="35" l="1"/>
  <c r="H15" i="17"/>
  <c r="H11" i="17" l="1"/>
  <c r="H8" i="17" s="1"/>
  <c r="D8" i="35"/>
  <c r="F116" i="17" l="1"/>
  <c r="F120" i="31" s="1"/>
  <c r="K120" i="31" s="1"/>
  <c r="M120" i="31" s="1"/>
  <c r="F91" i="17"/>
  <c r="F95" i="31" s="1"/>
  <c r="K95" i="31" s="1"/>
  <c r="M95" i="31" s="1"/>
  <c r="F135" i="17"/>
  <c r="F121" i="17"/>
  <c r="F122" i="17"/>
  <c r="F146" i="17"/>
  <c r="T146" i="17" s="1"/>
  <c r="F117" i="17"/>
  <c r="F65" i="17"/>
  <c r="F69" i="31" s="1"/>
  <c r="K69" i="31" s="1"/>
  <c r="M69" i="31" s="1"/>
  <c r="F121" i="31" l="1"/>
  <c r="K121" i="31" s="1"/>
  <c r="M121" i="31" s="1"/>
  <c r="F126" i="31"/>
  <c r="K126" i="31" s="1"/>
  <c r="M126" i="31" s="1"/>
  <c r="F125" i="31"/>
  <c r="K125" i="31" s="1"/>
  <c r="M125" i="31" s="1"/>
  <c r="F139" i="31"/>
  <c r="K139" i="31" s="1"/>
  <c r="M139" i="31" s="1"/>
  <c r="T116" i="17"/>
  <c r="T135" i="17"/>
  <c r="T122" i="17"/>
  <c r="T121" i="17"/>
  <c r="T65" i="17"/>
  <c r="F35" i="17"/>
  <c r="F39" i="31" s="1"/>
  <c r="K39" i="31" s="1"/>
  <c r="M39" i="31" s="1"/>
  <c r="F114" i="17"/>
  <c r="F118" i="31" s="1"/>
  <c r="K118" i="31" s="1"/>
  <c r="M118" i="31" s="1"/>
  <c r="F118" i="17"/>
  <c r="F34" i="17"/>
  <c r="T34" i="17" s="1"/>
  <c r="T117" i="17"/>
  <c r="F112" i="17"/>
  <c r="F124" i="17"/>
  <c r="F128" i="31" s="1"/>
  <c r="K128" i="31" s="1"/>
  <c r="M128" i="31" s="1"/>
  <c r="F147" i="17"/>
  <c r="T147" i="17" s="1"/>
  <c r="F111" i="17"/>
  <c r="F115" i="31" s="1"/>
  <c r="K115" i="31" s="1"/>
  <c r="M115" i="31" s="1"/>
  <c r="F119" i="17"/>
  <c r="F149" i="17"/>
  <c r="F125" i="17"/>
  <c r="F129" i="31" s="1"/>
  <c r="K129" i="31" s="1"/>
  <c r="M129" i="31" s="1"/>
  <c r="F64" i="17"/>
  <c r="F150" i="31"/>
  <c r="K150" i="31" s="1"/>
  <c r="M150" i="31" s="1"/>
  <c r="T91" i="17"/>
  <c r="F142" i="17"/>
  <c r="F126" i="17"/>
  <c r="F24" i="17"/>
  <c r="T24" i="17" s="1"/>
  <c r="F148" i="17"/>
  <c r="T148" i="17" s="1"/>
  <c r="F127" i="17"/>
  <c r="F115" i="17"/>
  <c r="F128" i="17"/>
  <c r="F140" i="17"/>
  <c r="T140" i="17" s="1"/>
  <c r="F129" i="17"/>
  <c r="T35" i="17" l="1"/>
  <c r="F123" i="31"/>
  <c r="K123" i="31" s="1"/>
  <c r="M123" i="31" s="1"/>
  <c r="T149" i="17"/>
  <c r="T126" i="17"/>
  <c r="T111" i="17"/>
  <c r="F146" i="31"/>
  <c r="K146" i="31" s="1"/>
  <c r="M146" i="31" s="1"/>
  <c r="F132" i="31"/>
  <c r="K132" i="31" s="1"/>
  <c r="M132" i="31" s="1"/>
  <c r="T112" i="17"/>
  <c r="F122" i="31"/>
  <c r="K122" i="31" s="1"/>
  <c r="M122" i="31" s="1"/>
  <c r="F144" i="31"/>
  <c r="K144" i="31" s="1"/>
  <c r="M144" i="31" s="1"/>
  <c r="T115" i="17"/>
  <c r="T127" i="17"/>
  <c r="T142" i="17"/>
  <c r="F130" i="31"/>
  <c r="K130" i="31" s="1"/>
  <c r="M130" i="31" s="1"/>
  <c r="T114" i="17"/>
  <c r="T124" i="17"/>
  <c r="F151" i="31"/>
  <c r="K151" i="31" s="1"/>
  <c r="M151" i="31" s="1"/>
  <c r="T128" i="17"/>
  <c r="T119" i="17"/>
  <c r="T118" i="17"/>
  <c r="T64" i="17"/>
  <c r="T129" i="17"/>
  <c r="F131" i="31"/>
  <c r="K131" i="31" s="1"/>
  <c r="M131" i="31" s="1"/>
  <c r="F38" i="31"/>
  <c r="K38" i="31" s="1"/>
  <c r="M38" i="31" s="1"/>
  <c r="F68" i="31"/>
  <c r="K68" i="31" s="1"/>
  <c r="M68" i="31" s="1"/>
  <c r="F116" i="31"/>
  <c r="K116" i="31" s="1"/>
  <c r="M116" i="31" s="1"/>
  <c r="F152" i="31"/>
  <c r="K152" i="31" s="1"/>
  <c r="M152" i="31" s="1"/>
  <c r="F153" i="31"/>
  <c r="K153" i="31" s="1"/>
  <c r="M153" i="31" s="1"/>
  <c r="F28" i="31"/>
  <c r="K28" i="31" s="1"/>
  <c r="M28" i="31" s="1"/>
  <c r="T125" i="17"/>
  <c r="F119" i="31"/>
  <c r="K119" i="31" s="1"/>
  <c r="M119" i="31" s="1"/>
  <c r="F133" i="31"/>
  <c r="K133" i="31" s="1"/>
  <c r="M133" i="31" s="1"/>
  <c r="F26" i="17" l="1"/>
  <c r="F43" i="17"/>
  <c r="F82" i="17"/>
  <c r="T82" i="17" s="1"/>
  <c r="F110" i="17"/>
  <c r="F33" i="17"/>
  <c r="F36" i="17"/>
  <c r="F14" i="17"/>
  <c r="F41" i="17"/>
  <c r="F30" i="17"/>
  <c r="F90" i="17"/>
  <c r="F45" i="17"/>
  <c r="F73" i="17"/>
  <c r="F27" i="17"/>
  <c r="F113" i="17"/>
  <c r="F117" i="31" s="1"/>
  <c r="K117" i="31" s="1"/>
  <c r="M117" i="31" s="1"/>
  <c r="F74" i="17"/>
  <c r="F108" i="17"/>
  <c r="F58" i="17"/>
  <c r="F68" i="17"/>
  <c r="F42" i="17"/>
  <c r="T43" i="17"/>
  <c r="F104" i="17"/>
  <c r="F13" i="17"/>
  <c r="F12" i="17"/>
  <c r="F17" i="31" l="1"/>
  <c r="K17" i="31" s="1"/>
  <c r="M17" i="31" s="1"/>
  <c r="T104" i="17"/>
  <c r="F37" i="31"/>
  <c r="K37" i="31" s="1"/>
  <c r="M37" i="31" s="1"/>
  <c r="F72" i="31"/>
  <c r="K72" i="31" s="1"/>
  <c r="M72" i="31" s="1"/>
  <c r="T108" i="17"/>
  <c r="T90" i="17"/>
  <c r="F62" i="31"/>
  <c r="K62" i="31" s="1"/>
  <c r="M62" i="31" s="1"/>
  <c r="T30" i="17"/>
  <c r="F30" i="31"/>
  <c r="K30" i="31" s="1"/>
  <c r="M30" i="31" s="1"/>
  <c r="F86" i="31"/>
  <c r="K86" i="31" s="1"/>
  <c r="M86" i="31" s="1"/>
  <c r="T13" i="17"/>
  <c r="T113" i="17"/>
  <c r="T41" i="17"/>
  <c r="F78" i="31"/>
  <c r="K78" i="31" s="1"/>
  <c r="M78" i="31" s="1"/>
  <c r="F18" i="31"/>
  <c r="K18" i="31" s="1"/>
  <c r="M18" i="31" s="1"/>
  <c r="T36" i="17"/>
  <c r="F108" i="31"/>
  <c r="K108" i="31" s="1"/>
  <c r="M108" i="31" s="1"/>
  <c r="F31" i="31"/>
  <c r="K31" i="31" s="1"/>
  <c r="M31" i="31" s="1"/>
  <c r="T33" i="17"/>
  <c r="F46" i="31"/>
  <c r="K46" i="31" s="1"/>
  <c r="M46" i="31" s="1"/>
  <c r="F77" i="31"/>
  <c r="K77" i="31" s="1"/>
  <c r="M77" i="31" s="1"/>
  <c r="F114" i="31"/>
  <c r="K114" i="31" s="1"/>
  <c r="M114" i="31" s="1"/>
  <c r="F49" i="31"/>
  <c r="K49" i="31" s="1"/>
  <c r="M49" i="31" s="1"/>
  <c r="T58" i="17"/>
  <c r="F47" i="31"/>
  <c r="K47" i="31" s="1"/>
  <c r="M47" i="31" s="1"/>
  <c r="F112" i="31"/>
  <c r="K112" i="31" s="1"/>
  <c r="M112" i="31" s="1"/>
  <c r="F34" i="31"/>
  <c r="K34" i="31" s="1"/>
  <c r="M34" i="31" s="1"/>
  <c r="T26" i="17"/>
  <c r="T73" i="17"/>
  <c r="T110" i="17"/>
  <c r="F40" i="31"/>
  <c r="K40" i="31" s="1"/>
  <c r="M40" i="31" s="1"/>
  <c r="T14" i="17"/>
  <c r="T27" i="17"/>
  <c r="F45" i="31"/>
  <c r="K45" i="31" s="1"/>
  <c r="M45" i="31" s="1"/>
  <c r="F22" i="17"/>
  <c r="F76" i="17"/>
  <c r="T76" i="17" s="1"/>
  <c r="F99" i="17"/>
  <c r="F23" i="17"/>
  <c r="F21" i="17"/>
  <c r="F101" i="17"/>
  <c r="F132" i="17"/>
  <c r="F79" i="17"/>
  <c r="F83" i="31" s="1"/>
  <c r="K83" i="31" s="1"/>
  <c r="M83" i="31" s="1"/>
  <c r="F16" i="17"/>
  <c r="F56" i="17"/>
  <c r="F51" i="17"/>
  <c r="F81" i="17"/>
  <c r="F85" i="31" s="1"/>
  <c r="K85" i="31" s="1"/>
  <c r="M85" i="31" s="1"/>
  <c r="F134" i="17"/>
  <c r="F87" i="17"/>
  <c r="F139" i="17"/>
  <c r="F62" i="17"/>
  <c r="F69" i="17"/>
  <c r="F53" i="17"/>
  <c r="F103" i="17"/>
  <c r="F83" i="17"/>
  <c r="F136" i="17"/>
  <c r="F140" i="31" s="1"/>
  <c r="K140" i="31" s="1"/>
  <c r="M140" i="31" s="1"/>
  <c r="F38" i="17"/>
  <c r="T38" i="17" s="1"/>
  <c r="F25" i="17"/>
  <c r="F31" i="17"/>
  <c r="F144" i="17"/>
  <c r="T144" i="17" s="1"/>
  <c r="F107" i="17"/>
  <c r="F137" i="17"/>
  <c r="F59" i="17"/>
  <c r="F17" i="17"/>
  <c r="F85" i="17"/>
  <c r="F67" i="17"/>
  <c r="F145" i="17"/>
  <c r="T145" i="17" s="1"/>
  <c r="F28" i="17"/>
  <c r="F106" i="17"/>
  <c r="F37" i="17"/>
  <c r="F120" i="17"/>
  <c r="F124" i="31" s="1"/>
  <c r="K124" i="31" s="1"/>
  <c r="M124" i="31" s="1"/>
  <c r="F89" i="17"/>
  <c r="F84" i="17"/>
  <c r="T42" i="17"/>
  <c r="T74" i="17"/>
  <c r="T45" i="17"/>
  <c r="F71" i="17"/>
  <c r="F75" i="31" s="1"/>
  <c r="K75" i="31" s="1"/>
  <c r="M75" i="31" s="1"/>
  <c r="F57" i="17"/>
  <c r="F63" i="17"/>
  <c r="F75" i="17"/>
  <c r="F92" i="17"/>
  <c r="F109" i="17"/>
  <c r="F29" i="17"/>
  <c r="F98" i="17"/>
  <c r="F47" i="17"/>
  <c r="F88" i="17"/>
  <c r="F80" i="17"/>
  <c r="T80" i="17" s="1"/>
  <c r="F20" i="17"/>
  <c r="F100" i="17"/>
  <c r="F49" i="17"/>
  <c r="F39" i="17"/>
  <c r="F46" i="17"/>
  <c r="F60" i="17"/>
  <c r="F138" i="17"/>
  <c r="F86" i="17"/>
  <c r="T68" i="17"/>
  <c r="F94" i="31"/>
  <c r="K94" i="31" s="1"/>
  <c r="M94" i="31" s="1"/>
  <c r="F19" i="17"/>
  <c r="F48" i="17"/>
  <c r="F143" i="17"/>
  <c r="T143" i="17" s="1"/>
  <c r="F77" i="17"/>
  <c r="T77" i="17" s="1"/>
  <c r="F55" i="17"/>
  <c r="F133" i="17"/>
  <c r="F54" i="17"/>
  <c r="F131" i="17"/>
  <c r="F15" i="17"/>
  <c r="F96" i="17"/>
  <c r="T96" i="17" s="1"/>
  <c r="F78" i="17"/>
  <c r="F82" i="31" s="1"/>
  <c r="K82" i="31" s="1"/>
  <c r="M82" i="31" s="1"/>
  <c r="F44" i="17"/>
  <c r="F50" i="17"/>
  <c r="T50" i="17" s="1"/>
  <c r="F141" i="17"/>
  <c r="F145" i="31" s="1"/>
  <c r="K145" i="31" s="1"/>
  <c r="M145" i="31" s="1"/>
  <c r="F97" i="17"/>
  <c r="F102" i="17"/>
  <c r="F123" i="17"/>
  <c r="F18" i="17"/>
  <c r="F61" i="17"/>
  <c r="F70" i="17"/>
  <c r="F130" i="17"/>
  <c r="F66" i="17"/>
  <c r="F52" i="17"/>
  <c r="F72" i="17"/>
  <c r="T72" i="17" s="1"/>
  <c r="F40" i="17"/>
  <c r="F32" i="17"/>
  <c r="F105" i="17"/>
  <c r="T137" i="17"/>
  <c r="F57" i="31"/>
  <c r="K57" i="31" s="1"/>
  <c r="M57" i="31" s="1"/>
  <c r="F107" i="31"/>
  <c r="K107" i="31" s="1"/>
  <c r="M107" i="31" s="1"/>
  <c r="T71" i="17"/>
  <c r="L11" i="17"/>
  <c r="L8" i="17" s="1"/>
  <c r="T97" i="17" l="1"/>
  <c r="T75" i="17"/>
  <c r="F25" i="31"/>
  <c r="K25" i="31" s="1"/>
  <c r="M25" i="31" s="1"/>
  <c r="T66" i="17"/>
  <c r="T133" i="17"/>
  <c r="T63" i="17"/>
  <c r="F63" i="31"/>
  <c r="K63" i="31" s="1"/>
  <c r="M63" i="31" s="1"/>
  <c r="F87" i="31"/>
  <c r="K87" i="31" s="1"/>
  <c r="M87" i="31" s="1"/>
  <c r="F27" i="31"/>
  <c r="K27" i="31" s="1"/>
  <c r="M27" i="31" s="1"/>
  <c r="T130" i="17"/>
  <c r="F92" i="31"/>
  <c r="K92" i="31" s="1"/>
  <c r="M92" i="31" s="1"/>
  <c r="T57" i="17"/>
  <c r="F41" i="31"/>
  <c r="K41" i="31" s="1"/>
  <c r="M41" i="31" s="1"/>
  <c r="F141" i="31"/>
  <c r="K141" i="31" s="1"/>
  <c r="M141" i="31" s="1"/>
  <c r="T51" i="17"/>
  <c r="F103" i="31"/>
  <c r="K103" i="31" s="1"/>
  <c r="M103" i="31" s="1"/>
  <c r="T89" i="17"/>
  <c r="F74" i="31"/>
  <c r="K74" i="31" s="1"/>
  <c r="M74" i="31" s="1"/>
  <c r="T60" i="17"/>
  <c r="F65" i="31"/>
  <c r="K65" i="31" s="1"/>
  <c r="M65" i="31" s="1"/>
  <c r="F50" i="31"/>
  <c r="K50" i="31" s="1"/>
  <c r="M50" i="31" s="1"/>
  <c r="F102" i="31"/>
  <c r="K102" i="31" s="1"/>
  <c r="M102" i="31" s="1"/>
  <c r="T69" i="17"/>
  <c r="F36" i="31"/>
  <c r="K36" i="31" s="1"/>
  <c r="M36" i="31" s="1"/>
  <c r="F22" i="31"/>
  <c r="K22" i="31" s="1"/>
  <c r="M22" i="31" s="1"/>
  <c r="T39" i="17"/>
  <c r="T29" i="17"/>
  <c r="F35" i="31"/>
  <c r="K35" i="31" s="1"/>
  <c r="M35" i="31" s="1"/>
  <c r="F66" i="31"/>
  <c r="K66" i="31" s="1"/>
  <c r="M66" i="31" s="1"/>
  <c r="T20" i="17"/>
  <c r="T134" i="17"/>
  <c r="T17" i="17"/>
  <c r="T123" i="17"/>
  <c r="F19" i="31"/>
  <c r="K19" i="31" s="1"/>
  <c r="M19" i="31" s="1"/>
  <c r="T19" i="17"/>
  <c r="T49" i="17"/>
  <c r="F71" i="31"/>
  <c r="K71" i="31" s="1"/>
  <c r="M71" i="31" s="1"/>
  <c r="F29" i="31"/>
  <c r="K29" i="31" s="1"/>
  <c r="M29" i="31" s="1"/>
  <c r="T132" i="17"/>
  <c r="T54" i="17"/>
  <c r="T131" i="17"/>
  <c r="T84" i="17"/>
  <c r="T85" i="17"/>
  <c r="F105" i="31"/>
  <c r="K105" i="31" s="1"/>
  <c r="M105" i="31" s="1"/>
  <c r="F84" i="31"/>
  <c r="K84" i="31" s="1"/>
  <c r="M84" i="31" s="1"/>
  <c r="T81" i="17"/>
  <c r="T70" i="17"/>
  <c r="F134" i="31"/>
  <c r="K134" i="31" s="1"/>
  <c r="M134" i="31" s="1"/>
  <c r="T120" i="17"/>
  <c r="F70" i="31"/>
  <c r="K70" i="31" s="1"/>
  <c r="M70" i="31" s="1"/>
  <c r="T141" i="17"/>
  <c r="F81" i="31"/>
  <c r="K81" i="31" s="1"/>
  <c r="M81" i="31" s="1"/>
  <c r="F136" i="31"/>
  <c r="K136" i="31" s="1"/>
  <c r="M136" i="31" s="1"/>
  <c r="F42" i="31"/>
  <c r="K42" i="31" s="1"/>
  <c r="M42" i="31" s="1"/>
  <c r="T67" i="17"/>
  <c r="F138" i="31"/>
  <c r="K138" i="31" s="1"/>
  <c r="M138" i="31" s="1"/>
  <c r="F147" i="31"/>
  <c r="K147" i="31" s="1"/>
  <c r="M147" i="31" s="1"/>
  <c r="F127" i="31"/>
  <c r="K127" i="31" s="1"/>
  <c r="M127" i="31" s="1"/>
  <c r="F148" i="31"/>
  <c r="K148" i="31" s="1"/>
  <c r="M148" i="31" s="1"/>
  <c r="F100" i="31"/>
  <c r="K100" i="31" s="1"/>
  <c r="M100" i="31" s="1"/>
  <c r="F73" i="31"/>
  <c r="K73" i="31" s="1"/>
  <c r="M73" i="31" s="1"/>
  <c r="F56" i="31"/>
  <c r="K56" i="31" s="1"/>
  <c r="M56" i="31" s="1"/>
  <c r="T15" i="17"/>
  <c r="T48" i="17"/>
  <c r="F43" i="31"/>
  <c r="K43" i="31" s="1"/>
  <c r="M43" i="31" s="1"/>
  <c r="T98" i="17"/>
  <c r="F110" i="31"/>
  <c r="K110" i="31" s="1"/>
  <c r="M110" i="31" s="1"/>
  <c r="F111" i="31"/>
  <c r="K111" i="31" s="1"/>
  <c r="M111" i="31" s="1"/>
  <c r="T53" i="17"/>
  <c r="F60" i="31"/>
  <c r="K60" i="31" s="1"/>
  <c r="M60" i="31" s="1"/>
  <c r="T102" i="17"/>
  <c r="F135" i="31"/>
  <c r="K135" i="31" s="1"/>
  <c r="M135" i="31" s="1"/>
  <c r="F23" i="31"/>
  <c r="K23" i="31" s="1"/>
  <c r="M23" i="31" s="1"/>
  <c r="F33" i="31"/>
  <c r="K33" i="31" s="1"/>
  <c r="M33" i="31" s="1"/>
  <c r="T28" i="17"/>
  <c r="T16" i="17"/>
  <c r="T22" i="17"/>
  <c r="F101" i="31"/>
  <c r="K101" i="31" s="1"/>
  <c r="M101" i="31" s="1"/>
  <c r="F58" i="31"/>
  <c r="K58" i="31" s="1"/>
  <c r="M58" i="31" s="1"/>
  <c r="F53" i="31"/>
  <c r="K53" i="31" s="1"/>
  <c r="M53" i="31" s="1"/>
  <c r="T109" i="17"/>
  <c r="T31" i="17"/>
  <c r="T62" i="17"/>
  <c r="F104" i="31"/>
  <c r="K104" i="31" s="1"/>
  <c r="M104" i="31" s="1"/>
  <c r="F96" i="31"/>
  <c r="K96" i="31" s="1"/>
  <c r="M96" i="31" s="1"/>
  <c r="T25" i="17"/>
  <c r="T139" i="17"/>
  <c r="T105" i="17"/>
  <c r="F54" i="31"/>
  <c r="K54" i="31" s="1"/>
  <c r="M54" i="31" s="1"/>
  <c r="T86" i="17"/>
  <c r="F24" i="31"/>
  <c r="K24" i="31" s="1"/>
  <c r="M24" i="31" s="1"/>
  <c r="F79" i="31"/>
  <c r="K79" i="31" s="1"/>
  <c r="M79" i="31" s="1"/>
  <c r="F88" i="31"/>
  <c r="K88" i="31" s="1"/>
  <c r="M88" i="31" s="1"/>
  <c r="F89" i="31"/>
  <c r="K89" i="31" s="1"/>
  <c r="M89" i="31" s="1"/>
  <c r="T87" i="17"/>
  <c r="T101" i="17"/>
  <c r="T32" i="17"/>
  <c r="T44" i="17"/>
  <c r="F59" i="31"/>
  <c r="K59" i="31" s="1"/>
  <c r="M59" i="31" s="1"/>
  <c r="T138" i="17"/>
  <c r="F93" i="31"/>
  <c r="K93" i="31" s="1"/>
  <c r="M93" i="31" s="1"/>
  <c r="F21" i="31"/>
  <c r="K21" i="31" s="1"/>
  <c r="M21" i="31" s="1"/>
  <c r="T21" i="17"/>
  <c r="F44" i="31"/>
  <c r="K44" i="31" s="1"/>
  <c r="M44" i="31" s="1"/>
  <c r="T61" i="17"/>
  <c r="F64" i="31"/>
  <c r="K64" i="31" s="1"/>
  <c r="M64" i="31" s="1"/>
  <c r="T88" i="17"/>
  <c r="F67" i="31"/>
  <c r="K67" i="31" s="1"/>
  <c r="M67" i="31" s="1"/>
  <c r="T59" i="17"/>
  <c r="T83" i="17"/>
  <c r="T23" i="17"/>
  <c r="T18" i="17"/>
  <c r="T46" i="17"/>
  <c r="T47" i="17"/>
  <c r="F61" i="31"/>
  <c r="K61" i="31" s="1"/>
  <c r="M61" i="31" s="1"/>
  <c r="T37" i="17"/>
  <c r="T103" i="17"/>
  <c r="F55" i="31"/>
  <c r="K55" i="31" s="1"/>
  <c r="M55" i="31" s="1"/>
  <c r="T99" i="17"/>
  <c r="F48" i="31"/>
  <c r="K48" i="31" s="1"/>
  <c r="M48" i="31" s="1"/>
  <c r="T92" i="17"/>
  <c r="T55" i="17"/>
  <c r="F113" i="31"/>
  <c r="K113" i="31" s="1"/>
  <c r="M113" i="31" s="1"/>
  <c r="T56" i="17"/>
  <c r="F76" i="31"/>
  <c r="K76" i="31" s="1"/>
  <c r="M76" i="31" s="1"/>
  <c r="F90" i="31"/>
  <c r="K90" i="31" s="1"/>
  <c r="M90" i="31" s="1"/>
  <c r="F109" i="31"/>
  <c r="K109" i="31" s="1"/>
  <c r="M109" i="31" s="1"/>
  <c r="F32" i="31"/>
  <c r="K32" i="31" s="1"/>
  <c r="M32" i="31" s="1"/>
  <c r="T100" i="17"/>
  <c r="T107" i="17"/>
  <c r="F137" i="31"/>
  <c r="K137" i="31" s="1"/>
  <c r="M137" i="31" s="1"/>
  <c r="F20" i="31"/>
  <c r="K20" i="31" s="1"/>
  <c r="M20" i="31" s="1"/>
  <c r="F149" i="31"/>
  <c r="K149" i="31" s="1"/>
  <c r="M149" i="31" s="1"/>
  <c r="T52" i="17"/>
  <c r="F26" i="31"/>
  <c r="K26" i="31" s="1"/>
  <c r="M26" i="31" s="1"/>
  <c r="F143" i="31"/>
  <c r="K143" i="31" s="1"/>
  <c r="M143" i="31" s="1"/>
  <c r="T106" i="17"/>
  <c r="T40" i="17"/>
  <c r="F80" i="31"/>
  <c r="K80" i="31" s="1"/>
  <c r="M80" i="31" s="1"/>
  <c r="T78" i="17"/>
  <c r="F52" i="31"/>
  <c r="K52" i="31" s="1"/>
  <c r="M52" i="31" s="1"/>
  <c r="F142" i="31"/>
  <c r="K142" i="31" s="1"/>
  <c r="M142" i="31" s="1"/>
  <c r="F51" i="31"/>
  <c r="K51" i="31" s="1"/>
  <c r="M51" i="31" s="1"/>
  <c r="T79" i="17"/>
  <c r="T136" i="17"/>
  <c r="F106" i="31"/>
  <c r="K106" i="31" s="1"/>
  <c r="M106" i="31" s="1"/>
  <c r="F91" i="31"/>
  <c r="K91" i="31" s="1"/>
  <c r="M91" i="31" s="1"/>
  <c r="F16" i="31"/>
  <c r="T12" i="17"/>
  <c r="F11" i="17"/>
  <c r="F8" i="17" s="1"/>
  <c r="T11" i="17" l="1"/>
  <c r="T8" i="17" s="1"/>
  <c r="F15" i="31"/>
  <c r="K16" i="31"/>
  <c r="F12" i="31" l="1"/>
  <c r="M16" i="31"/>
  <c r="K15" i="31"/>
  <c r="K12" i="31" l="1"/>
  <c r="M15" i="31"/>
  <c r="M12" i="31" l="1"/>
</calcChain>
</file>

<file path=xl/sharedStrings.xml><?xml version="1.0" encoding="utf-8"?>
<sst xmlns="http://schemas.openxmlformats.org/spreadsheetml/2006/main" count="4742" uniqueCount="470">
  <si>
    <t>ГБУЗ РБ Давлекановская ЦРБ</t>
  </si>
  <si>
    <t>ГБУЗ РБ Миякинская ЦРБ</t>
  </si>
  <si>
    <t>ГБУЗ РБ Белебеевская ЦРБ</t>
  </si>
  <si>
    <t>ГБУЗ РБ Бижбулякская ЦРБ</t>
  </si>
  <si>
    <t>ГБУЗ РБ Ермекеевская ЦРБ</t>
  </si>
  <si>
    <t>ГБУЗ РБ Бирская ЦРБ</t>
  </si>
  <si>
    <t>ГБУЗ РБ Караидельская ЦРБ</t>
  </si>
  <si>
    <t>ГБУЗ РБ Мишкинская ЦРБ</t>
  </si>
  <si>
    <t>ГБУЗ РБ Верхне-Татышлинская ЦРБ</t>
  </si>
  <si>
    <t>ГБУЗ РБ Белорецкая ЦРКБ</t>
  </si>
  <si>
    <t>ГБУЗ РБ Аскаровская ЦРБ</t>
  </si>
  <si>
    <t>ГБУЗ РБ Бурзянская ЦРБ</t>
  </si>
  <si>
    <t>ГБУЗ РБ Белокатайская ЦРБ</t>
  </si>
  <si>
    <t>ГБУЗ РБ Месягутовская ЦРБ</t>
  </si>
  <si>
    <t>ГБУЗ РБ Кигинская ЦРБ</t>
  </si>
  <si>
    <t>ГБУЗ РБ Малоязовская ЦРБ</t>
  </si>
  <si>
    <t>ГБУЗ РБ Исянгуловская ЦРБ</t>
  </si>
  <si>
    <t>ГБУЗ РБ Калтасинская ЦРБ</t>
  </si>
  <si>
    <t>ГБУЗ РБ Краснокамская ЦРБ</t>
  </si>
  <si>
    <t>ГБУЗ РБ Янаульская ЦРБ</t>
  </si>
  <si>
    <t>ГБУЗ РБ Федоровская ЦРБ</t>
  </si>
  <si>
    <t>ГБУЗ РБ Ишимбайская ЦРБ</t>
  </si>
  <si>
    <t>ГБУЗ РБ Акъярская ЦРБ</t>
  </si>
  <si>
    <t>ГБУЗ РБ Толбазинская ЦРБ</t>
  </si>
  <si>
    <t>ГБУЗ РБ Красноусольская ЦРБ</t>
  </si>
  <si>
    <t>ГБУЗ РБ Туймазинская ЦРБ</t>
  </si>
  <si>
    <t>ГБУЗ РБ Благовещенская ЦРБ</t>
  </si>
  <si>
    <t>ГБУЗ РБ Архангельская ЦРБ</t>
  </si>
  <si>
    <t>ГБУЗ РБ Иглинская ЦРБ</t>
  </si>
  <si>
    <t>ГБУЗ РБ Кармаскалинская ЦРБ</t>
  </si>
  <si>
    <t>ГБУЗ РБ Кушнаренковская ЦРБ</t>
  </si>
  <si>
    <t>ГБУЗ РБ Нуримановская ЦРБ</t>
  </si>
  <si>
    <t>ГБУЗ РБ Буздякская ЦРБ</t>
  </si>
  <si>
    <t>ГБУЗ РБ Чишминская ЦРБ</t>
  </si>
  <si>
    <t>ВМП</t>
  </si>
  <si>
    <t>ГБУЗ РБ ГКБ №8 г.Уфа</t>
  </si>
  <si>
    <t>ГБУЗ РБ ГКБ №13 г.Уфа</t>
  </si>
  <si>
    <t>ГБУЗ РБ ГБ г.Салават</t>
  </si>
  <si>
    <t>ГБУЗ РБ ЦГБ г.Сибай</t>
  </si>
  <si>
    <t>ГБУЗ РБ ГБ г.Кумертау</t>
  </si>
  <si>
    <t>ГБУЗ РКЦ</t>
  </si>
  <si>
    <t>ГБУЗ РКГВВ</t>
  </si>
  <si>
    <t>ГБУЗ РБ Аскинская ЦРБ</t>
  </si>
  <si>
    <t>ГБУЗ РБ Большеустьикинская ЦРБ</t>
  </si>
  <si>
    <t>№ п/п</t>
  </si>
  <si>
    <t>Наименование медицинской организации</t>
  </si>
  <si>
    <t>ГБУЗ РДКБ</t>
  </si>
  <si>
    <t>ГБУЗ РМГЦ</t>
  </si>
  <si>
    <t>ГБУЗ РКПЦ МЗ РБ</t>
  </si>
  <si>
    <t>ФКУЗ "МСЧ МВД России по Республике Башкортостан"</t>
  </si>
  <si>
    <t>ГБУЗ РБ ГДКБ №17 г.Уфа</t>
  </si>
  <si>
    <t>ГБУЗ РБ Поликлиника №46 г.Уфа</t>
  </si>
  <si>
    <t>ГБУЗ РБ Детская поликлиника №2 г.Уфа</t>
  </si>
  <si>
    <t>ГБУЗ РБ Чекмагушевская ЦРБ</t>
  </si>
  <si>
    <t>Медицинская помощь за пределами РБ</t>
  </si>
  <si>
    <t>отдельные виды диагностики по ПГГ</t>
  </si>
  <si>
    <t>Реестровый номер</t>
  </si>
  <si>
    <t>025004</t>
  </si>
  <si>
    <t>022103</t>
  </si>
  <si>
    <t>025001</t>
  </si>
  <si>
    <t>025005</t>
  </si>
  <si>
    <t>022102</t>
  </si>
  <si>
    <t>021201</t>
  </si>
  <si>
    <t>ГБУЗ РБ ГБ г.Нефтекамск</t>
  </si>
  <si>
    <t>027001</t>
  </si>
  <si>
    <t>021206</t>
  </si>
  <si>
    <t>025003</t>
  </si>
  <si>
    <t>021205</t>
  </si>
  <si>
    <t>025002</t>
  </si>
  <si>
    <t>022104</t>
  </si>
  <si>
    <t>021501</t>
  </si>
  <si>
    <t>024001</t>
  </si>
  <si>
    <t>022001</t>
  </si>
  <si>
    <t>024005</t>
  </si>
  <si>
    <t>024002</t>
  </si>
  <si>
    <t>022012</t>
  </si>
  <si>
    <t>021901</t>
  </si>
  <si>
    <t>021502</t>
  </si>
  <si>
    <t>024006</t>
  </si>
  <si>
    <t>ФГБУЗ МСЧ №142 ФМБА России</t>
  </si>
  <si>
    <t>021536</t>
  </si>
  <si>
    <t>ООО "МедТех"</t>
  </si>
  <si>
    <t>021621</t>
  </si>
  <si>
    <t>ГАУЗ РБ  "Санаторий для детей Нур г.Стерлитамак"</t>
  </si>
  <si>
    <t>021601</t>
  </si>
  <si>
    <t>ГБУЗ РБ ГКБ №1 г.Стерлитамак</t>
  </si>
  <si>
    <t>021616</t>
  </si>
  <si>
    <t>ГБУЗ РБ ДБ г.Стерлитамак</t>
  </si>
  <si>
    <t>021636</t>
  </si>
  <si>
    <t>ГБУЗ РБ СП г.Стерлитамак</t>
  </si>
  <si>
    <t>021111</t>
  </si>
  <si>
    <t>021424</t>
  </si>
  <si>
    <t>021105</t>
  </si>
  <si>
    <t>029001</t>
  </si>
  <si>
    <t>021605</t>
  </si>
  <si>
    <t>021104</t>
  </si>
  <si>
    <t>021102</t>
  </si>
  <si>
    <t>021606</t>
  </si>
  <si>
    <t>021607</t>
  </si>
  <si>
    <t>021405</t>
  </si>
  <si>
    <t>021401</t>
  </si>
  <si>
    <t>ООО "Медсервис" г.Салават</t>
  </si>
  <si>
    <t>021303</t>
  </si>
  <si>
    <t>ГБУЗ РБ ГБ №1 г.Октябрьский</t>
  </si>
  <si>
    <t>028004</t>
  </si>
  <si>
    <t>023002</t>
  </si>
  <si>
    <t>023005</t>
  </si>
  <si>
    <t>028002</t>
  </si>
  <si>
    <t>021002</t>
  </si>
  <si>
    <t>023006</t>
  </si>
  <si>
    <t>021001</t>
  </si>
  <si>
    <t>021003</t>
  </si>
  <si>
    <t>021701</t>
  </si>
  <si>
    <t>021706</t>
  </si>
  <si>
    <t>021110</t>
  </si>
  <si>
    <t>021100</t>
  </si>
  <si>
    <t>027000</t>
  </si>
  <si>
    <t>ГБУЗ РБ Детская поликлиника  №4 г.Уфа</t>
  </si>
  <si>
    <t>021120</t>
  </si>
  <si>
    <t>021130</t>
  </si>
  <si>
    <t>021140</t>
  </si>
  <si>
    <t>021150</t>
  </si>
  <si>
    <t>029100</t>
  </si>
  <si>
    <t>029300</t>
  </si>
  <si>
    <t>029700</t>
  </si>
  <si>
    <t>021040</t>
  </si>
  <si>
    <t>021050</t>
  </si>
  <si>
    <t>021060</t>
  </si>
  <si>
    <t>021070</t>
  </si>
  <si>
    <t>021080</t>
  </si>
  <si>
    <t>021160</t>
  </si>
  <si>
    <t>021310</t>
  </si>
  <si>
    <t>029400</t>
  </si>
  <si>
    <t>ГБУЗ РБ ГКБ Демского района г.Уфы</t>
  </si>
  <si>
    <t>023500</t>
  </si>
  <si>
    <t>021800</t>
  </si>
  <si>
    <t>024200</t>
  </si>
  <si>
    <t>022300</t>
  </si>
  <si>
    <t>021200</t>
  </si>
  <si>
    <t>028000</t>
  </si>
  <si>
    <t>023200</t>
  </si>
  <si>
    <t>020159</t>
  </si>
  <si>
    <t>022800</t>
  </si>
  <si>
    <t>025000</t>
  </si>
  <si>
    <t>020171</t>
  </si>
  <si>
    <t>УФИЦ РАН</t>
  </si>
  <si>
    <t>022117</t>
  </si>
  <si>
    <t>ЧУЗ "КБ "РЖД-Медицина"г.Уфа</t>
  </si>
  <si>
    <t>022204</t>
  </si>
  <si>
    <t>026005</t>
  </si>
  <si>
    <t>022202</t>
  </si>
  <si>
    <t>026002</t>
  </si>
  <si>
    <t>022002</t>
  </si>
  <si>
    <t>022201</t>
  </si>
  <si>
    <t>022205</t>
  </si>
  <si>
    <t>026004</t>
  </si>
  <si>
    <t>022208</t>
  </si>
  <si>
    <t>026003</t>
  </si>
  <si>
    <t>026001</t>
  </si>
  <si>
    <t>022203</t>
  </si>
  <si>
    <t>027002</t>
  </si>
  <si>
    <t>022000</t>
  </si>
  <si>
    <t>022003</t>
  </si>
  <si>
    <t>020251</t>
  </si>
  <si>
    <t>ООО  "МЦ "Агидель"</t>
  </si>
  <si>
    <t>020169</t>
  </si>
  <si>
    <t>ООО "АНЭКО"</t>
  </si>
  <si>
    <t>020235</t>
  </si>
  <si>
    <t>ООО "Евромед-Уфа"</t>
  </si>
  <si>
    <t>020232</t>
  </si>
  <si>
    <t>ООО "Клиника глазных болезней"</t>
  </si>
  <si>
    <t>020241</t>
  </si>
  <si>
    <t>ООО "Клиника современной флебологии"</t>
  </si>
  <si>
    <t>020181</t>
  </si>
  <si>
    <t>ООО "Клиника Эксперт Уфа"</t>
  </si>
  <si>
    <t>029140</t>
  </si>
  <si>
    <t>ООО "Лаборатория гемодиализа"</t>
  </si>
  <si>
    <t>029150</t>
  </si>
  <si>
    <t>ООО "ЛДЦ МИБС-Уфа"</t>
  </si>
  <si>
    <t>020188</t>
  </si>
  <si>
    <t>ООО"МД Проект 2010"</t>
  </si>
  <si>
    <t>020157</t>
  </si>
  <si>
    <t>ООО "Медицинский центр Семья"</t>
  </si>
  <si>
    <t>020265</t>
  </si>
  <si>
    <t>ООО "ММЦ Медикал Он Груп-Уфа"</t>
  </si>
  <si>
    <t>020199</t>
  </si>
  <si>
    <t>020172</t>
  </si>
  <si>
    <t>020170</t>
  </si>
  <si>
    <t>020161</t>
  </si>
  <si>
    <t>ООО "Экома"</t>
  </si>
  <si>
    <t>020248</t>
  </si>
  <si>
    <t>022120</t>
  </si>
  <si>
    <t>022100</t>
  </si>
  <si>
    <t>ГАУЗ РКОД Минздрава РБ</t>
  </si>
  <si>
    <t>022130</t>
  </si>
  <si>
    <t>022113</t>
  </si>
  <si>
    <t xml:space="preserve">022112 </t>
  </si>
  <si>
    <t>026000</t>
  </si>
  <si>
    <t>022132</t>
  </si>
  <si>
    <t>022124</t>
  </si>
  <si>
    <t>ГБУЗ РВФД</t>
  </si>
  <si>
    <t>022220</t>
  </si>
  <si>
    <t>022400</t>
  </si>
  <si>
    <t>022720</t>
  </si>
  <si>
    <t>022710</t>
  </si>
  <si>
    <t>ГБУЗ РКИБ</t>
  </si>
  <si>
    <t>022121</t>
  </si>
  <si>
    <t>АУЗ РСП</t>
  </si>
  <si>
    <t>022134</t>
  </si>
  <si>
    <t>ООО "Центр ПЭТ-Технолоджи"</t>
  </si>
  <si>
    <t>ГБУЗ РБ Балтачевская ЦРБ</t>
  </si>
  <si>
    <t>ГБУЗ РБ Бураевская ЦРБ</t>
  </si>
  <si>
    <t>ГБУЗ РБ Дюртюлинская ЦРБ</t>
  </si>
  <si>
    <t>ГБУЗ РБ Зилаирская ЦРБ</t>
  </si>
  <si>
    <t>ГБУЗ РБ Мелеузовская ЦРБ</t>
  </si>
  <si>
    <t>ГБУЗ РБ Мраковская ЦРБ</t>
  </si>
  <si>
    <t>ГБУЗ РБ Стерлибашевская ЦРБ</t>
  </si>
  <si>
    <t>ГБУЗ РБ Верхнеяркеевская ЦРБ</t>
  </si>
  <si>
    <t>ГБУЗ РБ Раевская ЦРБ</t>
  </si>
  <si>
    <t>ГБУЗ РБ Шаранская ЦРБ</t>
  </si>
  <si>
    <t>ГБУЗ РБ Языковская ЦРБ</t>
  </si>
  <si>
    <t>ГБУЗ РБ Бакалинская ЦРБ</t>
  </si>
  <si>
    <t>ООО "ОСЦ"</t>
  </si>
  <si>
    <t>021322</t>
  </si>
  <si>
    <t>Итого по МО</t>
  </si>
  <si>
    <t>ВСЕГО</t>
  </si>
  <si>
    <t>ГБУЗ РКБ им. Г.Г.Куватова</t>
  </si>
  <si>
    <t>ГБУЗ РБ КБСМП г.Уфа</t>
  </si>
  <si>
    <t xml:space="preserve">ГБУЗ РКВД </t>
  </si>
  <si>
    <t>ГБУЗ РБ ГКБ №18 г.Уфы</t>
  </si>
  <si>
    <t>Всего</t>
  </si>
  <si>
    <t>020163</t>
  </si>
  <si>
    <t>ООО "АВИЦЕННА" г.Нефтекамск</t>
  </si>
  <si>
    <t>029179</t>
  </si>
  <si>
    <t>ГАУЗ РБ Санаторий "Дуслык" г.Уфа</t>
  </si>
  <si>
    <t>ГБУЗ РБ Детская поликлиника №3 г.Уфа</t>
  </si>
  <si>
    <t>ГБУЗ РБ Детская поликлиника №5 г.Уфа</t>
  </si>
  <si>
    <t>ГАУЗ РБ Детская стоматологическая поликлиника №3 г.Уфа</t>
  </si>
  <si>
    <t>ГБУЗ РБ Детская стоматологическая поликлиника  №7 г.Уфа</t>
  </si>
  <si>
    <t>ГБУЗ РБ Поликлиника №43 г.Уфа</t>
  </si>
  <si>
    <t>ГБУЗ РБ Поликлиника №50 г.Уфа</t>
  </si>
  <si>
    <t>ГБУЗ РБ Стоматологическая поликлиника №1 г.Уфа</t>
  </si>
  <si>
    <t>ГБУЗ РБ Стоматологическая поликлиника №2 г.Уфа</t>
  </si>
  <si>
    <t>ГБУЗ РБ Стоматологическая поликлиника №4 г.Уфа</t>
  </si>
  <si>
    <t>ГБУЗ РБ Стоматологическая поликлиника №5 г.Уфа</t>
  </si>
  <si>
    <t>ГБУЗ РБ Стоматологическая поликлиника №6 г.Уфа</t>
  </si>
  <si>
    <t>ГАУЗ РБ Стоматологическая поликлиника №8 г.Уфа</t>
  </si>
  <si>
    <t>ГАУЗ РБ Стоматологическая поликлиника №9 г.Уфа</t>
  </si>
  <si>
    <t>ГБУЗ РБ ГКБ №5 г.Уфа</t>
  </si>
  <si>
    <t>ФГБОУ ВО БГМУ Минздрава России всего, в том числе:</t>
  </si>
  <si>
    <t>ФГБОУ ВО БГМУ Минздрава России (стоматология)</t>
  </si>
  <si>
    <t>ООО "МЦ МЕГИ"</t>
  </si>
  <si>
    <t>020005</t>
  </si>
  <si>
    <t>ГБУЗ РКНД Минздрава РБ</t>
  </si>
  <si>
    <t>020006</t>
  </si>
  <si>
    <t>ГБУЗ РКПЦ Минздрава РБ</t>
  </si>
  <si>
    <t>020007</t>
  </si>
  <si>
    <t>в условиях дневного стационара</t>
  </si>
  <si>
    <t>в амбулаторных условиях</t>
  </si>
  <si>
    <t>ГБУЗ РБ ЦСМП и МК</t>
  </si>
  <si>
    <t>020164</t>
  </si>
  <si>
    <t>ГАУЗ РПНС Акбузат</t>
  </si>
  <si>
    <t>ООО "Медси-Уфа"</t>
  </si>
  <si>
    <t>Итого</t>
  </si>
  <si>
    <t>Базовая программа ОМС</t>
  </si>
  <si>
    <t xml:space="preserve"> стационар</t>
  </si>
  <si>
    <t>дневной стационар</t>
  </si>
  <si>
    <t>амбулаторно-поликлиническая помощь</t>
  </si>
  <si>
    <t>посещения с профилактическими и иными целями</t>
  </si>
  <si>
    <t>посещение по неотложной медицинской помощи</t>
  </si>
  <si>
    <t>обращения в связи с заболеваниями</t>
  </si>
  <si>
    <t>отдельные диагностические исследования по ПГГ</t>
  </si>
  <si>
    <t xml:space="preserve">скорая медицинская помощь </t>
  </si>
  <si>
    <t>гемодиализ</t>
  </si>
  <si>
    <t>всего</t>
  </si>
  <si>
    <t>в том числе</t>
  </si>
  <si>
    <t>ФАПы</t>
  </si>
  <si>
    <t>Объем средств на выплаты по показателям результативности</t>
  </si>
  <si>
    <t>руб.</t>
  </si>
  <si>
    <t>Посещения с иными целями</t>
  </si>
  <si>
    <t>Объем средств с учетом показателей результативности</t>
  </si>
  <si>
    <t>скорая медицинская помощь</t>
  </si>
  <si>
    <t xml:space="preserve">по подушевому нормативу финансирования </t>
  </si>
  <si>
    <t>за вызовов с применением тромболитических препаратов</t>
  </si>
  <si>
    <t>за специализированный вызов</t>
  </si>
  <si>
    <t>КСГ для случаев проведения ЭКО</t>
  </si>
  <si>
    <t>В стационарных условиях.</t>
  </si>
  <si>
    <t>КСГ по профилю "Онкология"</t>
  </si>
  <si>
    <t>В амбулаторных условиях посещения  в неотложной форме.</t>
  </si>
  <si>
    <t>медицинская реабилитация</t>
  </si>
  <si>
    <t>в условиях круглосуточного стационара</t>
  </si>
  <si>
    <t>В амбулаторных условиях обращения по поводу заболевания.</t>
  </si>
  <si>
    <t xml:space="preserve">Обращения МО, имеющие прикрепленное население </t>
  </si>
  <si>
    <t>по реестрам</t>
  </si>
  <si>
    <t xml:space="preserve">КТ </t>
  </si>
  <si>
    <t>МРТ</t>
  </si>
  <si>
    <t>УЗИ ссс</t>
  </si>
  <si>
    <t>Эндоскопия</t>
  </si>
  <si>
    <t>Гистология</t>
  </si>
  <si>
    <t>МГИ</t>
  </si>
  <si>
    <t>Сумма на ФАПы</t>
  </si>
  <si>
    <t>диспансерное наблюдение</t>
  </si>
  <si>
    <t>Всего Базовая программа ОМС</t>
  </si>
  <si>
    <t>ВМП  профиль "онкология"</t>
  </si>
  <si>
    <t xml:space="preserve">Дополнительное финансовое обеспечение видов и условий оказания медицинской помощи, не установленных базовой программой ОМС </t>
  </si>
  <si>
    <t xml:space="preserve">в том числе </t>
  </si>
  <si>
    <t>профиль "онкология"</t>
  </si>
  <si>
    <t>ООО "Клиника эстетической медицины "Юхелф"</t>
  </si>
  <si>
    <t>ФГБОУ ВО БГМУ Минздрава России (без стоматологии, офтальмологии для отдельных структурных подразделений)</t>
  </si>
  <si>
    <t>ФГБОУ ВО БГМУ Минздрава России (офтальмология для отдельных структурных подразделений)</t>
  </si>
  <si>
    <t>ГБУЗ РБ ГКПЦ г.Уфы</t>
  </si>
  <si>
    <t>АНМО "Уфимский хоспис"</t>
  </si>
  <si>
    <t>020051</t>
  </si>
  <si>
    <t>сахарного диабета</t>
  </si>
  <si>
    <t>болезней системы кровообращения</t>
  </si>
  <si>
    <t>по профилю "стоматология"</t>
  </si>
  <si>
    <t>кроме профиля "стоматология"</t>
  </si>
  <si>
    <t>по подушевому нормативу финансирования на прикрепившихся лиц</t>
  </si>
  <si>
    <t>ГБУЗ РЦПБ СО СПИДОМ И ИЗ</t>
  </si>
  <si>
    <t xml:space="preserve">АО "Санаторий "Зеленая роща" </t>
  </si>
  <si>
    <t>ds36.012-ds36.013 (иммунизация недоношенных)</t>
  </si>
  <si>
    <t>020052</t>
  </si>
  <si>
    <t>ООО "Клиника Фомина Уфа"</t>
  </si>
  <si>
    <t>Обращения для проведения диспансеризации определенных групп взрослого населения 
(2 этап)</t>
  </si>
  <si>
    <t xml:space="preserve"> Обращения для проведения 2 этапа углубленной диспансеризации (врач-терапевт)</t>
  </si>
  <si>
    <t>Обращения для проведения 2 этапа диспансеризации взрослого населения по оценке репродуктивного здоровья</t>
  </si>
  <si>
    <t>Диспансерное наблюдение отдельных категорий граждан из числа взрослого населения и детей, проживающих в организациях социального обслуживания (детских домах-интернатах), предоставляющих социальные услуги в стационарной форме (за единицу объема медицинской помощи)</t>
  </si>
  <si>
    <t>ГБУЗ РБ Детская поликлиника №6 г.Уфа</t>
  </si>
  <si>
    <t>КС</t>
  </si>
  <si>
    <t>ДС</t>
  </si>
  <si>
    <t>АПУ</t>
  </si>
  <si>
    <t>020066</t>
  </si>
  <si>
    <t xml:space="preserve">Профилактический медосмотр несовершеннолетних </t>
  </si>
  <si>
    <t>взрослые</t>
  </si>
  <si>
    <t>Реестро-вый номер</t>
  </si>
  <si>
    <t>№      п/п</t>
  </si>
  <si>
    <t>Реестро-вый номер МО</t>
  </si>
  <si>
    <t>Наименование МО</t>
  </si>
  <si>
    <t>в том числе по поводу:</t>
  </si>
  <si>
    <t xml:space="preserve"> онкологических заболеваний </t>
  </si>
  <si>
    <t xml:space="preserve">других заболеваний </t>
  </si>
  <si>
    <t>диспансерное наблюдение застрахованных лиц по месту осуществления служебной деятельности</t>
  </si>
  <si>
    <t>из них</t>
  </si>
  <si>
    <t>дети</t>
  </si>
  <si>
    <t>ГБУЗ РБ Баймакская ЦРБ</t>
  </si>
  <si>
    <t>ГБУЗ РБ Учалинская ЦРБ</t>
  </si>
  <si>
    <t>Реестровый номер МО</t>
  </si>
  <si>
    <t>Всего в  рамках программы ОМС</t>
  </si>
  <si>
    <t>Для пациентов с острой почечной недостаточностью (ОПН)</t>
  </si>
  <si>
    <t>Для пациентов с хронической почечной недостаточностью (ХПН)</t>
  </si>
  <si>
    <t>Медицинская помощь, оказываемая в амбулаторных условиях</t>
  </si>
  <si>
    <t>Круглосуточный стационар</t>
  </si>
  <si>
    <t xml:space="preserve"> В период госпитализации пациентов</t>
  </si>
  <si>
    <t>Дневной стационар</t>
  </si>
  <si>
    <t>гемодиализ интермиттирующий высокопоточный (А18.05.002.001)</t>
  </si>
  <si>
    <t>гемодиализ интермит-тирующий низкопоточный (А18.05.002,
А18.05.002.002)</t>
  </si>
  <si>
    <t>перитонеальный диализ при нарушении ультрафильтации  (А18.30.001.003)</t>
  </si>
  <si>
    <t xml:space="preserve">Услуги диализа, оказываемые в отделениях фильтрации </t>
  </si>
  <si>
    <t>гемодиализ интермит-тирующий высокопоточный (А18.05.002.001)</t>
  </si>
  <si>
    <t>гемодиа-фильтрация (А18.05.011)</t>
  </si>
  <si>
    <t>перитонеальный диализ с использованием автоматизированных технологий (А18.30.001.002)</t>
  </si>
  <si>
    <t>гемофильтрация крови продленная (А18.05.003.001)</t>
  </si>
  <si>
    <t>селективная гемосорбция липополисахаридов (А18.05.006.001)</t>
  </si>
  <si>
    <t>ГБУЗ РКБ им. Г.Г. Куватова</t>
  </si>
  <si>
    <t>ГБУЗ РБ ГКБ № 18 г.Уфы</t>
  </si>
  <si>
    <t xml:space="preserve">ГБУЗ РБ ГБ г. Нефтекамск </t>
  </si>
  <si>
    <t>ГБУЗ РБ ГКБ № 1 г.Стерлитамак</t>
  </si>
  <si>
    <t>ООО "МЦ "Агидель""</t>
  </si>
  <si>
    <t>ИТОГО</t>
  </si>
  <si>
    <t>Прирост регистра пациентов (на 10%)</t>
  </si>
  <si>
    <t>ИТОГО с учетом прироста регистра пациентов на 10%</t>
  </si>
  <si>
    <t>ПЭТ-КТ</t>
  </si>
  <si>
    <t>ОФЭКТ/КТ</t>
  </si>
  <si>
    <t>Сумма</t>
  </si>
  <si>
    <t>посещения с профилактическими целями центров здоровья</t>
  </si>
  <si>
    <t xml:space="preserve"> диспансеризация пребывающих в стационарных учреждениях детей-сирот и детей, находящихся в трудной жизненной ситуации</t>
  </si>
  <si>
    <t>диспансеризация детей сирот и детей, оставшихся без попечения родителей, в том числе усыновленных (удочеренных), принятых под опеку (попечительство), в приемную или патронатную семью</t>
  </si>
  <si>
    <t>Посещения с профилактическими и иными целями</t>
  </si>
  <si>
    <t>Профилактические медицинские осмотры и диспансеризации (за единицу объема медицинской помощи)</t>
  </si>
  <si>
    <t xml:space="preserve"> Профилактические медицинские осмотры</t>
  </si>
  <si>
    <t>В  рамках проведения диспансеризации (1 этап)</t>
  </si>
  <si>
    <t>Диспансеризация для оценки репродуктивного здоровья женщин и мужчин(1 этап)</t>
  </si>
  <si>
    <t xml:space="preserve">За единицу объема медицинской помощи </t>
  </si>
  <si>
    <t xml:space="preserve"> Диспансеризация определенных групп взрослого населения</t>
  </si>
  <si>
    <t>Углубленная диспансеризация</t>
  </si>
  <si>
    <t xml:space="preserve"> Диспансеризация детей</t>
  </si>
  <si>
    <t>Профилактический медосмотр взрослых, в том числе при первом посещении по поводу диспансерного наблюдения</t>
  </si>
  <si>
    <t>женщины</t>
  </si>
  <si>
    <t>мужчины</t>
  </si>
  <si>
    <t xml:space="preserve">по профилю "стоматология" </t>
  </si>
  <si>
    <t>по другим профилям</t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</si>
  <si>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</si>
  <si>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</si>
  <si>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АУЗ РБ Детская стоматологическая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</si>
  <si>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стоматологическая поликлиника  №7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</si>
  <si>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№43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</si>
  <si>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№50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</si>
  <si>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№1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</si>
  <si>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№2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</si>
  <si>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№4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</si>
  <si>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</si>
  <si>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№6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</si>
  <si>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№8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</si>
  <si>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№9 г.Уфа</t>
    </r>
  </si>
  <si>
    <r>
      <t>Г</t>
    </r>
    <r>
      <rPr>
        <sz val="9"/>
        <color indexed="8"/>
        <rFont val="Times New Roman"/>
        <family val="1"/>
        <charset val="204"/>
      </rPr>
      <t>БУЗ РБ ГКБ №5 г.Уфа</t>
    </r>
  </si>
  <si>
    <r>
      <t>ГБ</t>
    </r>
    <r>
      <rPr>
        <sz val="9"/>
        <color indexed="8"/>
        <rFont val="Times New Roman"/>
        <family val="1"/>
        <charset val="204"/>
      </rPr>
      <t>УЗ РБ ГКБ №18 г.Уфы</t>
    </r>
  </si>
  <si>
    <r>
      <rPr>
        <sz val="9"/>
        <color indexed="8"/>
        <rFont val="Times New Roman"/>
        <family val="1"/>
        <charset val="204"/>
      </rPr>
      <t>ООО "МЦ МЕГИ</t>
    </r>
    <r>
      <rPr>
        <sz val="9"/>
        <color theme="1"/>
        <rFont val="Times New Roman"/>
        <family val="1"/>
        <charset val="204"/>
      </rPr>
      <t>"</t>
    </r>
  </si>
  <si>
    <t>КСГ по COVID-19</t>
  </si>
  <si>
    <t>профиль "Онкология"</t>
  </si>
  <si>
    <t>Всего по КСГ + ВМП</t>
  </si>
  <si>
    <t>заседания Комиссии по разработке</t>
  </si>
  <si>
    <t>территориальной программы ОМС в РБ</t>
  </si>
  <si>
    <t xml:space="preserve">Приложение 2.1.  к Протоколу </t>
  </si>
  <si>
    <t>020058</t>
  </si>
  <si>
    <t>ООО "ДОКТОР ВЕН"</t>
  </si>
  <si>
    <t>ГБУЗ РБ ГКБ №9 г.Уфы</t>
  </si>
  <si>
    <t>Обращения МО, не имеющих прикрепленное население, ЦАОП, травмпункты</t>
  </si>
  <si>
    <t>Стентирование / эндартерэктомия  st25.010 (A.16.12.008.004; A.16.12.008.009; A16.12.028.007); st25.011 (A16.12.008; A16.12.008.001; A16.12.008.002; A16.23.034.012)</t>
  </si>
  <si>
    <t>Стентирование/эндартерэктомия (гр.12, метод «реконструктивные вмешательства на экстракраниальных отделах церебральных артерий»)</t>
  </si>
  <si>
    <t>в том числе:</t>
  </si>
  <si>
    <t xml:space="preserve">ГБУЗ РКФПЦ </t>
  </si>
  <si>
    <t>ГБУЗ РБ Детская поликлиника №4 г.Уфа</t>
  </si>
  <si>
    <t>020083</t>
  </si>
  <si>
    <t>АО санаторий "Юматово"</t>
  </si>
  <si>
    <t>Обращения для проведения диспансерного наблюдения детского населения  
(приказ Минздрава России от 11.04.2025 № 192н), финансируемые по реестрам</t>
  </si>
  <si>
    <t>ds18.003 "Формирование, имплантация, удаление, смена доступа для диализа"</t>
  </si>
  <si>
    <t xml:space="preserve">Всего Базовая программа ОМС по Протоколу     </t>
  </si>
  <si>
    <t xml:space="preserve">Плановые объемы финансового обеспечения Территориальной программы ОМС на 2026 год. </t>
  </si>
  <si>
    <t xml:space="preserve">Плановые объемы финансового обеспечения Базовой программы ОМС на 2026 год. </t>
  </si>
  <si>
    <t xml:space="preserve">Плановые объемы финансового обеспечения медицинской помощи по профилю "Медицинская реабилитация" по Базовой программе ОМС на 2026 год </t>
  </si>
  <si>
    <t>Плановые объемы финансового обеспечения фельдшерских, фельдшерско - акушерских пунктов на 2026 год</t>
  </si>
  <si>
    <t xml:space="preserve">Плановые объемы финансового обеспечения сеансов (услуг) заместительной почечной терапии методами гемодиализа и перитонеального диализа по Базовой программе ОМС на 2026 год </t>
  </si>
  <si>
    <t>Финансовое обеспечение объемов сеансов (услуг) заместительной почечной терапии методами гемодиализа и перитонеального диализа на 2026 год.</t>
  </si>
  <si>
    <t xml:space="preserve">Плановые объемы финансового обеспечения скорой медицинской помощи по Базовой программе ОМС на 2026 год </t>
  </si>
  <si>
    <t xml:space="preserve">Плановые объемы финансового обеспечения по  базовой программе ОМС на 2026 год в условиях дневного стационара. </t>
  </si>
  <si>
    <t>Плановые объемы финансового обеспечения по программе ОМС на 2026 год в стационарных условиях</t>
  </si>
  <si>
    <t xml:space="preserve">Плановые объемы финансового обеспечения по базовой программе ОМС на 2026 год в амбулаторных условиях (посещения с профилактическими и иными целями). </t>
  </si>
  <si>
    <t xml:space="preserve">Амбулаторно-поликлиническая помощь в части комплексных посещений  для проведения диспансерного наблюдения на 2026 год </t>
  </si>
  <si>
    <t>Плановые объемы финансового обеспечения посещений с профилактическими целями центров здоровья для взрослого населения на 2026 год</t>
  </si>
  <si>
    <t xml:space="preserve">Плановые объемы финансового обеспечения по Базовой программе ОМС на 2026 год в амбулаторных условиях  (посещения в неотложной форме). </t>
  </si>
  <si>
    <t>Плановые объемы финансового обеспечения по Базовой программе ОМС на 2026 год в амбулаторных условиях (обращения по поводу заболевания)</t>
  </si>
  <si>
    <t xml:space="preserve">Плановые объемы финансового обеспечения отдельных диагностических (лабораторных) исследований, для которых установлены отдельные нормативы ПГГ в части Базовой программы ОМС  на 2026 год              </t>
  </si>
  <si>
    <t xml:space="preserve">Плановые объемы финансового обеспечения на ведение школ для больных с хроническими неинфекционными заболеваниями, в том числе с сахарным диабетом, школ для беременных и по вопросам грудного вскармливания в части Базовой программы ОМС  на 2026 год              </t>
  </si>
  <si>
    <t>школа сахарного диабета</t>
  </si>
  <si>
    <t>неинвазивное пренатальное тестирование (определение внеклеточной ДНК плода по крови матери)</t>
  </si>
  <si>
    <t>определение РНК вируса гепатита С ( Hepatitis C virus) в крови методом ПЦР</t>
  </si>
  <si>
    <t>лабораторная диагностика для пациентов с хроническим вирусным гепатитом С (оценка стадии фиброза, определение генотипа ВГС)</t>
  </si>
  <si>
    <r>
      <t xml:space="preserve">консультация с применением </t>
    </r>
    <r>
      <rPr>
        <b/>
        <sz val="9"/>
        <color theme="1"/>
        <rFont val="Times New Roman"/>
        <family val="1"/>
        <charset val="204"/>
      </rPr>
      <t>телемедицинских технологий</t>
    </r>
    <r>
      <rPr>
        <sz val="9"/>
        <color theme="1"/>
        <rFont val="Times New Roman"/>
        <family val="1"/>
        <charset val="204"/>
      </rPr>
      <t xml:space="preserve"> при дистанционном взаимодействий </t>
    </r>
    <r>
      <rPr>
        <b/>
        <sz val="9"/>
        <color theme="1"/>
        <rFont val="Times New Roman"/>
        <family val="1"/>
        <charset val="204"/>
      </rPr>
      <t xml:space="preserve">медицинских работников между собой </t>
    </r>
  </si>
  <si>
    <r>
      <t xml:space="preserve">консультация с пррименением </t>
    </r>
    <r>
      <rPr>
        <b/>
        <sz val="9"/>
        <color theme="1"/>
        <rFont val="Times New Roman"/>
        <family val="1"/>
        <charset val="204"/>
      </rPr>
      <t>телемедицинских технологий</t>
    </r>
    <r>
      <rPr>
        <sz val="9"/>
        <color theme="1"/>
        <rFont val="Times New Roman"/>
        <family val="1"/>
        <charset val="204"/>
      </rPr>
      <t xml:space="preserve">  при дистационном взаимодействии </t>
    </r>
    <r>
      <rPr>
        <b/>
        <sz val="9"/>
        <color theme="1"/>
        <rFont val="Times New Roman"/>
        <family val="1"/>
        <charset val="204"/>
      </rPr>
      <t>медицинских работников с пациентами</t>
    </r>
    <r>
      <rPr>
        <sz val="9"/>
        <color theme="1"/>
        <rFont val="Times New Roman"/>
        <family val="1"/>
        <charset val="204"/>
      </rPr>
      <t xml:space="preserve"> или их законными представителями</t>
    </r>
  </si>
  <si>
    <t>Дистанционное наблюдение за состоянием здоровья пациентов</t>
  </si>
  <si>
    <t>пациентов с сахарным диабетом</t>
  </si>
  <si>
    <t>пациентов с артериальной гипертензией</t>
  </si>
  <si>
    <t>школа для больных с хроническими заболеваниями</t>
  </si>
  <si>
    <t>дистанционное наблюдение за состоянием здоровья пациентов</t>
  </si>
  <si>
    <t>Школа для больных с хроническими заболеваниями, школа для беременных и по вопросам грудного вскармливания</t>
  </si>
  <si>
    <t>ГБУЗ РКФПЦ</t>
  </si>
  <si>
    <t>ds12.020-ds12.028 (вирусные гепатиты)</t>
  </si>
  <si>
    <t>по КСГ без мед.реабил., ВМП, гемод.</t>
  </si>
  <si>
    <t>Имплантация частотно-адаптированного кардиостимулятора взрослым (st.25.022)</t>
  </si>
  <si>
    <t>Имплантация частотно-адаптированного кардиостимулятора взрослым (гр.52, гр.62 метод-"имплантация ЧА трехкамерного кардиостимулятора")</t>
  </si>
  <si>
    <t>Эндоваскулярная деструкция дополнительных проводящих путей и аритмогенных зон сердца (гр. 61,64, гр.62-без учета объемов по методу-"имплантация частотно-адаптированного трехкамерного кардиостимулятора")</t>
  </si>
  <si>
    <t>Трансплантация почки</t>
  </si>
  <si>
    <t>КСГ (за исключением КСГ по профилю "Онкология", COVID-19, ССХ)</t>
  </si>
  <si>
    <t>По подушевому нормативу финансирования на прикрепившихся лиц</t>
  </si>
  <si>
    <t>Итого Территориальная программа ОМС (Протокол № 2-26)</t>
  </si>
  <si>
    <t>ГБУЗ РБ ГКБ №21 г.Уфы им. В.Г. Сахаутдинова</t>
  </si>
  <si>
    <t xml:space="preserve">ГБУЗ РБ ГКБ № 21 г.Уфа </t>
  </si>
  <si>
    <t>Стентирование коронарных артерий МО (гр.48-50)</t>
  </si>
  <si>
    <t>Стентирование коронарных артерий МО (st.25.013-st.25.021)</t>
  </si>
  <si>
    <t xml:space="preserve">   от 26.02.2026 № 2-26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</si>
</sst>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_р_._-;\-* #,##0_р_._-;_-* &quot;-&quot;_р_._-;_-@_-"/>
    <numFmt numFmtId="165" formatCode="_-* #,##0.00_р_._-;\-* #,##0.00_р_._-;_-* &quot;-&quot;??_р_._-;_-@_-"/>
    <numFmt numFmtId="166" formatCode="[$-419]General"/>
    <numFmt numFmtId="167" formatCode="#,##0.00&quot; &quot;[$руб.-419];[Red]&quot;-&quot;#,##0.00&quot; &quot;[$руб.-419]"/>
    <numFmt numFmtId="168" formatCode="&quot;Да&quot;;&quot;Да&quot;;&quot;Нет&quot;"/>
    <numFmt numFmtId="169" formatCode="#,##0_ ;\-#,##0\ "/>
  </numFmts>
  <fonts count="7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1"/>
    </font>
    <font>
      <sz val="10"/>
      <name val="Calibri"/>
      <family val="2"/>
      <charset val="1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2"/>
      <charset val="204"/>
    </font>
    <font>
      <sz val="10"/>
      <name val="Arial Cyr"/>
      <family val="2"/>
      <charset val="204"/>
    </font>
    <font>
      <sz val="11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 Cyr"/>
      <charset val="204"/>
    </font>
    <font>
      <sz val="8"/>
      <color theme="1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3">
    <xf numFmtId="0" fontId="0" fillId="0" borderId="0"/>
    <xf numFmtId="0" fontId="19" fillId="0" borderId="0"/>
    <xf numFmtId="0" fontId="20" fillId="0" borderId="0"/>
    <xf numFmtId="0" fontId="21" fillId="0" borderId="0"/>
    <xf numFmtId="166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8" fillId="0" borderId="0"/>
    <xf numFmtId="0" fontId="20" fillId="0" borderId="0"/>
    <xf numFmtId="0" fontId="18" fillId="0" borderId="0"/>
    <xf numFmtId="0" fontId="15" fillId="0" borderId="0"/>
    <xf numFmtId="0" fontId="15" fillId="0" borderId="0"/>
    <xf numFmtId="0" fontId="14" fillId="0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0" fontId="26" fillId="5" borderId="0" applyNumberFormat="0" applyBorder="0" applyAlignment="0" applyProtection="0"/>
    <xf numFmtId="0" fontId="27" fillId="22" borderId="3" applyNumberFormat="0" applyAlignment="0" applyProtection="0"/>
    <xf numFmtId="0" fontId="28" fillId="23" borderId="4" applyNumberFormat="0" applyAlignment="0" applyProtection="0"/>
    <xf numFmtId="0" fontId="29" fillId="0" borderId="0"/>
    <xf numFmtId="166" fontId="22" fillId="0" borderId="0" applyBorder="0" applyProtection="0"/>
    <xf numFmtId="166" fontId="22" fillId="0" borderId="0"/>
    <xf numFmtId="0" fontId="30" fillId="0" borderId="0"/>
    <xf numFmtId="0" fontId="30" fillId="0" borderId="0"/>
    <xf numFmtId="0" fontId="31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Border="0" applyProtection="0">
      <alignment horizontal="center"/>
    </xf>
    <xf numFmtId="0" fontId="34" fillId="0" borderId="5" applyNumberFormat="0" applyFill="0" applyAlignment="0" applyProtection="0"/>
    <xf numFmtId="0" fontId="35" fillId="0" borderId="6" applyNumberFormat="0" applyFill="0" applyAlignment="0" applyProtection="0"/>
    <xf numFmtId="0" fontId="36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33" fillId="0" borderId="0" applyNumberFormat="0" applyBorder="0" applyProtection="0">
      <alignment horizontal="center" textRotation="90"/>
    </xf>
    <xf numFmtId="0" fontId="37" fillId="9" borderId="3" applyNumberFormat="0" applyAlignment="0" applyProtection="0"/>
    <xf numFmtId="0" fontId="38" fillId="0" borderId="8" applyNumberFormat="0" applyFill="0" applyAlignment="0" applyProtection="0"/>
    <xf numFmtId="0" fontId="39" fillId="24" borderId="0" applyNumberFormat="0" applyBorder="0" applyAlignment="0" applyProtection="0"/>
    <xf numFmtId="0" fontId="18" fillId="25" borderId="9" applyNumberFormat="0" applyFont="0" applyAlignment="0" applyProtection="0"/>
    <xf numFmtId="0" fontId="40" fillId="22" borderId="10" applyNumberFormat="0" applyAlignment="0" applyProtection="0"/>
    <xf numFmtId="0" fontId="41" fillId="0" borderId="0" applyNumberFormat="0" applyBorder="0" applyProtection="0"/>
    <xf numFmtId="167" fontId="41" fillId="0" borderId="0" applyBorder="0" applyProtection="0"/>
    <xf numFmtId="0" fontId="42" fillId="0" borderId="0" applyNumberFormat="0" applyFill="0" applyBorder="0" applyAlignment="0" applyProtection="0"/>
    <xf numFmtId="0" fontId="43" fillId="0" borderId="11" applyNumberFormat="0" applyFill="0" applyAlignment="0" applyProtection="0"/>
    <xf numFmtId="0" fontId="44" fillId="0" borderId="0" applyNumberFormat="0" applyFill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0" fontId="37" fillId="9" borderId="3" applyNumberFormat="0" applyAlignment="0" applyProtection="0"/>
    <xf numFmtId="0" fontId="40" fillId="22" borderId="10" applyNumberFormat="0" applyAlignment="0" applyProtection="0"/>
    <xf numFmtId="0" fontId="27" fillId="22" borderId="3" applyNumberFormat="0" applyAlignment="0" applyProtection="0"/>
    <xf numFmtId="0" fontId="34" fillId="0" borderId="5" applyNumberFormat="0" applyFill="0" applyAlignment="0" applyProtection="0"/>
    <xf numFmtId="0" fontId="35" fillId="0" borderId="6" applyNumberFormat="0" applyFill="0" applyAlignment="0" applyProtection="0"/>
    <xf numFmtId="0" fontId="36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43" fillId="0" borderId="11" applyNumberFormat="0" applyFill="0" applyAlignment="0" applyProtection="0"/>
    <xf numFmtId="0" fontId="28" fillId="23" borderId="4" applyNumberFormat="0" applyAlignment="0" applyProtection="0"/>
    <xf numFmtId="0" fontId="42" fillId="0" borderId="0" applyNumberFormat="0" applyFill="0" applyBorder="0" applyAlignment="0" applyProtection="0"/>
    <xf numFmtId="0" fontId="39" fillId="24" borderId="0" applyNumberFormat="0" applyBorder="0" applyAlignment="0" applyProtection="0"/>
    <xf numFmtId="0" fontId="45" fillId="0" borderId="0"/>
    <xf numFmtId="0" fontId="29" fillId="0" borderId="0"/>
    <xf numFmtId="0" fontId="46" fillId="0" borderId="0"/>
    <xf numFmtId="0" fontId="46" fillId="0" borderId="0"/>
    <xf numFmtId="0" fontId="47" fillId="0" borderId="0"/>
    <xf numFmtId="0" fontId="13" fillId="0" borderId="0"/>
    <xf numFmtId="0" fontId="13" fillId="0" borderId="0"/>
    <xf numFmtId="0" fontId="48" fillId="0" borderId="0"/>
    <xf numFmtId="0" fontId="13" fillId="0" borderId="0"/>
    <xf numFmtId="0" fontId="49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3" fillId="0" borderId="0"/>
    <xf numFmtId="0" fontId="13" fillId="0" borderId="0"/>
    <xf numFmtId="0" fontId="18" fillId="0" borderId="0"/>
    <xf numFmtId="0" fontId="13" fillId="0" borderId="0"/>
    <xf numFmtId="0" fontId="23" fillId="0" borderId="0"/>
    <xf numFmtId="0" fontId="24" fillId="0" borderId="0"/>
    <xf numFmtId="0" fontId="24" fillId="0" borderId="0"/>
    <xf numFmtId="0" fontId="20" fillId="0" borderId="0"/>
    <xf numFmtId="0" fontId="13" fillId="0" borderId="0"/>
    <xf numFmtId="0" fontId="23" fillId="0" borderId="0"/>
    <xf numFmtId="0" fontId="45" fillId="0" borderId="0"/>
    <xf numFmtId="0" fontId="45" fillId="0" borderId="0"/>
    <xf numFmtId="0" fontId="26" fillId="5" borderId="0" applyNumberFormat="0" applyBorder="0" applyAlignment="0" applyProtection="0"/>
    <xf numFmtId="0" fontId="31" fillId="0" borderId="0" applyNumberFormat="0" applyFill="0" applyBorder="0" applyAlignment="0" applyProtection="0"/>
    <xf numFmtId="0" fontId="18" fillId="25" borderId="9" applyNumberFormat="0" applyFont="0" applyAlignment="0" applyProtection="0"/>
    <xf numFmtId="9" fontId="24" fillId="0" borderId="0" applyFont="0" applyFill="0" applyBorder="0" applyAlignment="0" applyProtection="0"/>
    <xf numFmtId="9" fontId="24" fillId="0" borderId="0" applyFill="0" applyBorder="0" applyAlignment="0" applyProtection="0"/>
    <xf numFmtId="9" fontId="4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8" fillId="0" borderId="8" applyNumberFormat="0" applyFill="0" applyAlignment="0" applyProtection="0"/>
    <xf numFmtId="0" fontId="44" fillId="0" borderId="0" applyNumberFormat="0" applyFill="0" applyBorder="0" applyAlignment="0" applyProtection="0"/>
    <xf numFmtId="0" fontId="2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65" fontId="24" fillId="0" borderId="0" applyFont="0" applyFill="0" applyBorder="0" applyAlignment="0" applyProtection="0"/>
    <xf numFmtId="168" fontId="49" fillId="0" borderId="0" applyFill="0" applyBorder="0" applyAlignment="0" applyProtection="0"/>
    <xf numFmtId="164" fontId="45" fillId="0" borderId="0" applyFont="0" applyFill="0" applyBorder="0" applyAlignment="0" applyProtection="0"/>
    <xf numFmtId="0" fontId="32" fillId="6" borderId="0" applyNumberFormat="0" applyBorder="0" applyAlignment="0" applyProtection="0"/>
    <xf numFmtId="9" fontId="50" fillId="0" borderId="0" applyFont="0" applyFill="0" applyBorder="0" applyAlignment="0" applyProtection="0"/>
    <xf numFmtId="0" fontId="18" fillId="0" borderId="0"/>
    <xf numFmtId="0" fontId="24" fillId="0" borderId="0"/>
    <xf numFmtId="0" fontId="18" fillId="0" borderId="0"/>
    <xf numFmtId="0" fontId="45" fillId="0" borderId="0"/>
    <xf numFmtId="0" fontId="20" fillId="0" borderId="0"/>
    <xf numFmtId="0" fontId="12" fillId="0" borderId="0"/>
    <xf numFmtId="0" fontId="12" fillId="0" borderId="0"/>
    <xf numFmtId="0" fontId="63" fillId="0" borderId="0"/>
    <xf numFmtId="0" fontId="11" fillId="0" borderId="0"/>
    <xf numFmtId="0" fontId="10" fillId="0" borderId="0"/>
    <xf numFmtId="0" fontId="18" fillId="0" borderId="0"/>
    <xf numFmtId="0" fontId="2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88">
    <xf numFmtId="0" fontId="0" fillId="0" borderId="0" xfId="0"/>
    <xf numFmtId="0" fontId="52" fillId="3" borderId="0" xfId="0" applyFont="1" applyFill="1" applyAlignment="1">
      <alignment horizontal="right" vertical="center"/>
    </xf>
    <xf numFmtId="0" fontId="53" fillId="2" borderId="0" xfId="0" applyFont="1" applyFill="1" applyAlignment="1">
      <alignment horizontal="right" vertical="center"/>
    </xf>
    <xf numFmtId="0" fontId="53" fillId="3" borderId="0" xfId="0" applyFont="1" applyFill="1" applyAlignment="1">
      <alignment horizontal="right" vertical="center"/>
    </xf>
    <xf numFmtId="3" fontId="52" fillId="2" borderId="0" xfId="0" applyNumberFormat="1" applyFont="1" applyFill="1" applyAlignment="1">
      <alignment horizontal="right" vertical="center"/>
    </xf>
    <xf numFmtId="0" fontId="53" fillId="0" borderId="1" xfId="0" applyFont="1" applyBorder="1" applyAlignment="1">
      <alignment horizontal="center" vertical="center"/>
    </xf>
    <xf numFmtId="0" fontId="52" fillId="0" borderId="0" xfId="0" applyFont="1" applyFill="1" applyAlignment="1">
      <alignment horizontal="center" vertical="center"/>
    </xf>
    <xf numFmtId="0" fontId="52" fillId="3" borderId="0" xfId="0" applyFont="1" applyFill="1" applyAlignment="1">
      <alignment horizontal="left" vertical="center"/>
    </xf>
    <xf numFmtId="0" fontId="52" fillId="2" borderId="0" xfId="0" applyFont="1" applyFill="1" applyAlignment="1">
      <alignment horizontal="right" vertical="center"/>
    </xf>
    <xf numFmtId="0" fontId="52" fillId="2" borderId="0" xfId="0" applyNumberFormat="1" applyFont="1" applyFill="1" applyBorder="1" applyAlignment="1">
      <alignment horizontal="center" vertical="center" wrapText="1"/>
    </xf>
    <xf numFmtId="0" fontId="52" fillId="3" borderId="1" xfId="2" applyFont="1" applyFill="1" applyBorder="1" applyAlignment="1">
      <alignment horizontal="left" vertical="center" wrapText="1"/>
    </xf>
    <xf numFmtId="4" fontId="53" fillId="3" borderId="1" xfId="0" applyNumberFormat="1" applyFont="1" applyFill="1" applyBorder="1" applyAlignment="1">
      <alignment vertical="center" wrapText="1"/>
    </xf>
    <xf numFmtId="49" fontId="52" fillId="3" borderId="1" xfId="2" applyNumberFormat="1" applyFont="1" applyFill="1" applyBorder="1" applyAlignment="1">
      <alignment horizontal="center" vertical="center" wrapText="1"/>
    </xf>
    <xf numFmtId="0" fontId="52" fillId="3" borderId="1" xfId="2" applyFont="1" applyFill="1" applyBorder="1" applyAlignment="1">
      <alignment horizontal="center" vertical="center" wrapText="1"/>
    </xf>
    <xf numFmtId="49" fontId="52" fillId="3" borderId="1" xfId="0" applyNumberFormat="1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left" vertical="center" wrapText="1"/>
    </xf>
    <xf numFmtId="0" fontId="53" fillId="3" borderId="1" xfId="2" applyFont="1" applyFill="1" applyBorder="1" applyAlignment="1">
      <alignment horizontal="left" vertical="center" wrapText="1"/>
    </xf>
    <xf numFmtId="49" fontId="52" fillId="3" borderId="1" xfId="0" applyNumberFormat="1" applyFont="1" applyFill="1" applyBorder="1" applyAlignment="1">
      <alignment horizontal="center" vertical="center"/>
    </xf>
    <xf numFmtId="49" fontId="52" fillId="3" borderId="1" xfId="2" applyNumberFormat="1" applyFont="1" applyFill="1" applyBorder="1" applyAlignment="1">
      <alignment horizontal="left" vertical="center" wrapText="1"/>
    </xf>
    <xf numFmtId="0" fontId="52" fillId="0" borderId="0" xfId="0" applyFont="1" applyFill="1" applyAlignment="1">
      <alignment horizontal="right" vertical="center"/>
    </xf>
    <xf numFmtId="0" fontId="52" fillId="3" borderId="1" xfId="0" applyFont="1" applyFill="1" applyBorder="1" applyAlignment="1">
      <alignment horizontal="center" vertical="center"/>
    </xf>
    <xf numFmtId="49" fontId="52" fillId="3" borderId="1" xfId="2" applyNumberFormat="1" applyFont="1" applyFill="1" applyBorder="1" applyAlignment="1">
      <alignment horizontal="center" vertical="center"/>
    </xf>
    <xf numFmtId="0" fontId="52" fillId="3" borderId="18" xfId="195" applyFont="1" applyFill="1" applyBorder="1" applyAlignment="1">
      <alignment horizontal="left" vertical="center" wrapText="1"/>
    </xf>
    <xf numFmtId="0" fontId="52" fillId="3" borderId="0" xfId="45" applyFont="1" applyFill="1" applyAlignment="1">
      <alignment horizontal="right" vertical="center"/>
    </xf>
    <xf numFmtId="0" fontId="52" fillId="3" borderId="0" xfId="45" applyFont="1" applyFill="1" applyAlignment="1">
      <alignment horizontal="center" vertical="center"/>
    </xf>
    <xf numFmtId="0" fontId="52" fillId="3" borderId="0" xfId="45" applyNumberFormat="1" applyFont="1" applyFill="1" applyBorder="1" applyAlignment="1">
      <alignment horizontal="center" vertical="center" wrapText="1"/>
    </xf>
    <xf numFmtId="3" fontId="52" fillId="3" borderId="0" xfId="45" applyNumberFormat="1" applyFont="1" applyFill="1" applyAlignment="1">
      <alignment horizontal="right" vertical="center"/>
    </xf>
    <xf numFmtId="0" fontId="52" fillId="3" borderId="0" xfId="45" applyFont="1" applyFill="1" applyAlignment="1">
      <alignment horizontal="left" vertical="center"/>
    </xf>
    <xf numFmtId="0" fontId="52" fillId="3" borderId="1" xfId="0" applyFont="1" applyFill="1" applyBorder="1" applyAlignment="1">
      <alignment horizontal="left" vertical="center"/>
    </xf>
    <xf numFmtId="3" fontId="52" fillId="3" borderId="18" xfId="0" applyNumberFormat="1" applyFont="1" applyFill="1" applyBorder="1" applyAlignment="1">
      <alignment horizontal="right" vertical="center"/>
    </xf>
    <xf numFmtId="3" fontId="53" fillId="26" borderId="18" xfId="0" applyNumberFormat="1" applyFont="1" applyFill="1" applyBorder="1" applyAlignment="1">
      <alignment horizontal="right" vertical="center"/>
    </xf>
    <xf numFmtId="3" fontId="53" fillId="3" borderId="18" xfId="0" applyNumberFormat="1" applyFont="1" applyFill="1" applyBorder="1" applyAlignment="1">
      <alignment horizontal="right" vertical="center"/>
    </xf>
    <xf numFmtId="3" fontId="53" fillId="3" borderId="0" xfId="0" applyNumberFormat="1" applyFont="1" applyFill="1" applyAlignment="1">
      <alignment horizontal="right" vertical="center"/>
    </xf>
    <xf numFmtId="4" fontId="52" fillId="2" borderId="0" xfId="0" applyNumberFormat="1" applyFont="1" applyFill="1" applyAlignment="1">
      <alignment horizontal="right" vertical="center"/>
    </xf>
    <xf numFmtId="3" fontId="52" fillId="3" borderId="1" xfId="67" applyNumberFormat="1" applyFont="1" applyFill="1" applyBorder="1" applyAlignment="1">
      <alignment horizontal="center" vertical="center" wrapText="1"/>
    </xf>
    <xf numFmtId="3" fontId="52" fillId="3" borderId="1" xfId="2" applyNumberFormat="1" applyFont="1" applyFill="1" applyBorder="1" applyAlignment="1">
      <alignment horizontal="left" vertical="center" wrapText="1"/>
    </xf>
    <xf numFmtId="3" fontId="53" fillId="0" borderId="1" xfId="0" applyNumberFormat="1" applyFont="1" applyBorder="1" applyAlignment="1">
      <alignment horizontal="center" vertical="center"/>
    </xf>
    <xf numFmtId="3" fontId="53" fillId="3" borderId="1" xfId="0" applyNumberFormat="1" applyFont="1" applyFill="1" applyBorder="1" applyAlignment="1">
      <alignment horizontal="right" vertical="center"/>
    </xf>
    <xf numFmtId="3" fontId="52" fillId="3" borderId="1" xfId="0" applyNumberFormat="1" applyFont="1" applyFill="1" applyBorder="1" applyAlignment="1">
      <alignment horizontal="right" vertical="center"/>
    </xf>
    <xf numFmtId="3" fontId="52" fillId="0" borderId="1" xfId="0" applyNumberFormat="1" applyFont="1" applyFill="1" applyBorder="1" applyAlignment="1">
      <alignment horizontal="right" vertical="center"/>
    </xf>
    <xf numFmtId="3" fontId="52" fillId="2" borderId="1" xfId="0" applyNumberFormat="1" applyFont="1" applyFill="1" applyBorder="1" applyAlignment="1">
      <alignment horizontal="right" vertical="center"/>
    </xf>
    <xf numFmtId="3" fontId="52" fillId="3" borderId="1" xfId="0" applyNumberFormat="1" applyFont="1" applyFill="1" applyBorder="1" applyAlignment="1">
      <alignment horizontal="left" vertical="center" wrapText="1"/>
    </xf>
    <xf numFmtId="3" fontId="52" fillId="3" borderId="1" xfId="45" applyNumberFormat="1" applyFont="1" applyFill="1" applyBorder="1" applyAlignment="1">
      <alignment horizontal="right" vertical="center"/>
    </xf>
    <xf numFmtId="0" fontId="52" fillId="3" borderId="1" xfId="0" applyFont="1" applyFill="1" applyBorder="1" applyAlignment="1">
      <alignment horizontal="right" vertical="center"/>
    </xf>
    <xf numFmtId="3" fontId="52" fillId="3" borderId="18" xfId="0" applyNumberFormat="1" applyFont="1" applyFill="1" applyBorder="1" applyAlignment="1">
      <alignment horizontal="center" vertical="center"/>
    </xf>
    <xf numFmtId="3" fontId="52" fillId="3" borderId="0" xfId="0" applyNumberFormat="1" applyFont="1" applyFill="1" applyAlignment="1">
      <alignment horizontal="right" vertical="center"/>
    </xf>
    <xf numFmtId="0" fontId="52" fillId="3" borderId="0" xfId="0" applyFont="1" applyFill="1" applyAlignment="1">
      <alignment horizontal="center" vertical="center"/>
    </xf>
    <xf numFmtId="0" fontId="52" fillId="3" borderId="0" xfId="0" applyNumberFormat="1" applyFont="1" applyFill="1" applyBorder="1" applyAlignment="1">
      <alignment horizontal="center" vertical="center" wrapText="1"/>
    </xf>
    <xf numFmtId="3" fontId="52" fillId="3" borderId="1" xfId="45" applyNumberFormat="1" applyFont="1" applyFill="1" applyBorder="1" applyAlignment="1">
      <alignment horizontal="center" vertical="center"/>
    </xf>
    <xf numFmtId="3" fontId="55" fillId="3" borderId="0" xfId="0" applyNumberFormat="1" applyFont="1" applyFill="1" applyBorder="1" applyAlignment="1">
      <alignment horizontal="center" vertical="center" wrapText="1"/>
    </xf>
    <xf numFmtId="3" fontId="53" fillId="26" borderId="1" xfId="0" applyNumberFormat="1" applyFont="1" applyFill="1" applyBorder="1" applyAlignment="1">
      <alignment horizontal="right" vertical="center"/>
    </xf>
    <xf numFmtId="0" fontId="52" fillId="2" borderId="1" xfId="0" applyFont="1" applyFill="1" applyBorder="1" applyAlignment="1">
      <alignment horizontal="right" vertical="center"/>
    </xf>
    <xf numFmtId="4" fontId="52" fillId="3" borderId="1" xfId="0" applyNumberFormat="1" applyFont="1" applyFill="1" applyBorder="1" applyAlignment="1">
      <alignment horizontal="right" vertical="center"/>
    </xf>
    <xf numFmtId="0" fontId="53" fillId="3" borderId="1" xfId="0" applyFont="1" applyFill="1" applyBorder="1" applyAlignment="1">
      <alignment horizontal="center" vertical="center"/>
    </xf>
    <xf numFmtId="0" fontId="52" fillId="3" borderId="1" xfId="0" quotePrefix="1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center" vertical="center"/>
    </xf>
    <xf numFmtId="0" fontId="53" fillId="2" borderId="0" xfId="0" applyFont="1" applyFill="1" applyBorder="1" applyAlignment="1">
      <alignment horizontal="right" vertical="center"/>
    </xf>
    <xf numFmtId="0" fontId="52" fillId="2" borderId="0" xfId="0" applyFont="1" applyFill="1" applyBorder="1" applyAlignment="1">
      <alignment horizontal="right" vertical="center"/>
    </xf>
    <xf numFmtId="0" fontId="53" fillId="3" borderId="0" xfId="0" applyFont="1" applyFill="1" applyBorder="1" applyAlignment="1">
      <alignment horizontal="right" vertical="center"/>
    </xf>
    <xf numFmtId="3" fontId="53" fillId="26" borderId="18" xfId="0" applyNumberFormat="1" applyFont="1" applyFill="1" applyBorder="1" applyAlignment="1">
      <alignment horizontal="center" vertical="center"/>
    </xf>
    <xf numFmtId="0" fontId="52" fillId="2" borderId="0" xfId="0" applyFont="1" applyFill="1" applyAlignment="1">
      <alignment vertical="center"/>
    </xf>
    <xf numFmtId="3" fontId="53" fillId="3" borderId="1" xfId="0" applyNumberFormat="1" applyFont="1" applyFill="1" applyBorder="1" applyAlignment="1">
      <alignment vertical="center"/>
    </xf>
    <xf numFmtId="3" fontId="52" fillId="3" borderId="1" xfId="0" applyNumberFormat="1" applyFont="1" applyFill="1" applyBorder="1" applyAlignment="1">
      <alignment vertical="center"/>
    </xf>
    <xf numFmtId="3" fontId="52" fillId="0" borderId="1" xfId="0" applyNumberFormat="1" applyFont="1" applyFill="1" applyBorder="1" applyAlignment="1">
      <alignment vertical="center"/>
    </xf>
    <xf numFmtId="3" fontId="52" fillId="2" borderId="1" xfId="0" applyNumberFormat="1" applyFont="1" applyFill="1" applyBorder="1" applyAlignment="1">
      <alignment vertical="center"/>
    </xf>
    <xf numFmtId="3" fontId="52" fillId="3" borderId="1" xfId="45" applyNumberFormat="1" applyFont="1" applyFill="1" applyBorder="1" applyAlignment="1">
      <alignment vertical="center"/>
    </xf>
    <xf numFmtId="0" fontId="52" fillId="2" borderId="1" xfId="0" applyFont="1" applyFill="1" applyBorder="1" applyAlignment="1">
      <alignment vertical="center"/>
    </xf>
    <xf numFmtId="3" fontId="52" fillId="2" borderId="0" xfId="0" applyNumberFormat="1" applyFont="1" applyFill="1" applyAlignment="1">
      <alignment vertical="center"/>
    </xf>
    <xf numFmtId="3" fontId="57" fillId="3" borderId="1" xfId="0" applyNumberFormat="1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center" vertical="center" wrapText="1"/>
    </xf>
    <xf numFmtId="3" fontId="55" fillId="3" borderId="0" xfId="0" applyNumberFormat="1" applyFont="1" applyFill="1" applyBorder="1" applyAlignment="1">
      <alignment horizontal="center" vertical="center" wrapText="1"/>
    </xf>
    <xf numFmtId="3" fontId="64" fillId="3" borderId="1" xfId="0" applyNumberFormat="1" applyFont="1" applyFill="1" applyBorder="1" applyAlignment="1">
      <alignment horizontal="center" vertical="center"/>
    </xf>
    <xf numFmtId="4" fontId="53" fillId="3" borderId="0" xfId="0" applyNumberFormat="1" applyFont="1" applyFill="1" applyAlignment="1">
      <alignment horizontal="right" vertical="center"/>
    </xf>
    <xf numFmtId="4" fontId="52" fillId="3" borderId="0" xfId="0" applyNumberFormat="1" applyFont="1" applyFill="1" applyAlignment="1">
      <alignment horizontal="right" vertical="center"/>
    </xf>
    <xf numFmtId="3" fontId="65" fillId="3" borderId="0" xfId="45" applyNumberFormat="1" applyFont="1" applyFill="1" applyAlignment="1">
      <alignment horizontal="right" vertical="center"/>
    </xf>
    <xf numFmtId="3" fontId="53" fillId="3" borderId="1" xfId="45" applyNumberFormat="1" applyFont="1" applyFill="1" applyBorder="1" applyAlignment="1">
      <alignment horizontal="right" vertical="center"/>
    </xf>
    <xf numFmtId="3" fontId="52" fillId="0" borderId="0" xfId="0" applyNumberFormat="1" applyFont="1" applyFill="1" applyBorder="1" applyAlignment="1">
      <alignment horizontal="right" vertical="center"/>
    </xf>
    <xf numFmtId="0" fontId="55" fillId="3" borderId="0" xfId="0" applyNumberFormat="1" applyFont="1" applyFill="1" applyBorder="1" applyAlignment="1">
      <alignment horizontal="center" vertical="center" wrapText="1"/>
    </xf>
    <xf numFmtId="3" fontId="52" fillId="3" borderId="1" xfId="242" applyNumberFormat="1" applyFont="1" applyFill="1" applyBorder="1" applyAlignment="1">
      <alignment horizontal="right" vertical="center"/>
    </xf>
    <xf numFmtId="3" fontId="52" fillId="0" borderId="1" xfId="242" applyNumberFormat="1" applyFont="1" applyFill="1" applyBorder="1" applyAlignment="1">
      <alignment horizontal="right" vertical="center"/>
    </xf>
    <xf numFmtId="3" fontId="52" fillId="2" borderId="1" xfId="242" applyNumberFormat="1" applyFont="1" applyFill="1" applyBorder="1" applyAlignment="1">
      <alignment horizontal="right" vertical="center"/>
    </xf>
    <xf numFmtId="49" fontId="64" fillId="3" borderId="1" xfId="2" applyNumberFormat="1" applyFont="1" applyFill="1" applyBorder="1" applyAlignment="1">
      <alignment horizontal="center" vertical="center"/>
    </xf>
    <xf numFmtId="49" fontId="64" fillId="3" borderId="1" xfId="2" applyNumberFormat="1" applyFont="1" applyFill="1" applyBorder="1" applyAlignment="1">
      <alignment horizontal="center" vertical="center" wrapText="1"/>
    </xf>
    <xf numFmtId="49" fontId="57" fillId="3" borderId="1" xfId="2" applyNumberFormat="1" applyFont="1" applyFill="1" applyBorder="1" applyAlignment="1">
      <alignment horizontal="center" vertical="center" wrapText="1"/>
    </xf>
    <xf numFmtId="0" fontId="64" fillId="3" borderId="1" xfId="2" applyFont="1" applyFill="1" applyBorder="1" applyAlignment="1">
      <alignment horizontal="center" vertical="center" wrapText="1"/>
    </xf>
    <xf numFmtId="3" fontId="52" fillId="3" borderId="1" xfId="2" applyNumberFormat="1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center" vertical="center"/>
    </xf>
    <xf numFmtId="3" fontId="56" fillId="3" borderId="1" xfId="0" applyNumberFormat="1" applyFont="1" applyFill="1" applyBorder="1" applyAlignment="1">
      <alignment horizontal="left" vertical="center" wrapText="1"/>
    </xf>
    <xf numFmtId="169" fontId="52" fillId="3" borderId="1" xfId="2" applyNumberFormat="1" applyFont="1" applyFill="1" applyBorder="1" applyAlignment="1">
      <alignment horizontal="center" vertical="center"/>
    </xf>
    <xf numFmtId="3" fontId="52" fillId="3" borderId="12" xfId="2" applyNumberFormat="1" applyFont="1" applyFill="1" applyBorder="1" applyAlignment="1">
      <alignment horizontal="center" vertical="center"/>
    </xf>
    <xf numFmtId="3" fontId="52" fillId="3" borderId="1" xfId="45" applyNumberFormat="1" applyFont="1" applyFill="1" applyBorder="1" applyAlignment="1">
      <alignment horizontal="center" vertical="center"/>
    </xf>
    <xf numFmtId="3" fontId="51" fillId="0" borderId="0" xfId="245" applyNumberFormat="1" applyFont="1" applyFill="1"/>
    <xf numFmtId="3" fontId="61" fillId="0" borderId="1" xfId="245" applyNumberFormat="1" applyFont="1" applyFill="1" applyBorder="1" applyAlignment="1">
      <alignment horizontal="center" vertical="center" wrapText="1"/>
    </xf>
    <xf numFmtId="3" fontId="60" fillId="26" borderId="1" xfId="246" applyNumberFormat="1" applyFont="1" applyFill="1" applyBorder="1" applyAlignment="1">
      <alignment horizontal="center" vertical="center" wrapText="1"/>
    </xf>
    <xf numFmtId="3" fontId="61" fillId="3" borderId="1" xfId="246" applyNumberFormat="1" applyFont="1" applyFill="1" applyBorder="1" applyAlignment="1">
      <alignment horizontal="center" vertical="center" wrapText="1"/>
    </xf>
    <xf numFmtId="0" fontId="52" fillId="3" borderId="1" xfId="45" applyFont="1" applyFill="1" applyBorder="1" applyAlignment="1">
      <alignment horizontal="center" vertical="center"/>
    </xf>
    <xf numFmtId="49" fontId="51" fillId="3" borderId="1" xfId="94" applyNumberFormat="1" applyFont="1" applyFill="1" applyBorder="1" applyAlignment="1">
      <alignment horizontal="center" vertical="center" wrapText="1"/>
    </xf>
    <xf numFmtId="0" fontId="56" fillId="3" borderId="1" xfId="94" applyFont="1" applyFill="1" applyBorder="1" applyAlignment="1">
      <alignment horizontal="left" vertical="center" wrapText="1"/>
    </xf>
    <xf numFmtId="0" fontId="51" fillId="3" borderId="1" xfId="94" applyFont="1" applyFill="1" applyBorder="1" applyAlignment="1">
      <alignment horizontal="center" vertical="center" wrapText="1"/>
    </xf>
    <xf numFmtId="49" fontId="51" fillId="3" borderId="1" xfId="94" applyNumberFormat="1" applyFont="1" applyFill="1" applyBorder="1" applyAlignment="1">
      <alignment horizontal="center" vertical="center"/>
    </xf>
    <xf numFmtId="0" fontId="51" fillId="3" borderId="1" xfId="94" applyFont="1" applyFill="1" applyBorder="1" applyAlignment="1">
      <alignment horizontal="left" vertical="center" wrapText="1"/>
    </xf>
    <xf numFmtId="49" fontId="52" fillId="3" borderId="1" xfId="94" applyNumberFormat="1" applyFont="1" applyFill="1" applyBorder="1" applyAlignment="1">
      <alignment horizontal="center" vertical="center" wrapText="1"/>
    </xf>
    <xf numFmtId="0" fontId="52" fillId="3" borderId="1" xfId="94" applyFont="1" applyFill="1" applyBorder="1" applyAlignment="1">
      <alignment horizontal="left" vertical="center" wrapText="1"/>
    </xf>
    <xf numFmtId="49" fontId="51" fillId="3" borderId="1" xfId="45" applyNumberFormat="1" applyFont="1" applyFill="1" applyBorder="1" applyAlignment="1">
      <alignment horizontal="center" vertical="center" wrapText="1"/>
    </xf>
    <xf numFmtId="0" fontId="56" fillId="3" borderId="1" xfId="45" applyFont="1" applyFill="1" applyBorder="1" applyAlignment="1">
      <alignment horizontal="left" vertical="center" wrapText="1"/>
    </xf>
    <xf numFmtId="49" fontId="52" fillId="3" borderId="1" xfId="94" applyNumberFormat="1" applyFont="1" applyFill="1" applyBorder="1" applyAlignment="1">
      <alignment horizontal="center" vertical="center"/>
    </xf>
    <xf numFmtId="0" fontId="52" fillId="3" borderId="1" xfId="233" applyFont="1" applyFill="1" applyBorder="1" applyAlignment="1">
      <alignment horizontal="left" vertical="center" wrapText="1"/>
    </xf>
    <xf numFmtId="0" fontId="52" fillId="3" borderId="1" xfId="195" applyFont="1" applyFill="1" applyBorder="1" applyAlignment="1">
      <alignment horizontal="left" vertical="center" wrapText="1"/>
    </xf>
    <xf numFmtId="49" fontId="51" fillId="3" borderId="1" xfId="45" applyNumberFormat="1" applyFont="1" applyFill="1" applyBorder="1" applyAlignment="1">
      <alignment horizontal="center" vertical="center"/>
    </xf>
    <xf numFmtId="0" fontId="51" fillId="3" borderId="1" xfId="45" applyFont="1" applyFill="1" applyBorder="1" applyAlignment="1">
      <alignment horizontal="left" vertical="center" wrapText="1"/>
    </xf>
    <xf numFmtId="49" fontId="51" fillId="3" borderId="1" xfId="94" applyNumberFormat="1" applyFont="1" applyFill="1" applyBorder="1" applyAlignment="1">
      <alignment horizontal="left" vertical="center" wrapText="1"/>
    </xf>
    <xf numFmtId="49" fontId="52" fillId="3" borderId="1" xfId="233" applyNumberFormat="1" applyFont="1" applyFill="1" applyBorder="1" applyAlignment="1">
      <alignment horizontal="center" vertical="center" wrapText="1"/>
    </xf>
    <xf numFmtId="3" fontId="52" fillId="3" borderId="1" xfId="94" applyNumberFormat="1" applyFont="1" applyFill="1" applyBorder="1" applyAlignment="1">
      <alignment horizontal="left" vertical="center" wrapText="1"/>
    </xf>
    <xf numFmtId="49" fontId="62" fillId="3" borderId="1" xfId="94" applyNumberFormat="1" applyFont="1" applyFill="1" applyBorder="1" applyAlignment="1">
      <alignment horizontal="center" vertical="center"/>
    </xf>
    <xf numFmtId="0" fontId="62" fillId="3" borderId="1" xfId="94" applyFont="1" applyFill="1" applyBorder="1" applyAlignment="1">
      <alignment horizontal="left" vertical="center" wrapText="1"/>
    </xf>
    <xf numFmtId="3" fontId="54" fillId="3" borderId="1" xfId="233" applyNumberFormat="1" applyFont="1" applyFill="1" applyBorder="1" applyAlignment="1">
      <alignment horizontal="center" vertical="center"/>
    </xf>
    <xf numFmtId="3" fontId="71" fillId="3" borderId="1" xfId="5" applyNumberFormat="1" applyFont="1" applyFill="1" applyBorder="1" applyAlignment="1">
      <alignment horizontal="left" vertical="center" wrapText="1"/>
    </xf>
    <xf numFmtId="169" fontId="54" fillId="3" borderId="1" xfId="233" applyNumberFormat="1" applyFont="1" applyFill="1" applyBorder="1" applyAlignment="1">
      <alignment horizontal="center" vertical="center"/>
    </xf>
    <xf numFmtId="3" fontId="54" fillId="3" borderId="1" xfId="5" applyNumberFormat="1" applyFont="1" applyFill="1" applyBorder="1" applyAlignment="1">
      <alignment horizontal="left" vertical="center" wrapText="1"/>
    </xf>
    <xf numFmtId="3" fontId="54" fillId="3" borderId="16" xfId="233" applyNumberFormat="1" applyFont="1" applyFill="1" applyBorder="1" applyAlignment="1">
      <alignment horizontal="center" vertical="center"/>
    </xf>
    <xf numFmtId="0" fontId="52" fillId="3" borderId="1" xfId="5" applyFont="1" applyFill="1" applyBorder="1" applyAlignment="1">
      <alignment horizontal="center" vertical="center"/>
    </xf>
    <xf numFmtId="0" fontId="52" fillId="3" borderId="1" xfId="5" applyFont="1" applyFill="1" applyBorder="1" applyAlignment="1">
      <alignment horizontal="left" vertical="center"/>
    </xf>
    <xf numFmtId="0" fontId="52" fillId="3" borderId="1" xfId="45" quotePrefix="1" applyFont="1" applyFill="1" applyBorder="1" applyAlignment="1">
      <alignment horizontal="center" vertical="center"/>
    </xf>
    <xf numFmtId="0" fontId="52" fillId="3" borderId="1" xfId="45" applyFont="1" applyFill="1" applyBorder="1" applyAlignment="1">
      <alignment horizontal="left" vertical="center"/>
    </xf>
    <xf numFmtId="3" fontId="52" fillId="3" borderId="1" xfId="0" applyNumberFormat="1" applyFont="1" applyFill="1" applyBorder="1" applyAlignment="1">
      <alignment horizontal="center" vertical="center"/>
    </xf>
    <xf numFmtId="4" fontId="53" fillId="26" borderId="18" xfId="0" applyNumberFormat="1" applyFont="1" applyFill="1" applyBorder="1" applyAlignment="1">
      <alignment horizontal="right" vertical="center"/>
    </xf>
    <xf numFmtId="4" fontId="52" fillId="0" borderId="18" xfId="0" applyNumberFormat="1" applyFont="1" applyFill="1" applyBorder="1" applyAlignment="1">
      <alignment horizontal="right" vertical="center"/>
    </xf>
    <xf numFmtId="4" fontId="52" fillId="3" borderId="18" xfId="0" applyNumberFormat="1" applyFont="1" applyFill="1" applyBorder="1" applyAlignment="1">
      <alignment horizontal="right" vertical="center"/>
    </xf>
    <xf numFmtId="0" fontId="73" fillId="2" borderId="0" xfId="0" applyFont="1" applyFill="1" applyAlignment="1">
      <alignment horizontal="right" vertical="center"/>
    </xf>
    <xf numFmtId="0" fontId="57" fillId="2" borderId="0" xfId="0" applyFont="1" applyFill="1" applyAlignment="1">
      <alignment horizontal="right" vertical="center"/>
    </xf>
    <xf numFmtId="4" fontId="53" fillId="2" borderId="0" xfId="0" applyNumberFormat="1" applyFont="1" applyFill="1" applyAlignment="1">
      <alignment horizontal="right" vertical="center"/>
    </xf>
    <xf numFmtId="3" fontId="52" fillId="0" borderId="1" xfId="0" applyNumberFormat="1" applyFont="1" applyBorder="1" applyAlignment="1">
      <alignment horizontal="center" vertical="center"/>
    </xf>
    <xf numFmtId="3" fontId="52" fillId="3" borderId="1" xfId="0" applyNumberFormat="1" applyFont="1" applyFill="1" applyBorder="1" applyAlignment="1">
      <alignment vertical="center" wrapText="1"/>
    </xf>
    <xf numFmtId="3" fontId="52" fillId="3" borderId="1" xfId="45" applyNumberFormat="1" applyFont="1" applyFill="1" applyBorder="1" applyAlignment="1">
      <alignment horizontal="center" vertical="center"/>
    </xf>
    <xf numFmtId="4" fontId="52" fillId="0" borderId="0" xfId="0" applyNumberFormat="1" applyFont="1" applyAlignment="1">
      <alignment horizontal="center" vertical="center"/>
    </xf>
    <xf numFmtId="0" fontId="61" fillId="0" borderId="0" xfId="0" applyFont="1" applyAlignment="1">
      <alignment horizontal="right" vertical="center"/>
    </xf>
    <xf numFmtId="3" fontId="53" fillId="2" borderId="0" xfId="0" applyNumberFormat="1" applyFont="1" applyFill="1" applyAlignment="1">
      <alignment horizontal="right" vertical="center"/>
    </xf>
    <xf numFmtId="4" fontId="52" fillId="0" borderId="0" xfId="0" applyNumberFormat="1" applyFont="1" applyFill="1" applyAlignment="1">
      <alignment horizontal="right" vertical="center"/>
    </xf>
    <xf numFmtId="3" fontId="55" fillId="3" borderId="0" xfId="0" applyNumberFormat="1" applyFont="1" applyFill="1" applyBorder="1" applyAlignment="1">
      <alignment horizontal="center" vertical="center" wrapText="1"/>
    </xf>
    <xf numFmtId="3" fontId="53" fillId="26" borderId="1" xfId="0" applyNumberFormat="1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right" vertical="center"/>
    </xf>
    <xf numFmtId="0" fontId="52" fillId="0" borderId="0" xfId="0" applyFont="1"/>
    <xf numFmtId="0" fontId="52" fillId="3" borderId="0" xfId="0" applyFont="1" applyFill="1"/>
    <xf numFmtId="3" fontId="55" fillId="3" borderId="0" xfId="0" applyNumberFormat="1" applyFont="1" applyFill="1" applyBorder="1" applyAlignment="1">
      <alignment horizontal="center" vertical="center" wrapText="1"/>
    </xf>
    <xf numFmtId="3" fontId="53" fillId="3" borderId="18" xfId="0" applyNumberFormat="1" applyFont="1" applyFill="1" applyBorder="1" applyAlignment="1">
      <alignment horizontal="center" vertical="center" wrapText="1"/>
    </xf>
    <xf numFmtId="3" fontId="52" fillId="3" borderId="1" xfId="45" applyNumberFormat="1" applyFont="1" applyFill="1" applyBorder="1" applyAlignment="1">
      <alignment horizontal="center" vertical="center"/>
    </xf>
    <xf numFmtId="0" fontId="72" fillId="0" borderId="0" xfId="0" applyFont="1" applyFill="1" applyAlignment="1">
      <alignment horizontal="left" vertical="center"/>
    </xf>
    <xf numFmtId="3" fontId="52" fillId="3" borderId="1" xfId="81" applyNumberFormat="1" applyFont="1" applyFill="1" applyBorder="1" applyAlignment="1">
      <alignment horizontal="center" vertical="center" wrapText="1"/>
    </xf>
    <xf numFmtId="3" fontId="54" fillId="0" borderId="1" xfId="241" applyNumberFormat="1" applyFont="1" applyFill="1" applyBorder="1" applyAlignment="1">
      <alignment horizontal="center" vertical="center"/>
    </xf>
    <xf numFmtId="3" fontId="66" fillId="0" borderId="1" xfId="241" applyNumberFormat="1" applyFont="1" applyFill="1" applyBorder="1" applyAlignment="1">
      <alignment horizontal="center" vertical="center"/>
    </xf>
    <xf numFmtId="3" fontId="54" fillId="0" borderId="19" xfId="241" applyNumberFormat="1" applyFont="1" applyFill="1" applyBorder="1" applyAlignment="1">
      <alignment horizontal="center" vertical="center"/>
    </xf>
    <xf numFmtId="3" fontId="66" fillId="0" borderId="19" xfId="241" applyNumberFormat="1" applyFont="1" applyFill="1" applyBorder="1" applyAlignment="1">
      <alignment horizontal="center" vertical="center"/>
    </xf>
    <xf numFmtId="0" fontId="66" fillId="0" borderId="0" xfId="0" applyFont="1" applyFill="1" applyAlignment="1">
      <alignment horizontal="center" vertical="center"/>
    </xf>
    <xf numFmtId="3" fontId="66" fillId="0" borderId="18" xfId="241" applyNumberFormat="1" applyFont="1" applyFill="1" applyBorder="1" applyAlignment="1">
      <alignment horizontal="center" vertical="center"/>
    </xf>
    <xf numFmtId="3" fontId="54" fillId="0" borderId="18" xfId="241" applyNumberFormat="1" applyFont="1" applyFill="1" applyBorder="1" applyAlignment="1">
      <alignment horizontal="center" vertical="center"/>
    </xf>
    <xf numFmtId="3" fontId="54" fillId="0" borderId="0" xfId="0" applyNumberFormat="1" applyFont="1" applyFill="1" applyAlignment="1">
      <alignment horizontal="center" vertical="center"/>
    </xf>
    <xf numFmtId="0" fontId="54" fillId="0" borderId="0" xfId="0" applyFont="1" applyFill="1" applyAlignment="1">
      <alignment horizontal="center" vertical="center"/>
    </xf>
    <xf numFmtId="0" fontId="54" fillId="0" borderId="18" xfId="0" applyFont="1" applyFill="1" applyBorder="1" applyAlignment="1">
      <alignment horizontal="center" vertical="center"/>
    </xf>
    <xf numFmtId="49" fontId="54" fillId="0" borderId="18" xfId="2" applyNumberFormat="1" applyFont="1" applyFill="1" applyBorder="1" applyAlignment="1">
      <alignment horizontal="center" vertical="center" wrapText="1"/>
    </xf>
    <xf numFmtId="0" fontId="54" fillId="0" borderId="18" xfId="2" applyFont="1" applyFill="1" applyBorder="1" applyAlignment="1">
      <alignment horizontal="left" vertical="center" wrapText="1"/>
    </xf>
    <xf numFmtId="0" fontId="54" fillId="0" borderId="18" xfId="2" applyFont="1" applyFill="1" applyBorder="1" applyAlignment="1">
      <alignment horizontal="center" vertical="center" wrapText="1"/>
    </xf>
    <xf numFmtId="49" fontId="54" fillId="0" borderId="18" xfId="2" applyNumberFormat="1" applyFont="1" applyFill="1" applyBorder="1" applyAlignment="1">
      <alignment horizontal="center" vertical="center"/>
    </xf>
    <xf numFmtId="49" fontId="54" fillId="0" borderId="18" xfId="0" applyNumberFormat="1" applyFont="1" applyFill="1" applyBorder="1" applyAlignment="1">
      <alignment horizontal="center" vertical="center" wrapText="1"/>
    </xf>
    <xf numFmtId="0" fontId="54" fillId="0" borderId="18" xfId="0" applyFont="1" applyFill="1" applyBorder="1" applyAlignment="1">
      <alignment horizontal="left" vertical="center" wrapText="1"/>
    </xf>
    <xf numFmtId="0" fontId="66" fillId="0" borderId="18" xfId="2" applyFont="1" applyFill="1" applyBorder="1" applyAlignment="1">
      <alignment horizontal="left" vertical="center" wrapText="1"/>
    </xf>
    <xf numFmtId="0" fontId="54" fillId="0" borderId="18" xfId="195" applyFont="1" applyFill="1" applyBorder="1" applyAlignment="1">
      <alignment horizontal="left" vertical="center" wrapText="1"/>
    </xf>
    <xf numFmtId="49" fontId="54" fillId="0" borderId="18" xfId="0" applyNumberFormat="1" applyFont="1" applyFill="1" applyBorder="1" applyAlignment="1">
      <alignment horizontal="center" vertical="center"/>
    </xf>
    <xf numFmtId="49" fontId="54" fillId="0" borderId="18" xfId="2" applyNumberFormat="1" applyFont="1" applyFill="1" applyBorder="1" applyAlignment="1">
      <alignment horizontal="left" vertical="center" wrapText="1"/>
    </xf>
    <xf numFmtId="3" fontId="54" fillId="0" borderId="18" xfId="2" applyNumberFormat="1" applyFont="1" applyFill="1" applyBorder="1" applyAlignment="1">
      <alignment horizontal="left" vertical="center" wrapText="1"/>
    </xf>
    <xf numFmtId="3" fontId="54" fillId="0" borderId="18" xfId="2" applyNumberFormat="1" applyFont="1" applyFill="1" applyBorder="1" applyAlignment="1">
      <alignment horizontal="center" vertical="center"/>
    </xf>
    <xf numFmtId="3" fontId="54" fillId="0" borderId="18" xfId="0" applyNumberFormat="1" applyFont="1" applyFill="1" applyBorder="1" applyAlignment="1">
      <alignment horizontal="left" vertical="center" wrapText="1"/>
    </xf>
    <xf numFmtId="169" fontId="54" fillId="0" borderId="18" xfId="2" applyNumberFormat="1" applyFont="1" applyFill="1" applyBorder="1" applyAlignment="1">
      <alignment horizontal="center" vertical="center"/>
    </xf>
    <xf numFmtId="3" fontId="54" fillId="0" borderId="16" xfId="2" applyNumberFormat="1" applyFont="1" applyFill="1" applyBorder="1" applyAlignment="1">
      <alignment horizontal="center" vertical="center"/>
    </xf>
    <xf numFmtId="0" fontId="54" fillId="0" borderId="0" xfId="0" applyFont="1" applyFill="1"/>
    <xf numFmtId="0" fontId="54" fillId="0" borderId="18" xfId="0" applyFont="1" applyFill="1" applyBorder="1" applyAlignment="1">
      <alignment horizontal="left" vertical="center"/>
    </xf>
    <xf numFmtId="0" fontId="54" fillId="0" borderId="18" xfId="0" quotePrefix="1" applyFont="1" applyFill="1" applyBorder="1" applyAlignment="1">
      <alignment horizontal="center" vertical="center"/>
    </xf>
    <xf numFmtId="0" fontId="54" fillId="0" borderId="1" xfId="0" quotePrefix="1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left" vertical="center" wrapText="1"/>
    </xf>
    <xf numFmtId="0" fontId="54" fillId="0" borderId="0" xfId="0" applyFont="1" applyFill="1" applyAlignment="1">
      <alignment horizontal="left" vertical="center"/>
    </xf>
    <xf numFmtId="3" fontId="53" fillId="26" borderId="1" xfId="0" applyNumberFormat="1" applyFont="1" applyFill="1" applyBorder="1" applyAlignment="1">
      <alignment horizontal="center" vertical="center"/>
    </xf>
    <xf numFmtId="0" fontId="52" fillId="2" borderId="1" xfId="0" applyFont="1" applyFill="1" applyBorder="1" applyAlignment="1">
      <alignment horizontal="center" vertical="center"/>
    </xf>
    <xf numFmtId="3" fontId="51" fillId="3" borderId="1" xfId="0" applyNumberFormat="1" applyFont="1" applyFill="1" applyBorder="1" applyAlignment="1">
      <alignment horizontal="right" vertical="center"/>
    </xf>
    <xf numFmtId="0" fontId="52" fillId="0" borderId="18" xfId="241" applyFont="1" applyFill="1" applyBorder="1" applyAlignment="1">
      <alignment horizontal="center" vertical="center" wrapText="1"/>
    </xf>
    <xf numFmtId="0" fontId="54" fillId="0" borderId="29" xfId="5" applyFont="1" applyFill="1" applyBorder="1" applyAlignment="1">
      <alignment horizontal="center" vertical="center"/>
    </xf>
    <xf numFmtId="49" fontId="54" fillId="0" borderId="1" xfId="233" applyNumberFormat="1" applyFont="1" applyFill="1" applyBorder="1" applyAlignment="1">
      <alignment horizontal="center" vertical="center" wrapText="1"/>
    </xf>
    <xf numFmtId="0" fontId="54" fillId="0" borderId="19" xfId="233" applyFont="1" applyFill="1" applyBorder="1" applyAlignment="1">
      <alignment horizontal="left" vertical="center" wrapText="1"/>
    </xf>
    <xf numFmtId="3" fontId="59" fillId="0" borderId="29" xfId="250" applyNumberFormat="1" applyFont="1" applyFill="1" applyBorder="1" applyAlignment="1">
      <alignment horizontal="center" vertical="center"/>
    </xf>
    <xf numFmtId="3" fontId="59" fillId="0" borderId="1" xfId="250" applyNumberFormat="1" applyFont="1" applyFill="1" applyBorder="1" applyAlignment="1">
      <alignment horizontal="center" vertical="center"/>
    </xf>
    <xf numFmtId="3" fontId="59" fillId="0" borderId="30" xfId="250" applyNumberFormat="1" applyFont="1" applyFill="1" applyBorder="1" applyAlignment="1">
      <alignment horizontal="center" vertical="center"/>
    </xf>
    <xf numFmtId="0" fontId="54" fillId="0" borderId="1" xfId="233" applyFont="1" applyFill="1" applyBorder="1" applyAlignment="1">
      <alignment horizontal="center" vertical="center" wrapText="1"/>
    </xf>
    <xf numFmtId="49" fontId="54" fillId="0" borderId="1" xfId="233" applyNumberFormat="1" applyFont="1" applyFill="1" applyBorder="1" applyAlignment="1">
      <alignment horizontal="center" vertical="center"/>
    </xf>
    <xf numFmtId="49" fontId="54" fillId="0" borderId="1" xfId="5" applyNumberFormat="1" applyFont="1" applyFill="1" applyBorder="1" applyAlignment="1">
      <alignment horizontal="center" vertical="center" wrapText="1"/>
    </xf>
    <xf numFmtId="0" fontId="54" fillId="0" borderId="19" xfId="5" applyFont="1" applyFill="1" applyBorder="1" applyAlignment="1">
      <alignment horizontal="left" vertical="center" wrapText="1"/>
    </xf>
    <xf numFmtId="0" fontId="66" fillId="0" borderId="19" xfId="233" applyFont="1" applyFill="1" applyBorder="1" applyAlignment="1">
      <alignment horizontal="left" vertical="center" wrapText="1"/>
    </xf>
    <xf numFmtId="3" fontId="75" fillId="0" borderId="29" xfId="250" applyNumberFormat="1" applyFont="1" applyFill="1" applyBorder="1" applyAlignment="1">
      <alignment horizontal="center" vertical="center"/>
    </xf>
    <xf numFmtId="3" fontId="75" fillId="0" borderId="1" xfId="250" applyNumberFormat="1" applyFont="1" applyFill="1" applyBorder="1" applyAlignment="1">
      <alignment horizontal="center" vertical="center"/>
    </xf>
    <xf numFmtId="3" fontId="75" fillId="0" borderId="30" xfId="250" applyNumberFormat="1" applyFont="1" applyFill="1" applyBorder="1" applyAlignment="1">
      <alignment horizontal="center" vertical="center"/>
    </xf>
    <xf numFmtId="0" fontId="54" fillId="0" borderId="19" xfId="195" applyFont="1" applyFill="1" applyBorder="1" applyAlignment="1">
      <alignment horizontal="left" vertical="center" wrapText="1"/>
    </xf>
    <xf numFmtId="49" fontId="54" fillId="0" borderId="1" xfId="5" applyNumberFormat="1" applyFont="1" applyFill="1" applyBorder="1" applyAlignment="1">
      <alignment horizontal="center" vertical="center"/>
    </xf>
    <xf numFmtId="49" fontId="54" fillId="0" borderId="19" xfId="233" applyNumberFormat="1" applyFont="1" applyFill="1" applyBorder="1" applyAlignment="1">
      <alignment horizontal="left" vertical="center" wrapText="1"/>
    </xf>
    <xf numFmtId="0" fontId="54" fillId="3" borderId="1" xfId="0" quotePrefix="1" applyFont="1" applyFill="1" applyBorder="1" applyAlignment="1">
      <alignment horizontal="center" vertical="center"/>
    </xf>
    <xf numFmtId="0" fontId="54" fillId="0" borderId="14" xfId="233" applyFont="1" applyFill="1" applyBorder="1" applyAlignment="1">
      <alignment horizontal="center" vertical="center" wrapText="1"/>
    </xf>
    <xf numFmtId="3" fontId="54" fillId="0" borderId="1" xfId="233" applyNumberFormat="1" applyFont="1" applyFill="1" applyBorder="1" applyAlignment="1">
      <alignment horizontal="center" vertical="center"/>
    </xf>
    <xf numFmtId="3" fontId="71" fillId="0" borderId="19" xfId="5" applyNumberFormat="1" applyFont="1" applyFill="1" applyBorder="1" applyAlignment="1">
      <alignment horizontal="left" vertical="center" wrapText="1"/>
    </xf>
    <xf numFmtId="169" fontId="54" fillId="0" borderId="1" xfId="233" applyNumberFormat="1" applyFont="1" applyFill="1" applyBorder="1" applyAlignment="1">
      <alignment horizontal="center" vertical="center"/>
    </xf>
    <xf numFmtId="3" fontId="54" fillId="0" borderId="19" xfId="5" applyNumberFormat="1" applyFont="1" applyFill="1" applyBorder="1" applyAlignment="1">
      <alignment horizontal="left" vertical="center" wrapText="1"/>
    </xf>
    <xf numFmtId="3" fontId="54" fillId="0" borderId="16" xfId="233" applyNumberFormat="1" applyFont="1" applyFill="1" applyBorder="1" applyAlignment="1">
      <alignment horizontal="center" vertical="center"/>
    </xf>
    <xf numFmtId="3" fontId="71" fillId="0" borderId="20" xfId="5" applyNumberFormat="1" applyFont="1" applyFill="1" applyBorder="1" applyAlignment="1">
      <alignment horizontal="left" vertical="center" wrapText="1"/>
    </xf>
    <xf numFmtId="0" fontId="54" fillId="0" borderId="1" xfId="5" applyFont="1" applyFill="1" applyBorder="1" applyAlignment="1">
      <alignment horizontal="center" vertical="center"/>
    </xf>
    <xf numFmtId="0" fontId="54" fillId="0" borderId="19" xfId="5" applyFont="1" applyFill="1" applyBorder="1" applyAlignment="1">
      <alignment horizontal="left" vertical="center"/>
    </xf>
    <xf numFmtId="0" fontId="54" fillId="0" borderId="1" xfId="5" quotePrefix="1" applyFont="1" applyFill="1" applyBorder="1" applyAlignment="1">
      <alignment horizontal="center" vertical="center"/>
    </xf>
    <xf numFmtId="0" fontId="54" fillId="0" borderId="1" xfId="250" quotePrefix="1" applyFont="1" applyFill="1" applyBorder="1" applyAlignment="1">
      <alignment horizontal="center" vertical="center"/>
    </xf>
    <xf numFmtId="0" fontId="54" fillId="0" borderId="19" xfId="250" applyFont="1" applyFill="1" applyBorder="1" applyAlignment="1">
      <alignment horizontal="left" vertical="center"/>
    </xf>
    <xf numFmtId="0" fontId="52" fillId="3" borderId="35" xfId="0" applyFont="1" applyFill="1" applyBorder="1" applyAlignment="1">
      <alignment horizontal="center" vertical="center"/>
    </xf>
    <xf numFmtId="0" fontId="52" fillId="3" borderId="36" xfId="0" quotePrefix="1" applyFont="1" applyFill="1" applyBorder="1" applyAlignment="1">
      <alignment horizontal="center" vertical="center"/>
    </xf>
    <xf numFmtId="0" fontId="52" fillId="3" borderId="37" xfId="0" applyFont="1" applyFill="1" applyBorder="1" applyAlignment="1">
      <alignment horizontal="left" vertical="center" wrapText="1"/>
    </xf>
    <xf numFmtId="3" fontId="59" fillId="0" borderId="35" xfId="250" applyNumberFormat="1" applyFont="1" applyFill="1" applyBorder="1" applyAlignment="1">
      <alignment horizontal="center" vertical="center"/>
    </xf>
    <xf numFmtId="3" fontId="59" fillId="0" borderId="36" xfId="250" applyNumberFormat="1" applyFont="1" applyFill="1" applyBorder="1" applyAlignment="1">
      <alignment horizontal="center" vertical="center"/>
    </xf>
    <xf numFmtId="3" fontId="59" fillId="0" borderId="38" xfId="250" applyNumberFormat="1" applyFont="1" applyFill="1" applyBorder="1" applyAlignment="1">
      <alignment horizontal="center" vertical="center"/>
    </xf>
    <xf numFmtId="0" fontId="54" fillId="3" borderId="19" xfId="0" applyFont="1" applyFill="1" applyBorder="1" applyAlignment="1">
      <alignment horizontal="left" vertical="center" wrapText="1"/>
    </xf>
    <xf numFmtId="0" fontId="54" fillId="0" borderId="24" xfId="233" applyFont="1" applyFill="1" applyBorder="1" applyAlignment="1">
      <alignment horizontal="left" vertical="center" wrapText="1"/>
    </xf>
    <xf numFmtId="3" fontId="54" fillId="0" borderId="19" xfId="233" applyNumberFormat="1" applyFont="1" applyFill="1" applyBorder="1" applyAlignment="1">
      <alignment horizontal="left" vertical="center" wrapText="1"/>
    </xf>
    <xf numFmtId="3" fontId="66" fillId="0" borderId="29" xfId="241" applyNumberFormat="1" applyFont="1" applyFill="1" applyBorder="1" applyAlignment="1">
      <alignment horizontal="center" vertical="center"/>
    </xf>
    <xf numFmtId="3" fontId="66" fillId="0" borderId="30" xfId="241" applyNumberFormat="1" applyFont="1" applyFill="1" applyBorder="1" applyAlignment="1">
      <alignment horizontal="center" vertical="center"/>
    </xf>
    <xf numFmtId="3" fontId="54" fillId="0" borderId="29" xfId="241" applyNumberFormat="1" applyFont="1" applyFill="1" applyBorder="1" applyAlignment="1">
      <alignment horizontal="center" vertical="center"/>
    </xf>
    <xf numFmtId="3" fontId="54" fillId="0" borderId="29" xfId="250" applyNumberFormat="1" applyFont="1" applyFill="1" applyBorder="1" applyAlignment="1">
      <alignment horizontal="center" vertical="center"/>
    </xf>
    <xf numFmtId="3" fontId="54" fillId="0" borderId="1" xfId="250" applyNumberFormat="1" applyFont="1" applyFill="1" applyBorder="1" applyAlignment="1">
      <alignment horizontal="center" vertical="center"/>
    </xf>
    <xf numFmtId="3" fontId="54" fillId="0" borderId="30" xfId="250" applyNumberFormat="1" applyFont="1" applyFill="1" applyBorder="1" applyAlignment="1">
      <alignment horizontal="center" vertical="center"/>
    </xf>
    <xf numFmtId="3" fontId="66" fillId="0" borderId="33" xfId="241" applyNumberFormat="1" applyFont="1" applyFill="1" applyBorder="1" applyAlignment="1">
      <alignment horizontal="center" vertical="center"/>
    </xf>
    <xf numFmtId="3" fontId="66" fillId="0" borderId="14" xfId="241" applyNumberFormat="1" applyFont="1" applyFill="1" applyBorder="1" applyAlignment="1">
      <alignment horizontal="center" vertical="center"/>
    </xf>
    <xf numFmtId="3" fontId="66" fillId="0" borderId="34" xfId="241" applyNumberFormat="1" applyFont="1" applyFill="1" applyBorder="1" applyAlignment="1">
      <alignment horizontal="center" vertical="center"/>
    </xf>
    <xf numFmtId="3" fontId="52" fillId="3" borderId="1" xfId="45" applyNumberFormat="1" applyFont="1" applyFill="1" applyBorder="1" applyAlignment="1">
      <alignment horizontal="center" vertical="center"/>
    </xf>
    <xf numFmtId="3" fontId="51" fillId="3" borderId="16" xfId="0" applyNumberFormat="1" applyFont="1" applyFill="1" applyBorder="1" applyAlignment="1">
      <alignment horizontal="center" vertical="center" wrapText="1"/>
    </xf>
    <xf numFmtId="3" fontId="51" fillId="3" borderId="14" xfId="0" applyNumberFormat="1" applyFont="1" applyFill="1" applyBorder="1" applyAlignment="1">
      <alignment horizontal="center" vertical="center" wrapText="1"/>
    </xf>
    <xf numFmtId="3" fontId="51" fillId="3" borderId="13" xfId="0" applyNumberFormat="1" applyFont="1" applyFill="1" applyBorder="1" applyAlignment="1">
      <alignment horizontal="center" vertical="center" wrapText="1"/>
    </xf>
    <xf numFmtId="3" fontId="52" fillId="0" borderId="16" xfId="238" applyNumberFormat="1" applyFont="1" applyFill="1" applyBorder="1" applyAlignment="1">
      <alignment horizontal="center" vertical="center" wrapText="1"/>
    </xf>
    <xf numFmtId="3" fontId="52" fillId="0" borderId="19" xfId="238" applyNumberFormat="1" applyFont="1" applyFill="1" applyBorder="1" applyAlignment="1">
      <alignment horizontal="center" vertical="center" wrapText="1"/>
    </xf>
    <xf numFmtId="3" fontId="51" fillId="3" borderId="1" xfId="94" applyNumberFormat="1" applyFont="1" applyFill="1" applyBorder="1" applyAlignment="1">
      <alignment horizontal="left" vertical="center" wrapText="1"/>
    </xf>
    <xf numFmtId="0" fontId="54" fillId="3" borderId="1" xfId="2" applyFont="1" applyFill="1" applyBorder="1" applyAlignment="1">
      <alignment horizontal="left" vertical="center" wrapText="1"/>
    </xf>
    <xf numFmtId="0" fontId="53" fillId="3" borderId="1" xfId="0" applyFont="1" applyFill="1" applyBorder="1" applyAlignment="1">
      <alignment horizontal="center" vertical="center"/>
    </xf>
    <xf numFmtId="3" fontId="51" fillId="3" borderId="1" xfId="94" applyNumberFormat="1" applyFont="1" applyFill="1" applyBorder="1" applyAlignment="1">
      <alignment horizontal="center" vertical="center"/>
    </xf>
    <xf numFmtId="0" fontId="68" fillId="3" borderId="0" xfId="252" applyFont="1" applyFill="1"/>
    <xf numFmtId="0" fontId="64" fillId="3" borderId="0" xfId="252" applyFont="1" applyFill="1"/>
    <xf numFmtId="3" fontId="64" fillId="3" borderId="1" xfId="252" applyNumberFormat="1" applyFont="1" applyFill="1" applyBorder="1" applyAlignment="1">
      <alignment horizontal="center" vertical="center" wrapText="1"/>
    </xf>
    <xf numFmtId="0" fontId="64" fillId="3" borderId="1" xfId="252" applyFont="1" applyFill="1" applyBorder="1" applyAlignment="1" applyProtection="1">
      <alignment horizontal="center" vertical="center"/>
      <protection locked="0"/>
    </xf>
    <xf numFmtId="3" fontId="69" fillId="3" borderId="1" xfId="252" applyNumberFormat="1" applyFont="1" applyFill="1" applyBorder="1" applyAlignment="1" applyProtection="1">
      <alignment horizontal="center" vertical="center" wrapText="1"/>
      <protection locked="0"/>
    </xf>
    <xf numFmtId="0" fontId="64" fillId="3" borderId="1" xfId="252" applyFont="1" applyFill="1" applyBorder="1" applyAlignment="1" applyProtection="1">
      <alignment vertical="center"/>
      <protection locked="0"/>
    </xf>
    <xf numFmtId="3" fontId="64" fillId="3" borderId="1" xfId="252" applyNumberFormat="1" applyFont="1" applyFill="1" applyBorder="1" applyAlignment="1" applyProtection="1">
      <alignment horizontal="center" vertical="center" wrapText="1"/>
      <protection locked="0"/>
    </xf>
    <xf numFmtId="0" fontId="69" fillId="3" borderId="1" xfId="252" applyFont="1" applyFill="1" applyBorder="1" applyAlignment="1" applyProtection="1">
      <alignment horizontal="center" vertical="center"/>
      <protection locked="0"/>
    </xf>
    <xf numFmtId="0" fontId="69" fillId="3" borderId="1" xfId="252" applyFont="1" applyFill="1" applyBorder="1" applyAlignment="1" applyProtection="1">
      <alignment vertical="center"/>
      <protection locked="0"/>
    </xf>
    <xf numFmtId="0" fontId="69" fillId="3" borderId="0" xfId="252" applyFont="1" applyFill="1"/>
    <xf numFmtId="3" fontId="64" fillId="3" borderId="0" xfId="252" applyNumberFormat="1" applyFont="1" applyFill="1"/>
    <xf numFmtId="3" fontId="64" fillId="3" borderId="1" xfId="252" applyNumberFormat="1" applyFont="1" applyFill="1" applyBorder="1" applyAlignment="1">
      <alignment horizontal="center" vertical="center"/>
    </xf>
    <xf numFmtId="0" fontId="64" fillId="3" borderId="1" xfId="252" applyFont="1" applyFill="1" applyBorder="1" applyAlignment="1" applyProtection="1">
      <alignment vertical="center" wrapText="1"/>
      <protection locked="0"/>
    </xf>
    <xf numFmtId="0" fontId="69" fillId="3" borderId="1" xfId="252" applyFont="1" applyFill="1" applyBorder="1" applyAlignment="1" applyProtection="1">
      <alignment vertical="center" wrapText="1"/>
      <protection locked="0"/>
    </xf>
    <xf numFmtId="3" fontId="64" fillId="3" borderId="1" xfId="0" applyNumberFormat="1" applyFont="1" applyFill="1" applyBorder="1" applyAlignment="1">
      <alignment horizontal="center" vertical="center" wrapText="1"/>
    </xf>
    <xf numFmtId="3" fontId="7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4" fillId="3" borderId="1" xfId="0" applyFont="1" applyFill="1" applyBorder="1" applyAlignment="1">
      <alignment horizontal="center"/>
    </xf>
    <xf numFmtId="3" fontId="57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53" fillId="26" borderId="1" xfId="0" applyNumberFormat="1" applyFont="1" applyFill="1" applyBorder="1" applyAlignment="1">
      <alignment horizontal="center" vertical="center"/>
    </xf>
    <xf numFmtId="4" fontId="52" fillId="3" borderId="1" xfId="0" applyNumberFormat="1" applyFont="1" applyFill="1" applyBorder="1" applyAlignment="1">
      <alignment vertical="center" wrapText="1"/>
    </xf>
    <xf numFmtId="0" fontId="52" fillId="0" borderId="1" xfId="0" applyFont="1" applyBorder="1" applyAlignment="1">
      <alignment horizontal="center" vertical="center"/>
    </xf>
    <xf numFmtId="3" fontId="53" fillId="3" borderId="18" xfId="0" applyNumberFormat="1" applyFont="1" applyFill="1" applyBorder="1" applyAlignment="1">
      <alignment horizontal="center" vertical="center"/>
    </xf>
    <xf numFmtId="0" fontId="53" fillId="3" borderId="0" xfId="0" applyNumberFormat="1" applyFont="1" applyFill="1" applyBorder="1" applyAlignment="1">
      <alignment horizontal="center" vertical="center" wrapText="1"/>
    </xf>
    <xf numFmtId="0" fontId="57" fillId="2" borderId="1" xfId="0" applyFont="1" applyFill="1" applyBorder="1" applyAlignment="1">
      <alignment horizontal="center" vertical="center" wrapText="1"/>
    </xf>
    <xf numFmtId="0" fontId="57" fillId="3" borderId="1" xfId="0" applyFont="1" applyFill="1" applyBorder="1" applyAlignment="1">
      <alignment horizontal="center" vertical="center" wrapText="1"/>
    </xf>
    <xf numFmtId="3" fontId="57" fillId="3" borderId="18" xfId="0" applyNumberFormat="1" applyFont="1" applyFill="1" applyBorder="1" applyAlignment="1">
      <alignment horizontal="center" vertical="center" wrapText="1"/>
    </xf>
    <xf numFmtId="0" fontId="57" fillId="2" borderId="16" xfId="0" applyFont="1" applyFill="1" applyBorder="1" applyAlignment="1">
      <alignment horizontal="center" vertical="center" wrapText="1"/>
    </xf>
    <xf numFmtId="0" fontId="57" fillId="2" borderId="13" xfId="0" applyFont="1" applyFill="1" applyBorder="1" applyAlignment="1">
      <alignment horizontal="center" vertical="center" wrapText="1"/>
    </xf>
    <xf numFmtId="0" fontId="57" fillId="2" borderId="14" xfId="0" applyFont="1" applyFill="1" applyBorder="1" applyAlignment="1">
      <alignment horizontal="center" vertical="center" wrapText="1"/>
    </xf>
    <xf numFmtId="3" fontId="57" fillId="3" borderId="16" xfId="0" applyNumberFormat="1" applyFont="1" applyFill="1" applyBorder="1" applyAlignment="1">
      <alignment horizontal="center" vertical="center" wrapText="1"/>
    </xf>
    <xf numFmtId="3" fontId="57" fillId="3" borderId="13" xfId="0" applyNumberFormat="1" applyFont="1" applyFill="1" applyBorder="1" applyAlignment="1">
      <alignment horizontal="center" vertical="center" wrapText="1"/>
    </xf>
    <xf numFmtId="3" fontId="57" fillId="3" borderId="14" xfId="0" applyNumberFormat="1" applyFont="1" applyFill="1" applyBorder="1" applyAlignment="1">
      <alignment horizontal="center" vertical="center" wrapText="1"/>
    </xf>
    <xf numFmtId="4" fontId="57" fillId="2" borderId="16" xfId="0" applyNumberFormat="1" applyFont="1" applyFill="1" applyBorder="1" applyAlignment="1">
      <alignment horizontal="center" vertical="center" wrapText="1"/>
    </xf>
    <xf numFmtId="4" fontId="57" fillId="2" borderId="13" xfId="0" applyNumberFormat="1" applyFont="1" applyFill="1" applyBorder="1" applyAlignment="1">
      <alignment horizontal="center" vertical="center" wrapText="1"/>
    </xf>
    <xf numFmtId="4" fontId="57" fillId="2" borderId="14" xfId="0" applyNumberFormat="1" applyFont="1" applyFill="1" applyBorder="1" applyAlignment="1">
      <alignment horizontal="center" vertical="center" wrapText="1"/>
    </xf>
    <xf numFmtId="0" fontId="52" fillId="3" borderId="12" xfId="0" applyFont="1" applyFill="1" applyBorder="1" applyAlignment="1">
      <alignment horizontal="center" vertical="center"/>
    </xf>
    <xf numFmtId="0" fontId="52" fillId="3" borderId="13" xfId="0" applyFont="1" applyFill="1" applyBorder="1" applyAlignment="1">
      <alignment horizontal="center" vertical="center"/>
    </xf>
    <xf numFmtId="0" fontId="52" fillId="3" borderId="14" xfId="0" applyFont="1" applyFill="1" applyBorder="1" applyAlignment="1">
      <alignment horizontal="center" vertical="center"/>
    </xf>
    <xf numFmtId="49" fontId="52" fillId="3" borderId="12" xfId="2" applyNumberFormat="1" applyFont="1" applyFill="1" applyBorder="1" applyAlignment="1">
      <alignment horizontal="center" vertical="center"/>
    </xf>
    <xf numFmtId="49" fontId="52" fillId="3" borderId="13" xfId="2" applyNumberFormat="1" applyFont="1" applyFill="1" applyBorder="1" applyAlignment="1">
      <alignment horizontal="center" vertical="center"/>
    </xf>
    <xf numFmtId="49" fontId="52" fillId="3" borderId="14" xfId="2" applyNumberFormat="1" applyFont="1" applyFill="1" applyBorder="1" applyAlignment="1">
      <alignment horizontal="center" vertical="center"/>
    </xf>
    <xf numFmtId="3" fontId="57" fillId="3" borderId="20" xfId="0" applyNumberFormat="1" applyFont="1" applyFill="1" applyBorder="1" applyAlignment="1">
      <alignment horizontal="center" vertical="center" wrapText="1"/>
    </xf>
    <xf numFmtId="3" fontId="57" fillId="3" borderId="21" xfId="0" applyNumberFormat="1" applyFont="1" applyFill="1" applyBorder="1" applyAlignment="1">
      <alignment horizontal="center" vertical="center" wrapText="1"/>
    </xf>
    <xf numFmtId="3" fontId="57" fillId="3" borderId="22" xfId="0" applyNumberFormat="1" applyFont="1" applyFill="1" applyBorder="1" applyAlignment="1">
      <alignment horizontal="center" vertical="center" wrapText="1"/>
    </xf>
    <xf numFmtId="3" fontId="57" fillId="3" borderId="23" xfId="0" applyNumberFormat="1" applyFont="1" applyFill="1" applyBorder="1" applyAlignment="1">
      <alignment horizontal="center" vertical="center" wrapText="1"/>
    </xf>
    <xf numFmtId="3" fontId="57" fillId="3" borderId="24" xfId="0" applyNumberFormat="1" applyFont="1" applyFill="1" applyBorder="1" applyAlignment="1">
      <alignment horizontal="center" vertical="center" wrapText="1"/>
    </xf>
    <xf numFmtId="3" fontId="57" fillId="3" borderId="25" xfId="0" applyNumberFormat="1" applyFont="1" applyFill="1" applyBorder="1" applyAlignment="1">
      <alignment horizontal="center" vertical="center" wrapText="1"/>
    </xf>
    <xf numFmtId="0" fontId="53" fillId="26" borderId="1" xfId="0" applyFont="1" applyFill="1" applyBorder="1" applyAlignment="1">
      <alignment horizontal="center" vertical="center"/>
    </xf>
    <xf numFmtId="0" fontId="55" fillId="3" borderId="0" xfId="0" applyNumberFormat="1" applyFont="1" applyFill="1" applyBorder="1" applyAlignment="1">
      <alignment horizontal="center" vertical="center" wrapText="1"/>
    </xf>
    <xf numFmtId="3" fontId="54" fillId="3" borderId="1" xfId="0" applyNumberFormat="1" applyFont="1" applyFill="1" applyBorder="1" applyAlignment="1">
      <alignment horizontal="center" vertical="center" wrapText="1"/>
    </xf>
    <xf numFmtId="0" fontId="54" fillId="2" borderId="1" xfId="0" applyFont="1" applyFill="1" applyBorder="1" applyAlignment="1">
      <alignment horizontal="center" vertical="center" wrapText="1"/>
    </xf>
    <xf numFmtId="0" fontId="54" fillId="3" borderId="1" xfId="0" applyFont="1" applyFill="1" applyBorder="1" applyAlignment="1">
      <alignment horizontal="center" vertical="center" wrapText="1"/>
    </xf>
    <xf numFmtId="0" fontId="52" fillId="2" borderId="1" xfId="0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center" vertical="center" wrapText="1"/>
    </xf>
    <xf numFmtId="3" fontId="53" fillId="26" borderId="1" xfId="0" applyNumberFormat="1" applyFont="1" applyFill="1" applyBorder="1" applyAlignment="1">
      <alignment horizontal="center" vertical="center"/>
    </xf>
    <xf numFmtId="3" fontId="55" fillId="3" borderId="0" xfId="45" applyNumberFormat="1" applyFont="1" applyFill="1" applyBorder="1" applyAlignment="1">
      <alignment horizontal="center" vertical="center" wrapText="1"/>
    </xf>
    <xf numFmtId="3" fontId="52" fillId="3" borderId="1" xfId="45" applyNumberFormat="1" applyFont="1" applyFill="1" applyBorder="1" applyAlignment="1">
      <alignment horizontal="center" vertical="center" wrapText="1"/>
    </xf>
    <xf numFmtId="3" fontId="52" fillId="3" borderId="16" xfId="45" applyNumberFormat="1" applyFont="1" applyFill="1" applyBorder="1" applyAlignment="1">
      <alignment horizontal="center" vertical="center" wrapText="1"/>
    </xf>
    <xf numFmtId="3" fontId="52" fillId="3" borderId="14" xfId="45" applyNumberFormat="1" applyFont="1" applyFill="1" applyBorder="1" applyAlignment="1">
      <alignment horizontal="center" vertical="center" wrapText="1"/>
    </xf>
    <xf numFmtId="3" fontId="57" fillId="3" borderId="1" xfId="45" applyNumberFormat="1" applyFont="1" applyFill="1" applyBorder="1" applyAlignment="1">
      <alignment horizontal="center" vertical="center" wrapText="1"/>
    </xf>
    <xf numFmtId="3" fontId="52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52" fillId="3" borderId="2" xfId="45" applyNumberFormat="1" applyFont="1" applyFill="1" applyBorder="1" applyAlignment="1">
      <alignment horizontal="center" vertical="center"/>
    </xf>
    <xf numFmtId="3" fontId="52" fillId="3" borderId="17" xfId="45" applyNumberFormat="1" applyFont="1" applyFill="1" applyBorder="1" applyAlignment="1">
      <alignment horizontal="center" vertical="center"/>
    </xf>
    <xf numFmtId="3" fontId="52" fillId="3" borderId="26" xfId="45" applyNumberFormat="1" applyFont="1" applyFill="1" applyBorder="1" applyAlignment="1">
      <alignment horizontal="center" vertical="center"/>
    </xf>
    <xf numFmtId="3" fontId="51" fillId="3" borderId="19" xfId="0" applyNumberFormat="1" applyFont="1" applyFill="1" applyBorder="1" applyAlignment="1">
      <alignment horizontal="center" vertical="center" wrapText="1"/>
    </xf>
    <xf numFmtId="3" fontId="51" fillId="3" borderId="17" xfId="0" applyNumberFormat="1" applyFont="1" applyFill="1" applyBorder="1" applyAlignment="1">
      <alignment horizontal="center" vertical="center" wrapText="1"/>
    </xf>
    <xf numFmtId="3" fontId="51" fillId="3" borderId="26" xfId="0" applyNumberFormat="1" applyFont="1" applyFill="1" applyBorder="1" applyAlignment="1">
      <alignment horizontal="center" vertical="center" wrapText="1"/>
    </xf>
    <xf numFmtId="4" fontId="51" fillId="3" borderId="1" xfId="0" applyNumberFormat="1" applyFont="1" applyFill="1" applyBorder="1" applyAlignment="1">
      <alignment horizontal="center" vertical="center" wrapText="1"/>
    </xf>
    <xf numFmtId="3" fontId="64" fillId="3" borderId="16" xfId="0" applyNumberFormat="1" applyFont="1" applyFill="1" applyBorder="1" applyAlignment="1">
      <alignment horizontal="center" vertical="center" wrapText="1"/>
    </xf>
    <xf numFmtId="3" fontId="64" fillId="3" borderId="14" xfId="0" applyNumberFormat="1" applyFont="1" applyFill="1" applyBorder="1" applyAlignment="1">
      <alignment horizontal="center" vertical="center" wrapText="1"/>
    </xf>
    <xf numFmtId="3" fontId="51" fillId="3" borderId="16" xfId="0" applyNumberFormat="1" applyFont="1" applyFill="1" applyBorder="1" applyAlignment="1">
      <alignment horizontal="center" vertical="center" wrapText="1"/>
    </xf>
    <xf numFmtId="3" fontId="51" fillId="3" borderId="14" xfId="0" applyNumberFormat="1" applyFont="1" applyFill="1" applyBorder="1" applyAlignment="1">
      <alignment horizontal="center" vertical="center" wrapText="1"/>
    </xf>
    <xf numFmtId="3" fontId="54" fillId="3" borderId="16" xfId="45" applyNumberFormat="1" applyFont="1" applyFill="1" applyBorder="1" applyAlignment="1">
      <alignment horizontal="center" vertical="center" wrapText="1"/>
    </xf>
    <xf numFmtId="3" fontId="54" fillId="3" borderId="14" xfId="45" applyNumberFormat="1" applyFont="1" applyFill="1" applyBorder="1" applyAlignment="1">
      <alignment horizontal="center" vertical="center" wrapText="1"/>
    </xf>
    <xf numFmtId="3" fontId="51" fillId="3" borderId="13" xfId="0" applyNumberFormat="1" applyFont="1" applyFill="1" applyBorder="1" applyAlignment="1">
      <alignment horizontal="center" vertical="center" wrapText="1"/>
    </xf>
    <xf numFmtId="3" fontId="54" fillId="3" borderId="13" xfId="45" applyNumberFormat="1" applyFont="1" applyFill="1" applyBorder="1" applyAlignment="1">
      <alignment horizontal="center" vertical="center" wrapText="1"/>
    </xf>
    <xf numFmtId="3" fontId="55" fillId="3" borderId="0" xfId="0" applyNumberFormat="1" applyFont="1" applyFill="1" applyBorder="1" applyAlignment="1">
      <alignment horizontal="center" vertical="center" wrapText="1"/>
    </xf>
    <xf numFmtId="4" fontId="51" fillId="3" borderId="16" xfId="0" applyNumberFormat="1" applyFont="1" applyFill="1" applyBorder="1" applyAlignment="1">
      <alignment horizontal="center" vertical="center" wrapText="1"/>
    </xf>
    <xf numFmtId="4" fontId="51" fillId="3" borderId="13" xfId="0" applyNumberFormat="1" applyFont="1" applyFill="1" applyBorder="1" applyAlignment="1">
      <alignment horizontal="center" vertical="center" wrapText="1"/>
    </xf>
    <xf numFmtId="4" fontId="51" fillId="3" borderId="14" xfId="0" applyNumberFormat="1" applyFont="1" applyFill="1" applyBorder="1" applyAlignment="1">
      <alignment horizontal="center" vertical="center" wrapText="1"/>
    </xf>
    <xf numFmtId="3" fontId="57" fillId="3" borderId="16" xfId="45" applyNumberFormat="1" applyFont="1" applyFill="1" applyBorder="1" applyAlignment="1">
      <alignment horizontal="center" vertical="center" wrapText="1"/>
    </xf>
    <xf numFmtId="3" fontId="57" fillId="3" borderId="13" xfId="45" applyNumberFormat="1" applyFont="1" applyFill="1" applyBorder="1" applyAlignment="1">
      <alignment horizontal="center" vertical="center" wrapText="1"/>
    </xf>
    <xf numFmtId="3" fontId="57" fillId="3" borderId="14" xfId="45" applyNumberFormat="1" applyFont="1" applyFill="1" applyBorder="1" applyAlignment="1">
      <alignment horizontal="center" vertical="center" wrapText="1"/>
    </xf>
    <xf numFmtId="0" fontId="58" fillId="3" borderId="0" xfId="45" applyNumberFormat="1" applyFont="1" applyFill="1" applyBorder="1" applyAlignment="1">
      <alignment horizontal="center" vertical="center" wrapText="1"/>
    </xf>
    <xf numFmtId="3" fontId="61" fillId="0" borderId="1" xfId="245" applyNumberFormat="1" applyFont="1" applyFill="1" applyBorder="1" applyAlignment="1">
      <alignment horizontal="center" vertical="center" wrapText="1"/>
    </xf>
    <xf numFmtId="3" fontId="54" fillId="0" borderId="16" xfId="245" applyNumberFormat="1" applyFont="1" applyFill="1" applyBorder="1" applyAlignment="1">
      <alignment horizontal="center" vertical="center" wrapText="1"/>
    </xf>
    <xf numFmtId="3" fontId="54" fillId="0" borderId="13" xfId="245" applyNumberFormat="1" applyFont="1" applyFill="1" applyBorder="1" applyAlignment="1">
      <alignment horizontal="center" vertical="center" wrapText="1"/>
    </xf>
    <xf numFmtId="3" fontId="54" fillId="0" borderId="14" xfId="245" applyNumberFormat="1" applyFont="1" applyFill="1" applyBorder="1" applyAlignment="1">
      <alignment horizontal="center" vertical="center" wrapText="1"/>
    </xf>
    <xf numFmtId="3" fontId="61" fillId="0" borderId="13" xfId="245" applyNumberFormat="1" applyFont="1" applyFill="1" applyBorder="1" applyAlignment="1">
      <alignment horizontal="center" vertical="center" wrapText="1"/>
    </xf>
    <xf numFmtId="3" fontId="61" fillId="0" borderId="14" xfId="245" applyNumberFormat="1" applyFont="1" applyFill="1" applyBorder="1" applyAlignment="1">
      <alignment horizontal="center" vertical="center" wrapText="1"/>
    </xf>
    <xf numFmtId="3" fontId="61" fillId="0" borderId="19" xfId="245" applyNumberFormat="1" applyFont="1" applyFill="1" applyBorder="1" applyAlignment="1">
      <alignment horizontal="center" vertical="center" wrapText="1"/>
    </xf>
    <xf numFmtId="3" fontId="61" fillId="0" borderId="17" xfId="245" applyNumberFormat="1" applyFont="1" applyFill="1" applyBorder="1" applyAlignment="1">
      <alignment horizontal="center" vertical="center" wrapText="1"/>
    </xf>
    <xf numFmtId="3" fontId="61" fillId="0" borderId="26" xfId="245" applyNumberFormat="1" applyFont="1" applyFill="1" applyBorder="1" applyAlignment="1">
      <alignment horizontal="center" vertical="center" wrapText="1"/>
    </xf>
    <xf numFmtId="3" fontId="61" fillId="0" borderId="20" xfId="245" applyNumberFormat="1" applyFont="1" applyFill="1" applyBorder="1" applyAlignment="1">
      <alignment horizontal="center" vertical="center" wrapText="1"/>
    </xf>
    <xf numFmtId="3" fontId="61" fillId="0" borderId="27" xfId="245" applyNumberFormat="1" applyFont="1" applyFill="1" applyBorder="1" applyAlignment="1">
      <alignment horizontal="center" vertical="center" wrapText="1"/>
    </xf>
    <xf numFmtId="3" fontId="61" fillId="0" borderId="21" xfId="245" applyNumberFormat="1" applyFont="1" applyFill="1" applyBorder="1" applyAlignment="1">
      <alignment horizontal="center" vertical="center" wrapText="1"/>
    </xf>
    <xf numFmtId="3" fontId="61" fillId="0" borderId="24" xfId="245" applyNumberFormat="1" applyFont="1" applyFill="1" applyBorder="1" applyAlignment="1">
      <alignment horizontal="center" vertical="center" wrapText="1"/>
    </xf>
    <xf numFmtId="3" fontId="61" fillId="0" borderId="28" xfId="245" applyNumberFormat="1" applyFont="1" applyFill="1" applyBorder="1" applyAlignment="1">
      <alignment horizontal="center" vertical="center" wrapText="1"/>
    </xf>
    <xf numFmtId="3" fontId="61" fillId="0" borderId="25" xfId="245" applyNumberFormat="1" applyFont="1" applyFill="1" applyBorder="1" applyAlignment="1">
      <alignment horizontal="center" vertical="center" wrapText="1"/>
    </xf>
    <xf numFmtId="3" fontId="61" fillId="0" borderId="1" xfId="246" applyNumberFormat="1" applyFont="1" applyFill="1" applyBorder="1" applyAlignment="1">
      <alignment horizontal="center" vertical="center" wrapText="1"/>
    </xf>
    <xf numFmtId="0" fontId="51" fillId="0" borderId="20" xfId="247" applyFont="1" applyFill="1" applyBorder="1" applyAlignment="1">
      <alignment horizontal="center" vertical="center" wrapText="1"/>
    </xf>
    <xf numFmtId="0" fontId="51" fillId="0" borderId="27" xfId="247" applyFont="1" applyFill="1" applyBorder="1" applyAlignment="1">
      <alignment horizontal="center" vertical="center" wrapText="1"/>
    </xf>
    <xf numFmtId="0" fontId="51" fillId="0" borderId="21" xfId="247" applyFont="1" applyFill="1" applyBorder="1" applyAlignment="1">
      <alignment horizontal="center" vertical="center" wrapText="1"/>
    </xf>
    <xf numFmtId="0" fontId="51" fillId="0" borderId="24" xfId="247" applyFont="1" applyFill="1" applyBorder="1" applyAlignment="1">
      <alignment horizontal="center" vertical="center" wrapText="1"/>
    </xf>
    <xf numFmtId="0" fontId="51" fillId="0" borderId="28" xfId="247" applyFont="1" applyFill="1" applyBorder="1" applyAlignment="1">
      <alignment horizontal="center" vertical="center" wrapText="1"/>
    </xf>
    <xf numFmtId="0" fontId="51" fillId="0" borderId="25" xfId="247" applyFont="1" applyFill="1" applyBorder="1" applyAlignment="1">
      <alignment horizontal="center" vertical="center" wrapText="1"/>
    </xf>
    <xf numFmtId="3" fontId="61" fillId="0" borderId="16" xfId="245" applyNumberFormat="1" applyFont="1" applyFill="1" applyBorder="1" applyAlignment="1">
      <alignment horizontal="center" vertical="center" wrapText="1"/>
    </xf>
    <xf numFmtId="0" fontId="61" fillId="0" borderId="21" xfId="248" applyFont="1" applyFill="1" applyBorder="1" applyAlignment="1">
      <alignment horizontal="center" vertical="center" wrapText="1"/>
    </xf>
    <xf numFmtId="0" fontId="61" fillId="0" borderId="25" xfId="248" applyFont="1" applyFill="1" applyBorder="1" applyAlignment="1">
      <alignment horizontal="center" vertical="center" wrapText="1"/>
    </xf>
    <xf numFmtId="0" fontId="61" fillId="0" borderId="16" xfId="247" applyFont="1" applyFill="1" applyBorder="1" applyAlignment="1">
      <alignment horizontal="center" vertical="center" wrapText="1"/>
    </xf>
    <xf numFmtId="0" fontId="61" fillId="0" borderId="14" xfId="247" applyFont="1" applyFill="1" applyBorder="1" applyAlignment="1">
      <alignment horizontal="center" vertical="center" wrapText="1"/>
    </xf>
    <xf numFmtId="0" fontId="51" fillId="0" borderId="16" xfId="247" applyFont="1" applyFill="1" applyBorder="1" applyAlignment="1">
      <alignment horizontal="center" vertical="center" wrapText="1"/>
    </xf>
    <xf numFmtId="0" fontId="51" fillId="0" borderId="14" xfId="247" applyFont="1" applyFill="1" applyBorder="1" applyAlignment="1">
      <alignment horizontal="center" vertical="center" wrapText="1"/>
    </xf>
    <xf numFmtId="0" fontId="53" fillId="26" borderId="1" xfId="45" applyFont="1" applyFill="1" applyBorder="1" applyAlignment="1">
      <alignment horizontal="center" vertical="center"/>
    </xf>
    <xf numFmtId="3" fontId="51" fillId="0" borderId="1" xfId="245" applyNumberFormat="1" applyFont="1" applyFill="1" applyBorder="1" applyAlignment="1">
      <alignment horizontal="center" vertical="center" wrapText="1"/>
    </xf>
    <xf numFmtId="4" fontId="53" fillId="3" borderId="19" xfId="45" applyNumberFormat="1" applyFont="1" applyFill="1" applyBorder="1" applyAlignment="1">
      <alignment horizontal="center" vertical="center" wrapText="1"/>
    </xf>
    <xf numFmtId="4" fontId="53" fillId="3" borderId="17" xfId="45" applyNumberFormat="1" applyFont="1" applyFill="1" applyBorder="1" applyAlignment="1">
      <alignment horizontal="center" vertical="center" wrapText="1"/>
    </xf>
    <xf numFmtId="4" fontId="53" fillId="3" borderId="26" xfId="45" applyNumberFormat="1" applyFont="1" applyFill="1" applyBorder="1" applyAlignment="1">
      <alignment horizontal="center" vertical="center" wrapText="1"/>
    </xf>
    <xf numFmtId="4" fontId="53" fillId="26" borderId="19" xfId="45" applyNumberFormat="1" applyFont="1" applyFill="1" applyBorder="1" applyAlignment="1">
      <alignment horizontal="center" vertical="center" wrapText="1"/>
    </xf>
    <xf numFmtId="4" fontId="53" fillId="26" borderId="17" xfId="45" applyNumberFormat="1" applyFont="1" applyFill="1" applyBorder="1" applyAlignment="1">
      <alignment horizontal="center" vertical="center" wrapText="1"/>
    </xf>
    <xf numFmtId="4" fontId="53" fillId="26" borderId="26" xfId="45" applyNumberFormat="1" applyFont="1" applyFill="1" applyBorder="1" applyAlignment="1">
      <alignment horizontal="center" vertical="center" wrapText="1"/>
    </xf>
    <xf numFmtId="0" fontId="52" fillId="3" borderId="16" xfId="45" applyFont="1" applyFill="1" applyBorder="1" applyAlignment="1">
      <alignment horizontal="center" vertical="center"/>
    </xf>
    <xf numFmtId="0" fontId="52" fillId="3" borderId="13" xfId="45" applyFont="1" applyFill="1" applyBorder="1" applyAlignment="1">
      <alignment horizontal="center" vertical="center"/>
    </xf>
    <xf numFmtId="0" fontId="52" fillId="3" borderId="14" xfId="45" applyFont="1" applyFill="1" applyBorder="1" applyAlignment="1">
      <alignment horizontal="center" vertical="center"/>
    </xf>
    <xf numFmtId="49" fontId="51" fillId="3" borderId="16" xfId="94" applyNumberFormat="1" applyFont="1" applyFill="1" applyBorder="1" applyAlignment="1">
      <alignment horizontal="center" vertical="center"/>
    </xf>
    <xf numFmtId="49" fontId="51" fillId="3" borderId="13" xfId="94" applyNumberFormat="1" applyFont="1" applyFill="1" applyBorder="1" applyAlignment="1">
      <alignment horizontal="center" vertical="center"/>
    </xf>
    <xf numFmtId="49" fontId="51" fillId="3" borderId="14" xfId="94" applyNumberFormat="1" applyFont="1" applyFill="1" applyBorder="1" applyAlignment="1">
      <alignment horizontal="center" vertical="center"/>
    </xf>
    <xf numFmtId="0" fontId="52" fillId="0" borderId="19" xfId="24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3" fontId="52" fillId="0" borderId="16" xfId="238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3" fontId="52" fillId="0" borderId="19" xfId="238" applyNumberFormat="1" applyFont="1" applyFill="1" applyBorder="1" applyAlignment="1">
      <alignment horizontal="center" vertical="center" wrapText="1"/>
    </xf>
    <xf numFmtId="0" fontId="54" fillId="0" borderId="16" xfId="0" applyFont="1" applyFill="1" applyBorder="1" applyAlignment="1">
      <alignment horizontal="center" vertical="center"/>
    </xf>
    <xf numFmtId="0" fontId="54" fillId="0" borderId="13" xfId="0" applyFont="1" applyFill="1" applyBorder="1" applyAlignment="1">
      <alignment horizontal="center" vertical="center"/>
    </xf>
    <xf numFmtId="0" fontId="54" fillId="0" borderId="14" xfId="0" applyFont="1" applyFill="1" applyBorder="1" applyAlignment="1">
      <alignment horizontal="center" vertical="center"/>
    </xf>
    <xf numFmtId="49" fontId="54" fillId="0" borderId="16" xfId="2" applyNumberFormat="1" applyFont="1" applyFill="1" applyBorder="1" applyAlignment="1">
      <alignment horizontal="center" vertical="center"/>
    </xf>
    <xf numFmtId="49" fontId="54" fillId="0" borderId="13" xfId="2" applyNumberFormat="1" applyFont="1" applyFill="1" applyBorder="1" applyAlignment="1">
      <alignment horizontal="center" vertical="center"/>
    </xf>
    <xf numFmtId="49" fontId="54" fillId="0" borderId="14" xfId="2" applyNumberFormat="1" applyFont="1" applyFill="1" applyBorder="1" applyAlignment="1">
      <alignment horizontal="center" vertical="center"/>
    </xf>
    <xf numFmtId="0" fontId="55" fillId="0" borderId="0" xfId="241" applyFont="1" applyFill="1" applyBorder="1" applyAlignment="1">
      <alignment horizontal="center" vertical="center" wrapText="1"/>
    </xf>
    <xf numFmtId="4" fontId="66" fillId="0" borderId="19" xfId="45" applyNumberFormat="1" applyFont="1" applyFill="1" applyBorder="1" applyAlignment="1">
      <alignment horizontal="center" vertical="center" wrapText="1"/>
    </xf>
    <xf numFmtId="4" fontId="66" fillId="0" borderId="17" xfId="45" applyNumberFormat="1" applyFont="1" applyFill="1" applyBorder="1" applyAlignment="1">
      <alignment horizontal="center" vertical="center" wrapText="1"/>
    </xf>
    <xf numFmtId="4" fontId="66" fillId="0" borderId="26" xfId="45" applyNumberFormat="1" applyFont="1" applyFill="1" applyBorder="1" applyAlignment="1">
      <alignment horizontal="center" vertical="center" wrapText="1"/>
    </xf>
    <xf numFmtId="0" fontId="52" fillId="0" borderId="17" xfId="241" applyFont="1" applyFill="1" applyBorder="1" applyAlignment="1">
      <alignment horizontal="center" vertical="center" wrapText="1"/>
    </xf>
    <xf numFmtId="0" fontId="52" fillId="0" borderId="26" xfId="241" applyFont="1" applyFill="1" applyBorder="1" applyAlignment="1">
      <alignment horizontal="center" vertical="center" wrapText="1"/>
    </xf>
    <xf numFmtId="0" fontId="66" fillId="0" borderId="18" xfId="45" applyFont="1" applyFill="1" applyBorder="1" applyAlignment="1">
      <alignment horizontal="center" vertical="center"/>
    </xf>
    <xf numFmtId="0" fontId="52" fillId="0" borderId="16" xfId="241" applyFont="1" applyFill="1" applyBorder="1" applyAlignment="1">
      <alignment horizontal="center" vertical="center" wrapText="1"/>
    </xf>
    <xf numFmtId="0" fontId="52" fillId="0" borderId="13" xfId="241" applyFont="1" applyFill="1" applyBorder="1" applyAlignment="1">
      <alignment horizontal="center" vertical="center" wrapText="1"/>
    </xf>
    <xf numFmtId="0" fontId="52" fillId="0" borderId="14" xfId="241" applyFont="1" applyFill="1" applyBorder="1" applyAlignment="1">
      <alignment horizontal="center" vertical="center" wrapText="1"/>
    </xf>
    <xf numFmtId="0" fontId="52" fillId="0" borderId="19" xfId="0" applyFont="1" applyFill="1" applyBorder="1" applyAlignment="1">
      <alignment horizontal="center" vertical="center" wrapText="1"/>
    </xf>
    <xf numFmtId="0" fontId="52" fillId="0" borderId="17" xfId="0" applyFont="1" applyFill="1" applyBorder="1" applyAlignment="1">
      <alignment horizontal="center" vertical="center" wrapText="1"/>
    </xf>
    <xf numFmtId="0" fontId="52" fillId="0" borderId="26" xfId="0" applyFont="1" applyFill="1" applyBorder="1" applyAlignment="1">
      <alignment horizontal="center" vertical="center" wrapText="1"/>
    </xf>
    <xf numFmtId="3" fontId="52" fillId="0" borderId="16" xfId="241" applyNumberFormat="1" applyFont="1" applyFill="1" applyBorder="1" applyAlignment="1">
      <alignment horizontal="center" vertical="center" wrapText="1"/>
    </xf>
    <xf numFmtId="3" fontId="52" fillId="0" borderId="13" xfId="241" applyNumberFormat="1" applyFont="1" applyFill="1" applyBorder="1" applyAlignment="1">
      <alignment horizontal="center" vertical="center" wrapText="1"/>
    </xf>
    <xf numFmtId="3" fontId="52" fillId="0" borderId="14" xfId="241" applyNumberFormat="1" applyFont="1" applyFill="1" applyBorder="1" applyAlignment="1">
      <alignment horizontal="center" vertical="center" wrapText="1"/>
    </xf>
    <xf numFmtId="0" fontId="54" fillId="0" borderId="31" xfId="5" applyFont="1" applyFill="1" applyBorder="1" applyAlignment="1">
      <alignment horizontal="center" vertical="center"/>
    </xf>
    <xf numFmtId="0" fontId="54" fillId="0" borderId="32" xfId="5" applyFont="1" applyFill="1" applyBorder="1" applyAlignment="1">
      <alignment horizontal="center" vertical="center"/>
    </xf>
    <xf numFmtId="0" fontId="54" fillId="0" borderId="33" xfId="5" applyFont="1" applyFill="1" applyBorder="1" applyAlignment="1">
      <alignment horizontal="center" vertical="center"/>
    </xf>
    <xf numFmtId="49" fontId="54" fillId="0" borderId="16" xfId="233" applyNumberFormat="1" applyFont="1" applyFill="1" applyBorder="1" applyAlignment="1">
      <alignment horizontal="center" vertical="center"/>
    </xf>
    <xf numFmtId="49" fontId="54" fillId="0" borderId="13" xfId="233" applyNumberFormat="1" applyFont="1" applyFill="1" applyBorder="1" applyAlignment="1">
      <alignment horizontal="center" vertical="center"/>
    </xf>
    <xf numFmtId="49" fontId="54" fillId="0" borderId="14" xfId="233" applyNumberFormat="1" applyFont="1" applyFill="1" applyBorder="1" applyAlignment="1">
      <alignment horizontal="center" vertical="center"/>
    </xf>
    <xf numFmtId="0" fontId="52" fillId="0" borderId="43" xfId="241" applyFont="1" applyFill="1" applyBorder="1" applyAlignment="1">
      <alignment horizontal="center" vertical="center" wrapText="1"/>
    </xf>
    <xf numFmtId="0" fontId="52" fillId="0" borderId="44" xfId="241" applyFont="1" applyFill="1" applyBorder="1" applyAlignment="1">
      <alignment horizontal="center" vertical="center" wrapText="1"/>
    </xf>
    <xf numFmtId="0" fontId="52" fillId="0" borderId="50" xfId="241" applyFont="1" applyFill="1" applyBorder="1" applyAlignment="1">
      <alignment horizontal="center" vertical="center" wrapText="1"/>
    </xf>
    <xf numFmtId="0" fontId="52" fillId="0" borderId="42" xfId="241" applyFont="1" applyFill="1" applyBorder="1" applyAlignment="1">
      <alignment horizontal="center" vertical="center" wrapText="1"/>
    </xf>
    <xf numFmtId="0" fontId="66" fillId="0" borderId="14" xfId="45" applyFont="1" applyFill="1" applyBorder="1" applyAlignment="1">
      <alignment horizontal="center" vertical="center"/>
    </xf>
    <xf numFmtId="0" fontId="66" fillId="0" borderId="24" xfId="45" applyFont="1" applyFill="1" applyBorder="1" applyAlignment="1">
      <alignment horizontal="center" vertical="center"/>
    </xf>
    <xf numFmtId="0" fontId="52" fillId="0" borderId="45" xfId="241" applyFont="1" applyFill="1" applyBorder="1" applyAlignment="1">
      <alignment horizontal="center" vertical="center" wrapText="1"/>
    </xf>
    <xf numFmtId="0" fontId="52" fillId="0" borderId="32" xfId="241" applyFont="1" applyFill="1" applyBorder="1" applyAlignment="1">
      <alignment horizontal="center" vertical="center" wrapText="1"/>
    </xf>
    <xf numFmtId="0" fontId="52" fillId="0" borderId="48" xfId="241" applyFont="1" applyFill="1" applyBorder="1" applyAlignment="1">
      <alignment horizontal="center" vertical="center" wrapText="1"/>
    </xf>
    <xf numFmtId="0" fontId="52" fillId="0" borderId="46" xfId="241" applyFont="1" applyFill="1" applyBorder="1" applyAlignment="1">
      <alignment horizontal="center" vertical="center" wrapText="1"/>
    </xf>
    <xf numFmtId="0" fontId="52" fillId="0" borderId="49" xfId="241" applyFont="1" applyFill="1" applyBorder="1" applyAlignment="1">
      <alignment horizontal="center" vertical="center" wrapText="1"/>
    </xf>
    <xf numFmtId="0" fontId="52" fillId="0" borderId="47" xfId="241" applyFont="1" applyFill="1" applyBorder="1" applyAlignment="1">
      <alignment horizontal="center" vertical="center" wrapText="1"/>
    </xf>
    <xf numFmtId="0" fontId="52" fillId="0" borderId="31" xfId="241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3" fontId="52" fillId="0" borderId="13" xfId="0" applyNumberFormat="1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52" fillId="0" borderId="39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center" vertical="center" wrapText="1"/>
    </xf>
    <xf numFmtId="0" fontId="52" fillId="0" borderId="41" xfId="0" applyFont="1" applyFill="1" applyBorder="1" applyAlignment="1">
      <alignment horizontal="center" vertical="center" wrapText="1"/>
    </xf>
    <xf numFmtId="3" fontId="52" fillId="3" borderId="16" xfId="0" applyNumberFormat="1" applyFont="1" applyFill="1" applyBorder="1" applyAlignment="1">
      <alignment horizontal="center" vertical="center" wrapText="1"/>
    </xf>
    <xf numFmtId="3" fontId="52" fillId="3" borderId="13" xfId="0" applyNumberFormat="1" applyFont="1" applyFill="1" applyBorder="1" applyAlignment="1">
      <alignment horizontal="center" vertical="center" wrapText="1"/>
    </xf>
    <xf numFmtId="3" fontId="52" fillId="3" borderId="14" xfId="0" applyNumberFormat="1" applyFont="1" applyFill="1" applyBorder="1" applyAlignment="1">
      <alignment horizontal="center" vertical="center" wrapText="1"/>
    </xf>
    <xf numFmtId="0" fontId="53" fillId="3" borderId="1" xfId="0" applyFont="1" applyFill="1" applyBorder="1" applyAlignment="1">
      <alignment horizontal="center" vertical="center"/>
    </xf>
    <xf numFmtId="0" fontId="57" fillId="3" borderId="16" xfId="81" applyFont="1" applyFill="1" applyBorder="1" applyAlignment="1">
      <alignment horizontal="center" vertical="center" wrapText="1"/>
    </xf>
    <xf numFmtId="0" fontId="57" fillId="3" borderId="13" xfId="81" applyFont="1" applyFill="1" applyBorder="1" applyAlignment="1">
      <alignment horizontal="center" vertical="center" wrapText="1"/>
    </xf>
    <xf numFmtId="0" fontId="57" fillId="3" borderId="14" xfId="81" applyFont="1" applyFill="1" applyBorder="1" applyAlignment="1">
      <alignment horizontal="center" vertical="center" wrapText="1"/>
    </xf>
    <xf numFmtId="3" fontId="52" fillId="3" borderId="18" xfId="0" applyNumberFormat="1" applyFont="1" applyFill="1" applyBorder="1" applyAlignment="1">
      <alignment horizontal="center" vertical="center" wrapText="1"/>
    </xf>
    <xf numFmtId="3" fontId="52" fillId="3" borderId="1" xfId="0" applyNumberFormat="1" applyFont="1" applyFill="1" applyBorder="1" applyAlignment="1">
      <alignment horizontal="center" vertical="center" wrapText="1"/>
    </xf>
    <xf numFmtId="3" fontId="51" fillId="3" borderId="16" xfId="203" applyNumberFormat="1" applyFont="1" applyFill="1" applyBorder="1" applyAlignment="1">
      <alignment horizontal="center" vertical="center" wrapText="1"/>
    </xf>
    <xf numFmtId="3" fontId="51" fillId="3" borderId="13" xfId="203" applyNumberFormat="1" applyFont="1" applyFill="1" applyBorder="1" applyAlignment="1">
      <alignment horizontal="center" vertical="center" wrapText="1"/>
    </xf>
    <xf numFmtId="3" fontId="51" fillId="3" borderId="14" xfId="203" applyNumberFormat="1" applyFont="1" applyFill="1" applyBorder="1" applyAlignment="1">
      <alignment horizontal="center" vertical="center" wrapText="1"/>
    </xf>
    <xf numFmtId="3" fontId="52" fillId="3" borderId="19" xfId="81" applyNumberFormat="1" applyFont="1" applyFill="1" applyBorder="1" applyAlignment="1">
      <alignment horizontal="center" vertical="center" wrapText="1"/>
    </xf>
    <xf numFmtId="3" fontId="52" fillId="3" borderId="26" xfId="81" applyNumberFormat="1" applyFont="1" applyFill="1" applyBorder="1" applyAlignment="1">
      <alignment horizontal="center" vertical="center" wrapText="1"/>
    </xf>
    <xf numFmtId="3" fontId="57" fillId="3" borderId="2" xfId="0" applyNumberFormat="1" applyFont="1" applyFill="1" applyBorder="1" applyAlignment="1">
      <alignment horizontal="center" vertical="center" wrapText="1"/>
    </xf>
    <xf numFmtId="3" fontId="57" fillId="3" borderId="17" xfId="0" applyNumberFormat="1" applyFont="1" applyFill="1" applyBorder="1" applyAlignment="1">
      <alignment horizontal="center" vertical="center" wrapText="1"/>
    </xf>
    <xf numFmtId="3" fontId="57" fillId="3" borderId="15" xfId="0" applyNumberFormat="1" applyFont="1" applyFill="1" applyBorder="1" applyAlignment="1">
      <alignment horizontal="center" vertical="center" wrapText="1"/>
    </xf>
    <xf numFmtId="3" fontId="52" fillId="0" borderId="19" xfId="0" applyNumberFormat="1" applyFont="1" applyFill="1" applyBorder="1" applyAlignment="1">
      <alignment horizontal="center" vertical="center" wrapText="1"/>
    </xf>
    <xf numFmtId="3" fontId="52" fillId="0" borderId="17" xfId="0" applyNumberFormat="1" applyFont="1" applyFill="1" applyBorder="1" applyAlignment="1">
      <alignment horizontal="center" vertical="center" wrapText="1"/>
    </xf>
    <xf numFmtId="3" fontId="52" fillId="0" borderId="26" xfId="0" applyNumberFormat="1" applyFont="1" applyFill="1" applyBorder="1" applyAlignment="1">
      <alignment horizontal="center" vertical="center" wrapText="1"/>
    </xf>
    <xf numFmtId="3" fontId="52" fillId="0" borderId="14" xfId="0" applyNumberFormat="1" applyFont="1" applyFill="1" applyBorder="1" applyAlignment="1">
      <alignment horizontal="center" vertical="center" wrapText="1"/>
    </xf>
    <xf numFmtId="3" fontId="52" fillId="0" borderId="18" xfId="0" applyNumberFormat="1" applyFont="1" applyFill="1" applyBorder="1" applyAlignment="1">
      <alignment horizontal="center" vertical="center" wrapText="1"/>
    </xf>
    <xf numFmtId="3" fontId="52" fillId="0" borderId="16" xfId="0" applyNumberFormat="1" applyFont="1" applyFill="1" applyBorder="1" applyAlignment="1">
      <alignment horizontal="center" vertical="center"/>
    </xf>
    <xf numFmtId="3" fontId="52" fillId="0" borderId="13" xfId="0" applyNumberFormat="1" applyFont="1" applyFill="1" applyBorder="1" applyAlignment="1">
      <alignment horizontal="center" vertical="center"/>
    </xf>
    <xf numFmtId="3" fontId="52" fillId="0" borderId="14" xfId="0" applyNumberFormat="1" applyFont="1" applyFill="1" applyBorder="1" applyAlignment="1">
      <alignment horizontal="center" vertical="center"/>
    </xf>
    <xf numFmtId="3" fontId="57" fillId="0" borderId="14" xfId="0" applyNumberFormat="1" applyFont="1" applyFill="1" applyBorder="1" applyAlignment="1">
      <alignment horizontal="center" vertical="center" wrapText="1"/>
    </xf>
    <xf numFmtId="3" fontId="57" fillId="0" borderId="18" xfId="0" applyNumberFormat="1" applyFont="1" applyFill="1" applyBorder="1" applyAlignment="1">
      <alignment horizontal="center" vertical="center" wrapText="1"/>
    </xf>
    <xf numFmtId="0" fontId="52" fillId="2" borderId="28" xfId="0" applyFont="1" applyFill="1" applyBorder="1" applyAlignment="1">
      <alignment horizontal="right" vertical="center"/>
    </xf>
    <xf numFmtId="3" fontId="52" fillId="0" borderId="1" xfId="0" applyNumberFormat="1" applyFont="1" applyFill="1" applyBorder="1" applyAlignment="1">
      <alignment horizontal="center" vertical="center" wrapText="1"/>
    </xf>
    <xf numFmtId="0" fontId="69" fillId="3" borderId="19" xfId="0" applyFont="1" applyFill="1" applyBorder="1" applyAlignment="1">
      <alignment horizontal="center" vertical="center"/>
    </xf>
    <xf numFmtId="0" fontId="69" fillId="3" borderId="51" xfId="0" applyFont="1" applyFill="1" applyBorder="1" applyAlignment="1">
      <alignment horizontal="center" vertical="center"/>
    </xf>
    <xf numFmtId="0" fontId="69" fillId="3" borderId="52" xfId="0" applyFont="1" applyFill="1" applyBorder="1" applyAlignment="1">
      <alignment horizontal="center" vertical="center"/>
    </xf>
    <xf numFmtId="3" fontId="64" fillId="3" borderId="1" xfId="0" applyNumberFormat="1" applyFont="1" applyFill="1" applyBorder="1" applyAlignment="1">
      <alignment horizontal="center" vertical="center" wrapText="1"/>
    </xf>
    <xf numFmtId="0" fontId="64" fillId="3" borderId="20" xfId="0" applyFont="1" applyFill="1" applyBorder="1" applyAlignment="1">
      <alignment horizontal="center" vertical="center" wrapText="1"/>
    </xf>
    <xf numFmtId="0" fontId="64" fillId="3" borderId="27" xfId="0" applyFont="1" applyFill="1" applyBorder="1" applyAlignment="1">
      <alignment horizontal="center" vertical="center" wrapText="1"/>
    </xf>
    <xf numFmtId="0" fontId="64" fillId="3" borderId="21" xfId="0" applyFont="1" applyFill="1" applyBorder="1" applyAlignment="1">
      <alignment horizontal="center" vertical="center" wrapText="1"/>
    </xf>
    <xf numFmtId="0" fontId="64" fillId="3" borderId="24" xfId="0" applyFont="1" applyFill="1" applyBorder="1" applyAlignment="1">
      <alignment horizontal="center" vertical="center" wrapText="1"/>
    </xf>
    <xf numFmtId="0" fontId="64" fillId="3" borderId="28" xfId="0" applyFont="1" applyFill="1" applyBorder="1" applyAlignment="1">
      <alignment horizontal="center" vertical="center" wrapText="1"/>
    </xf>
    <xf numFmtId="0" fontId="64" fillId="3" borderId="25" xfId="0" applyFont="1" applyFill="1" applyBorder="1" applyAlignment="1">
      <alignment horizontal="center" vertical="center" wrapText="1"/>
    </xf>
    <xf numFmtId="3" fontId="64" fillId="3" borderId="19" xfId="0" applyNumberFormat="1" applyFont="1" applyFill="1" applyBorder="1" applyAlignment="1">
      <alignment horizontal="center" vertical="center" wrapText="1"/>
    </xf>
    <xf numFmtId="3" fontId="64" fillId="3" borderId="51" xfId="0" applyNumberFormat="1" applyFont="1" applyFill="1" applyBorder="1" applyAlignment="1">
      <alignment horizontal="center" vertical="center" wrapText="1"/>
    </xf>
    <xf numFmtId="3" fontId="64" fillId="3" borderId="52" xfId="0" applyNumberFormat="1" applyFont="1" applyFill="1" applyBorder="1" applyAlignment="1">
      <alignment horizontal="center" vertical="center" wrapText="1"/>
    </xf>
    <xf numFmtId="3" fontId="70" fillId="3" borderId="16" xfId="0" applyNumberFormat="1" applyFont="1" applyFill="1" applyBorder="1" applyAlignment="1" applyProtection="1">
      <alignment horizontal="center" vertical="center" wrapText="1"/>
      <protection locked="0"/>
    </xf>
    <xf numFmtId="3" fontId="70" fillId="3" borderId="14" xfId="0" applyNumberFormat="1" applyFont="1" applyFill="1" applyBorder="1" applyAlignment="1" applyProtection="1">
      <alignment horizontal="center" vertical="center" wrapText="1"/>
      <protection locked="0"/>
    </xf>
    <xf numFmtId="3" fontId="70" fillId="3" borderId="16" xfId="0" applyNumberFormat="1" applyFont="1" applyFill="1" applyBorder="1" applyAlignment="1">
      <alignment horizontal="center" vertical="center" wrapText="1"/>
    </xf>
    <xf numFmtId="3" fontId="70" fillId="3" borderId="14" xfId="0" applyNumberFormat="1" applyFont="1" applyFill="1" applyBorder="1" applyAlignment="1">
      <alignment horizontal="center" vertical="center" wrapText="1"/>
    </xf>
    <xf numFmtId="3" fontId="7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7" fillId="3" borderId="0" xfId="252" applyFont="1" applyFill="1" applyAlignment="1">
      <alignment horizontal="center" vertical="center"/>
    </xf>
    <xf numFmtId="0" fontId="64" fillId="3" borderId="2" xfId="252" applyFont="1" applyFill="1" applyBorder="1" applyAlignment="1" applyProtection="1">
      <alignment horizontal="center" vertical="center" wrapText="1"/>
      <protection locked="0"/>
    </xf>
    <xf numFmtId="0" fontId="64" fillId="3" borderId="12" xfId="252" applyFont="1" applyFill="1" applyBorder="1" applyAlignment="1" applyProtection="1">
      <alignment horizontal="center" vertical="center" wrapText="1"/>
      <protection locked="0"/>
    </xf>
    <xf numFmtId="0" fontId="64" fillId="3" borderId="13" xfId="252" applyFont="1" applyFill="1" applyBorder="1" applyAlignment="1">
      <alignment horizontal="center" vertical="center" wrapText="1"/>
    </xf>
    <xf numFmtId="0" fontId="64" fillId="3" borderId="14" xfId="252" applyFont="1" applyFill="1" applyBorder="1" applyAlignment="1">
      <alignment horizontal="center" vertical="center" wrapText="1"/>
    </xf>
    <xf numFmtId="0" fontId="64" fillId="3" borderId="12" xfId="252" applyFont="1" applyFill="1" applyBorder="1" applyAlignment="1" applyProtection="1">
      <alignment horizontal="center" vertical="center"/>
      <protection locked="0"/>
    </xf>
    <xf numFmtId="0" fontId="64" fillId="3" borderId="13" xfId="252" applyFont="1" applyFill="1" applyBorder="1" applyAlignment="1" applyProtection="1">
      <alignment horizontal="center" vertical="center"/>
      <protection locked="0"/>
    </xf>
    <xf numFmtId="0" fontId="64" fillId="3" borderId="14" xfId="252" applyFont="1" applyFill="1" applyBorder="1" applyAlignment="1" applyProtection="1">
      <alignment horizontal="center" vertical="center"/>
      <protection locked="0"/>
    </xf>
    <xf numFmtId="3" fontId="69" fillId="3" borderId="12" xfId="252" applyNumberFormat="1" applyFont="1" applyFill="1" applyBorder="1" applyAlignment="1">
      <alignment horizontal="center" vertical="center" wrapText="1"/>
    </xf>
    <xf numFmtId="3" fontId="69" fillId="3" borderId="13" xfId="252" applyNumberFormat="1" applyFont="1" applyFill="1" applyBorder="1" applyAlignment="1">
      <alignment horizontal="center" vertical="center" wrapText="1"/>
    </xf>
    <xf numFmtId="3" fontId="69" fillId="3" borderId="14" xfId="252" applyNumberFormat="1" applyFont="1" applyFill="1" applyBorder="1" applyAlignment="1">
      <alignment horizontal="center" vertical="center" wrapText="1"/>
    </xf>
    <xf numFmtId="3" fontId="69" fillId="3" borderId="19" xfId="0" applyNumberFormat="1" applyFont="1" applyFill="1" applyBorder="1" applyAlignment="1" applyProtection="1">
      <alignment horizontal="center" vertical="center"/>
      <protection locked="0"/>
    </xf>
    <xf numFmtId="3" fontId="69" fillId="3" borderId="51" xfId="0" applyNumberFormat="1" applyFont="1" applyFill="1" applyBorder="1" applyAlignment="1" applyProtection="1">
      <alignment horizontal="center" vertical="center"/>
      <protection locked="0"/>
    </xf>
    <xf numFmtId="3" fontId="69" fillId="3" borderId="52" xfId="0" applyNumberFormat="1" applyFont="1" applyFill="1" applyBorder="1" applyAlignment="1" applyProtection="1">
      <alignment horizontal="center" vertical="center"/>
      <protection locked="0"/>
    </xf>
    <xf numFmtId="3" fontId="64" fillId="3" borderId="20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21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24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25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1" xfId="0" applyNumberFormat="1" applyFont="1" applyFill="1" applyBorder="1" applyAlignment="1" applyProtection="1">
      <alignment horizontal="center" vertical="center"/>
      <protection locked="0"/>
    </xf>
  </cellXfs>
  <cellStyles count="253">
    <cellStyle name="20% - Accent1" xfId="99"/>
    <cellStyle name="20% - Accent2" xfId="100"/>
    <cellStyle name="20% - Accent3" xfId="101"/>
    <cellStyle name="20% - Accent4" xfId="102"/>
    <cellStyle name="20% - Accent5" xfId="103"/>
    <cellStyle name="20% - Accent6" xfId="104"/>
    <cellStyle name="20% - Акцент1 2" xfId="105"/>
    <cellStyle name="20% - Акцент2 2" xfId="106"/>
    <cellStyle name="20% - Акцент3 2" xfId="107"/>
    <cellStyle name="20% - Акцент4 2" xfId="108"/>
    <cellStyle name="20% - Акцент5 2" xfId="109"/>
    <cellStyle name="20% - Акцент6 2" xfId="110"/>
    <cellStyle name="40% - Accent1" xfId="111"/>
    <cellStyle name="40% - Accent2" xfId="112"/>
    <cellStyle name="40% - Accent3" xfId="113"/>
    <cellStyle name="40% - Accent4" xfId="114"/>
    <cellStyle name="40% - Accent5" xfId="115"/>
    <cellStyle name="40% - Accent6" xfId="116"/>
    <cellStyle name="40% - Акцент1 2" xfId="117"/>
    <cellStyle name="40% - Акцент2 2" xfId="118"/>
    <cellStyle name="40% - Акцент3 2" xfId="119"/>
    <cellStyle name="40% - Акцент4 2" xfId="120"/>
    <cellStyle name="40% - Акцент5 2" xfId="121"/>
    <cellStyle name="40% - Акцент6 2" xfId="122"/>
    <cellStyle name="60% - Accent1" xfId="123"/>
    <cellStyle name="60% - Accent2" xfId="124"/>
    <cellStyle name="60% - Accent3" xfId="125"/>
    <cellStyle name="60% - Accent4" xfId="126"/>
    <cellStyle name="60% - Accent5" xfId="127"/>
    <cellStyle name="60% - Accent6" xfId="128"/>
    <cellStyle name="60% - Акцент1 2" xfId="129"/>
    <cellStyle name="60% - Акцент2 2" xfId="130"/>
    <cellStyle name="60% - Акцент3 2" xfId="131"/>
    <cellStyle name="60% - Акцент4 2" xfId="132"/>
    <cellStyle name="60% - Акцент5 2" xfId="133"/>
    <cellStyle name="60% - Акцент6 2" xfId="134"/>
    <cellStyle name="Accent1" xfId="135"/>
    <cellStyle name="Accent2" xfId="136"/>
    <cellStyle name="Accent3" xfId="137"/>
    <cellStyle name="Accent4" xfId="138"/>
    <cellStyle name="Accent5" xfId="139"/>
    <cellStyle name="Accent6" xfId="140"/>
    <cellStyle name="Bad" xfId="141"/>
    <cellStyle name="Calculation" xfId="142"/>
    <cellStyle name="Check Cell" xfId="143"/>
    <cellStyle name="Excel Built-in Normal" xfId="4"/>
    <cellStyle name="Excel Built-in Normal 2" xfId="144"/>
    <cellStyle name="Excel Built-in Normal 3" xfId="145"/>
    <cellStyle name="Excel Built-in Normal 4" xfId="146"/>
    <cellStyle name="Excel Built-in Обычный 2" xfId="147"/>
    <cellStyle name="Excel Built-in Обычный_КОЙКИ - ПЛАН 2005год" xfId="148"/>
    <cellStyle name="Explanatory Text" xfId="149"/>
    <cellStyle name="Good" xfId="150"/>
    <cellStyle name="Heading" xfId="151"/>
    <cellStyle name="Heading 1" xfId="152"/>
    <cellStyle name="Heading 2" xfId="153"/>
    <cellStyle name="Heading 3" xfId="154"/>
    <cellStyle name="Heading 4" xfId="155"/>
    <cellStyle name="Heading1" xfId="156"/>
    <cellStyle name="Input" xfId="157"/>
    <cellStyle name="Linked Cell" xfId="158"/>
    <cellStyle name="Neutral" xfId="159"/>
    <cellStyle name="Normal_Book1" xfId="1"/>
    <cellStyle name="Note" xfId="160"/>
    <cellStyle name="Output" xfId="161"/>
    <cellStyle name="Result" xfId="162"/>
    <cellStyle name="Result2" xfId="163"/>
    <cellStyle name="Title" xfId="164"/>
    <cellStyle name="Total" xfId="165"/>
    <cellStyle name="Warning Text" xfId="166"/>
    <cellStyle name="Акцент1 2" xfId="167"/>
    <cellStyle name="Акцент2 2" xfId="168"/>
    <cellStyle name="Акцент3 2" xfId="169"/>
    <cellStyle name="Акцент4 2" xfId="170"/>
    <cellStyle name="Акцент5 2" xfId="171"/>
    <cellStyle name="Акцент6 2" xfId="172"/>
    <cellStyle name="Ввод  2" xfId="173"/>
    <cellStyle name="Вывод 2" xfId="174"/>
    <cellStyle name="Вычисление 2" xfId="175"/>
    <cellStyle name="Заголовок 1 2" xfId="176"/>
    <cellStyle name="Заголовок 2 2" xfId="177"/>
    <cellStyle name="Заголовок 3 2" xfId="178"/>
    <cellStyle name="Заголовок 4 2" xfId="179"/>
    <cellStyle name="Итог 2" xfId="180"/>
    <cellStyle name="Контрольная ячейка 2" xfId="181"/>
    <cellStyle name="Название 2" xfId="182"/>
    <cellStyle name="Нейтральный 2" xfId="183"/>
    <cellStyle name="Обычный" xfId="0" builtinId="0"/>
    <cellStyle name="Обычный 10" xfId="184"/>
    <cellStyle name="Обычный 100" xfId="5"/>
    <cellStyle name="Обычный 101" xfId="6"/>
    <cellStyle name="Обычный 102" xfId="7"/>
    <cellStyle name="Обычный 103" xfId="8"/>
    <cellStyle name="Обычный 104" xfId="9"/>
    <cellStyle name="Обычный 105" xfId="10"/>
    <cellStyle name="Обычный 106" xfId="11"/>
    <cellStyle name="Обычный 107" xfId="12"/>
    <cellStyle name="Обычный 108" xfId="13"/>
    <cellStyle name="Обычный 109" xfId="14"/>
    <cellStyle name="Обычный 11" xfId="185"/>
    <cellStyle name="Обычный 110" xfId="15"/>
    <cellStyle name="Обычный 111" xfId="16"/>
    <cellStyle name="Обычный 112" xfId="17"/>
    <cellStyle name="Обычный 113" xfId="18"/>
    <cellStyle name="Обычный 114" xfId="19"/>
    <cellStyle name="Обычный 115" xfId="20"/>
    <cellStyle name="Обычный 116" xfId="21"/>
    <cellStyle name="Обычный 117" xfId="22"/>
    <cellStyle name="Обычный 118" xfId="23"/>
    <cellStyle name="Обычный 119" xfId="24"/>
    <cellStyle name="Обычный 12" xfId="186"/>
    <cellStyle name="Обычный 120" xfId="25"/>
    <cellStyle name="Обычный 121" xfId="26"/>
    <cellStyle name="Обычный 122" xfId="27"/>
    <cellStyle name="Обычный 123" xfId="28"/>
    <cellStyle name="Обычный 124" xfId="29"/>
    <cellStyle name="Обычный 125" xfId="30"/>
    <cellStyle name="Обычный 126" xfId="31"/>
    <cellStyle name="Обычный 127" xfId="32"/>
    <cellStyle name="Обычный 128" xfId="33"/>
    <cellStyle name="Обычный 129" xfId="34"/>
    <cellStyle name="Обычный 13" xfId="187"/>
    <cellStyle name="Обычный 130" xfId="35"/>
    <cellStyle name="Обычный 131" xfId="36"/>
    <cellStyle name="Обычный 132" xfId="37"/>
    <cellStyle name="Обычный 133" xfId="38"/>
    <cellStyle name="Обычный 134" xfId="39"/>
    <cellStyle name="Обычный 135" xfId="40"/>
    <cellStyle name="Обычный 136" xfId="41"/>
    <cellStyle name="Обычный 137" xfId="42"/>
    <cellStyle name="Обычный 138" xfId="43"/>
    <cellStyle name="Обычный 139" xfId="44"/>
    <cellStyle name="Обычный 14" xfId="188"/>
    <cellStyle name="Обычный 15" xfId="189"/>
    <cellStyle name="Обычный 15 2" xfId="242"/>
    <cellStyle name="Обычный 15 2 4 4" xfId="239"/>
    <cellStyle name="Обычный 16" xfId="190"/>
    <cellStyle name="Обычный 17" xfId="191"/>
    <cellStyle name="Обычный 18" xfId="192"/>
    <cellStyle name="Обычный 19" xfId="243"/>
    <cellStyle name="Обычный 2" xfId="2"/>
    <cellStyle name="Обычный 2 10" xfId="45"/>
    <cellStyle name="Обычный 2 11" xfId="46"/>
    <cellStyle name="Обычный 2 12" xfId="47"/>
    <cellStyle name="Обычный 2 13" xfId="48"/>
    <cellStyle name="Обычный 2 136" xfId="235"/>
    <cellStyle name="Обычный 2 136 11 7 4 3" xfId="247"/>
    <cellStyle name="Обычный 2 136 11 7 4 3 2" xfId="250"/>
    <cellStyle name="Обычный 2 136 11 7 6 2 2" xfId="241"/>
    <cellStyle name="Обычный 2 136 15 3" xfId="244"/>
    <cellStyle name="Обычный 2 136 15 3 2" xfId="245"/>
    <cellStyle name="Обычный 2 136 23 7" xfId="248"/>
    <cellStyle name="Обычный 2 137" xfId="233"/>
    <cellStyle name="Обычный 2 139" xfId="236"/>
    <cellStyle name="Обычный 2 14" xfId="49"/>
    <cellStyle name="Обычный 2 15" xfId="50"/>
    <cellStyle name="Обычный 2 16" xfId="51"/>
    <cellStyle name="Обычный 2 17" xfId="52"/>
    <cellStyle name="Обычный 2 18" xfId="53"/>
    <cellStyle name="Обычный 2 19" xfId="54"/>
    <cellStyle name="Обычный 2 2" xfId="55"/>
    <cellStyle name="Обычный 2 2 2" xfId="94"/>
    <cellStyle name="Обычный 2 2 2 2" xfId="95"/>
    <cellStyle name="Обычный 2 2 2 2 2" xfId="229"/>
    <cellStyle name="Обычный 2 2 2 3" xfId="193"/>
    <cellStyle name="Обычный 2 2 2 4" xfId="240"/>
    <cellStyle name="Обычный 2 20" xfId="56"/>
    <cellStyle name="Обычный 2 21" xfId="57"/>
    <cellStyle name="Обычный 2 22" xfId="93"/>
    <cellStyle name="Обычный 2 3" xfId="58"/>
    <cellStyle name="Обычный 2 3 2" xfId="195"/>
    <cellStyle name="Обычный 2 3 3" xfId="194"/>
    <cellStyle name="Обычный 2 4" xfId="59"/>
    <cellStyle name="Обычный 2 5" xfId="60"/>
    <cellStyle name="Обычный 2 5 2" xfId="196"/>
    <cellStyle name="Обычный 2 6" xfId="61"/>
    <cellStyle name="Обычный 2 6 3" xfId="232"/>
    <cellStyle name="Обычный 2 7" xfId="62"/>
    <cellStyle name="Обычный 2 8" xfId="63"/>
    <cellStyle name="Обычный 2 9" xfId="64"/>
    <cellStyle name="Обычный 2_npa12EB" xfId="197"/>
    <cellStyle name="Обычный 20" xfId="198"/>
    <cellStyle name="Обычный 20 2" xfId="199"/>
    <cellStyle name="Обычный 21" xfId="249"/>
    <cellStyle name="Обычный 22" xfId="230"/>
    <cellStyle name="Обычный 23" xfId="251"/>
    <cellStyle name="Обычный 24" xfId="252"/>
    <cellStyle name="Обычный 3" xfId="65"/>
    <cellStyle name="Обычный 3 2" xfId="200"/>
    <cellStyle name="Обычный 3 3" xfId="231"/>
    <cellStyle name="Обычный 4" xfId="66"/>
    <cellStyle name="Обычный 4 10" xfId="67"/>
    <cellStyle name="Обычный 4 11" xfId="68"/>
    <cellStyle name="Обычный 4 12" xfId="69"/>
    <cellStyle name="Обычный 4 13" xfId="70"/>
    <cellStyle name="Обычный 4 14" xfId="71"/>
    <cellStyle name="Обычный 4 15" xfId="72"/>
    <cellStyle name="Обычный 4 16" xfId="96"/>
    <cellStyle name="Обычный 4 16 2" xfId="201"/>
    <cellStyle name="Обычный 4 17" xfId="202"/>
    <cellStyle name="Обычный 4 2" xfId="73"/>
    <cellStyle name="Обычный 4 3" xfId="74"/>
    <cellStyle name="Обычный 4 4" xfId="75"/>
    <cellStyle name="Обычный 4 5" xfId="76"/>
    <cellStyle name="Обычный 4 6" xfId="77"/>
    <cellStyle name="Обычный 4 7" xfId="78"/>
    <cellStyle name="Обычный 4 8" xfId="79"/>
    <cellStyle name="Обычный 4 9" xfId="80"/>
    <cellStyle name="Обычный 5" xfId="81"/>
    <cellStyle name="Обычный 5 2" xfId="204"/>
    <cellStyle name="Обычный 5 3" xfId="203"/>
    <cellStyle name="Обычный 6" xfId="205"/>
    <cellStyle name="Обычный 6 4" xfId="91"/>
    <cellStyle name="Обычный 69" xfId="92"/>
    <cellStyle name="Обычный 69 2" xfId="97"/>
    <cellStyle name="Обычный 7" xfId="206"/>
    <cellStyle name="Обычный 7 2" xfId="207"/>
    <cellStyle name="Обычный 70" xfId="98"/>
    <cellStyle name="Обычный 8" xfId="208"/>
    <cellStyle name="Обычный 83" xfId="234"/>
    <cellStyle name="Обычный 83 2" xfId="237"/>
    <cellStyle name="Обычный 83 2 2" xfId="246"/>
    <cellStyle name="Обычный 83 3" xfId="238"/>
    <cellStyle name="Обычный 9" xfId="209"/>
    <cellStyle name="Обычный 91" xfId="82"/>
    <cellStyle name="Обычный 92" xfId="83"/>
    <cellStyle name="Обычный 93" xfId="84"/>
    <cellStyle name="Обычный 94" xfId="85"/>
    <cellStyle name="Обычный 95" xfId="86"/>
    <cellStyle name="Обычный 96" xfId="87"/>
    <cellStyle name="Обычный 97" xfId="88"/>
    <cellStyle name="Обычный 98" xfId="89"/>
    <cellStyle name="Обычный 99" xfId="90"/>
    <cellStyle name="Плохой 2" xfId="210"/>
    <cellStyle name="Пояснение 2" xfId="211"/>
    <cellStyle name="Примечание 2" xfId="212"/>
    <cellStyle name="Процентный 2" xfId="213"/>
    <cellStyle name="Процентный 2 2" xfId="214"/>
    <cellStyle name="Процентный 3" xfId="215"/>
    <cellStyle name="Процентный 4" xfId="216"/>
    <cellStyle name="Процентный 5" xfId="217"/>
    <cellStyle name="Процентный 6" xfId="228"/>
    <cellStyle name="Связанная ячейка 2" xfId="218"/>
    <cellStyle name="Стиль 1" xfId="3"/>
    <cellStyle name="Текст предупреждения 2" xfId="219"/>
    <cellStyle name="Финансовый 2" xfId="220"/>
    <cellStyle name="Финансовый 2 2" xfId="221"/>
    <cellStyle name="Финансовый 3" xfId="222"/>
    <cellStyle name="Финансовый 4" xfId="223"/>
    <cellStyle name="Финансовый 5" xfId="224"/>
    <cellStyle name="Финансовый 6" xfId="225"/>
    <cellStyle name="Финансовый 7" xfId="226"/>
    <cellStyle name="Хороший 2" xfId="227"/>
  </cellStyles>
  <dxfs count="0"/>
  <tableStyles count="0" defaultTableStyle="TableStyleMedium9" defaultPivotStyle="PivotStyleLight16"/>
  <colors>
    <mruColors>
      <color rgb="FFFF6699"/>
      <color rgb="FFC4D79B"/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Price_1\Desktop\2024%20&#1075;&#1086;&#1076;\&#1057;&#1052;&#1055;%202024\&#1072;&#1085;&#1072;&#1083;&#1080;&#1079;%20&#1057;&#1052;&#1055;%20%209%20&#1084;&#1077;&#1089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XLR_NoRangeSheet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СМП "/>
      <sheetName val="2024 год"/>
      <sheetName val=" СМП 6 инс."/>
      <sheetName val=" СМП 7 инс."/>
      <sheetName val=" СМП 8 мес."/>
      <sheetName val=" СМП 9 мес."/>
      <sheetName val="СМП 2024 (объемы Пр. 9-24)"/>
      <sheetName val="СМП 2024 (объемы Пр. 9-24) (2)"/>
      <sheetName val=" СМП  (12-24)"/>
      <sheetName val=" СМП  (12-24)для сайта "/>
      <sheetName val="СМП 2024 (12-24)объем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1">
          <cell r="D11">
            <v>4493150830</v>
          </cell>
          <cell r="E11">
            <v>4292510483</v>
          </cell>
          <cell r="F11">
            <v>38251980</v>
          </cell>
          <cell r="G11">
            <v>162388367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3"/>
  <sheetViews>
    <sheetView zoomScaleNormal="100" workbookViewId="0">
      <pane xSplit="3" ySplit="15" topLeftCell="D144" activePane="bottomRight" state="frozen"/>
      <selection pane="topRight" activeCell="D1" sqref="D1"/>
      <selection pane="bottomLeft" activeCell="A14" sqref="A14"/>
      <selection pane="bottomRight" activeCell="D160" sqref="D160"/>
    </sheetView>
  </sheetViews>
  <sheetFormatPr defaultColWidth="9.140625" defaultRowHeight="12" x14ac:dyDescent="0.2"/>
  <cols>
    <col min="1" max="1" width="5.28515625" style="6" customWidth="1"/>
    <col min="2" max="2" width="9" style="6" customWidth="1"/>
    <col min="3" max="3" width="41.85546875" style="7" customWidth="1"/>
    <col min="4" max="4" width="14.140625" style="4" customWidth="1"/>
    <col min="5" max="5" width="11.140625" style="8" customWidth="1"/>
    <col min="6" max="6" width="13.85546875" style="8" customWidth="1"/>
    <col min="7" max="7" width="13.5703125" style="8" hidden="1" customWidth="1"/>
    <col min="8" max="8" width="11.85546875" style="8" customWidth="1"/>
    <col min="9" max="9" width="11.140625" style="8" customWidth="1"/>
    <col min="10" max="10" width="11.140625" style="4" customWidth="1"/>
    <col min="11" max="11" width="12.7109375" style="8" customWidth="1"/>
    <col min="12" max="12" width="16.85546875" style="33" customWidth="1"/>
    <col min="13" max="13" width="17.5703125" style="8" customWidth="1"/>
    <col min="14" max="16384" width="9.140625" style="8"/>
  </cols>
  <sheetData>
    <row r="1" spans="1:13" x14ac:dyDescent="0.2">
      <c r="K1" s="134"/>
      <c r="L1" s="8"/>
      <c r="M1" s="135" t="s">
        <v>412</v>
      </c>
    </row>
    <row r="2" spans="1:13" x14ac:dyDescent="0.2">
      <c r="A2" s="146"/>
      <c r="K2" s="134"/>
      <c r="L2" s="8"/>
      <c r="M2" s="135" t="s">
        <v>410</v>
      </c>
    </row>
    <row r="3" spans="1:13" x14ac:dyDescent="0.2">
      <c r="K3" s="134"/>
      <c r="L3" s="8"/>
      <c r="M3" s="135" t="s">
        <v>411</v>
      </c>
    </row>
    <row r="4" spans="1:13" x14ac:dyDescent="0.2">
      <c r="K4" s="134"/>
      <c r="L4" s="8"/>
      <c r="M4" s="1" t="s">
        <v>469</v>
      </c>
    </row>
    <row r="6" spans="1:13" x14ac:dyDescent="0.2">
      <c r="A6" s="264" t="s">
        <v>427</v>
      </c>
      <c r="B6" s="264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</row>
    <row r="7" spans="1:13" x14ac:dyDescent="0.2">
      <c r="C7" s="9"/>
      <c r="M7" s="8" t="s">
        <v>278</v>
      </c>
    </row>
    <row r="8" spans="1:13" s="128" customFormat="1" ht="20.25" customHeight="1" x14ac:dyDescent="0.2">
      <c r="A8" s="265" t="s">
        <v>44</v>
      </c>
      <c r="B8" s="265" t="s">
        <v>334</v>
      </c>
      <c r="C8" s="266" t="s">
        <v>45</v>
      </c>
      <c r="D8" s="267" t="s">
        <v>264</v>
      </c>
      <c r="E8" s="267"/>
      <c r="F8" s="267"/>
      <c r="G8" s="267"/>
      <c r="H8" s="267"/>
      <c r="I8" s="267"/>
      <c r="J8" s="267"/>
      <c r="K8" s="267"/>
      <c r="L8" s="274" t="s">
        <v>304</v>
      </c>
      <c r="M8" s="268" t="s">
        <v>464</v>
      </c>
    </row>
    <row r="9" spans="1:13" s="129" customFormat="1" ht="15" customHeight="1" x14ac:dyDescent="0.2">
      <c r="A9" s="265"/>
      <c r="B9" s="265"/>
      <c r="C9" s="266"/>
      <c r="D9" s="267" t="s">
        <v>265</v>
      </c>
      <c r="E9" s="267" t="s">
        <v>266</v>
      </c>
      <c r="F9" s="283" t="s">
        <v>267</v>
      </c>
      <c r="G9" s="284"/>
      <c r="H9" s="267" t="s">
        <v>272</v>
      </c>
      <c r="I9" s="267" t="s">
        <v>273</v>
      </c>
      <c r="J9" s="271" t="s">
        <v>289</v>
      </c>
      <c r="K9" s="267" t="s">
        <v>302</v>
      </c>
      <c r="L9" s="275"/>
      <c r="M9" s="269"/>
    </row>
    <row r="10" spans="1:13" s="129" customFormat="1" ht="14.25" customHeight="1" x14ac:dyDescent="0.2">
      <c r="A10" s="265"/>
      <c r="B10" s="265"/>
      <c r="C10" s="266"/>
      <c r="D10" s="267"/>
      <c r="E10" s="267"/>
      <c r="F10" s="285"/>
      <c r="G10" s="286"/>
      <c r="H10" s="267"/>
      <c r="I10" s="267"/>
      <c r="J10" s="272"/>
      <c r="K10" s="267"/>
      <c r="L10" s="275"/>
      <c r="M10" s="269"/>
    </row>
    <row r="11" spans="1:13" s="129" customFormat="1" ht="44.25" customHeight="1" x14ac:dyDescent="0.2">
      <c r="A11" s="265"/>
      <c r="B11" s="265"/>
      <c r="C11" s="266"/>
      <c r="D11" s="267"/>
      <c r="E11" s="267"/>
      <c r="F11" s="287"/>
      <c r="G11" s="288"/>
      <c r="H11" s="267"/>
      <c r="I11" s="267"/>
      <c r="J11" s="273"/>
      <c r="K11" s="267"/>
      <c r="L11" s="276"/>
      <c r="M11" s="270"/>
    </row>
    <row r="12" spans="1:13" s="2" customFormat="1" x14ac:dyDescent="0.2">
      <c r="A12" s="289" t="s">
        <v>225</v>
      </c>
      <c r="B12" s="289"/>
      <c r="C12" s="289"/>
      <c r="D12" s="30">
        <f>D15+D14+D13</f>
        <v>41704963316</v>
      </c>
      <c r="E12" s="30">
        <f t="shared" ref="E12:M12" si="0">E15+E14+E13</f>
        <v>9617941547</v>
      </c>
      <c r="F12" s="30">
        <f t="shared" si="0"/>
        <v>34903531452</v>
      </c>
      <c r="G12" s="30">
        <f t="shared" si="0"/>
        <v>0</v>
      </c>
      <c r="H12" s="30">
        <f t="shared" si="0"/>
        <v>5663149924</v>
      </c>
      <c r="I12" s="30">
        <f t="shared" si="0"/>
        <v>1918155649</v>
      </c>
      <c r="J12" s="30">
        <f t="shared" si="0"/>
        <v>2317475632</v>
      </c>
      <c r="K12" s="30">
        <f t="shared" si="0"/>
        <v>96125217520</v>
      </c>
      <c r="L12" s="125">
        <f t="shared" si="0"/>
        <v>5952201440.5699987</v>
      </c>
      <c r="M12" s="125">
        <f t="shared" si="0"/>
        <v>102077418960.56998</v>
      </c>
    </row>
    <row r="13" spans="1:13" s="3" customFormat="1" ht="11.25" customHeight="1" x14ac:dyDescent="0.2">
      <c r="A13" s="5"/>
      <c r="B13" s="5"/>
      <c r="C13" s="11" t="s">
        <v>54</v>
      </c>
      <c r="D13" s="29">
        <f>'Свод 2026 БП'!D9</f>
        <v>4369562712</v>
      </c>
      <c r="E13" s="29">
        <f>'Свод 2026 БП'!E9</f>
        <v>582850162</v>
      </c>
      <c r="F13" s="29">
        <f>'Свод 2026 БП'!F9</f>
        <v>1120241407</v>
      </c>
      <c r="G13" s="31"/>
      <c r="H13" s="29">
        <f>'Свод 2026 БП'!Q9</f>
        <v>127298330</v>
      </c>
      <c r="I13" s="29">
        <f>'Свод 2026 БП'!R9</f>
        <v>44253924</v>
      </c>
      <c r="J13" s="29">
        <f>'Свод 2026 БП'!S9</f>
        <v>23792346</v>
      </c>
      <c r="K13" s="29">
        <f>D13+E13+F13+H13+I13+J13</f>
        <v>6267998881</v>
      </c>
      <c r="L13" s="126">
        <v>14899.86</v>
      </c>
      <c r="M13" s="127">
        <f t="shared" ref="M13:M75" si="1">K13+L13</f>
        <v>6268013780.8599997</v>
      </c>
    </row>
    <row r="14" spans="1:13" s="3" customFormat="1" ht="27.75" customHeight="1" x14ac:dyDescent="0.2">
      <c r="A14" s="5"/>
      <c r="B14" s="5"/>
      <c r="C14" s="11" t="s">
        <v>280</v>
      </c>
      <c r="D14" s="29">
        <f>'Свод 2026 БП'!D10</f>
        <v>0</v>
      </c>
      <c r="E14" s="29">
        <f>'Свод 2026 БП'!E10</f>
        <v>0</v>
      </c>
      <c r="F14" s="29">
        <f>'Свод 2026 БП'!F10</f>
        <v>138135199</v>
      </c>
      <c r="G14" s="31"/>
      <c r="H14" s="29">
        <f>'Свод 2026 БП'!Q10</f>
        <v>0</v>
      </c>
      <c r="I14" s="29">
        <f>'Свод 2026 БП'!R10</f>
        <v>0</v>
      </c>
      <c r="J14" s="29">
        <f>'Свод 2026 БП'!S10</f>
        <v>0</v>
      </c>
      <c r="K14" s="29">
        <f>D14+E14+F14+H14+I14+J14</f>
        <v>138135199</v>
      </c>
      <c r="L14" s="126"/>
      <c r="M14" s="127">
        <f t="shared" si="1"/>
        <v>138135199</v>
      </c>
    </row>
    <row r="15" spans="1:13" s="2" customFormat="1" x14ac:dyDescent="0.2">
      <c r="A15" s="289" t="s">
        <v>224</v>
      </c>
      <c r="B15" s="289"/>
      <c r="C15" s="289"/>
      <c r="D15" s="30">
        <f t="shared" ref="D15:M15" si="2">SUM(D16:D153)-D96</f>
        <v>37335400604</v>
      </c>
      <c r="E15" s="30">
        <f t="shared" si="2"/>
        <v>9035091385</v>
      </c>
      <c r="F15" s="30">
        <f t="shared" si="2"/>
        <v>33645154846</v>
      </c>
      <c r="G15" s="30">
        <f t="shared" si="2"/>
        <v>0</v>
      </c>
      <c r="H15" s="30">
        <f t="shared" si="2"/>
        <v>5535851594</v>
      </c>
      <c r="I15" s="30">
        <f t="shared" si="2"/>
        <v>1873901725</v>
      </c>
      <c r="J15" s="30">
        <f t="shared" si="2"/>
        <v>2293683286</v>
      </c>
      <c r="K15" s="30">
        <f t="shared" si="2"/>
        <v>89719083440</v>
      </c>
      <c r="L15" s="125">
        <f t="shared" si="2"/>
        <v>5952186540.7099991</v>
      </c>
      <c r="M15" s="125">
        <f t="shared" si="2"/>
        <v>95671269980.709976</v>
      </c>
    </row>
    <row r="16" spans="1:13" s="1" customFormat="1" ht="12" customHeight="1" x14ac:dyDescent="0.2">
      <c r="A16" s="20">
        <v>1</v>
      </c>
      <c r="B16" s="12" t="s">
        <v>57</v>
      </c>
      <c r="C16" s="10" t="s">
        <v>42</v>
      </c>
      <c r="D16" s="29">
        <f>'Свод 2026 БП'!D12</f>
        <v>65997095</v>
      </c>
      <c r="E16" s="29">
        <f>'Свод 2026 БП'!E12</f>
        <v>11708608</v>
      </c>
      <c r="F16" s="29">
        <f>'Свод 2026 БП'!F12</f>
        <v>171008232</v>
      </c>
      <c r="G16" s="29"/>
      <c r="H16" s="29">
        <f>'Свод 2026 БП'!Q12</f>
        <v>0</v>
      </c>
      <c r="I16" s="29">
        <f>'Свод 2026 БП'!R12</f>
        <v>0</v>
      </c>
      <c r="J16" s="29">
        <f>'Свод 2026 БП'!S12</f>
        <v>0</v>
      </c>
      <c r="K16" s="29">
        <f t="shared" ref="K16:K43" si="3">D16+E16+F16+H16+I16+J16</f>
        <v>248713935</v>
      </c>
      <c r="L16" s="127">
        <v>15097104.380000001</v>
      </c>
      <c r="M16" s="127">
        <f t="shared" si="1"/>
        <v>263811039.38</v>
      </c>
    </row>
    <row r="17" spans="1:13" s="1" customFormat="1" x14ac:dyDescent="0.2">
      <c r="A17" s="20">
        <v>2</v>
      </c>
      <c r="B17" s="13" t="s">
        <v>58</v>
      </c>
      <c r="C17" s="10" t="s">
        <v>210</v>
      </c>
      <c r="D17" s="29">
        <f>'Свод 2026 БП'!D13</f>
        <v>54418743</v>
      </c>
      <c r="E17" s="29">
        <f>'Свод 2026 БП'!E13</f>
        <v>12867217</v>
      </c>
      <c r="F17" s="29">
        <f>'Свод 2026 БП'!F13</f>
        <v>173168406</v>
      </c>
      <c r="G17" s="29"/>
      <c r="H17" s="29">
        <f>'Свод 2026 БП'!Q13</f>
        <v>0</v>
      </c>
      <c r="I17" s="29">
        <f>'Свод 2026 БП'!R13</f>
        <v>0</v>
      </c>
      <c r="J17" s="29">
        <f>'Свод 2026 БП'!S13</f>
        <v>0</v>
      </c>
      <c r="K17" s="29">
        <f t="shared" si="3"/>
        <v>240454366</v>
      </c>
      <c r="L17" s="127">
        <v>19146116.729999997</v>
      </c>
      <c r="M17" s="127">
        <f t="shared" si="1"/>
        <v>259600482.72999999</v>
      </c>
    </row>
    <row r="18" spans="1:13" s="1" customFormat="1" x14ac:dyDescent="0.2">
      <c r="A18" s="20">
        <v>3</v>
      </c>
      <c r="B18" s="21" t="s">
        <v>59</v>
      </c>
      <c r="C18" s="10" t="s">
        <v>5</v>
      </c>
      <c r="D18" s="29">
        <f>'Свод 2026 БП'!D14</f>
        <v>315232802</v>
      </c>
      <c r="E18" s="29">
        <f>'Свод 2026 БП'!E14</f>
        <v>39548051</v>
      </c>
      <c r="F18" s="29">
        <f>'Свод 2026 БП'!F14</f>
        <v>453675366</v>
      </c>
      <c r="G18" s="29"/>
      <c r="H18" s="29">
        <f>'Свод 2026 БП'!Q14</f>
        <v>200243008</v>
      </c>
      <c r="I18" s="29">
        <f>'Свод 2026 БП'!R14</f>
        <v>0</v>
      </c>
      <c r="J18" s="29">
        <f>'Свод 2026 БП'!S14</f>
        <v>14059298</v>
      </c>
      <c r="K18" s="29">
        <f t="shared" si="3"/>
        <v>1022758525</v>
      </c>
      <c r="L18" s="127">
        <v>51761107.859999999</v>
      </c>
      <c r="M18" s="127">
        <f t="shared" si="1"/>
        <v>1074519632.8599999</v>
      </c>
    </row>
    <row r="19" spans="1:13" s="1" customFormat="1" ht="14.25" customHeight="1" x14ac:dyDescent="0.2">
      <c r="A19" s="20">
        <v>4</v>
      </c>
      <c r="B19" s="12" t="s">
        <v>60</v>
      </c>
      <c r="C19" s="10" t="s">
        <v>211</v>
      </c>
      <c r="D19" s="29">
        <f>'Свод 2026 БП'!D15</f>
        <v>56871035</v>
      </c>
      <c r="E19" s="29">
        <f>'Свод 2026 БП'!E15</f>
        <v>12552015</v>
      </c>
      <c r="F19" s="29">
        <f>'Свод 2026 БП'!F15</f>
        <v>190658647</v>
      </c>
      <c r="G19" s="29"/>
      <c r="H19" s="29">
        <f>'Свод 2026 БП'!Q15</f>
        <v>0</v>
      </c>
      <c r="I19" s="29">
        <f>'Свод 2026 БП'!R15</f>
        <v>0</v>
      </c>
      <c r="J19" s="29">
        <f>'Свод 2026 БП'!S15</f>
        <v>0</v>
      </c>
      <c r="K19" s="29">
        <f t="shared" si="3"/>
        <v>260081697</v>
      </c>
      <c r="L19" s="127">
        <v>15716370.57</v>
      </c>
      <c r="M19" s="127">
        <f t="shared" si="1"/>
        <v>275798067.56999999</v>
      </c>
    </row>
    <row r="20" spans="1:13" s="1" customFormat="1" x14ac:dyDescent="0.2">
      <c r="A20" s="20">
        <v>5</v>
      </c>
      <c r="B20" s="12" t="s">
        <v>61</v>
      </c>
      <c r="C20" s="10" t="s">
        <v>8</v>
      </c>
      <c r="D20" s="29">
        <f>'Свод 2026 БП'!D16</f>
        <v>67870913</v>
      </c>
      <c r="E20" s="29">
        <f>'Свод 2026 БП'!E16</f>
        <v>14425141</v>
      </c>
      <c r="F20" s="29">
        <f>'Свод 2026 БП'!F16</f>
        <v>191814303</v>
      </c>
      <c r="G20" s="29"/>
      <c r="H20" s="29">
        <f>'Свод 2026 БП'!Q16</f>
        <v>0</v>
      </c>
      <c r="I20" s="29">
        <f>'Свод 2026 БП'!R16</f>
        <v>0</v>
      </c>
      <c r="J20" s="29">
        <f>'Свод 2026 БП'!S16</f>
        <v>0</v>
      </c>
      <c r="K20" s="29">
        <f t="shared" si="3"/>
        <v>274110357</v>
      </c>
      <c r="L20" s="127">
        <v>15722300.17</v>
      </c>
      <c r="M20" s="127">
        <f t="shared" si="1"/>
        <v>289832657.17000002</v>
      </c>
    </row>
    <row r="21" spans="1:13" s="1" customFormat="1" x14ac:dyDescent="0.2">
      <c r="A21" s="20">
        <v>6</v>
      </c>
      <c r="B21" s="21" t="s">
        <v>62</v>
      </c>
      <c r="C21" s="10" t="s">
        <v>63</v>
      </c>
      <c r="D21" s="29">
        <f>'Свод 2026 БП'!D17</f>
        <v>907144672</v>
      </c>
      <c r="E21" s="29">
        <f>'Свод 2026 БП'!E17</f>
        <v>149296129</v>
      </c>
      <c r="F21" s="29">
        <f>'Свод 2026 БП'!F17</f>
        <v>1121769931</v>
      </c>
      <c r="G21" s="29"/>
      <c r="H21" s="29">
        <f>'Свод 2026 БП'!Q17</f>
        <v>432328698</v>
      </c>
      <c r="I21" s="29">
        <f>'Свод 2026 БП'!R17</f>
        <v>1337280</v>
      </c>
      <c r="J21" s="29">
        <f>'Свод 2026 БП'!S17</f>
        <v>40112518</v>
      </c>
      <c r="K21" s="29">
        <f t="shared" si="3"/>
        <v>2651989228</v>
      </c>
      <c r="L21" s="127">
        <v>88907438.520000011</v>
      </c>
      <c r="M21" s="127">
        <f t="shared" si="1"/>
        <v>2740896666.52</v>
      </c>
    </row>
    <row r="22" spans="1:13" s="1" customFormat="1" x14ac:dyDescent="0.2">
      <c r="A22" s="20">
        <v>7</v>
      </c>
      <c r="B22" s="12" t="s">
        <v>64</v>
      </c>
      <c r="C22" s="10" t="s">
        <v>212</v>
      </c>
      <c r="D22" s="29">
        <f>'Свод 2026 БП'!D18</f>
        <v>278108699</v>
      </c>
      <c r="E22" s="29">
        <f>'Свод 2026 БП'!E18</f>
        <v>34522297</v>
      </c>
      <c r="F22" s="29">
        <f>'Свод 2026 БП'!F18</f>
        <v>444751042</v>
      </c>
      <c r="G22" s="29"/>
      <c r="H22" s="29">
        <f>'Свод 2026 БП'!Q18</f>
        <v>0</v>
      </c>
      <c r="I22" s="29">
        <f>'Свод 2026 БП'!R18</f>
        <v>0</v>
      </c>
      <c r="J22" s="29">
        <f>'Свод 2026 БП'!S18</f>
        <v>24603777</v>
      </c>
      <c r="K22" s="29">
        <f t="shared" si="3"/>
        <v>781985815</v>
      </c>
      <c r="L22" s="127">
        <v>24282995.469999999</v>
      </c>
      <c r="M22" s="127">
        <f t="shared" si="1"/>
        <v>806268810.47000003</v>
      </c>
    </row>
    <row r="23" spans="1:13" s="1" customFormat="1" x14ac:dyDescent="0.2">
      <c r="A23" s="20">
        <v>8</v>
      </c>
      <c r="B23" s="21" t="s">
        <v>65</v>
      </c>
      <c r="C23" s="10" t="s">
        <v>17</v>
      </c>
      <c r="D23" s="29">
        <f>'Свод 2026 БП'!D19</f>
        <v>51557962</v>
      </c>
      <c r="E23" s="29">
        <f>'Свод 2026 БП'!E19</f>
        <v>15540119</v>
      </c>
      <c r="F23" s="29">
        <f>'Свод 2026 БП'!F19</f>
        <v>188242207</v>
      </c>
      <c r="G23" s="29"/>
      <c r="H23" s="29">
        <f>'Свод 2026 БП'!Q19</f>
        <v>0</v>
      </c>
      <c r="I23" s="29">
        <f>'Свод 2026 БП'!R19</f>
        <v>0</v>
      </c>
      <c r="J23" s="29">
        <f>'Свод 2026 БП'!S19</f>
        <v>0</v>
      </c>
      <c r="K23" s="29">
        <f t="shared" si="3"/>
        <v>255340288</v>
      </c>
      <c r="L23" s="127">
        <v>15815009.93</v>
      </c>
      <c r="M23" s="127">
        <f t="shared" si="1"/>
        <v>271155297.93000001</v>
      </c>
    </row>
    <row r="24" spans="1:13" s="1" customFormat="1" x14ac:dyDescent="0.2">
      <c r="A24" s="20">
        <v>9</v>
      </c>
      <c r="B24" s="21" t="s">
        <v>66</v>
      </c>
      <c r="C24" s="10" t="s">
        <v>6</v>
      </c>
      <c r="D24" s="29">
        <f>'Свод 2026 БП'!D20</f>
        <v>80114534</v>
      </c>
      <c r="E24" s="29">
        <f>'Свод 2026 БП'!E20</f>
        <v>13366071</v>
      </c>
      <c r="F24" s="29">
        <f>'Свод 2026 БП'!F20</f>
        <v>201024233</v>
      </c>
      <c r="G24" s="29"/>
      <c r="H24" s="29">
        <f>'Свод 2026 БП'!Q20</f>
        <v>0</v>
      </c>
      <c r="I24" s="29">
        <f>'Свод 2026 БП'!R20</f>
        <v>0</v>
      </c>
      <c r="J24" s="29">
        <f>'Свод 2026 БП'!S20</f>
        <v>0</v>
      </c>
      <c r="K24" s="29">
        <f t="shared" si="3"/>
        <v>294504838</v>
      </c>
      <c r="L24" s="127">
        <v>18771775.23</v>
      </c>
      <c r="M24" s="127">
        <f t="shared" si="1"/>
        <v>313276613.23000002</v>
      </c>
    </row>
    <row r="25" spans="1:13" s="1" customFormat="1" x14ac:dyDescent="0.2">
      <c r="A25" s="20">
        <v>10</v>
      </c>
      <c r="B25" s="21" t="s">
        <v>67</v>
      </c>
      <c r="C25" s="10" t="s">
        <v>18</v>
      </c>
      <c r="D25" s="29">
        <f>'Свод 2026 БП'!D21</f>
        <v>63147740</v>
      </c>
      <c r="E25" s="29">
        <f>'Свод 2026 БП'!E21</f>
        <v>18064145</v>
      </c>
      <c r="F25" s="29">
        <f>'Свод 2026 БП'!F21</f>
        <v>233416502</v>
      </c>
      <c r="G25" s="29"/>
      <c r="H25" s="29">
        <f>'Свод 2026 БП'!Q21</f>
        <v>0</v>
      </c>
      <c r="I25" s="29">
        <f>'Свод 2026 БП'!R21</f>
        <v>0</v>
      </c>
      <c r="J25" s="29">
        <f>'Свод 2026 БП'!S21</f>
        <v>0</v>
      </c>
      <c r="K25" s="29">
        <f t="shared" si="3"/>
        <v>314628387</v>
      </c>
      <c r="L25" s="127">
        <v>30089067.130000003</v>
      </c>
      <c r="M25" s="127">
        <f t="shared" si="1"/>
        <v>344717454.13</v>
      </c>
    </row>
    <row r="26" spans="1:13" s="1" customFormat="1" x14ac:dyDescent="0.2">
      <c r="A26" s="20">
        <v>11</v>
      </c>
      <c r="B26" s="21" t="s">
        <v>68</v>
      </c>
      <c r="C26" s="10" t="s">
        <v>7</v>
      </c>
      <c r="D26" s="29">
        <f>'Свод 2026 БП'!D22</f>
        <v>66759294</v>
      </c>
      <c r="E26" s="29">
        <f>'Свод 2026 БП'!E22</f>
        <v>12799941</v>
      </c>
      <c r="F26" s="29">
        <f>'Свод 2026 БП'!F22</f>
        <v>184710737</v>
      </c>
      <c r="G26" s="29"/>
      <c r="H26" s="29">
        <f>'Свод 2026 БП'!Q22</f>
        <v>0</v>
      </c>
      <c r="I26" s="29">
        <f>'Свод 2026 БП'!R22</f>
        <v>0</v>
      </c>
      <c r="J26" s="29">
        <f>'Свод 2026 БП'!S22</f>
        <v>0</v>
      </c>
      <c r="K26" s="29">
        <f t="shared" si="3"/>
        <v>264269972</v>
      </c>
      <c r="L26" s="127">
        <v>16027883.289999999</v>
      </c>
      <c r="M26" s="127">
        <f t="shared" si="1"/>
        <v>280297855.29000002</v>
      </c>
    </row>
    <row r="27" spans="1:13" s="1" customFormat="1" x14ac:dyDescent="0.2">
      <c r="A27" s="20">
        <v>12</v>
      </c>
      <c r="B27" s="21" t="s">
        <v>69</v>
      </c>
      <c r="C27" s="10" t="s">
        <v>19</v>
      </c>
      <c r="D27" s="29">
        <f>'Свод 2026 БП'!D23</f>
        <v>152772492</v>
      </c>
      <c r="E27" s="29">
        <f>'Свод 2026 БП'!E23</f>
        <v>28150399</v>
      </c>
      <c r="F27" s="29">
        <f>'Свод 2026 БП'!F23</f>
        <v>350573682</v>
      </c>
      <c r="G27" s="29"/>
      <c r="H27" s="29">
        <f>'Свод 2026 БП'!Q23</f>
        <v>0</v>
      </c>
      <c r="I27" s="29">
        <f>'Свод 2026 БП'!R23</f>
        <v>0</v>
      </c>
      <c r="J27" s="29">
        <f>'Свод 2026 БП'!S23</f>
        <v>0</v>
      </c>
      <c r="K27" s="29">
        <f t="shared" si="3"/>
        <v>531496573</v>
      </c>
      <c r="L27" s="127">
        <v>21929357.060000002</v>
      </c>
      <c r="M27" s="127">
        <f t="shared" si="1"/>
        <v>553425930.05999994</v>
      </c>
    </row>
    <row r="28" spans="1:13" s="1" customFormat="1" x14ac:dyDescent="0.2">
      <c r="A28" s="20">
        <v>13</v>
      </c>
      <c r="B28" s="21" t="s">
        <v>231</v>
      </c>
      <c r="C28" s="10" t="s">
        <v>232</v>
      </c>
      <c r="D28" s="29">
        <f>'Свод 2026 БП'!D24</f>
        <v>0</v>
      </c>
      <c r="E28" s="29">
        <f>'Свод 2026 БП'!E24</f>
        <v>0</v>
      </c>
      <c r="F28" s="29">
        <f>'Свод 2026 БП'!F24</f>
        <v>8372434</v>
      </c>
      <c r="G28" s="29"/>
      <c r="H28" s="29">
        <f>'Свод 2026 БП'!Q24</f>
        <v>0</v>
      </c>
      <c r="I28" s="29">
        <f>'Свод 2026 БП'!R24</f>
        <v>0</v>
      </c>
      <c r="J28" s="29">
        <f>'Свод 2026 БП'!S24</f>
        <v>0</v>
      </c>
      <c r="K28" s="29">
        <f t="shared" si="3"/>
        <v>8372434</v>
      </c>
      <c r="L28" s="127"/>
      <c r="M28" s="127">
        <f t="shared" si="1"/>
        <v>8372434</v>
      </c>
    </row>
    <row r="29" spans="1:13" s="1" customFormat="1" x14ac:dyDescent="0.2">
      <c r="A29" s="20">
        <v>14</v>
      </c>
      <c r="B29" s="21" t="s">
        <v>70</v>
      </c>
      <c r="C29" s="10" t="s">
        <v>22</v>
      </c>
      <c r="D29" s="29">
        <f>'Свод 2026 БП'!D25</f>
        <v>72951887</v>
      </c>
      <c r="E29" s="29">
        <f>'Свод 2026 БП'!E25</f>
        <v>50597515</v>
      </c>
      <c r="F29" s="29">
        <f>'Свод 2026 БП'!F25</f>
        <v>225443047</v>
      </c>
      <c r="G29" s="29"/>
      <c r="H29" s="29">
        <f>'Свод 2026 БП'!Q25</f>
        <v>0</v>
      </c>
      <c r="I29" s="29">
        <f>'Свод 2026 БП'!R25</f>
        <v>0</v>
      </c>
      <c r="J29" s="29">
        <f>'Свод 2026 БП'!S25</f>
        <v>0</v>
      </c>
      <c r="K29" s="29">
        <f t="shared" si="3"/>
        <v>348992449</v>
      </c>
      <c r="L29" s="127">
        <v>17563475.390000001</v>
      </c>
      <c r="M29" s="127">
        <f t="shared" si="1"/>
        <v>366555924.38999999</v>
      </c>
    </row>
    <row r="30" spans="1:13" s="1" customFormat="1" x14ac:dyDescent="0.2">
      <c r="A30" s="20">
        <v>15</v>
      </c>
      <c r="B30" s="21" t="s">
        <v>71</v>
      </c>
      <c r="C30" s="10" t="s">
        <v>10</v>
      </c>
      <c r="D30" s="29">
        <f>'Свод 2026 БП'!D26</f>
        <v>104694864</v>
      </c>
      <c r="E30" s="29">
        <f>'Свод 2026 БП'!E26</f>
        <v>25448289</v>
      </c>
      <c r="F30" s="29">
        <f>'Свод 2026 БП'!F26</f>
        <v>354023157</v>
      </c>
      <c r="G30" s="29"/>
      <c r="H30" s="29">
        <f>'Свод 2026 БП'!Q26</f>
        <v>0</v>
      </c>
      <c r="I30" s="29">
        <f>'Свод 2026 БП'!R26</f>
        <v>0</v>
      </c>
      <c r="J30" s="29">
        <f>'Свод 2026 БП'!S26</f>
        <v>0</v>
      </c>
      <c r="K30" s="29">
        <f t="shared" si="3"/>
        <v>484166310</v>
      </c>
      <c r="L30" s="127">
        <v>26888036.84</v>
      </c>
      <c r="M30" s="127">
        <f t="shared" si="1"/>
        <v>511054346.83999997</v>
      </c>
    </row>
    <row r="31" spans="1:13" s="1" customFormat="1" x14ac:dyDescent="0.2">
      <c r="A31" s="20">
        <v>16</v>
      </c>
      <c r="B31" s="21" t="s">
        <v>72</v>
      </c>
      <c r="C31" s="10" t="s">
        <v>344</v>
      </c>
      <c r="D31" s="29">
        <f>'Свод 2026 БП'!D27</f>
        <v>152687966</v>
      </c>
      <c r="E31" s="29">
        <f>'Свод 2026 БП'!E27</f>
        <v>33824624</v>
      </c>
      <c r="F31" s="29">
        <f>'Свод 2026 БП'!F27</f>
        <v>407292088</v>
      </c>
      <c r="G31" s="29"/>
      <c r="H31" s="29">
        <f>'Свод 2026 БП'!Q27</f>
        <v>0</v>
      </c>
      <c r="I31" s="29">
        <f>'Свод 2026 БП'!R27</f>
        <v>0</v>
      </c>
      <c r="J31" s="29">
        <f>'Свод 2026 БП'!S27</f>
        <v>0</v>
      </c>
      <c r="K31" s="29">
        <f t="shared" si="3"/>
        <v>593804678</v>
      </c>
      <c r="L31" s="127">
        <v>37188943.799999997</v>
      </c>
      <c r="M31" s="127">
        <f t="shared" si="1"/>
        <v>630993621.79999995</v>
      </c>
    </row>
    <row r="32" spans="1:13" s="1" customFormat="1" x14ac:dyDescent="0.2">
      <c r="A32" s="20">
        <v>17</v>
      </c>
      <c r="B32" s="21" t="s">
        <v>73</v>
      </c>
      <c r="C32" s="10" t="s">
        <v>9</v>
      </c>
      <c r="D32" s="29">
        <f>'Свод 2026 БП'!D28</f>
        <v>871355852</v>
      </c>
      <c r="E32" s="29">
        <f>'Свод 2026 БП'!E28</f>
        <v>119692035</v>
      </c>
      <c r="F32" s="29">
        <f>'Свод 2026 БП'!F28</f>
        <v>724134879</v>
      </c>
      <c r="G32" s="29"/>
      <c r="H32" s="29">
        <f>'Свод 2026 БП'!Q28</f>
        <v>290212044</v>
      </c>
      <c r="I32" s="29">
        <f>'Свод 2026 БП'!R28</f>
        <v>0</v>
      </c>
      <c r="J32" s="29">
        <f>'Свод 2026 БП'!S28</f>
        <v>50648866</v>
      </c>
      <c r="K32" s="29">
        <f t="shared" si="3"/>
        <v>2056043676</v>
      </c>
      <c r="L32" s="127">
        <v>59787979.25</v>
      </c>
      <c r="M32" s="127">
        <f t="shared" si="1"/>
        <v>2115831655.25</v>
      </c>
    </row>
    <row r="33" spans="1:13" s="1" customFormat="1" x14ac:dyDescent="0.2">
      <c r="A33" s="20">
        <v>18</v>
      </c>
      <c r="B33" s="12" t="s">
        <v>74</v>
      </c>
      <c r="C33" s="10" t="s">
        <v>11</v>
      </c>
      <c r="D33" s="29">
        <f>'Свод 2026 БП'!D29</f>
        <v>38954977</v>
      </c>
      <c r="E33" s="29">
        <f>'Свод 2026 БП'!E29</f>
        <v>10831238</v>
      </c>
      <c r="F33" s="29">
        <f>'Свод 2026 БП'!F29</f>
        <v>143220909</v>
      </c>
      <c r="G33" s="29"/>
      <c r="H33" s="29">
        <f>'Свод 2026 БП'!Q29</f>
        <v>0</v>
      </c>
      <c r="I33" s="29">
        <f>'Свод 2026 БП'!R29</f>
        <v>0</v>
      </c>
      <c r="J33" s="29">
        <f>'Свод 2026 БП'!S29</f>
        <v>0</v>
      </c>
      <c r="K33" s="29">
        <f t="shared" si="3"/>
        <v>193007124</v>
      </c>
      <c r="L33" s="127">
        <v>10141069.109999999</v>
      </c>
      <c r="M33" s="127">
        <f t="shared" si="1"/>
        <v>203148193.11000001</v>
      </c>
    </row>
    <row r="34" spans="1:13" s="1" customFormat="1" x14ac:dyDescent="0.2">
      <c r="A34" s="20">
        <v>19</v>
      </c>
      <c r="B34" s="12" t="s">
        <v>75</v>
      </c>
      <c r="C34" s="10" t="s">
        <v>213</v>
      </c>
      <c r="D34" s="29">
        <f>'Свод 2026 БП'!D30</f>
        <v>39823728</v>
      </c>
      <c r="E34" s="29">
        <f>'Свод 2026 БП'!E30</f>
        <v>8350597</v>
      </c>
      <c r="F34" s="29">
        <f>'Свод 2026 БП'!F30</f>
        <v>119350018</v>
      </c>
      <c r="G34" s="29"/>
      <c r="H34" s="29">
        <f>'Свод 2026 БП'!Q30</f>
        <v>0</v>
      </c>
      <c r="I34" s="29">
        <f>'Свод 2026 БП'!R30</f>
        <v>0</v>
      </c>
      <c r="J34" s="29">
        <f>'Свод 2026 БП'!S30</f>
        <v>0</v>
      </c>
      <c r="K34" s="29">
        <f t="shared" si="3"/>
        <v>167524343</v>
      </c>
      <c r="L34" s="127">
        <v>15994444.129999999</v>
      </c>
      <c r="M34" s="127">
        <f t="shared" si="1"/>
        <v>183518787.13</v>
      </c>
    </row>
    <row r="35" spans="1:13" s="1" customFormat="1" x14ac:dyDescent="0.2">
      <c r="A35" s="20">
        <v>20</v>
      </c>
      <c r="B35" s="12" t="s">
        <v>76</v>
      </c>
      <c r="C35" s="10" t="s">
        <v>345</v>
      </c>
      <c r="D35" s="29">
        <f>'Свод 2026 БП'!D31</f>
        <v>264151598</v>
      </c>
      <c r="E35" s="29">
        <f>'Свод 2026 БП'!E31</f>
        <v>46598736</v>
      </c>
      <c r="F35" s="29">
        <f>'Свод 2026 БП'!F31</f>
        <v>528691086</v>
      </c>
      <c r="G35" s="29"/>
      <c r="H35" s="29">
        <f>'Свод 2026 БП'!Q31</f>
        <v>0</v>
      </c>
      <c r="I35" s="29">
        <f>'Свод 2026 БП'!R31</f>
        <v>0</v>
      </c>
      <c r="J35" s="29">
        <f>'Свод 2026 БП'!S31</f>
        <v>22042480</v>
      </c>
      <c r="K35" s="29">
        <f t="shared" si="3"/>
        <v>861483900</v>
      </c>
      <c r="L35" s="127">
        <v>51883293.189999998</v>
      </c>
      <c r="M35" s="127">
        <f t="shared" si="1"/>
        <v>913367193.19000006</v>
      </c>
    </row>
    <row r="36" spans="1:13" s="1" customFormat="1" x14ac:dyDescent="0.2">
      <c r="A36" s="20">
        <v>21</v>
      </c>
      <c r="B36" s="12" t="s">
        <v>77</v>
      </c>
      <c r="C36" s="10" t="s">
        <v>38</v>
      </c>
      <c r="D36" s="29">
        <f>'Свод 2026 БП'!D32</f>
        <v>513070370</v>
      </c>
      <c r="E36" s="29">
        <f>'Свод 2026 БП'!E32</f>
        <v>63119991</v>
      </c>
      <c r="F36" s="29">
        <f>'Свод 2026 БП'!F32</f>
        <v>414639781</v>
      </c>
      <c r="G36" s="29"/>
      <c r="H36" s="29">
        <f>'Свод 2026 БП'!Q32</f>
        <v>197628756</v>
      </c>
      <c r="I36" s="29">
        <f>'Свод 2026 БП'!R32</f>
        <v>0</v>
      </c>
      <c r="J36" s="29">
        <f>'Свод 2026 БП'!S32</f>
        <v>11710477</v>
      </c>
      <c r="K36" s="29">
        <f t="shared" si="3"/>
        <v>1200169375</v>
      </c>
      <c r="L36" s="127">
        <v>44223750.759999998</v>
      </c>
      <c r="M36" s="127">
        <f t="shared" si="1"/>
        <v>1244393125.76</v>
      </c>
    </row>
    <row r="37" spans="1:13" s="1" customFormat="1" x14ac:dyDescent="0.2">
      <c r="A37" s="20">
        <v>22</v>
      </c>
      <c r="B37" s="21" t="s">
        <v>78</v>
      </c>
      <c r="C37" s="10" t="s">
        <v>79</v>
      </c>
      <c r="D37" s="29">
        <f>'Свод 2026 БП'!D33</f>
        <v>0</v>
      </c>
      <c r="E37" s="29">
        <f>'Свод 2026 БП'!E33</f>
        <v>18584502</v>
      </c>
      <c r="F37" s="29">
        <f>'Свод 2026 БП'!F33</f>
        <v>166605844</v>
      </c>
      <c r="G37" s="29"/>
      <c r="H37" s="29">
        <f>'Свод 2026 БП'!Q33</f>
        <v>32178529</v>
      </c>
      <c r="I37" s="29">
        <f>'Свод 2026 БП'!R33</f>
        <v>0</v>
      </c>
      <c r="J37" s="29">
        <f>'Свод 2026 БП'!S33</f>
        <v>1639047</v>
      </c>
      <c r="K37" s="29">
        <f t="shared" si="3"/>
        <v>219007922</v>
      </c>
      <c r="L37" s="127"/>
      <c r="M37" s="127">
        <f t="shared" si="1"/>
        <v>219007922</v>
      </c>
    </row>
    <row r="38" spans="1:13" s="1" customFormat="1" ht="12" customHeight="1" x14ac:dyDescent="0.2">
      <c r="A38" s="20">
        <v>23</v>
      </c>
      <c r="B38" s="21" t="s">
        <v>80</v>
      </c>
      <c r="C38" s="10" t="s">
        <v>81</v>
      </c>
      <c r="D38" s="29">
        <f>'Свод 2026 БП'!D34</f>
        <v>0</v>
      </c>
      <c r="E38" s="29">
        <f>'Свод 2026 БП'!E34</f>
        <v>0</v>
      </c>
      <c r="F38" s="29">
        <f>'Свод 2026 БП'!F34</f>
        <v>4732889</v>
      </c>
      <c r="G38" s="29"/>
      <c r="H38" s="29">
        <f>'Свод 2026 БП'!Q34</f>
        <v>0</v>
      </c>
      <c r="I38" s="29">
        <f>'Свод 2026 БП'!R34</f>
        <v>0</v>
      </c>
      <c r="J38" s="29">
        <f>'Свод 2026 БП'!S34</f>
        <v>0</v>
      </c>
      <c r="K38" s="29">
        <f t="shared" si="3"/>
        <v>4732889</v>
      </c>
      <c r="L38" s="127"/>
      <c r="M38" s="127">
        <f t="shared" si="1"/>
        <v>4732889</v>
      </c>
    </row>
    <row r="39" spans="1:13" s="1" customFormat="1" x14ac:dyDescent="0.2">
      <c r="A39" s="20">
        <v>24</v>
      </c>
      <c r="B39" s="21" t="s">
        <v>82</v>
      </c>
      <c r="C39" s="10" t="s">
        <v>83</v>
      </c>
      <c r="D39" s="127">
        <f>'Свод 2026 БП'!D35</f>
        <v>0</v>
      </c>
      <c r="E39" s="127">
        <f>'Свод 2026 БП'!E35</f>
        <v>0</v>
      </c>
      <c r="F39" s="127">
        <f>'Свод 2026 БП'!F35</f>
        <v>0</v>
      </c>
      <c r="G39" s="127"/>
      <c r="H39" s="127">
        <f>'Свод 2026 БП'!Q35</f>
        <v>0</v>
      </c>
      <c r="I39" s="127">
        <f>'Свод 2026 БП'!R35</f>
        <v>0</v>
      </c>
      <c r="J39" s="127">
        <f>'Свод 2026 БП'!S35</f>
        <v>23894435</v>
      </c>
      <c r="K39" s="127">
        <f t="shared" si="3"/>
        <v>23894435</v>
      </c>
      <c r="L39" s="127"/>
      <c r="M39" s="127">
        <f t="shared" si="1"/>
        <v>23894435</v>
      </c>
    </row>
    <row r="40" spans="1:13" s="1" customFormat="1" x14ac:dyDescent="0.2">
      <c r="A40" s="20">
        <v>25</v>
      </c>
      <c r="B40" s="12" t="s">
        <v>84</v>
      </c>
      <c r="C40" s="10" t="s">
        <v>85</v>
      </c>
      <c r="D40" s="29">
        <f>'Свод 2026 БП'!D36</f>
        <v>2187727327</v>
      </c>
      <c r="E40" s="29">
        <f>'Свод 2026 БП'!E36</f>
        <v>176800642</v>
      </c>
      <c r="F40" s="29">
        <f>'Свод 2026 БП'!F36</f>
        <v>1853104585</v>
      </c>
      <c r="G40" s="29"/>
      <c r="H40" s="29">
        <f>'Свод 2026 БП'!Q36</f>
        <v>0</v>
      </c>
      <c r="I40" s="29">
        <f>'Свод 2026 БП'!R36</f>
        <v>1916750</v>
      </c>
      <c r="J40" s="29">
        <f>'Свод 2026 БП'!S36</f>
        <v>45999700</v>
      </c>
      <c r="K40" s="29">
        <f t="shared" si="3"/>
        <v>4265549004</v>
      </c>
      <c r="L40" s="127">
        <v>70508803.010000005</v>
      </c>
      <c r="M40" s="127">
        <f t="shared" si="1"/>
        <v>4336057807.0100002</v>
      </c>
    </row>
    <row r="41" spans="1:13" s="1" customFormat="1" ht="15.75" customHeight="1" x14ac:dyDescent="0.2">
      <c r="A41" s="20">
        <v>26</v>
      </c>
      <c r="B41" s="21" t="s">
        <v>86</v>
      </c>
      <c r="C41" s="10" t="s">
        <v>87</v>
      </c>
      <c r="D41" s="29">
        <f>'Свод 2026 БП'!D37</f>
        <v>114342702</v>
      </c>
      <c r="E41" s="29">
        <f>'Свод 2026 БП'!E37</f>
        <v>43006448</v>
      </c>
      <c r="F41" s="29">
        <f>'Свод 2026 БП'!F37</f>
        <v>253702785</v>
      </c>
      <c r="G41" s="29"/>
      <c r="H41" s="29">
        <f>'Свод 2026 БП'!Q37</f>
        <v>0</v>
      </c>
      <c r="I41" s="29">
        <f>'Свод 2026 БП'!R37</f>
        <v>0</v>
      </c>
      <c r="J41" s="29">
        <f>'Свод 2026 БП'!S37</f>
        <v>45479418</v>
      </c>
      <c r="K41" s="29">
        <f t="shared" si="3"/>
        <v>456531353</v>
      </c>
      <c r="L41" s="127">
        <v>3056674.12</v>
      </c>
      <c r="M41" s="127">
        <f t="shared" si="1"/>
        <v>459588027.12</v>
      </c>
    </row>
    <row r="42" spans="1:13" s="1" customFormat="1" x14ac:dyDescent="0.2">
      <c r="A42" s="20">
        <v>27</v>
      </c>
      <c r="B42" s="13" t="s">
        <v>88</v>
      </c>
      <c r="C42" s="10" t="s">
        <v>89</v>
      </c>
      <c r="D42" s="29">
        <f>'Свод 2026 БП'!D38</f>
        <v>0</v>
      </c>
      <c r="E42" s="29">
        <f>'Свод 2026 БП'!E38</f>
        <v>0</v>
      </c>
      <c r="F42" s="29">
        <f>'Свод 2026 БП'!F38</f>
        <v>210254292</v>
      </c>
      <c r="G42" s="29"/>
      <c r="H42" s="29">
        <f>'Свод 2026 БП'!Q38</f>
        <v>0</v>
      </c>
      <c r="I42" s="29">
        <f>'Свод 2026 БП'!R38</f>
        <v>0</v>
      </c>
      <c r="J42" s="29">
        <f>'Свод 2026 БП'!S38</f>
        <v>0</v>
      </c>
      <c r="K42" s="29">
        <f t="shared" si="3"/>
        <v>210254292</v>
      </c>
      <c r="L42" s="127"/>
      <c r="M42" s="127">
        <f t="shared" si="1"/>
        <v>210254292</v>
      </c>
    </row>
    <row r="43" spans="1:13" s="1" customFormat="1" x14ac:dyDescent="0.2">
      <c r="A43" s="20">
        <v>28</v>
      </c>
      <c r="B43" s="13" t="s">
        <v>90</v>
      </c>
      <c r="C43" s="10" t="s">
        <v>39</v>
      </c>
      <c r="D43" s="29">
        <f>'Свод 2026 БП'!D39</f>
        <v>614289651</v>
      </c>
      <c r="E43" s="29">
        <f>'Свод 2026 БП'!E39</f>
        <v>58705488</v>
      </c>
      <c r="F43" s="29">
        <f>'Свод 2026 БП'!F39</f>
        <v>607109208</v>
      </c>
      <c r="G43" s="29"/>
      <c r="H43" s="29">
        <f>'Свод 2026 БП'!Q39</f>
        <v>290579336</v>
      </c>
      <c r="I43" s="29">
        <f>'Свод 2026 БП'!R39</f>
        <v>0</v>
      </c>
      <c r="J43" s="29">
        <f>'Свод 2026 БП'!S39</f>
        <v>23454157</v>
      </c>
      <c r="K43" s="29">
        <f t="shared" si="3"/>
        <v>1594137840</v>
      </c>
      <c r="L43" s="127">
        <v>58120188.579999998</v>
      </c>
      <c r="M43" s="127">
        <f t="shared" si="1"/>
        <v>1652258028.5799999</v>
      </c>
    </row>
    <row r="44" spans="1:13" s="1" customFormat="1" x14ac:dyDescent="0.2">
      <c r="A44" s="20">
        <v>29</v>
      </c>
      <c r="B44" s="12" t="s">
        <v>91</v>
      </c>
      <c r="C44" s="10" t="s">
        <v>37</v>
      </c>
      <c r="D44" s="29">
        <f>'Свод 2026 БП'!D40</f>
        <v>766979500</v>
      </c>
      <c r="E44" s="29">
        <f>'Свод 2026 БП'!E40</f>
        <v>96821582</v>
      </c>
      <c r="F44" s="29">
        <f>'Свод 2026 БП'!F40</f>
        <v>801622595</v>
      </c>
      <c r="G44" s="29"/>
      <c r="H44" s="29">
        <f>'Свод 2026 БП'!Q40</f>
        <v>0</v>
      </c>
      <c r="I44" s="29">
        <f>'Свод 2026 БП'!R40</f>
        <v>0</v>
      </c>
      <c r="J44" s="29">
        <f>'Свод 2026 БП'!S40</f>
        <v>8070200</v>
      </c>
      <c r="K44" s="29">
        <f t="shared" ref="K44:K77" si="4">D44+E44+F44+H44+I44+J44</f>
        <v>1673493877</v>
      </c>
      <c r="L44" s="127">
        <v>48911255.229999997</v>
      </c>
      <c r="M44" s="127">
        <f t="shared" si="1"/>
        <v>1722405132.23</v>
      </c>
    </row>
    <row r="45" spans="1:13" s="1" customFormat="1" x14ac:dyDescent="0.2">
      <c r="A45" s="20">
        <v>30</v>
      </c>
      <c r="B45" s="13" t="s">
        <v>92</v>
      </c>
      <c r="C45" s="10" t="s">
        <v>16</v>
      </c>
      <c r="D45" s="29">
        <f>'Свод 2026 БП'!D41</f>
        <v>68658665</v>
      </c>
      <c r="E45" s="29">
        <f>'Свод 2026 БП'!E41</f>
        <v>15263096</v>
      </c>
      <c r="F45" s="29">
        <f>'Свод 2026 БП'!F41</f>
        <v>213530034</v>
      </c>
      <c r="G45" s="29"/>
      <c r="H45" s="29">
        <f>'Свод 2026 БП'!Q41</f>
        <v>0</v>
      </c>
      <c r="I45" s="29">
        <f>'Свод 2026 БП'!R41</f>
        <v>0</v>
      </c>
      <c r="J45" s="29">
        <f>'Свод 2026 БП'!S41</f>
        <v>0</v>
      </c>
      <c r="K45" s="29">
        <f t="shared" si="4"/>
        <v>297451795</v>
      </c>
      <c r="L45" s="127">
        <v>20969703.899999999</v>
      </c>
      <c r="M45" s="127">
        <f t="shared" si="1"/>
        <v>318421498.89999998</v>
      </c>
    </row>
    <row r="46" spans="1:13" s="1" customFormat="1" x14ac:dyDescent="0.2">
      <c r="A46" s="20">
        <v>31</v>
      </c>
      <c r="B46" s="21" t="s">
        <v>93</v>
      </c>
      <c r="C46" s="10" t="s">
        <v>21</v>
      </c>
      <c r="D46" s="29">
        <f>'Свод 2026 БП'!D42</f>
        <v>390111743</v>
      </c>
      <c r="E46" s="29">
        <f>'Свод 2026 БП'!E42</f>
        <v>59034542</v>
      </c>
      <c r="F46" s="29">
        <f>'Свод 2026 БП'!F42</f>
        <v>586682311</v>
      </c>
      <c r="G46" s="29"/>
      <c r="H46" s="29">
        <f>'Свод 2026 БП'!Q42</f>
        <v>0</v>
      </c>
      <c r="I46" s="29">
        <f>'Свод 2026 БП'!R42</f>
        <v>0</v>
      </c>
      <c r="J46" s="29">
        <f>'Свод 2026 БП'!S42</f>
        <v>20164337</v>
      </c>
      <c r="K46" s="29">
        <f t="shared" si="4"/>
        <v>1055992933</v>
      </c>
      <c r="L46" s="127">
        <v>41382751.409999996</v>
      </c>
      <c r="M46" s="127">
        <f t="shared" si="1"/>
        <v>1097375684.4100001</v>
      </c>
    </row>
    <row r="47" spans="1:13" s="1" customFormat="1" x14ac:dyDescent="0.2">
      <c r="A47" s="20">
        <v>32</v>
      </c>
      <c r="B47" s="13" t="s">
        <v>94</v>
      </c>
      <c r="C47" s="10" t="s">
        <v>24</v>
      </c>
      <c r="D47" s="29">
        <f>'Свод 2026 БП'!D43</f>
        <v>83919889</v>
      </c>
      <c r="E47" s="29">
        <f>'Свод 2026 БП'!E43</f>
        <v>19616460</v>
      </c>
      <c r="F47" s="29">
        <f>'Свод 2026 БП'!F43</f>
        <v>255461301</v>
      </c>
      <c r="G47" s="29"/>
      <c r="H47" s="29">
        <f>'Свод 2026 БП'!Q43</f>
        <v>0</v>
      </c>
      <c r="I47" s="29">
        <f>'Свод 2026 БП'!R43</f>
        <v>0</v>
      </c>
      <c r="J47" s="29">
        <f>'Свод 2026 БП'!S43</f>
        <v>0</v>
      </c>
      <c r="K47" s="29">
        <f t="shared" si="4"/>
        <v>358997650</v>
      </c>
      <c r="L47" s="127">
        <v>21878629.600000001</v>
      </c>
      <c r="M47" s="127">
        <f t="shared" si="1"/>
        <v>380876279.60000002</v>
      </c>
    </row>
    <row r="48" spans="1:13" s="1" customFormat="1" x14ac:dyDescent="0.2">
      <c r="A48" s="20">
        <v>33</v>
      </c>
      <c r="B48" s="12" t="s">
        <v>95</v>
      </c>
      <c r="C48" s="10" t="s">
        <v>214</v>
      </c>
      <c r="D48" s="29">
        <f>'Свод 2026 БП'!D44</f>
        <v>274782705</v>
      </c>
      <c r="E48" s="29">
        <f>'Свод 2026 БП'!E44</f>
        <v>55183071</v>
      </c>
      <c r="F48" s="29">
        <f>'Свод 2026 БП'!F44</f>
        <v>592746269</v>
      </c>
      <c r="G48" s="29"/>
      <c r="H48" s="29">
        <f>'Свод 2026 БП'!Q44</f>
        <v>0</v>
      </c>
      <c r="I48" s="29">
        <f>'Свод 2026 БП'!R44</f>
        <v>0</v>
      </c>
      <c r="J48" s="29">
        <f>'Свод 2026 БП'!S44</f>
        <v>4854415</v>
      </c>
      <c r="K48" s="29">
        <f t="shared" si="4"/>
        <v>927566460</v>
      </c>
      <c r="L48" s="127">
        <v>64425910.160000004</v>
      </c>
      <c r="M48" s="127">
        <f t="shared" si="1"/>
        <v>991992370.15999997</v>
      </c>
    </row>
    <row r="49" spans="1:13" s="1" customFormat="1" x14ac:dyDescent="0.2">
      <c r="A49" s="20">
        <v>34</v>
      </c>
      <c r="B49" s="14" t="s">
        <v>96</v>
      </c>
      <c r="C49" s="15" t="s">
        <v>215</v>
      </c>
      <c r="D49" s="29">
        <f>'Свод 2026 БП'!D45</f>
        <v>76729790</v>
      </c>
      <c r="E49" s="29">
        <f>'Свод 2026 БП'!E45</f>
        <v>17601906</v>
      </c>
      <c r="F49" s="29">
        <f>'Свод 2026 БП'!F45</f>
        <v>246213057</v>
      </c>
      <c r="G49" s="29"/>
      <c r="H49" s="29">
        <f>'Свод 2026 БП'!Q45</f>
        <v>0</v>
      </c>
      <c r="I49" s="29">
        <f>'Свод 2026 БП'!R45</f>
        <v>0</v>
      </c>
      <c r="J49" s="29">
        <f>'Свод 2026 БП'!S45</f>
        <v>0</v>
      </c>
      <c r="K49" s="29">
        <f t="shared" si="4"/>
        <v>340544753</v>
      </c>
      <c r="L49" s="127">
        <v>20427494.809999999</v>
      </c>
      <c r="M49" s="127">
        <f t="shared" si="1"/>
        <v>360972247.81</v>
      </c>
    </row>
    <row r="50" spans="1:13" s="1" customFormat="1" x14ac:dyDescent="0.2">
      <c r="A50" s="20">
        <v>35</v>
      </c>
      <c r="B50" s="12" t="s">
        <v>97</v>
      </c>
      <c r="C50" s="10" t="s">
        <v>216</v>
      </c>
      <c r="D50" s="29">
        <f>'Свод 2026 БП'!D46</f>
        <v>49262653</v>
      </c>
      <c r="E50" s="29">
        <f>'Свод 2026 БП'!E46</f>
        <v>10558549</v>
      </c>
      <c r="F50" s="29">
        <f>'Свод 2026 БП'!F46</f>
        <v>166428293</v>
      </c>
      <c r="G50" s="29"/>
      <c r="H50" s="29">
        <f>'Свод 2026 БП'!Q46</f>
        <v>0</v>
      </c>
      <c r="I50" s="29">
        <f>'Свод 2026 БП'!R46</f>
        <v>0</v>
      </c>
      <c r="J50" s="29">
        <f>'Свод 2026 БП'!S46</f>
        <v>0</v>
      </c>
      <c r="K50" s="29">
        <f t="shared" si="4"/>
        <v>226249495</v>
      </c>
      <c r="L50" s="127">
        <v>15223958.25</v>
      </c>
      <c r="M50" s="127">
        <f t="shared" si="1"/>
        <v>241473453.25</v>
      </c>
    </row>
    <row r="51" spans="1:13" s="1" customFormat="1" x14ac:dyDescent="0.2">
      <c r="A51" s="20">
        <v>36</v>
      </c>
      <c r="B51" s="12" t="s">
        <v>98</v>
      </c>
      <c r="C51" s="10" t="s">
        <v>23</v>
      </c>
      <c r="D51" s="29">
        <f>'Свод 2026 БП'!D47</f>
        <v>70839411</v>
      </c>
      <c r="E51" s="29">
        <f>'Свод 2026 БП'!E47</f>
        <v>19397309</v>
      </c>
      <c r="F51" s="29">
        <f>'Свод 2026 БП'!F47</f>
        <v>267349823</v>
      </c>
      <c r="G51" s="29"/>
      <c r="H51" s="29">
        <f>'Свод 2026 БП'!Q47</f>
        <v>0</v>
      </c>
      <c r="I51" s="29">
        <f>'Свод 2026 БП'!R47</f>
        <v>0</v>
      </c>
      <c r="J51" s="29">
        <f>'Свод 2026 БП'!S47</f>
        <v>1870929</v>
      </c>
      <c r="K51" s="29">
        <f t="shared" si="4"/>
        <v>359457472</v>
      </c>
      <c r="L51" s="127">
        <v>18460670.440000001</v>
      </c>
      <c r="M51" s="127">
        <f t="shared" si="1"/>
        <v>377918142.44</v>
      </c>
    </row>
    <row r="52" spans="1:13" s="1" customFormat="1" x14ac:dyDescent="0.2">
      <c r="A52" s="20">
        <v>37</v>
      </c>
      <c r="B52" s="21" t="s">
        <v>99</v>
      </c>
      <c r="C52" s="10" t="s">
        <v>20</v>
      </c>
      <c r="D52" s="29">
        <f>'Свод 2026 БП'!D48</f>
        <v>38079308</v>
      </c>
      <c r="E52" s="29">
        <f>'Свод 2026 БП'!E48</f>
        <v>8487407</v>
      </c>
      <c r="F52" s="29">
        <f>'Свод 2026 БП'!F48</f>
        <v>132822992</v>
      </c>
      <c r="G52" s="29"/>
      <c r="H52" s="29">
        <f>'Свод 2026 БП'!Q48</f>
        <v>0</v>
      </c>
      <c r="I52" s="29">
        <f>'Свод 2026 БП'!R48</f>
        <v>0</v>
      </c>
      <c r="J52" s="29">
        <f>'Свод 2026 БП'!S48</f>
        <v>0</v>
      </c>
      <c r="K52" s="29">
        <f t="shared" si="4"/>
        <v>179389707</v>
      </c>
      <c r="L52" s="127">
        <v>15439252.050000001</v>
      </c>
      <c r="M52" s="127">
        <f t="shared" si="1"/>
        <v>194828959.05000001</v>
      </c>
    </row>
    <row r="53" spans="1:13" s="1" customFormat="1" x14ac:dyDescent="0.2">
      <c r="A53" s="20">
        <v>38</v>
      </c>
      <c r="B53" s="13" t="s">
        <v>100</v>
      </c>
      <c r="C53" s="10" t="s">
        <v>101</v>
      </c>
      <c r="D53" s="29">
        <f>'Свод 2026 БП'!D49</f>
        <v>65154531</v>
      </c>
      <c r="E53" s="29">
        <f>'Свод 2026 БП'!E49</f>
        <v>38896663</v>
      </c>
      <c r="F53" s="29">
        <f>'Свод 2026 БП'!F49</f>
        <v>93527122</v>
      </c>
      <c r="G53" s="29"/>
      <c r="H53" s="29">
        <f>'Свод 2026 БП'!Q49</f>
        <v>0</v>
      </c>
      <c r="I53" s="29">
        <f>'Свод 2026 БП'!R49</f>
        <v>0</v>
      </c>
      <c r="J53" s="29">
        <f>'Свод 2026 БП'!S49</f>
        <v>0</v>
      </c>
      <c r="K53" s="29">
        <f t="shared" si="4"/>
        <v>197578316</v>
      </c>
      <c r="L53" s="127"/>
      <c r="M53" s="127">
        <f t="shared" si="1"/>
        <v>197578316</v>
      </c>
    </row>
    <row r="54" spans="1:13" s="1" customFormat="1" x14ac:dyDescent="0.2">
      <c r="A54" s="20">
        <v>39</v>
      </c>
      <c r="B54" s="21" t="s">
        <v>102</v>
      </c>
      <c r="C54" s="10" t="s">
        <v>103</v>
      </c>
      <c r="D54" s="29">
        <f>'Свод 2026 БП'!D50</f>
        <v>594848711</v>
      </c>
      <c r="E54" s="29">
        <f>'Свод 2026 БП'!E50</f>
        <v>81841577</v>
      </c>
      <c r="F54" s="29">
        <f>'Свод 2026 БП'!F50</f>
        <v>804691020</v>
      </c>
      <c r="G54" s="29"/>
      <c r="H54" s="29">
        <f>'Свод 2026 БП'!Q50</f>
        <v>523861372</v>
      </c>
      <c r="I54" s="29">
        <f>'Свод 2026 БП'!R50</f>
        <v>0</v>
      </c>
      <c r="J54" s="29">
        <f>'Свод 2026 БП'!S50</f>
        <v>37628130</v>
      </c>
      <c r="K54" s="29">
        <f t="shared" si="4"/>
        <v>2042870810</v>
      </c>
      <c r="L54" s="127">
        <v>47264960.219999999</v>
      </c>
      <c r="M54" s="127">
        <f t="shared" si="1"/>
        <v>2090135770.22</v>
      </c>
    </row>
    <row r="55" spans="1:13" s="1" customFormat="1" x14ac:dyDescent="0.2">
      <c r="A55" s="20">
        <v>40</v>
      </c>
      <c r="B55" s="12" t="s">
        <v>104</v>
      </c>
      <c r="C55" s="10" t="s">
        <v>221</v>
      </c>
      <c r="D55" s="29">
        <f>'Свод 2026 БП'!D51</f>
        <v>75042008</v>
      </c>
      <c r="E55" s="29">
        <f>'Свод 2026 БП'!E51</f>
        <v>16134356</v>
      </c>
      <c r="F55" s="29">
        <f>'Свод 2026 БП'!F51</f>
        <v>224209355</v>
      </c>
      <c r="G55" s="29"/>
      <c r="H55" s="29">
        <f>'Свод 2026 БП'!Q51</f>
        <v>0</v>
      </c>
      <c r="I55" s="29">
        <f>'Свод 2026 БП'!R51</f>
        <v>0</v>
      </c>
      <c r="J55" s="29">
        <f>'Свод 2026 БП'!S51</f>
        <v>1811635</v>
      </c>
      <c r="K55" s="29">
        <f t="shared" si="4"/>
        <v>317197354</v>
      </c>
      <c r="L55" s="127">
        <v>21742493.060000002</v>
      </c>
      <c r="M55" s="127">
        <f t="shared" si="1"/>
        <v>338939847.06</v>
      </c>
    </row>
    <row r="56" spans="1:13" s="1" customFormat="1" ht="10.5" customHeight="1" x14ac:dyDescent="0.2">
      <c r="A56" s="20">
        <v>41</v>
      </c>
      <c r="B56" s="12" t="s">
        <v>105</v>
      </c>
      <c r="C56" s="10" t="s">
        <v>2</v>
      </c>
      <c r="D56" s="29">
        <f>'Свод 2026 БП'!D52</f>
        <v>356748528</v>
      </c>
      <c r="E56" s="29">
        <f>'Свод 2026 БП'!E52</f>
        <v>56434224</v>
      </c>
      <c r="F56" s="29">
        <f>'Свод 2026 БП'!F52</f>
        <v>570162667</v>
      </c>
      <c r="G56" s="29"/>
      <c r="H56" s="29">
        <f>'Свод 2026 БП'!Q52</f>
        <v>0</v>
      </c>
      <c r="I56" s="29">
        <f>'Свод 2026 БП'!R52</f>
        <v>0</v>
      </c>
      <c r="J56" s="29">
        <f>'Свод 2026 БП'!S52</f>
        <v>0</v>
      </c>
      <c r="K56" s="29">
        <f t="shared" si="4"/>
        <v>983345419</v>
      </c>
      <c r="L56" s="127">
        <v>64555422.479999997</v>
      </c>
      <c r="M56" s="127">
        <f t="shared" si="1"/>
        <v>1047900841.48</v>
      </c>
    </row>
    <row r="57" spans="1:13" s="1" customFormat="1" x14ac:dyDescent="0.2">
      <c r="A57" s="20">
        <v>42</v>
      </c>
      <c r="B57" s="21" t="s">
        <v>106</v>
      </c>
      <c r="C57" s="10" t="s">
        <v>3</v>
      </c>
      <c r="D57" s="29">
        <f>'Свод 2026 БП'!D53</f>
        <v>55565497</v>
      </c>
      <c r="E57" s="29">
        <f>'Свод 2026 БП'!E53</f>
        <v>11555326</v>
      </c>
      <c r="F57" s="29">
        <f>'Свод 2026 БП'!F53</f>
        <v>170253592</v>
      </c>
      <c r="G57" s="29"/>
      <c r="H57" s="29">
        <f>'Свод 2026 БП'!Q53</f>
        <v>0</v>
      </c>
      <c r="I57" s="29">
        <f>'Свод 2026 БП'!R53</f>
        <v>0</v>
      </c>
      <c r="J57" s="29">
        <f>'Свод 2026 БП'!S53</f>
        <v>0</v>
      </c>
      <c r="K57" s="29">
        <f t="shared" si="4"/>
        <v>237374415</v>
      </c>
      <c r="L57" s="127">
        <v>16204106.759999998</v>
      </c>
      <c r="M57" s="127">
        <f t="shared" si="1"/>
        <v>253578521.75999999</v>
      </c>
    </row>
    <row r="58" spans="1:13" s="1" customFormat="1" x14ac:dyDescent="0.2">
      <c r="A58" s="20">
        <v>43</v>
      </c>
      <c r="B58" s="13" t="s">
        <v>152</v>
      </c>
      <c r="C58" s="10" t="s">
        <v>32</v>
      </c>
      <c r="D58" s="29">
        <f>'Свод 2026 БП'!D54</f>
        <v>102989950</v>
      </c>
      <c r="E58" s="29">
        <f>'Свод 2026 БП'!E54</f>
        <v>15880524</v>
      </c>
      <c r="F58" s="29">
        <f>'Свод 2026 БП'!F54</f>
        <v>230905645</v>
      </c>
      <c r="G58" s="29"/>
      <c r="H58" s="29">
        <f>'Свод 2026 БП'!Q54</f>
        <v>0</v>
      </c>
      <c r="I58" s="29">
        <f>'Свод 2026 БП'!R54</f>
        <v>0</v>
      </c>
      <c r="J58" s="29">
        <f>'Свод 2026 БП'!S54</f>
        <v>1929052</v>
      </c>
      <c r="K58" s="29">
        <f>D58+E58+F58+H58+I58+J58</f>
        <v>351705171</v>
      </c>
      <c r="L58" s="127">
        <v>22220761.280000001</v>
      </c>
      <c r="M58" s="127">
        <f>K58+L58</f>
        <v>373925932.27999997</v>
      </c>
    </row>
    <row r="59" spans="1:13" s="1" customFormat="1" x14ac:dyDescent="0.2">
      <c r="A59" s="20">
        <v>44</v>
      </c>
      <c r="B59" s="21" t="s">
        <v>107</v>
      </c>
      <c r="C59" s="10" t="s">
        <v>217</v>
      </c>
      <c r="D59" s="29">
        <f>'Свод 2026 БП'!D55</f>
        <v>88403473</v>
      </c>
      <c r="E59" s="29">
        <f>'Свод 2026 БП'!E55</f>
        <v>19294660</v>
      </c>
      <c r="F59" s="29">
        <f>'Свод 2026 БП'!F55</f>
        <v>272580668</v>
      </c>
      <c r="G59" s="29"/>
      <c r="H59" s="29">
        <f>'Свод 2026 БП'!Q55</f>
        <v>0</v>
      </c>
      <c r="I59" s="29">
        <f>'Свод 2026 БП'!R55</f>
        <v>0</v>
      </c>
      <c r="J59" s="29">
        <f>'Свод 2026 БП'!S55</f>
        <v>3180996</v>
      </c>
      <c r="K59" s="29">
        <f t="shared" si="4"/>
        <v>383459797</v>
      </c>
      <c r="L59" s="127">
        <v>35159475.310000002</v>
      </c>
      <c r="M59" s="127">
        <f t="shared" si="1"/>
        <v>418619272.31</v>
      </c>
    </row>
    <row r="60" spans="1:13" s="1" customFormat="1" x14ac:dyDescent="0.2">
      <c r="A60" s="20">
        <v>45</v>
      </c>
      <c r="B60" s="13" t="s">
        <v>108</v>
      </c>
      <c r="C60" s="10" t="s">
        <v>0</v>
      </c>
      <c r="D60" s="29">
        <f>'Свод 2026 БП'!D56</f>
        <v>123142624</v>
      </c>
      <c r="E60" s="29">
        <f>'Свод 2026 БП'!E56</f>
        <v>22130577</v>
      </c>
      <c r="F60" s="29">
        <f>'Свод 2026 БП'!F56</f>
        <v>301379850</v>
      </c>
      <c r="G60" s="29"/>
      <c r="H60" s="29">
        <f>'Свод 2026 БП'!Q56</f>
        <v>0</v>
      </c>
      <c r="I60" s="29">
        <f>'Свод 2026 БП'!R56</f>
        <v>0</v>
      </c>
      <c r="J60" s="29">
        <f>'Свод 2026 БП'!S56</f>
        <v>0</v>
      </c>
      <c r="K60" s="29">
        <f t="shared" si="4"/>
        <v>446653051</v>
      </c>
      <c r="L60" s="127">
        <v>32951059.460000001</v>
      </c>
      <c r="M60" s="127">
        <f t="shared" si="1"/>
        <v>479604110.45999998</v>
      </c>
    </row>
    <row r="61" spans="1:13" s="1" customFormat="1" ht="10.5" customHeight="1" x14ac:dyDescent="0.2">
      <c r="A61" s="20">
        <v>46</v>
      </c>
      <c r="B61" s="21" t="s">
        <v>109</v>
      </c>
      <c r="C61" s="10" t="s">
        <v>4</v>
      </c>
      <c r="D61" s="29">
        <f>'Свод 2026 БП'!D57</f>
        <v>39669081</v>
      </c>
      <c r="E61" s="29">
        <f>'Свод 2026 БП'!E57</f>
        <v>7530478</v>
      </c>
      <c r="F61" s="29">
        <f>'Свод 2026 БП'!F57</f>
        <v>118032788</v>
      </c>
      <c r="G61" s="29"/>
      <c r="H61" s="29">
        <f>'Свод 2026 БП'!Q57</f>
        <v>0</v>
      </c>
      <c r="I61" s="29">
        <f>'Свод 2026 БП'!R57</f>
        <v>0</v>
      </c>
      <c r="J61" s="29">
        <f>'Свод 2026 БП'!S57</f>
        <v>0</v>
      </c>
      <c r="K61" s="29">
        <f t="shared" si="4"/>
        <v>165232347</v>
      </c>
      <c r="L61" s="127">
        <v>14223330.24</v>
      </c>
      <c r="M61" s="127">
        <f t="shared" si="1"/>
        <v>179455677.24000001</v>
      </c>
    </row>
    <row r="62" spans="1:13" s="1" customFormat="1" x14ac:dyDescent="0.2">
      <c r="A62" s="20">
        <v>47</v>
      </c>
      <c r="B62" s="13" t="s">
        <v>110</v>
      </c>
      <c r="C62" s="10" t="s">
        <v>1</v>
      </c>
      <c r="D62" s="29">
        <f>'Свод 2026 БП'!D58</f>
        <v>76036055</v>
      </c>
      <c r="E62" s="29">
        <f>'Свод 2026 БП'!E58</f>
        <v>14635174</v>
      </c>
      <c r="F62" s="29">
        <f>'Свод 2026 БП'!F58</f>
        <v>207603896</v>
      </c>
      <c r="G62" s="29"/>
      <c r="H62" s="29">
        <f>'Свод 2026 БП'!Q58</f>
        <v>0</v>
      </c>
      <c r="I62" s="29">
        <f>'Свод 2026 БП'!R58</f>
        <v>0</v>
      </c>
      <c r="J62" s="29">
        <f>'Свод 2026 БП'!S58</f>
        <v>0</v>
      </c>
      <c r="K62" s="29">
        <f t="shared" si="4"/>
        <v>298275125</v>
      </c>
      <c r="L62" s="127">
        <v>17521170.890000001</v>
      </c>
      <c r="M62" s="127">
        <f t="shared" si="1"/>
        <v>315796295.88999999</v>
      </c>
    </row>
    <row r="63" spans="1:13" s="1" customFormat="1" x14ac:dyDescent="0.2">
      <c r="A63" s="20">
        <v>48</v>
      </c>
      <c r="B63" s="21" t="s">
        <v>111</v>
      </c>
      <c r="C63" s="10" t="s">
        <v>218</v>
      </c>
      <c r="D63" s="29">
        <f>'Свод 2026 БП'!D59</f>
        <v>104349338</v>
      </c>
      <c r="E63" s="29">
        <f>'Свод 2026 БП'!E59</f>
        <v>22688966</v>
      </c>
      <c r="F63" s="29">
        <f>'Свод 2026 БП'!F59</f>
        <v>297175471</v>
      </c>
      <c r="G63" s="29"/>
      <c r="H63" s="29">
        <f>'Свод 2026 БП'!Q59</f>
        <v>0</v>
      </c>
      <c r="I63" s="29">
        <f>'Свод 2026 БП'!R59</f>
        <v>0</v>
      </c>
      <c r="J63" s="29">
        <f>'Свод 2026 БП'!S59</f>
        <v>0</v>
      </c>
      <c r="K63" s="29">
        <f t="shared" si="4"/>
        <v>424213775</v>
      </c>
      <c r="L63" s="127">
        <v>20823307.07</v>
      </c>
      <c r="M63" s="127">
        <f t="shared" si="1"/>
        <v>445037082.06999999</v>
      </c>
    </row>
    <row r="64" spans="1:13" s="1" customFormat="1" x14ac:dyDescent="0.2">
      <c r="A64" s="20">
        <v>49</v>
      </c>
      <c r="B64" s="21" t="s">
        <v>112</v>
      </c>
      <c r="C64" s="10" t="s">
        <v>25</v>
      </c>
      <c r="D64" s="29">
        <f>'Свод 2026 БП'!D60</f>
        <v>717355885</v>
      </c>
      <c r="E64" s="29">
        <f>'Свод 2026 БП'!E60</f>
        <v>100036255</v>
      </c>
      <c r="F64" s="29">
        <f>'Свод 2026 БП'!F60</f>
        <v>983882220</v>
      </c>
      <c r="G64" s="29"/>
      <c r="H64" s="29">
        <f>'Свод 2026 БП'!Q60</f>
        <v>0</v>
      </c>
      <c r="I64" s="29">
        <f>'Свод 2026 БП'!R60</f>
        <v>0</v>
      </c>
      <c r="J64" s="29">
        <f>'Свод 2026 БП'!S60</f>
        <v>0</v>
      </c>
      <c r="K64" s="29">
        <f t="shared" si="4"/>
        <v>1801274360</v>
      </c>
      <c r="L64" s="127">
        <v>78309289.310000002</v>
      </c>
      <c r="M64" s="127">
        <f t="shared" si="1"/>
        <v>1879583649.3099999</v>
      </c>
    </row>
    <row r="65" spans="1:13" s="1" customFormat="1" x14ac:dyDescent="0.2">
      <c r="A65" s="20">
        <v>50</v>
      </c>
      <c r="B65" s="21" t="s">
        <v>160</v>
      </c>
      <c r="C65" s="10" t="s">
        <v>53</v>
      </c>
      <c r="D65" s="29">
        <f>'Свод 2026 БП'!D61</f>
        <v>79038647</v>
      </c>
      <c r="E65" s="29">
        <f>'Свод 2026 БП'!E61</f>
        <v>17048793</v>
      </c>
      <c r="F65" s="29">
        <f>'Свод 2026 БП'!F61</f>
        <v>223981201</v>
      </c>
      <c r="G65" s="29"/>
      <c r="H65" s="29">
        <f>'Свод 2026 БП'!Q61</f>
        <v>0</v>
      </c>
      <c r="I65" s="29">
        <f>'Свод 2026 БП'!R61</f>
        <v>0</v>
      </c>
      <c r="J65" s="29">
        <f>'Свод 2026 БП'!S61</f>
        <v>0</v>
      </c>
      <c r="K65" s="29">
        <f>D65+E65+F65+H65+I65+J65</f>
        <v>320068641</v>
      </c>
      <c r="L65" s="127">
        <v>22572012.719999999</v>
      </c>
      <c r="M65" s="127">
        <f>K65+L65</f>
        <v>342640653.72000003</v>
      </c>
    </row>
    <row r="66" spans="1:13" s="1" customFormat="1" x14ac:dyDescent="0.2">
      <c r="A66" s="20">
        <v>51</v>
      </c>
      <c r="B66" s="21" t="s">
        <v>113</v>
      </c>
      <c r="C66" s="10" t="s">
        <v>219</v>
      </c>
      <c r="D66" s="29">
        <f>'Свод 2026 БП'!D62</f>
        <v>61005554</v>
      </c>
      <c r="E66" s="29">
        <f>'Свод 2026 БП'!E62</f>
        <v>13674881</v>
      </c>
      <c r="F66" s="29">
        <f>'Свод 2026 БП'!F62</f>
        <v>183145346</v>
      </c>
      <c r="G66" s="29"/>
      <c r="H66" s="29">
        <f>'Свод 2026 БП'!Q62</f>
        <v>0</v>
      </c>
      <c r="I66" s="29">
        <f>'Свод 2026 БП'!R62</f>
        <v>0</v>
      </c>
      <c r="J66" s="29">
        <f>'Свод 2026 БП'!S62</f>
        <v>0</v>
      </c>
      <c r="K66" s="29">
        <f t="shared" si="4"/>
        <v>257825781</v>
      </c>
      <c r="L66" s="127">
        <v>15929363.050000001</v>
      </c>
      <c r="M66" s="127">
        <f t="shared" si="1"/>
        <v>273755144.05000001</v>
      </c>
    </row>
    <row r="67" spans="1:13" s="1" customFormat="1" x14ac:dyDescent="0.2">
      <c r="A67" s="20">
        <v>52</v>
      </c>
      <c r="B67" s="13" t="s">
        <v>162</v>
      </c>
      <c r="C67" s="10" t="s">
        <v>220</v>
      </c>
      <c r="D67" s="29">
        <f>'Свод 2026 БП'!D63</f>
        <v>64666843</v>
      </c>
      <c r="E67" s="29">
        <f>'Свод 2026 БП'!E63</f>
        <v>13018190</v>
      </c>
      <c r="F67" s="29">
        <f>'Свод 2026 БП'!F63</f>
        <v>189061279</v>
      </c>
      <c r="G67" s="29"/>
      <c r="H67" s="29">
        <f>'Свод 2026 БП'!Q63</f>
        <v>0</v>
      </c>
      <c r="I67" s="29">
        <f>'Свод 2026 БП'!R63</f>
        <v>0</v>
      </c>
      <c r="J67" s="29">
        <f>'Свод 2026 БП'!S63</f>
        <v>4969874</v>
      </c>
      <c r="K67" s="29">
        <f>D67+E67+F67+H67+I67+J67</f>
        <v>271716186</v>
      </c>
      <c r="L67" s="127">
        <v>19366735.990000002</v>
      </c>
      <c r="M67" s="127">
        <f>K67+L67</f>
        <v>291082921.99000001</v>
      </c>
    </row>
    <row r="68" spans="1:13" s="1" customFormat="1" x14ac:dyDescent="0.2">
      <c r="A68" s="20">
        <v>53</v>
      </c>
      <c r="B68" s="21" t="s">
        <v>223</v>
      </c>
      <c r="C68" s="10" t="s">
        <v>222</v>
      </c>
      <c r="D68" s="29">
        <f>'Свод 2026 БП'!D64</f>
        <v>417954944</v>
      </c>
      <c r="E68" s="29">
        <f>'Свод 2026 БП'!E64</f>
        <v>0</v>
      </c>
      <c r="F68" s="29">
        <f>'Свод 2026 БП'!F64</f>
        <v>433480</v>
      </c>
      <c r="G68" s="29"/>
      <c r="H68" s="29">
        <f>'Свод 2026 БП'!Q64</f>
        <v>0</v>
      </c>
      <c r="I68" s="29">
        <f>'Свод 2026 БП'!R64</f>
        <v>0</v>
      </c>
      <c r="J68" s="29">
        <f>'Свод 2026 БП'!S64</f>
        <v>0</v>
      </c>
      <c r="K68" s="29">
        <f t="shared" si="4"/>
        <v>418388424</v>
      </c>
      <c r="L68" s="127"/>
      <c r="M68" s="127">
        <f t="shared" si="1"/>
        <v>418388424</v>
      </c>
    </row>
    <row r="69" spans="1:13" s="1" customFormat="1" x14ac:dyDescent="0.2">
      <c r="A69" s="20">
        <v>54</v>
      </c>
      <c r="B69" s="21" t="s">
        <v>233</v>
      </c>
      <c r="C69" s="10" t="s">
        <v>234</v>
      </c>
      <c r="D69" s="29">
        <f>'Свод 2026 БП'!D65</f>
        <v>0</v>
      </c>
      <c r="E69" s="29">
        <f>'Свод 2026 БП'!E65</f>
        <v>0</v>
      </c>
      <c r="F69" s="29">
        <f>'Свод 2026 БП'!F65</f>
        <v>0</v>
      </c>
      <c r="G69" s="29"/>
      <c r="H69" s="29">
        <f>'Свод 2026 БП'!Q65</f>
        <v>0</v>
      </c>
      <c r="I69" s="29">
        <f>'Свод 2026 БП'!R65</f>
        <v>0</v>
      </c>
      <c r="J69" s="29">
        <f>'Свод 2026 БП'!S65</f>
        <v>9505477</v>
      </c>
      <c r="K69" s="29">
        <f t="shared" si="4"/>
        <v>9505477</v>
      </c>
      <c r="L69" s="127"/>
      <c r="M69" s="127">
        <f t="shared" si="1"/>
        <v>9505477</v>
      </c>
    </row>
    <row r="70" spans="1:13" s="1" customFormat="1" x14ac:dyDescent="0.2">
      <c r="A70" s="20">
        <v>55</v>
      </c>
      <c r="B70" s="21" t="s">
        <v>114</v>
      </c>
      <c r="C70" s="10" t="s">
        <v>52</v>
      </c>
      <c r="D70" s="29">
        <f>'Свод 2026 БП'!D66</f>
        <v>0</v>
      </c>
      <c r="E70" s="29">
        <f>'Свод 2026 БП'!E66</f>
        <v>27812171</v>
      </c>
      <c r="F70" s="29">
        <f>'Свод 2026 БП'!F66</f>
        <v>221604854</v>
      </c>
      <c r="G70" s="29"/>
      <c r="H70" s="29">
        <f>'Свод 2026 БП'!Q66</f>
        <v>0</v>
      </c>
      <c r="I70" s="29">
        <f>'Свод 2026 БП'!R66</f>
        <v>0</v>
      </c>
      <c r="J70" s="29">
        <f>'Свод 2026 БП'!S66</f>
        <v>9575656</v>
      </c>
      <c r="K70" s="29">
        <f t="shared" si="4"/>
        <v>258992681</v>
      </c>
      <c r="L70" s="127"/>
      <c r="M70" s="127">
        <f t="shared" si="1"/>
        <v>258992681</v>
      </c>
    </row>
    <row r="71" spans="1:13" s="1" customFormat="1" x14ac:dyDescent="0.2">
      <c r="A71" s="20">
        <v>56</v>
      </c>
      <c r="B71" s="13" t="s">
        <v>115</v>
      </c>
      <c r="C71" s="10" t="s">
        <v>235</v>
      </c>
      <c r="D71" s="29">
        <f>'Свод 2026 БП'!D67</f>
        <v>0</v>
      </c>
      <c r="E71" s="29">
        <f>'Свод 2026 БП'!E67</f>
        <v>21368099</v>
      </c>
      <c r="F71" s="29">
        <f>'Свод 2026 БП'!F67</f>
        <v>170807823</v>
      </c>
      <c r="G71" s="29"/>
      <c r="H71" s="29">
        <f>'Свод 2026 БП'!Q67</f>
        <v>0</v>
      </c>
      <c r="I71" s="29">
        <f>'Свод 2026 БП'!R67</f>
        <v>0</v>
      </c>
      <c r="J71" s="29">
        <f>'Свод 2026 БП'!S67</f>
        <v>9255451</v>
      </c>
      <c r="K71" s="29">
        <f t="shared" si="4"/>
        <v>201431373</v>
      </c>
      <c r="L71" s="127"/>
      <c r="M71" s="127">
        <f t="shared" si="1"/>
        <v>201431373</v>
      </c>
    </row>
    <row r="72" spans="1:13" s="1" customFormat="1" x14ac:dyDescent="0.2">
      <c r="A72" s="20">
        <v>57</v>
      </c>
      <c r="B72" s="12" t="s">
        <v>116</v>
      </c>
      <c r="C72" s="10" t="s">
        <v>117</v>
      </c>
      <c r="D72" s="29">
        <f>'Свод 2026 БП'!D68</f>
        <v>0</v>
      </c>
      <c r="E72" s="29">
        <f>'Свод 2026 БП'!E68</f>
        <v>27835933</v>
      </c>
      <c r="F72" s="29">
        <f>'Свод 2026 БП'!F68</f>
        <v>319105799</v>
      </c>
      <c r="G72" s="29"/>
      <c r="H72" s="29">
        <f>'Свод 2026 БП'!Q68</f>
        <v>0</v>
      </c>
      <c r="I72" s="29">
        <f>'Свод 2026 БП'!R68</f>
        <v>0</v>
      </c>
      <c r="J72" s="29">
        <f>'Свод 2026 БП'!S68</f>
        <v>0</v>
      </c>
      <c r="K72" s="29">
        <f t="shared" si="4"/>
        <v>346941732</v>
      </c>
      <c r="L72" s="127"/>
      <c r="M72" s="127">
        <f t="shared" si="1"/>
        <v>346941732</v>
      </c>
    </row>
    <row r="73" spans="1:13" s="1" customFormat="1" ht="12.75" customHeight="1" x14ac:dyDescent="0.2">
      <c r="A73" s="20">
        <v>58</v>
      </c>
      <c r="B73" s="13" t="s">
        <v>118</v>
      </c>
      <c r="C73" s="10" t="s">
        <v>236</v>
      </c>
      <c r="D73" s="29">
        <f>'Свод 2026 БП'!D69</f>
        <v>0</v>
      </c>
      <c r="E73" s="29">
        <f>'Свод 2026 БП'!E69</f>
        <v>41772059</v>
      </c>
      <c r="F73" s="29">
        <f>'Свод 2026 БП'!F69</f>
        <v>371788349</v>
      </c>
      <c r="G73" s="29"/>
      <c r="H73" s="29">
        <f>'Свод 2026 БП'!Q69</f>
        <v>0</v>
      </c>
      <c r="I73" s="29">
        <f>'Свод 2026 БП'!R69</f>
        <v>0</v>
      </c>
      <c r="J73" s="29">
        <f>'Свод 2026 БП'!S69</f>
        <v>10404298</v>
      </c>
      <c r="K73" s="29">
        <f t="shared" si="4"/>
        <v>423964706</v>
      </c>
      <c r="L73" s="127">
        <v>1672670.27</v>
      </c>
      <c r="M73" s="127">
        <f t="shared" si="1"/>
        <v>425637376.26999998</v>
      </c>
    </row>
    <row r="74" spans="1:13" s="1" customFormat="1" ht="12.75" customHeight="1" x14ac:dyDescent="0.2">
      <c r="A74" s="20">
        <v>59</v>
      </c>
      <c r="B74" s="21" t="s">
        <v>119</v>
      </c>
      <c r="C74" s="10" t="s">
        <v>327</v>
      </c>
      <c r="D74" s="29">
        <f>'Свод 2026 БП'!D70</f>
        <v>0</v>
      </c>
      <c r="E74" s="29">
        <f>'Свод 2026 БП'!E70</f>
        <v>25215462</v>
      </c>
      <c r="F74" s="29">
        <f>'Свод 2026 БП'!F70</f>
        <v>231513561</v>
      </c>
      <c r="G74" s="29"/>
      <c r="H74" s="29">
        <f>'Свод 2026 БП'!Q70</f>
        <v>0</v>
      </c>
      <c r="I74" s="29">
        <f>'Свод 2026 БП'!R70</f>
        <v>0</v>
      </c>
      <c r="J74" s="29">
        <f>'Свод 2026 БП'!S70</f>
        <v>15113177</v>
      </c>
      <c r="K74" s="29">
        <f t="shared" si="4"/>
        <v>271842200</v>
      </c>
      <c r="L74" s="127"/>
      <c r="M74" s="127">
        <f t="shared" si="1"/>
        <v>271842200</v>
      </c>
    </row>
    <row r="75" spans="1:13" s="1" customFormat="1" ht="24" x14ac:dyDescent="0.2">
      <c r="A75" s="20">
        <v>60</v>
      </c>
      <c r="B75" s="12" t="s">
        <v>120</v>
      </c>
      <c r="C75" s="10" t="s">
        <v>237</v>
      </c>
      <c r="D75" s="29">
        <f>'Свод 2026 БП'!D71</f>
        <v>0</v>
      </c>
      <c r="E75" s="29">
        <f>'Свод 2026 БП'!E71</f>
        <v>0</v>
      </c>
      <c r="F75" s="29">
        <f>'Свод 2026 БП'!F71</f>
        <v>134901412</v>
      </c>
      <c r="G75" s="29"/>
      <c r="H75" s="29">
        <f>'Свод 2026 БП'!Q71</f>
        <v>0</v>
      </c>
      <c r="I75" s="29">
        <f>'Свод 2026 БП'!R71</f>
        <v>0</v>
      </c>
      <c r="J75" s="29">
        <f>'Свод 2026 БП'!S71</f>
        <v>0</v>
      </c>
      <c r="K75" s="29">
        <f t="shared" si="4"/>
        <v>134901412</v>
      </c>
      <c r="L75" s="127"/>
      <c r="M75" s="127">
        <f t="shared" si="1"/>
        <v>134901412</v>
      </c>
    </row>
    <row r="76" spans="1:13" s="1" customFormat="1" ht="24" x14ac:dyDescent="0.2">
      <c r="A76" s="20">
        <v>61</v>
      </c>
      <c r="B76" s="12" t="s">
        <v>121</v>
      </c>
      <c r="C76" s="10" t="s">
        <v>238</v>
      </c>
      <c r="D76" s="29">
        <f>'Свод 2026 БП'!D72</f>
        <v>0</v>
      </c>
      <c r="E76" s="29">
        <f>'Свод 2026 БП'!E72</f>
        <v>0</v>
      </c>
      <c r="F76" s="29">
        <f>'Свод 2026 БП'!F72</f>
        <v>140139587</v>
      </c>
      <c r="G76" s="29"/>
      <c r="H76" s="29">
        <f>'Свод 2026 БП'!Q72</f>
        <v>0</v>
      </c>
      <c r="I76" s="29">
        <f>'Свод 2026 БП'!R72</f>
        <v>0</v>
      </c>
      <c r="J76" s="29">
        <f>'Свод 2026 БП'!S72</f>
        <v>0</v>
      </c>
      <c r="K76" s="29">
        <f t="shared" si="4"/>
        <v>140139587</v>
      </c>
      <c r="L76" s="127"/>
      <c r="M76" s="127">
        <f t="shared" ref="M76:M133" si="5">K76+L76</f>
        <v>140139587</v>
      </c>
    </row>
    <row r="77" spans="1:13" s="1" customFormat="1" x14ac:dyDescent="0.2">
      <c r="A77" s="20">
        <v>62</v>
      </c>
      <c r="B77" s="13" t="s">
        <v>122</v>
      </c>
      <c r="C77" s="10" t="s">
        <v>239</v>
      </c>
      <c r="D77" s="29">
        <f>'Свод 2026 БП'!D73</f>
        <v>0</v>
      </c>
      <c r="E77" s="29">
        <f>'Свод 2026 БП'!E73</f>
        <v>53730196</v>
      </c>
      <c r="F77" s="29">
        <f>'Свод 2026 БП'!F73</f>
        <v>517940558</v>
      </c>
      <c r="G77" s="29"/>
      <c r="H77" s="29">
        <f>'Свод 2026 БП'!Q73</f>
        <v>0</v>
      </c>
      <c r="I77" s="29">
        <f>'Свод 2026 БП'!R73</f>
        <v>0</v>
      </c>
      <c r="J77" s="29">
        <f>'Свод 2026 БП'!S73</f>
        <v>4351897</v>
      </c>
      <c r="K77" s="29">
        <f t="shared" si="4"/>
        <v>576022651</v>
      </c>
      <c r="L77" s="127">
        <v>4457243.88</v>
      </c>
      <c r="M77" s="127">
        <f t="shared" si="5"/>
        <v>580479894.88</v>
      </c>
    </row>
    <row r="78" spans="1:13" s="1" customFormat="1" x14ac:dyDescent="0.2">
      <c r="A78" s="20">
        <v>63</v>
      </c>
      <c r="B78" s="13" t="s">
        <v>123</v>
      </c>
      <c r="C78" s="10" t="s">
        <v>51</v>
      </c>
      <c r="D78" s="29">
        <f>'Свод 2026 БП'!D74</f>
        <v>0</v>
      </c>
      <c r="E78" s="29">
        <f>'Свод 2026 БП'!E74</f>
        <v>29064667</v>
      </c>
      <c r="F78" s="29">
        <f>'Свод 2026 БП'!F74</f>
        <v>321602386</v>
      </c>
      <c r="G78" s="29"/>
      <c r="H78" s="29">
        <f>'Свод 2026 БП'!Q74</f>
        <v>0</v>
      </c>
      <c r="I78" s="29">
        <f>'Свод 2026 БП'!R74</f>
        <v>0</v>
      </c>
      <c r="J78" s="29">
        <f>'Свод 2026 БП'!S74</f>
        <v>14949088</v>
      </c>
      <c r="K78" s="29">
        <f t="shared" ref="K78:K108" si="6">D78+E78+F78+H78+I78+J78</f>
        <v>365616141</v>
      </c>
      <c r="L78" s="127">
        <v>3942880.9</v>
      </c>
      <c r="M78" s="127">
        <f t="shared" si="5"/>
        <v>369559021.89999998</v>
      </c>
    </row>
    <row r="79" spans="1:13" s="1" customFormat="1" x14ac:dyDescent="0.2">
      <c r="A79" s="20">
        <v>64</v>
      </c>
      <c r="B79" s="13" t="s">
        <v>124</v>
      </c>
      <c r="C79" s="10" t="s">
        <v>240</v>
      </c>
      <c r="D79" s="29">
        <f>'Свод 2026 БП'!D75</f>
        <v>0</v>
      </c>
      <c r="E79" s="29">
        <f>'Свод 2026 БП'!E75</f>
        <v>75690909</v>
      </c>
      <c r="F79" s="29">
        <f>'Свод 2026 БП'!F75</f>
        <v>687819040</v>
      </c>
      <c r="G79" s="29"/>
      <c r="H79" s="29">
        <f>'Свод 2026 БП'!Q75</f>
        <v>0</v>
      </c>
      <c r="I79" s="29">
        <f>'Свод 2026 БП'!R75</f>
        <v>0</v>
      </c>
      <c r="J79" s="29">
        <f>'Свод 2026 БП'!S75</f>
        <v>8215129</v>
      </c>
      <c r="K79" s="29">
        <f t="shared" si="6"/>
        <v>771725078</v>
      </c>
      <c r="L79" s="127">
        <v>2938623.6</v>
      </c>
      <c r="M79" s="127">
        <f t="shared" si="5"/>
        <v>774663701.60000002</v>
      </c>
    </row>
    <row r="80" spans="1:13" s="1" customFormat="1" x14ac:dyDescent="0.2">
      <c r="A80" s="20">
        <v>65</v>
      </c>
      <c r="B80" s="13" t="s">
        <v>125</v>
      </c>
      <c r="C80" s="10" t="s">
        <v>241</v>
      </c>
      <c r="D80" s="29">
        <f>'Свод 2026 БП'!D76</f>
        <v>0</v>
      </c>
      <c r="E80" s="29">
        <f>'Свод 2026 БП'!E76</f>
        <v>0</v>
      </c>
      <c r="F80" s="29">
        <f>'Свод 2026 БП'!F76</f>
        <v>60957211</v>
      </c>
      <c r="G80" s="29"/>
      <c r="H80" s="29">
        <f>'Свод 2026 БП'!Q76</f>
        <v>0</v>
      </c>
      <c r="I80" s="29">
        <f>'Свод 2026 БП'!R76</f>
        <v>0</v>
      </c>
      <c r="J80" s="29">
        <f>'Свод 2026 БП'!S76</f>
        <v>0</v>
      </c>
      <c r="K80" s="29">
        <f t="shared" si="6"/>
        <v>60957211</v>
      </c>
      <c r="L80" s="127"/>
      <c r="M80" s="127">
        <f t="shared" si="5"/>
        <v>60957211</v>
      </c>
    </row>
    <row r="81" spans="1:13" s="1" customFormat="1" x14ac:dyDescent="0.2">
      <c r="A81" s="20">
        <v>66</v>
      </c>
      <c r="B81" s="12" t="s">
        <v>126</v>
      </c>
      <c r="C81" s="10" t="s">
        <v>242</v>
      </c>
      <c r="D81" s="29">
        <f>'Свод 2026 БП'!D77</f>
        <v>0</v>
      </c>
      <c r="E81" s="29">
        <f>'Свод 2026 БП'!E77</f>
        <v>0</v>
      </c>
      <c r="F81" s="29">
        <f>'Свод 2026 БП'!F77</f>
        <v>78531002</v>
      </c>
      <c r="G81" s="29"/>
      <c r="H81" s="29">
        <f>'Свод 2026 БП'!Q77</f>
        <v>0</v>
      </c>
      <c r="I81" s="29">
        <f>'Свод 2026 БП'!R77</f>
        <v>0</v>
      </c>
      <c r="J81" s="29">
        <f>'Свод 2026 БП'!S77</f>
        <v>0</v>
      </c>
      <c r="K81" s="29">
        <f t="shared" si="6"/>
        <v>78531002</v>
      </c>
      <c r="L81" s="127"/>
      <c r="M81" s="127">
        <f t="shared" si="5"/>
        <v>78531002</v>
      </c>
    </row>
    <row r="82" spans="1:13" s="1" customFormat="1" x14ac:dyDescent="0.2">
      <c r="A82" s="20">
        <v>67</v>
      </c>
      <c r="B82" s="13" t="s">
        <v>127</v>
      </c>
      <c r="C82" s="10" t="s">
        <v>243</v>
      </c>
      <c r="D82" s="29">
        <f>'Свод 2026 БП'!D78</f>
        <v>0</v>
      </c>
      <c r="E82" s="29">
        <f>'Свод 2026 БП'!E78</f>
        <v>0</v>
      </c>
      <c r="F82" s="29">
        <f>'Свод 2026 БП'!F78</f>
        <v>69282263</v>
      </c>
      <c r="G82" s="29"/>
      <c r="H82" s="29">
        <f>'Свод 2026 БП'!Q78</f>
        <v>0</v>
      </c>
      <c r="I82" s="29">
        <f>'Свод 2026 БП'!R78</f>
        <v>0</v>
      </c>
      <c r="J82" s="29">
        <f>'Свод 2026 БП'!S78</f>
        <v>0</v>
      </c>
      <c r="K82" s="29">
        <f t="shared" si="6"/>
        <v>69282263</v>
      </c>
      <c r="L82" s="127"/>
      <c r="M82" s="127">
        <f t="shared" si="5"/>
        <v>69282263</v>
      </c>
    </row>
    <row r="83" spans="1:13" s="1" customFormat="1" x14ac:dyDescent="0.2">
      <c r="A83" s="20">
        <v>68</v>
      </c>
      <c r="B83" s="13" t="s">
        <v>128</v>
      </c>
      <c r="C83" s="10" t="s">
        <v>244</v>
      </c>
      <c r="D83" s="29">
        <f>'Свод 2026 БП'!D79</f>
        <v>0</v>
      </c>
      <c r="E83" s="29">
        <f>'Свод 2026 БП'!E79</f>
        <v>0</v>
      </c>
      <c r="F83" s="29">
        <f>'Свод 2026 БП'!F79</f>
        <v>78636817</v>
      </c>
      <c r="G83" s="29"/>
      <c r="H83" s="29">
        <f>'Свод 2026 БП'!Q79</f>
        <v>0</v>
      </c>
      <c r="I83" s="29">
        <f>'Свод 2026 БП'!R79</f>
        <v>0</v>
      </c>
      <c r="J83" s="29">
        <f>'Свод 2026 БП'!S79</f>
        <v>0</v>
      </c>
      <c r="K83" s="29">
        <f t="shared" si="6"/>
        <v>78636817</v>
      </c>
      <c r="L83" s="127"/>
      <c r="M83" s="127">
        <f t="shared" si="5"/>
        <v>78636817</v>
      </c>
    </row>
    <row r="84" spans="1:13" s="1" customFormat="1" x14ac:dyDescent="0.2">
      <c r="A84" s="20">
        <v>69</v>
      </c>
      <c r="B84" s="12" t="s">
        <v>129</v>
      </c>
      <c r="C84" s="10" t="s">
        <v>245</v>
      </c>
      <c r="D84" s="29">
        <f>'Свод 2026 БП'!D80</f>
        <v>0</v>
      </c>
      <c r="E84" s="29">
        <f>'Свод 2026 БП'!E80</f>
        <v>0</v>
      </c>
      <c r="F84" s="29">
        <f>'Свод 2026 БП'!F80</f>
        <v>100591282</v>
      </c>
      <c r="G84" s="29"/>
      <c r="H84" s="29">
        <f>'Свод 2026 БП'!Q80</f>
        <v>0</v>
      </c>
      <c r="I84" s="29">
        <f>'Свод 2026 БП'!R80</f>
        <v>0</v>
      </c>
      <c r="J84" s="29">
        <f>'Свод 2026 БП'!S80</f>
        <v>0</v>
      </c>
      <c r="K84" s="29">
        <f t="shared" si="6"/>
        <v>100591282</v>
      </c>
      <c r="L84" s="127"/>
      <c r="M84" s="127">
        <f t="shared" si="5"/>
        <v>100591282</v>
      </c>
    </row>
    <row r="85" spans="1:13" s="1" customFormat="1" x14ac:dyDescent="0.2">
      <c r="A85" s="20">
        <v>70</v>
      </c>
      <c r="B85" s="12" t="s">
        <v>130</v>
      </c>
      <c r="C85" s="10" t="s">
        <v>246</v>
      </c>
      <c r="D85" s="29">
        <f>'Свод 2026 БП'!D81</f>
        <v>0</v>
      </c>
      <c r="E85" s="29">
        <f>'Свод 2026 БП'!E81</f>
        <v>0</v>
      </c>
      <c r="F85" s="29">
        <f>'Свод 2026 БП'!F81</f>
        <v>67584670</v>
      </c>
      <c r="G85" s="29"/>
      <c r="H85" s="29">
        <f>'Свод 2026 БП'!Q81</f>
        <v>0</v>
      </c>
      <c r="I85" s="29">
        <f>'Свод 2026 БП'!R81</f>
        <v>0</v>
      </c>
      <c r="J85" s="29">
        <f>'Свод 2026 БП'!S81</f>
        <v>0</v>
      </c>
      <c r="K85" s="29">
        <f t="shared" si="6"/>
        <v>67584670</v>
      </c>
      <c r="L85" s="127"/>
      <c r="M85" s="127">
        <f t="shared" si="5"/>
        <v>67584670</v>
      </c>
    </row>
    <row r="86" spans="1:13" s="1" customFormat="1" x14ac:dyDescent="0.2">
      <c r="A86" s="20">
        <v>71</v>
      </c>
      <c r="B86" s="12" t="s">
        <v>131</v>
      </c>
      <c r="C86" s="10" t="s">
        <v>247</v>
      </c>
      <c r="D86" s="29">
        <f>'Свод 2026 БП'!D82</f>
        <v>0</v>
      </c>
      <c r="E86" s="29">
        <f>'Свод 2026 БП'!E82</f>
        <v>0</v>
      </c>
      <c r="F86" s="29">
        <f>'Свод 2026 БП'!F82</f>
        <v>61999670</v>
      </c>
      <c r="G86" s="29"/>
      <c r="H86" s="29">
        <f>'Свод 2026 БП'!Q82</f>
        <v>0</v>
      </c>
      <c r="I86" s="29">
        <f>'Свод 2026 БП'!R82</f>
        <v>0</v>
      </c>
      <c r="J86" s="29">
        <f>'Свод 2026 БП'!S82</f>
        <v>0</v>
      </c>
      <c r="K86" s="29">
        <f t="shared" si="6"/>
        <v>61999670</v>
      </c>
      <c r="L86" s="127"/>
      <c r="M86" s="127">
        <f t="shared" si="5"/>
        <v>61999670</v>
      </c>
    </row>
    <row r="87" spans="1:13" s="1" customFormat="1" x14ac:dyDescent="0.2">
      <c r="A87" s="20">
        <v>72</v>
      </c>
      <c r="B87" s="21" t="s">
        <v>132</v>
      </c>
      <c r="C87" s="10" t="s">
        <v>133</v>
      </c>
      <c r="D87" s="29">
        <f>'Свод 2026 БП'!D83</f>
        <v>408102243</v>
      </c>
      <c r="E87" s="29">
        <f>'Свод 2026 БП'!E83</f>
        <v>62621184</v>
      </c>
      <c r="F87" s="29">
        <f>'Свод 2026 БП'!F83</f>
        <v>632541588</v>
      </c>
      <c r="G87" s="29"/>
      <c r="H87" s="29">
        <f>'Свод 2026 БП'!Q83</f>
        <v>0</v>
      </c>
      <c r="I87" s="29">
        <f>'Свод 2026 БП'!R83</f>
        <v>0</v>
      </c>
      <c r="J87" s="29">
        <f>'Свод 2026 БП'!S83</f>
        <v>9463419</v>
      </c>
      <c r="K87" s="29">
        <f t="shared" si="6"/>
        <v>1112728434</v>
      </c>
      <c r="L87" s="127">
        <v>16604585.699999999</v>
      </c>
      <c r="M87" s="127">
        <f t="shared" si="5"/>
        <v>1129333019.7</v>
      </c>
    </row>
    <row r="88" spans="1:13" s="1" customFormat="1" x14ac:dyDescent="0.2">
      <c r="A88" s="20">
        <v>73</v>
      </c>
      <c r="B88" s="12" t="s">
        <v>134</v>
      </c>
      <c r="C88" s="10" t="s">
        <v>248</v>
      </c>
      <c r="D88" s="29">
        <f>'Свод 2026 БП'!D84</f>
        <v>134376770</v>
      </c>
      <c r="E88" s="29">
        <f>'Свод 2026 БП'!E84</f>
        <v>104409818</v>
      </c>
      <c r="F88" s="29">
        <f>'Свод 2026 БП'!F84</f>
        <v>1026583283</v>
      </c>
      <c r="G88" s="29"/>
      <c r="H88" s="29">
        <f>'Свод 2026 БП'!Q84</f>
        <v>0</v>
      </c>
      <c r="I88" s="29">
        <f>'Свод 2026 БП'!R84</f>
        <v>0</v>
      </c>
      <c r="J88" s="29">
        <f>'Свод 2026 БП'!S84</f>
        <v>87506760</v>
      </c>
      <c r="K88" s="29">
        <f t="shared" si="6"/>
        <v>1352876631</v>
      </c>
      <c r="L88" s="127">
        <v>37210063.57</v>
      </c>
      <c r="M88" s="127">
        <f t="shared" si="5"/>
        <v>1390086694.5699999</v>
      </c>
    </row>
    <row r="89" spans="1:13" s="1" customFormat="1" x14ac:dyDescent="0.2">
      <c r="A89" s="20">
        <v>74</v>
      </c>
      <c r="B89" s="21" t="s">
        <v>135</v>
      </c>
      <c r="C89" s="10" t="s">
        <v>35</v>
      </c>
      <c r="D89" s="29">
        <f>'Свод 2026 БП'!D85</f>
        <v>1207860317</v>
      </c>
      <c r="E89" s="29">
        <f>'Свод 2026 БП'!E85</f>
        <v>167957423</v>
      </c>
      <c r="F89" s="29">
        <f>'Свод 2026 БП'!F85</f>
        <v>666581663</v>
      </c>
      <c r="G89" s="29"/>
      <c r="H89" s="29">
        <f>'Свод 2026 БП'!Q85</f>
        <v>0</v>
      </c>
      <c r="I89" s="29">
        <f>'Свод 2026 БП'!R85</f>
        <v>0</v>
      </c>
      <c r="J89" s="29">
        <f>'Свод 2026 БП'!S85</f>
        <v>72212637</v>
      </c>
      <c r="K89" s="29">
        <f t="shared" si="6"/>
        <v>2114612040</v>
      </c>
      <c r="L89" s="127">
        <v>13755903.77</v>
      </c>
      <c r="M89" s="127">
        <f t="shared" si="5"/>
        <v>2128367943.77</v>
      </c>
    </row>
    <row r="90" spans="1:13" s="1" customFormat="1" x14ac:dyDescent="0.2">
      <c r="A90" s="20">
        <v>75</v>
      </c>
      <c r="B90" s="12" t="s">
        <v>136</v>
      </c>
      <c r="C90" s="10" t="s">
        <v>415</v>
      </c>
      <c r="D90" s="29">
        <f>'Свод 2026 БП'!D86</f>
        <v>39764859</v>
      </c>
      <c r="E90" s="29">
        <f>'Свод 2026 БП'!E86</f>
        <v>36202260</v>
      </c>
      <c r="F90" s="29">
        <f>'Свод 2026 БП'!F86</f>
        <v>405457452</v>
      </c>
      <c r="G90" s="29"/>
      <c r="H90" s="29">
        <f>'Свод 2026 БП'!Q86</f>
        <v>0</v>
      </c>
      <c r="I90" s="29">
        <f>'Свод 2026 БП'!R86</f>
        <v>0</v>
      </c>
      <c r="J90" s="29">
        <f>'Свод 2026 БП'!S86</f>
        <v>4922064</v>
      </c>
      <c r="K90" s="29">
        <f t="shared" si="6"/>
        <v>486346635</v>
      </c>
      <c r="L90" s="127">
        <v>10614518.35</v>
      </c>
      <c r="M90" s="127">
        <f t="shared" si="5"/>
        <v>496961153.35000002</v>
      </c>
    </row>
    <row r="91" spans="1:13" s="1" customFormat="1" ht="13.5" customHeight="1" x14ac:dyDescent="0.2">
      <c r="A91" s="20">
        <v>76</v>
      </c>
      <c r="B91" s="12" t="s">
        <v>137</v>
      </c>
      <c r="C91" s="10" t="s">
        <v>36</v>
      </c>
      <c r="D91" s="29">
        <f>'Свод 2026 БП'!D87</f>
        <v>840248944</v>
      </c>
      <c r="E91" s="29">
        <f>'Свод 2026 БП'!E87</f>
        <v>133905234</v>
      </c>
      <c r="F91" s="29">
        <f>'Свод 2026 БП'!F87</f>
        <v>1090345441</v>
      </c>
      <c r="G91" s="29"/>
      <c r="H91" s="29">
        <f>'Свод 2026 БП'!Q87</f>
        <v>0</v>
      </c>
      <c r="I91" s="29">
        <f>'Свод 2026 БП'!R87</f>
        <v>0</v>
      </c>
      <c r="J91" s="29">
        <f>'Свод 2026 БП'!S87</f>
        <v>75729494</v>
      </c>
      <c r="K91" s="29">
        <f t="shared" si="6"/>
        <v>2140229113</v>
      </c>
      <c r="L91" s="127">
        <v>20867311.420000002</v>
      </c>
      <c r="M91" s="127">
        <f t="shared" si="5"/>
        <v>2161096424.4200001</v>
      </c>
    </row>
    <row r="92" spans="1:13" s="1" customFormat="1" ht="14.25" customHeight="1" x14ac:dyDescent="0.2">
      <c r="A92" s="20">
        <v>77</v>
      </c>
      <c r="B92" s="12" t="s">
        <v>138</v>
      </c>
      <c r="C92" s="10" t="s">
        <v>50</v>
      </c>
      <c r="D92" s="29">
        <f>'Свод 2026 БП'!D88</f>
        <v>628266859</v>
      </c>
      <c r="E92" s="29">
        <f>'Свод 2026 БП'!E88</f>
        <v>66720153</v>
      </c>
      <c r="F92" s="29">
        <f>'Свод 2026 БП'!F88</f>
        <v>227921231</v>
      </c>
      <c r="G92" s="29"/>
      <c r="H92" s="29">
        <f>'Свод 2026 БП'!Q88</f>
        <v>0</v>
      </c>
      <c r="I92" s="29">
        <f>'Свод 2026 БП'!R88</f>
        <v>0</v>
      </c>
      <c r="J92" s="29">
        <f>'Свод 2026 БП'!S88</f>
        <v>222402627</v>
      </c>
      <c r="K92" s="29">
        <f t="shared" si="6"/>
        <v>1145310870</v>
      </c>
      <c r="L92" s="127">
        <v>14118822.550000001</v>
      </c>
      <c r="M92" s="127">
        <f t="shared" si="5"/>
        <v>1159429692.55</v>
      </c>
    </row>
    <row r="93" spans="1:13" s="1" customFormat="1" x14ac:dyDescent="0.2">
      <c r="A93" s="20">
        <v>78</v>
      </c>
      <c r="B93" s="12" t="s">
        <v>139</v>
      </c>
      <c r="C93" s="10" t="s">
        <v>229</v>
      </c>
      <c r="D93" s="29">
        <f>'Свод 2026 БП'!D89</f>
        <v>1372267564</v>
      </c>
      <c r="E93" s="29">
        <f>'Свод 2026 БП'!E89</f>
        <v>76685845</v>
      </c>
      <c r="F93" s="29">
        <f>'Свод 2026 БП'!F89</f>
        <v>793119862</v>
      </c>
      <c r="G93" s="29"/>
      <c r="H93" s="29">
        <f>'Свод 2026 БП'!Q89</f>
        <v>0</v>
      </c>
      <c r="I93" s="29">
        <f>'Свод 2026 БП'!R89</f>
        <v>6111790</v>
      </c>
      <c r="J93" s="29">
        <f>'Свод 2026 БП'!S89</f>
        <v>135558110</v>
      </c>
      <c r="K93" s="29">
        <f t="shared" si="6"/>
        <v>2383743171</v>
      </c>
      <c r="L93" s="127">
        <v>19163411.550000001</v>
      </c>
      <c r="M93" s="127">
        <f t="shared" si="5"/>
        <v>2402906582.5500002</v>
      </c>
    </row>
    <row r="94" spans="1:13" s="1" customFormat="1" x14ac:dyDescent="0.2">
      <c r="A94" s="20">
        <v>79</v>
      </c>
      <c r="B94" s="12" t="s">
        <v>140</v>
      </c>
      <c r="C94" s="10" t="s">
        <v>310</v>
      </c>
      <c r="D94" s="29">
        <f>'Свод 2026 БП'!D90</f>
        <v>483034727</v>
      </c>
      <c r="E94" s="29">
        <f>'Свод 2026 БП'!E90</f>
        <v>11223273</v>
      </c>
      <c r="F94" s="29">
        <f>'Свод 2026 БП'!F90</f>
        <v>76575425</v>
      </c>
      <c r="G94" s="29"/>
      <c r="H94" s="29">
        <f>'Свод 2026 БП'!Q90</f>
        <v>0</v>
      </c>
      <c r="I94" s="29">
        <f>'Свод 2026 БП'!R90</f>
        <v>0</v>
      </c>
      <c r="J94" s="29">
        <f>'Свод 2026 БП'!S90</f>
        <v>0</v>
      </c>
      <c r="K94" s="29">
        <f t="shared" si="6"/>
        <v>570833425</v>
      </c>
      <c r="L94" s="127"/>
      <c r="M94" s="127">
        <f t="shared" si="5"/>
        <v>570833425</v>
      </c>
    </row>
    <row r="95" spans="1:13" s="1" customFormat="1" x14ac:dyDescent="0.2">
      <c r="A95" s="20">
        <v>80</v>
      </c>
      <c r="B95" s="13" t="s">
        <v>141</v>
      </c>
      <c r="C95" s="10" t="s">
        <v>259</v>
      </c>
      <c r="D95" s="29">
        <f>'Свод 2026 БП'!D91</f>
        <v>0</v>
      </c>
      <c r="E95" s="29">
        <f>'Свод 2026 БП'!E91</f>
        <v>0</v>
      </c>
      <c r="F95" s="29">
        <f>'Свод 2026 БП'!F91</f>
        <v>0</v>
      </c>
      <c r="G95" s="29"/>
      <c r="H95" s="29">
        <f>'Свод 2026 БП'!Q91</f>
        <v>3433822207</v>
      </c>
      <c r="I95" s="29">
        <f>'Свод 2026 БП'!R91</f>
        <v>0</v>
      </c>
      <c r="J95" s="29">
        <f>'Свод 2026 БП'!S91</f>
        <v>0</v>
      </c>
      <c r="K95" s="29">
        <f t="shared" si="6"/>
        <v>3433822207</v>
      </c>
      <c r="L95" s="127"/>
      <c r="M95" s="127">
        <f t="shared" si="5"/>
        <v>3433822207</v>
      </c>
    </row>
    <row r="96" spans="1:13" s="1" customFormat="1" ht="26.25" customHeight="1" x14ac:dyDescent="0.2">
      <c r="A96" s="277">
        <v>81</v>
      </c>
      <c r="B96" s="280" t="s">
        <v>142</v>
      </c>
      <c r="C96" s="16" t="s">
        <v>249</v>
      </c>
      <c r="D96" s="29">
        <f>'Свод 2026 БП'!D92</f>
        <v>45424837</v>
      </c>
      <c r="E96" s="29">
        <f>'Свод 2026 БП'!E92</f>
        <v>143675144</v>
      </c>
      <c r="F96" s="29">
        <f>'Свод 2026 БП'!F92</f>
        <v>82776654</v>
      </c>
      <c r="G96" s="29"/>
      <c r="H96" s="29">
        <f>'Свод 2026 БП'!Q92</f>
        <v>0</v>
      </c>
      <c r="I96" s="29">
        <f>'Свод 2026 БП'!R92</f>
        <v>0</v>
      </c>
      <c r="J96" s="29">
        <f>'Свод 2026 БП'!S92</f>
        <v>0</v>
      </c>
      <c r="K96" s="29">
        <f t="shared" si="6"/>
        <v>271876635</v>
      </c>
      <c r="L96" s="127"/>
      <c r="M96" s="127">
        <f t="shared" si="5"/>
        <v>271876635</v>
      </c>
    </row>
    <row r="97" spans="1:13" s="1" customFormat="1" ht="33" customHeight="1" x14ac:dyDescent="0.2">
      <c r="A97" s="278"/>
      <c r="B97" s="281"/>
      <c r="C97" s="10" t="s">
        <v>308</v>
      </c>
      <c r="D97" s="29">
        <f>'Свод 2026 БП'!D93</f>
        <v>0</v>
      </c>
      <c r="E97" s="29">
        <f>'Свод 2026 БП'!E93</f>
        <v>0</v>
      </c>
      <c r="F97" s="29">
        <f>'Свод 2026 БП'!F93</f>
        <v>39251606</v>
      </c>
      <c r="G97" s="29"/>
      <c r="H97" s="29">
        <f>'Свод 2026 БП'!Q93</f>
        <v>0</v>
      </c>
      <c r="I97" s="29">
        <f>'Свод 2026 БП'!R93</f>
        <v>0</v>
      </c>
      <c r="J97" s="29">
        <f>'Свод 2026 БП'!S93</f>
        <v>0</v>
      </c>
      <c r="K97" s="29">
        <f t="shared" si="6"/>
        <v>39251606</v>
      </c>
      <c r="L97" s="127"/>
      <c r="M97" s="127">
        <f t="shared" si="5"/>
        <v>39251606</v>
      </c>
    </row>
    <row r="98" spans="1:13" s="1" customFormat="1" ht="24.75" customHeight="1" x14ac:dyDescent="0.2">
      <c r="A98" s="278"/>
      <c r="B98" s="281"/>
      <c r="C98" s="10" t="s">
        <v>250</v>
      </c>
      <c r="D98" s="29">
        <f>'Свод 2026 БП'!D94</f>
        <v>0</v>
      </c>
      <c r="E98" s="29">
        <f>'Свод 2026 БП'!E94</f>
        <v>0</v>
      </c>
      <c r="F98" s="29">
        <f>'Свод 2026 БП'!F94</f>
        <v>13595210</v>
      </c>
      <c r="G98" s="29"/>
      <c r="H98" s="29">
        <f>'Свод 2026 БП'!Q94</f>
        <v>0</v>
      </c>
      <c r="I98" s="29">
        <f>'Свод 2026 БП'!R94</f>
        <v>0</v>
      </c>
      <c r="J98" s="29">
        <f>'Свод 2026 БП'!S94</f>
        <v>0</v>
      </c>
      <c r="K98" s="29">
        <f t="shared" si="6"/>
        <v>13595210</v>
      </c>
      <c r="L98" s="127"/>
      <c r="M98" s="127">
        <f t="shared" si="5"/>
        <v>13595210</v>
      </c>
    </row>
    <row r="99" spans="1:13" s="1" customFormat="1" ht="36" customHeight="1" x14ac:dyDescent="0.2">
      <c r="A99" s="279"/>
      <c r="B99" s="282"/>
      <c r="C99" s="22" t="s">
        <v>309</v>
      </c>
      <c r="D99" s="29">
        <f>'Свод 2026 БП'!D95</f>
        <v>45424837</v>
      </c>
      <c r="E99" s="29">
        <f>'Свод 2026 БП'!E95</f>
        <v>143675144</v>
      </c>
      <c r="F99" s="29">
        <f>'Свод 2026 БП'!F95</f>
        <v>29929838</v>
      </c>
      <c r="G99" s="29"/>
      <c r="H99" s="29">
        <f>'Свод 2026 БП'!Q95</f>
        <v>0</v>
      </c>
      <c r="I99" s="29">
        <f>'Свод 2026 БП'!R95</f>
        <v>0</v>
      </c>
      <c r="J99" s="29">
        <f>'Свод 2026 БП'!S95</f>
        <v>0</v>
      </c>
      <c r="K99" s="29">
        <f t="shared" si="6"/>
        <v>219029819</v>
      </c>
      <c r="L99" s="127"/>
      <c r="M99" s="127">
        <f t="shared" si="5"/>
        <v>219029819</v>
      </c>
    </row>
    <row r="100" spans="1:13" s="1" customFormat="1" ht="24" x14ac:dyDescent="0.2">
      <c r="A100" s="20">
        <v>82</v>
      </c>
      <c r="B100" s="13" t="s">
        <v>143</v>
      </c>
      <c r="C100" s="10" t="s">
        <v>49</v>
      </c>
      <c r="D100" s="29">
        <f>'Свод 2026 БП'!D96</f>
        <v>0</v>
      </c>
      <c r="E100" s="29">
        <f>'Свод 2026 БП'!E96</f>
        <v>0</v>
      </c>
      <c r="F100" s="29">
        <f>'Свод 2026 БП'!F96</f>
        <v>4920497</v>
      </c>
      <c r="G100" s="29"/>
      <c r="H100" s="29">
        <f>'Свод 2026 БП'!Q96</f>
        <v>0</v>
      </c>
      <c r="I100" s="29">
        <f>'Свод 2026 БП'!R96</f>
        <v>0</v>
      </c>
      <c r="J100" s="29">
        <f>'Свод 2026 БП'!S96</f>
        <v>0</v>
      </c>
      <c r="K100" s="29">
        <f t="shared" si="6"/>
        <v>4920497</v>
      </c>
      <c r="L100" s="127"/>
      <c r="M100" s="127">
        <f t="shared" si="5"/>
        <v>4920497</v>
      </c>
    </row>
    <row r="101" spans="1:13" s="1" customFormat="1" x14ac:dyDescent="0.2">
      <c r="A101" s="20">
        <v>83</v>
      </c>
      <c r="B101" s="13" t="s">
        <v>144</v>
      </c>
      <c r="C101" s="10" t="s">
        <v>145</v>
      </c>
      <c r="D101" s="29">
        <f>'Свод 2026 БП'!D97</f>
        <v>0</v>
      </c>
      <c r="E101" s="29">
        <f>'Свод 2026 БП'!E97</f>
        <v>3159360</v>
      </c>
      <c r="F101" s="29">
        <f>'Свод 2026 БП'!F97</f>
        <v>33459056</v>
      </c>
      <c r="G101" s="29"/>
      <c r="H101" s="29">
        <f>'Свод 2026 БП'!Q97</f>
        <v>0</v>
      </c>
      <c r="I101" s="29">
        <f>'Свод 2026 БП'!R97</f>
        <v>0</v>
      </c>
      <c r="J101" s="29">
        <f>'Свод 2026 БП'!S97</f>
        <v>0</v>
      </c>
      <c r="K101" s="29">
        <f t="shared" si="6"/>
        <v>36618416</v>
      </c>
      <c r="L101" s="127"/>
      <c r="M101" s="127">
        <f t="shared" si="5"/>
        <v>36618416</v>
      </c>
    </row>
    <row r="102" spans="1:13" s="1" customFormat="1" x14ac:dyDescent="0.2">
      <c r="A102" s="20">
        <v>84</v>
      </c>
      <c r="B102" s="21" t="s">
        <v>146</v>
      </c>
      <c r="C102" s="10" t="s">
        <v>147</v>
      </c>
      <c r="D102" s="29">
        <f>'Свод 2026 БП'!D98</f>
        <v>282491261</v>
      </c>
      <c r="E102" s="29">
        <f>'Свод 2026 БП'!E98</f>
        <v>20073096</v>
      </c>
      <c r="F102" s="29">
        <f>'Свод 2026 БП'!F98</f>
        <v>219757050</v>
      </c>
      <c r="G102" s="29"/>
      <c r="H102" s="29">
        <f>'Свод 2026 БП'!Q98</f>
        <v>0</v>
      </c>
      <c r="I102" s="29">
        <f>'Свод 2026 БП'!R98</f>
        <v>0</v>
      </c>
      <c r="J102" s="29">
        <f>'Свод 2026 БП'!S98</f>
        <v>71950718</v>
      </c>
      <c r="K102" s="29">
        <f t="shared" si="6"/>
        <v>594272125</v>
      </c>
      <c r="L102" s="127"/>
      <c r="M102" s="127">
        <f t="shared" si="5"/>
        <v>594272125</v>
      </c>
    </row>
    <row r="103" spans="1:13" s="1" customFormat="1" x14ac:dyDescent="0.2">
      <c r="A103" s="20">
        <v>85</v>
      </c>
      <c r="B103" s="13" t="s">
        <v>148</v>
      </c>
      <c r="C103" s="10" t="s">
        <v>27</v>
      </c>
      <c r="D103" s="29">
        <f>'Свод 2026 БП'!D99</f>
        <v>44878474</v>
      </c>
      <c r="E103" s="29">
        <f>'Свод 2026 БП'!E99</f>
        <v>10636019</v>
      </c>
      <c r="F103" s="29">
        <f>'Свод 2026 БП'!F99</f>
        <v>155888326</v>
      </c>
      <c r="G103" s="29"/>
      <c r="H103" s="29">
        <f>'Свод 2026 БП'!Q99</f>
        <v>0</v>
      </c>
      <c r="I103" s="29">
        <f>'Свод 2026 БП'!R99</f>
        <v>0</v>
      </c>
      <c r="J103" s="29">
        <f>'Свод 2026 БП'!S99</f>
        <v>0</v>
      </c>
      <c r="K103" s="29">
        <f t="shared" si="6"/>
        <v>211402819</v>
      </c>
      <c r="L103" s="127">
        <v>28431505.16</v>
      </c>
      <c r="M103" s="127">
        <f t="shared" si="5"/>
        <v>239834324.16</v>
      </c>
    </row>
    <row r="104" spans="1:13" s="1" customFormat="1" x14ac:dyDescent="0.2">
      <c r="A104" s="20">
        <v>86</v>
      </c>
      <c r="B104" s="21" t="s">
        <v>149</v>
      </c>
      <c r="C104" s="10" t="s">
        <v>12</v>
      </c>
      <c r="D104" s="29">
        <f>'Свод 2026 БП'!D100</f>
        <v>49896334</v>
      </c>
      <c r="E104" s="29">
        <f>'Свод 2026 БП'!E100</f>
        <v>10618679</v>
      </c>
      <c r="F104" s="29">
        <f>'Свод 2026 БП'!F100</f>
        <v>145082927</v>
      </c>
      <c r="G104" s="29"/>
      <c r="H104" s="29">
        <f>'Свод 2026 БП'!Q100</f>
        <v>0</v>
      </c>
      <c r="I104" s="29">
        <f>'Свод 2026 БП'!R100</f>
        <v>0</v>
      </c>
      <c r="J104" s="29">
        <f>'Свод 2026 БП'!S100</f>
        <v>1559191</v>
      </c>
      <c r="K104" s="29">
        <f t="shared" si="6"/>
        <v>207157131</v>
      </c>
      <c r="L104" s="127">
        <v>16429949.329999998</v>
      </c>
      <c r="M104" s="127">
        <f t="shared" si="5"/>
        <v>223587080.32999998</v>
      </c>
    </row>
    <row r="105" spans="1:13" s="1" customFormat="1" x14ac:dyDescent="0.2">
      <c r="A105" s="20">
        <v>87</v>
      </c>
      <c r="B105" s="21" t="s">
        <v>150</v>
      </c>
      <c r="C105" s="10" t="s">
        <v>26</v>
      </c>
      <c r="D105" s="29">
        <f>'Свод 2026 БП'!D101</f>
        <v>133056670</v>
      </c>
      <c r="E105" s="29">
        <f>'Свод 2026 БП'!E101</f>
        <v>29912496</v>
      </c>
      <c r="F105" s="29">
        <f>'Свод 2026 БП'!F101</f>
        <v>353303967</v>
      </c>
      <c r="G105" s="29"/>
      <c r="H105" s="29">
        <f>'Свод 2026 БП'!Q101</f>
        <v>0</v>
      </c>
      <c r="I105" s="29">
        <f>'Свод 2026 БП'!R101</f>
        <v>0</v>
      </c>
      <c r="J105" s="29">
        <f>'Свод 2026 БП'!S101</f>
        <v>0</v>
      </c>
      <c r="K105" s="29">
        <f t="shared" si="6"/>
        <v>516273133</v>
      </c>
      <c r="L105" s="127">
        <v>24284419.379999999</v>
      </c>
      <c r="M105" s="127">
        <f t="shared" si="5"/>
        <v>540557552.38</v>
      </c>
    </row>
    <row r="106" spans="1:13" s="1" customFormat="1" x14ac:dyDescent="0.2">
      <c r="A106" s="20">
        <v>88</v>
      </c>
      <c r="B106" s="13" t="s">
        <v>151</v>
      </c>
      <c r="C106" s="10" t="s">
        <v>43</v>
      </c>
      <c r="D106" s="29">
        <f>'Свод 2026 БП'!D102</f>
        <v>62916135</v>
      </c>
      <c r="E106" s="29">
        <f>'Свод 2026 БП'!E102</f>
        <v>12789965</v>
      </c>
      <c r="F106" s="29">
        <f>'Свод 2026 БП'!F102</f>
        <v>176303694</v>
      </c>
      <c r="G106" s="29"/>
      <c r="H106" s="29">
        <f>'Свод 2026 БП'!Q102</f>
        <v>0</v>
      </c>
      <c r="I106" s="29">
        <f>'Свод 2026 БП'!R102</f>
        <v>0</v>
      </c>
      <c r="J106" s="29">
        <f>'Свод 2026 БП'!S102</f>
        <v>0</v>
      </c>
      <c r="K106" s="29">
        <f t="shared" si="6"/>
        <v>252009794</v>
      </c>
      <c r="L106" s="127">
        <v>11736058.219999999</v>
      </c>
      <c r="M106" s="127">
        <f t="shared" si="5"/>
        <v>263745852.22</v>
      </c>
    </row>
    <row r="107" spans="1:13" s="1" customFormat="1" x14ac:dyDescent="0.2">
      <c r="A107" s="20">
        <v>89</v>
      </c>
      <c r="B107" s="12" t="s">
        <v>153</v>
      </c>
      <c r="C107" s="10" t="s">
        <v>28</v>
      </c>
      <c r="D107" s="29">
        <f>'Свод 2026 БП'!D103</f>
        <v>87682514</v>
      </c>
      <c r="E107" s="29">
        <f>'Свод 2026 БП'!E103</f>
        <v>37549667</v>
      </c>
      <c r="F107" s="29">
        <f>'Свод 2026 БП'!F103</f>
        <v>459833972</v>
      </c>
      <c r="G107" s="29"/>
      <c r="H107" s="29">
        <f>'Свод 2026 БП'!Q103</f>
        <v>0</v>
      </c>
      <c r="I107" s="29">
        <f>'Свод 2026 БП'!R103</f>
        <v>0</v>
      </c>
      <c r="J107" s="29">
        <f>'Свод 2026 БП'!S103</f>
        <v>0</v>
      </c>
      <c r="K107" s="29">
        <f t="shared" si="6"/>
        <v>585066153</v>
      </c>
      <c r="L107" s="127">
        <v>25117865.77</v>
      </c>
      <c r="M107" s="127">
        <f t="shared" si="5"/>
        <v>610184018.76999998</v>
      </c>
    </row>
    <row r="108" spans="1:13" s="1" customFormat="1" x14ac:dyDescent="0.2">
      <c r="A108" s="20">
        <v>90</v>
      </c>
      <c r="B108" s="12" t="s">
        <v>154</v>
      </c>
      <c r="C108" s="10" t="s">
        <v>29</v>
      </c>
      <c r="D108" s="29">
        <f>'Свод 2026 БП'!D104</f>
        <v>128945782</v>
      </c>
      <c r="E108" s="29">
        <f>'Свод 2026 БП'!E104</f>
        <v>29539204</v>
      </c>
      <c r="F108" s="29">
        <f>'Свод 2026 БП'!F104</f>
        <v>375358674</v>
      </c>
      <c r="G108" s="29"/>
      <c r="H108" s="29">
        <f>'Свод 2026 БП'!Q104</f>
        <v>0</v>
      </c>
      <c r="I108" s="29">
        <f>'Свод 2026 БП'!R104</f>
        <v>0</v>
      </c>
      <c r="J108" s="29">
        <f>'Свод 2026 БП'!S104</f>
        <v>0</v>
      </c>
      <c r="K108" s="29">
        <f t="shared" si="6"/>
        <v>533843660</v>
      </c>
      <c r="L108" s="127">
        <v>23248123.859999999</v>
      </c>
      <c r="M108" s="127">
        <f t="shared" si="5"/>
        <v>557091783.86000001</v>
      </c>
    </row>
    <row r="109" spans="1:13" s="1" customFormat="1" x14ac:dyDescent="0.2">
      <c r="A109" s="20">
        <v>91</v>
      </c>
      <c r="B109" s="21" t="s">
        <v>155</v>
      </c>
      <c r="C109" s="10" t="s">
        <v>14</v>
      </c>
      <c r="D109" s="29">
        <f>'Свод 2026 БП'!D105</f>
        <v>47854760</v>
      </c>
      <c r="E109" s="29">
        <f>'Свод 2026 БП'!E105</f>
        <v>9659741</v>
      </c>
      <c r="F109" s="29">
        <f>'Свод 2026 БП'!F105</f>
        <v>133391214</v>
      </c>
      <c r="G109" s="29"/>
      <c r="H109" s="29">
        <f>'Свод 2026 БП'!Q105</f>
        <v>0</v>
      </c>
      <c r="I109" s="29">
        <f>'Свод 2026 БП'!R105</f>
        <v>0</v>
      </c>
      <c r="J109" s="29">
        <f>'Свод 2026 БП'!S105</f>
        <v>0</v>
      </c>
      <c r="K109" s="29">
        <f t="shared" ref="K109:K135" si="7">D109+E109+F109+H109+I109+J109</f>
        <v>190905715</v>
      </c>
      <c r="L109" s="127">
        <v>31265338.079999998</v>
      </c>
      <c r="M109" s="127">
        <f t="shared" si="5"/>
        <v>222171053.07999998</v>
      </c>
    </row>
    <row r="110" spans="1:13" s="1" customFormat="1" x14ac:dyDescent="0.2">
      <c r="A110" s="20">
        <v>92</v>
      </c>
      <c r="B110" s="12" t="s">
        <v>156</v>
      </c>
      <c r="C110" s="10" t="s">
        <v>30</v>
      </c>
      <c r="D110" s="29">
        <f>'Свод 2026 БП'!D106</f>
        <v>63743552</v>
      </c>
      <c r="E110" s="29">
        <f>'Свод 2026 БП'!E106</f>
        <v>15785585</v>
      </c>
      <c r="F110" s="29">
        <f>'Свод 2026 БП'!F106</f>
        <v>219036308</v>
      </c>
      <c r="G110" s="29"/>
      <c r="H110" s="29">
        <f>'Свод 2026 БП'!Q106</f>
        <v>0</v>
      </c>
      <c r="I110" s="29">
        <f>'Свод 2026 БП'!R106</f>
        <v>0</v>
      </c>
      <c r="J110" s="29">
        <f>'Свод 2026 БП'!S106</f>
        <v>0</v>
      </c>
      <c r="K110" s="29">
        <f t="shared" si="7"/>
        <v>298565445</v>
      </c>
      <c r="L110" s="127">
        <v>16715620.369999997</v>
      </c>
      <c r="M110" s="127">
        <f t="shared" si="5"/>
        <v>315281065.37</v>
      </c>
    </row>
    <row r="111" spans="1:13" s="1" customFormat="1" ht="12" customHeight="1" x14ac:dyDescent="0.2">
      <c r="A111" s="20">
        <v>93</v>
      </c>
      <c r="B111" s="12" t="s">
        <v>157</v>
      </c>
      <c r="C111" s="10" t="s">
        <v>15</v>
      </c>
      <c r="D111" s="29">
        <f>'Свод 2026 БП'!D107</f>
        <v>105922151</v>
      </c>
      <c r="E111" s="29">
        <f>'Свод 2026 БП'!E107</f>
        <v>14656429</v>
      </c>
      <c r="F111" s="29">
        <f>'Свод 2026 БП'!F107</f>
        <v>204553598</v>
      </c>
      <c r="G111" s="29"/>
      <c r="H111" s="29">
        <f>'Свод 2026 БП'!Q107</f>
        <v>0</v>
      </c>
      <c r="I111" s="29">
        <f>'Свод 2026 БП'!R107</f>
        <v>0</v>
      </c>
      <c r="J111" s="29">
        <f>'Свод 2026 БП'!S107</f>
        <v>0</v>
      </c>
      <c r="K111" s="29">
        <f t="shared" si="7"/>
        <v>325132178</v>
      </c>
      <c r="L111" s="127">
        <v>15942736</v>
      </c>
      <c r="M111" s="127">
        <f t="shared" si="5"/>
        <v>341074914</v>
      </c>
    </row>
    <row r="112" spans="1:13" s="1" customFormat="1" x14ac:dyDescent="0.2">
      <c r="A112" s="20">
        <v>94</v>
      </c>
      <c r="B112" s="13" t="s">
        <v>158</v>
      </c>
      <c r="C112" s="10" t="s">
        <v>13</v>
      </c>
      <c r="D112" s="29">
        <f>'Свод 2026 БП'!D108</f>
        <v>295198270</v>
      </c>
      <c r="E112" s="29">
        <f>'Свод 2026 БП'!E108</f>
        <v>32540804</v>
      </c>
      <c r="F112" s="29">
        <f>'Свод 2026 БП'!F108</f>
        <v>226830925</v>
      </c>
      <c r="G112" s="29"/>
      <c r="H112" s="29">
        <f>'Свод 2026 БП'!Q108</f>
        <v>134997644</v>
      </c>
      <c r="I112" s="29">
        <f>'Свод 2026 БП'!R108</f>
        <v>79860</v>
      </c>
      <c r="J112" s="29">
        <f>'Свод 2026 БП'!S108</f>
        <v>34311408</v>
      </c>
      <c r="K112" s="29">
        <f t="shared" si="7"/>
        <v>723958911</v>
      </c>
      <c r="L112" s="127">
        <v>33236584.359999999</v>
      </c>
      <c r="M112" s="127">
        <f t="shared" si="5"/>
        <v>757195495.36000001</v>
      </c>
    </row>
    <row r="113" spans="1:13" s="1" customFormat="1" x14ac:dyDescent="0.2">
      <c r="A113" s="20">
        <v>95</v>
      </c>
      <c r="B113" s="21" t="s">
        <v>159</v>
      </c>
      <c r="C113" s="10" t="s">
        <v>31</v>
      </c>
      <c r="D113" s="29">
        <f>'Свод 2026 БП'!D109</f>
        <v>48305426</v>
      </c>
      <c r="E113" s="29">
        <f>'Свод 2026 БП'!E109</f>
        <v>11619240</v>
      </c>
      <c r="F113" s="29">
        <f>'Свод 2026 БП'!F109</f>
        <v>144974266</v>
      </c>
      <c r="G113" s="29"/>
      <c r="H113" s="29">
        <f>'Свод 2026 БП'!Q109</f>
        <v>0</v>
      </c>
      <c r="I113" s="29">
        <f>'Свод 2026 БП'!R109</f>
        <v>0</v>
      </c>
      <c r="J113" s="29">
        <f>'Свод 2026 БП'!S109</f>
        <v>0</v>
      </c>
      <c r="K113" s="29">
        <f t="shared" si="7"/>
        <v>204898932</v>
      </c>
      <c r="L113" s="127">
        <v>17350967.189999998</v>
      </c>
      <c r="M113" s="127">
        <f t="shared" si="5"/>
        <v>222249899.19</v>
      </c>
    </row>
    <row r="114" spans="1:13" s="1" customFormat="1" x14ac:dyDescent="0.2">
      <c r="A114" s="20">
        <v>96</v>
      </c>
      <c r="B114" s="12" t="s">
        <v>161</v>
      </c>
      <c r="C114" s="10" t="s">
        <v>33</v>
      </c>
      <c r="D114" s="29">
        <f>'Свод 2026 БП'!D110</f>
        <v>115386015</v>
      </c>
      <c r="E114" s="29">
        <f>'Свод 2026 БП'!E110</f>
        <v>30376240</v>
      </c>
      <c r="F114" s="29">
        <f>'Свод 2026 БП'!F110</f>
        <v>374537822</v>
      </c>
      <c r="G114" s="29"/>
      <c r="H114" s="29">
        <f>'Свод 2026 БП'!Q110</f>
        <v>0</v>
      </c>
      <c r="I114" s="29">
        <f>'Свод 2026 БП'!R110</f>
        <v>0</v>
      </c>
      <c r="J114" s="29">
        <f>'Свод 2026 БП'!S110</f>
        <v>0</v>
      </c>
      <c r="K114" s="29">
        <f t="shared" si="7"/>
        <v>520300077</v>
      </c>
      <c r="L114" s="127">
        <v>36159081.629999995</v>
      </c>
      <c r="M114" s="127">
        <f t="shared" si="5"/>
        <v>556459158.63</v>
      </c>
    </row>
    <row r="115" spans="1:13" s="1" customFormat="1" ht="13.5" customHeight="1" x14ac:dyDescent="0.2">
      <c r="A115" s="20">
        <v>97</v>
      </c>
      <c r="B115" s="12" t="s">
        <v>163</v>
      </c>
      <c r="C115" s="10" t="s">
        <v>164</v>
      </c>
      <c r="D115" s="29">
        <f>'Свод 2026 БП'!D111</f>
        <v>0</v>
      </c>
      <c r="E115" s="29">
        <f>'Свод 2026 БП'!E111</f>
        <v>3258333</v>
      </c>
      <c r="F115" s="29">
        <f>'Свод 2026 БП'!F111</f>
        <v>2396172</v>
      </c>
      <c r="G115" s="29"/>
      <c r="H115" s="29">
        <f>'Свод 2026 БП'!Q111</f>
        <v>0</v>
      </c>
      <c r="I115" s="29">
        <f>'Свод 2026 БП'!R111</f>
        <v>279114121</v>
      </c>
      <c r="J115" s="29">
        <f>'Свод 2026 БП'!S111</f>
        <v>0</v>
      </c>
      <c r="K115" s="29">
        <f t="shared" si="7"/>
        <v>284768626</v>
      </c>
      <c r="L115" s="127"/>
      <c r="M115" s="127">
        <f t="shared" si="5"/>
        <v>284768626</v>
      </c>
    </row>
    <row r="116" spans="1:13" s="1" customFormat="1" x14ac:dyDescent="0.2">
      <c r="A116" s="20">
        <v>98</v>
      </c>
      <c r="B116" s="12" t="s">
        <v>165</v>
      </c>
      <c r="C116" s="10" t="s">
        <v>166</v>
      </c>
      <c r="D116" s="29">
        <f>'Свод 2026 БП'!D112</f>
        <v>0</v>
      </c>
      <c r="E116" s="29">
        <f>'Свод 2026 БП'!E112</f>
        <v>124799735</v>
      </c>
      <c r="F116" s="29">
        <f>'Свод 2026 БП'!F112</f>
        <v>0</v>
      </c>
      <c r="G116" s="29"/>
      <c r="H116" s="29">
        <f>'Свод 2026 БП'!Q112</f>
        <v>0</v>
      </c>
      <c r="I116" s="29">
        <f>'Свод 2026 БП'!R112</f>
        <v>0</v>
      </c>
      <c r="J116" s="29">
        <f>'Свод 2026 БП'!S112</f>
        <v>0</v>
      </c>
      <c r="K116" s="29">
        <f t="shared" si="7"/>
        <v>124799735</v>
      </c>
      <c r="L116" s="127"/>
      <c r="M116" s="127">
        <f t="shared" si="5"/>
        <v>124799735</v>
      </c>
    </row>
    <row r="117" spans="1:13" s="1" customFormat="1" x14ac:dyDescent="0.2">
      <c r="A117" s="20">
        <v>99</v>
      </c>
      <c r="B117" s="21" t="s">
        <v>167</v>
      </c>
      <c r="C117" s="10" t="s">
        <v>168</v>
      </c>
      <c r="D117" s="29">
        <f>'Свод 2026 БП'!D113</f>
        <v>0</v>
      </c>
      <c r="E117" s="29">
        <f>'Свод 2026 БП'!E113</f>
        <v>0</v>
      </c>
      <c r="F117" s="29">
        <f>'Свод 2026 БП'!F113</f>
        <v>0</v>
      </c>
      <c r="G117" s="29"/>
      <c r="H117" s="29">
        <f>'Свод 2026 БП'!Q113</f>
        <v>0</v>
      </c>
      <c r="I117" s="29">
        <f>'Свод 2026 БП'!R113</f>
        <v>0</v>
      </c>
      <c r="J117" s="29">
        <f>'Свод 2026 БП'!S113</f>
        <v>0</v>
      </c>
      <c r="K117" s="29">
        <f t="shared" si="7"/>
        <v>0</v>
      </c>
      <c r="L117" s="127"/>
      <c r="M117" s="127">
        <f t="shared" si="5"/>
        <v>0</v>
      </c>
    </row>
    <row r="118" spans="1:13" s="1" customFormat="1" ht="12.75" customHeight="1" x14ac:dyDescent="0.2">
      <c r="A118" s="20">
        <v>100</v>
      </c>
      <c r="B118" s="21" t="s">
        <v>169</v>
      </c>
      <c r="C118" s="10" t="s">
        <v>170</v>
      </c>
      <c r="D118" s="29">
        <f>'Свод 2026 БП'!D114</f>
        <v>0</v>
      </c>
      <c r="E118" s="29">
        <f>'Свод 2026 БП'!E114</f>
        <v>165890</v>
      </c>
      <c r="F118" s="29">
        <f>'Свод 2026 БП'!F114</f>
        <v>0</v>
      </c>
      <c r="G118" s="29"/>
      <c r="H118" s="29">
        <f>'Свод 2026 БП'!Q114</f>
        <v>0</v>
      </c>
      <c r="I118" s="29">
        <f>'Свод 2026 БП'!R114</f>
        <v>0</v>
      </c>
      <c r="J118" s="29">
        <f>'Свод 2026 БП'!S114</f>
        <v>0</v>
      </c>
      <c r="K118" s="29">
        <f t="shared" si="7"/>
        <v>165890</v>
      </c>
      <c r="L118" s="127"/>
      <c r="M118" s="127">
        <f t="shared" si="5"/>
        <v>165890</v>
      </c>
    </row>
    <row r="119" spans="1:13" s="1" customFormat="1" x14ac:dyDescent="0.2">
      <c r="A119" s="20">
        <v>101</v>
      </c>
      <c r="B119" s="21" t="s">
        <v>171</v>
      </c>
      <c r="C119" s="10" t="s">
        <v>172</v>
      </c>
      <c r="D119" s="29">
        <f>'Свод 2026 БП'!D115</f>
        <v>0</v>
      </c>
      <c r="E119" s="29">
        <f>'Свод 2026 БП'!E115</f>
        <v>360653</v>
      </c>
      <c r="F119" s="29">
        <f>'Свод 2026 БП'!F115</f>
        <v>0</v>
      </c>
      <c r="G119" s="29"/>
      <c r="H119" s="29">
        <f>'Свод 2026 БП'!Q115</f>
        <v>0</v>
      </c>
      <c r="I119" s="29">
        <f>'Свод 2026 БП'!R115</f>
        <v>0</v>
      </c>
      <c r="J119" s="29">
        <f>'Свод 2026 БП'!S115</f>
        <v>0</v>
      </c>
      <c r="K119" s="29">
        <f t="shared" si="7"/>
        <v>360653</v>
      </c>
      <c r="L119" s="127"/>
      <c r="M119" s="127">
        <f t="shared" si="5"/>
        <v>360653</v>
      </c>
    </row>
    <row r="120" spans="1:13" s="1" customFormat="1" x14ac:dyDescent="0.2">
      <c r="A120" s="20">
        <v>102</v>
      </c>
      <c r="B120" s="21" t="s">
        <v>173</v>
      </c>
      <c r="C120" s="10" t="s">
        <v>174</v>
      </c>
      <c r="D120" s="29">
        <f>'Свод 2026 БП'!D116</f>
        <v>0</v>
      </c>
      <c r="E120" s="29">
        <f>'Свод 2026 БП'!E116</f>
        <v>0</v>
      </c>
      <c r="F120" s="29">
        <f>'Свод 2026 БП'!F116</f>
        <v>5426068</v>
      </c>
      <c r="G120" s="29"/>
      <c r="H120" s="29">
        <f>'Свод 2026 БП'!Q116</f>
        <v>0</v>
      </c>
      <c r="I120" s="29">
        <f>'Свод 2026 БП'!R116</f>
        <v>0</v>
      </c>
      <c r="J120" s="29">
        <f>'Свод 2026 БП'!S116</f>
        <v>0</v>
      </c>
      <c r="K120" s="29">
        <f t="shared" si="7"/>
        <v>5426068</v>
      </c>
      <c r="L120" s="127"/>
      <c r="M120" s="127">
        <f t="shared" si="5"/>
        <v>5426068</v>
      </c>
    </row>
    <row r="121" spans="1:13" s="1" customFormat="1" x14ac:dyDescent="0.2">
      <c r="A121" s="20">
        <v>103</v>
      </c>
      <c r="B121" s="21" t="s">
        <v>175</v>
      </c>
      <c r="C121" s="10" t="s">
        <v>176</v>
      </c>
      <c r="D121" s="29">
        <f>'Свод 2026 БП'!D117</f>
        <v>0</v>
      </c>
      <c r="E121" s="29">
        <f>'Свод 2026 БП'!E117</f>
        <v>39099990</v>
      </c>
      <c r="F121" s="29">
        <f>'Свод 2026 БП'!F117</f>
        <v>10129740</v>
      </c>
      <c r="G121" s="29"/>
      <c r="H121" s="29">
        <f>'Свод 2026 БП'!Q117</f>
        <v>0</v>
      </c>
      <c r="I121" s="29">
        <f>'Свод 2026 БП'!R117</f>
        <v>1211276688</v>
      </c>
      <c r="J121" s="29">
        <f>'Свод 2026 БП'!S117</f>
        <v>0</v>
      </c>
      <c r="K121" s="29">
        <f t="shared" si="7"/>
        <v>1260506418</v>
      </c>
      <c r="L121" s="127"/>
      <c r="M121" s="127">
        <f t="shared" si="5"/>
        <v>1260506418</v>
      </c>
    </row>
    <row r="122" spans="1:13" s="1" customFormat="1" x14ac:dyDescent="0.2">
      <c r="A122" s="20">
        <v>104</v>
      </c>
      <c r="B122" s="17" t="s">
        <v>177</v>
      </c>
      <c r="C122" s="15" t="s">
        <v>178</v>
      </c>
      <c r="D122" s="29">
        <f>'Свод 2026 БП'!D118</f>
        <v>0</v>
      </c>
      <c r="E122" s="29">
        <f>'Свод 2026 БП'!E118</f>
        <v>0</v>
      </c>
      <c r="F122" s="29">
        <f>'Свод 2026 БП'!F118</f>
        <v>93058126</v>
      </c>
      <c r="G122" s="29"/>
      <c r="H122" s="29">
        <f>'Свод 2026 БП'!Q118</f>
        <v>0</v>
      </c>
      <c r="I122" s="29">
        <f>'Свод 2026 БП'!R118</f>
        <v>0</v>
      </c>
      <c r="J122" s="29">
        <f>'Свод 2026 БП'!S118</f>
        <v>0</v>
      </c>
      <c r="K122" s="29">
        <f t="shared" si="7"/>
        <v>93058126</v>
      </c>
      <c r="L122" s="127"/>
      <c r="M122" s="127">
        <f t="shared" si="5"/>
        <v>93058126</v>
      </c>
    </row>
    <row r="123" spans="1:13" s="1" customFormat="1" x14ac:dyDescent="0.2">
      <c r="A123" s="20">
        <v>105</v>
      </c>
      <c r="B123" s="13" t="s">
        <v>179</v>
      </c>
      <c r="C123" s="10" t="s">
        <v>180</v>
      </c>
      <c r="D123" s="29">
        <f>'Свод 2026 БП'!D119</f>
        <v>224764404</v>
      </c>
      <c r="E123" s="29">
        <f>'Свод 2026 БП'!E119</f>
        <v>49386728</v>
      </c>
      <c r="F123" s="29">
        <f>'Свод 2026 БП'!F119</f>
        <v>11688158</v>
      </c>
      <c r="G123" s="29"/>
      <c r="H123" s="29">
        <f>'Свод 2026 БП'!Q119</f>
        <v>0</v>
      </c>
      <c r="I123" s="29">
        <f>'Свод 2026 БП'!R119</f>
        <v>0</v>
      </c>
      <c r="J123" s="29">
        <f>'Свод 2026 БП'!S119</f>
        <v>0</v>
      </c>
      <c r="K123" s="29">
        <f t="shared" si="7"/>
        <v>285839290</v>
      </c>
      <c r="L123" s="127"/>
      <c r="M123" s="127">
        <f t="shared" si="5"/>
        <v>285839290</v>
      </c>
    </row>
    <row r="124" spans="1:13" s="1" customFormat="1" ht="11.25" customHeight="1" x14ac:dyDescent="0.2">
      <c r="A124" s="20">
        <v>106</v>
      </c>
      <c r="B124" s="21" t="s">
        <v>181</v>
      </c>
      <c r="C124" s="10" t="s">
        <v>182</v>
      </c>
      <c r="D124" s="29">
        <f>'Свод 2026 БП'!D120</f>
        <v>0</v>
      </c>
      <c r="E124" s="29">
        <f>'Свод 2026 БП'!E120</f>
        <v>0</v>
      </c>
      <c r="F124" s="29">
        <f>'Свод 2026 БП'!F120</f>
        <v>34705</v>
      </c>
      <c r="G124" s="29"/>
      <c r="H124" s="29">
        <f>'Свод 2026 БП'!Q120</f>
        <v>0</v>
      </c>
      <c r="I124" s="29">
        <f>'Свод 2026 БП'!R120</f>
        <v>0</v>
      </c>
      <c r="J124" s="29">
        <f>'Свод 2026 БП'!S120</f>
        <v>0</v>
      </c>
      <c r="K124" s="29">
        <f t="shared" si="7"/>
        <v>34705</v>
      </c>
      <c r="L124" s="127"/>
      <c r="M124" s="127">
        <f t="shared" si="5"/>
        <v>34705</v>
      </c>
    </row>
    <row r="125" spans="1:13" s="1" customFormat="1" x14ac:dyDescent="0.2">
      <c r="A125" s="20">
        <v>107</v>
      </c>
      <c r="B125" s="12" t="s">
        <v>183</v>
      </c>
      <c r="C125" s="18" t="s">
        <v>184</v>
      </c>
      <c r="D125" s="29">
        <f>'Свод 2026 БП'!D121</f>
        <v>0</v>
      </c>
      <c r="E125" s="29">
        <f>'Свод 2026 БП'!E121</f>
        <v>20819913</v>
      </c>
      <c r="F125" s="29">
        <f>'Свод 2026 БП'!F121</f>
        <v>0</v>
      </c>
      <c r="G125" s="29"/>
      <c r="H125" s="29">
        <f>'Свод 2026 БП'!Q121</f>
        <v>0</v>
      </c>
      <c r="I125" s="29">
        <f>'Свод 2026 БП'!R121</f>
        <v>0</v>
      </c>
      <c r="J125" s="29">
        <f>'Свод 2026 БП'!S121</f>
        <v>0</v>
      </c>
      <c r="K125" s="29">
        <f t="shared" si="7"/>
        <v>20819913</v>
      </c>
      <c r="L125" s="127"/>
      <c r="M125" s="127">
        <f t="shared" si="5"/>
        <v>20819913</v>
      </c>
    </row>
    <row r="126" spans="1:13" s="1" customFormat="1" x14ac:dyDescent="0.2">
      <c r="A126" s="20">
        <v>108</v>
      </c>
      <c r="B126" s="21" t="s">
        <v>185</v>
      </c>
      <c r="C126" s="10" t="s">
        <v>262</v>
      </c>
      <c r="D126" s="29">
        <f>'Свод 2026 БП'!D122</f>
        <v>19661072</v>
      </c>
      <c r="E126" s="29">
        <f>'Свод 2026 БП'!E122</f>
        <v>215890</v>
      </c>
      <c r="F126" s="29">
        <f>'Свод 2026 БП'!F122</f>
        <v>6512098</v>
      </c>
      <c r="G126" s="29"/>
      <c r="H126" s="29">
        <f>'Свод 2026 БП'!Q122</f>
        <v>0</v>
      </c>
      <c r="I126" s="29">
        <f>'Свод 2026 БП'!R122</f>
        <v>0</v>
      </c>
      <c r="J126" s="29">
        <f>'Свод 2026 БП'!S122</f>
        <v>0</v>
      </c>
      <c r="K126" s="29">
        <f t="shared" si="7"/>
        <v>26389060</v>
      </c>
      <c r="L126" s="127"/>
      <c r="M126" s="127">
        <f t="shared" si="5"/>
        <v>26389060</v>
      </c>
    </row>
    <row r="127" spans="1:13" s="1" customFormat="1" ht="14.25" customHeight="1" x14ac:dyDescent="0.2">
      <c r="A127" s="20">
        <v>109</v>
      </c>
      <c r="B127" s="13" t="s">
        <v>186</v>
      </c>
      <c r="C127" s="10" t="s">
        <v>251</v>
      </c>
      <c r="D127" s="29">
        <f>'Свод 2026 БП'!D123</f>
        <v>0</v>
      </c>
      <c r="E127" s="29">
        <f>'Свод 2026 БП'!E123</f>
        <v>150620</v>
      </c>
      <c r="F127" s="29">
        <f>'Свод 2026 БП'!F123</f>
        <v>7612867</v>
      </c>
      <c r="G127" s="29"/>
      <c r="H127" s="29">
        <f>'Свод 2026 БП'!Q123</f>
        <v>0</v>
      </c>
      <c r="I127" s="29">
        <f>'Свод 2026 БП'!R123</f>
        <v>0</v>
      </c>
      <c r="J127" s="29">
        <f>'Свод 2026 БП'!S123</f>
        <v>0</v>
      </c>
      <c r="K127" s="29">
        <f t="shared" si="7"/>
        <v>7763487</v>
      </c>
      <c r="L127" s="127"/>
      <c r="M127" s="127">
        <f t="shared" si="5"/>
        <v>7763487</v>
      </c>
    </row>
    <row r="128" spans="1:13" s="1" customFormat="1" x14ac:dyDescent="0.2">
      <c r="A128" s="20">
        <v>110</v>
      </c>
      <c r="B128" s="12" t="s">
        <v>331</v>
      </c>
      <c r="C128" s="10" t="s">
        <v>319</v>
      </c>
      <c r="D128" s="29">
        <f>'Свод 2026 БП'!D124</f>
        <v>0</v>
      </c>
      <c r="E128" s="29">
        <f>'Свод 2026 БП'!E124</f>
        <v>0</v>
      </c>
      <c r="F128" s="29">
        <f>'Свод 2026 БП'!F124</f>
        <v>0</v>
      </c>
      <c r="G128" s="29"/>
      <c r="H128" s="29">
        <f>'Свод 2026 БП'!Q124</f>
        <v>0</v>
      </c>
      <c r="I128" s="29">
        <f>'Свод 2026 БП'!R124</f>
        <v>0</v>
      </c>
      <c r="J128" s="29">
        <f>'Свод 2026 БП'!S124</f>
        <v>0</v>
      </c>
      <c r="K128" s="29">
        <f t="shared" si="7"/>
        <v>0</v>
      </c>
      <c r="L128" s="127">
        <v>53797900.799999997</v>
      </c>
      <c r="M128" s="127">
        <f t="shared" si="5"/>
        <v>53797900.799999997</v>
      </c>
    </row>
    <row r="129" spans="1:13" s="1" customFormat="1" x14ac:dyDescent="0.2">
      <c r="A129" s="20">
        <v>111</v>
      </c>
      <c r="B129" s="54" t="s">
        <v>422</v>
      </c>
      <c r="C129" s="15" t="s">
        <v>423</v>
      </c>
      <c r="D129" s="29">
        <f>'Свод 2026 БП'!D125</f>
        <v>0</v>
      </c>
      <c r="E129" s="29">
        <f>'Свод 2026 БП'!E125</f>
        <v>0</v>
      </c>
      <c r="F129" s="29">
        <f>'Свод 2026 БП'!F125</f>
        <v>0</v>
      </c>
      <c r="G129" s="29"/>
      <c r="H129" s="29">
        <f>'Свод 2026 БП'!Q125</f>
        <v>0</v>
      </c>
      <c r="I129" s="29">
        <f>'Свод 2026 БП'!R125</f>
        <v>0</v>
      </c>
      <c r="J129" s="29">
        <f>'Свод 2026 БП'!S125</f>
        <v>0</v>
      </c>
      <c r="K129" s="29">
        <f t="shared" si="7"/>
        <v>0</v>
      </c>
      <c r="L129" s="127">
        <v>31781078.399999999</v>
      </c>
      <c r="M129" s="127">
        <f t="shared" si="5"/>
        <v>31781078.399999999</v>
      </c>
    </row>
    <row r="130" spans="1:13" s="1" customFormat="1" ht="13.5" customHeight="1" x14ac:dyDescent="0.2">
      <c r="A130" s="20">
        <v>112</v>
      </c>
      <c r="B130" s="13" t="s">
        <v>187</v>
      </c>
      <c r="C130" s="10" t="s">
        <v>322</v>
      </c>
      <c r="D130" s="29">
        <f>'Свод 2026 БП'!D126</f>
        <v>0</v>
      </c>
      <c r="E130" s="29">
        <f>'Свод 2026 БП'!E126</f>
        <v>60620161</v>
      </c>
      <c r="F130" s="29">
        <f>'Свод 2026 БП'!F126</f>
        <v>0</v>
      </c>
      <c r="G130" s="29"/>
      <c r="H130" s="29">
        <f>'Свод 2026 БП'!Q126</f>
        <v>0</v>
      </c>
      <c r="I130" s="29">
        <f>'Свод 2026 БП'!R126</f>
        <v>0</v>
      </c>
      <c r="J130" s="29">
        <f>'Свод 2026 БП'!S126</f>
        <v>0</v>
      </c>
      <c r="K130" s="29">
        <f t="shared" si="7"/>
        <v>60620161</v>
      </c>
      <c r="L130" s="127"/>
      <c r="M130" s="127">
        <f t="shared" si="5"/>
        <v>60620161</v>
      </c>
    </row>
    <row r="131" spans="1:13" s="1" customFormat="1" x14ac:dyDescent="0.2">
      <c r="A131" s="20">
        <v>113</v>
      </c>
      <c r="B131" s="21" t="s">
        <v>188</v>
      </c>
      <c r="C131" s="10" t="s">
        <v>189</v>
      </c>
      <c r="D131" s="29">
        <f>'Свод 2026 БП'!D127</f>
        <v>0</v>
      </c>
      <c r="E131" s="29">
        <f>'Свод 2026 БП'!E127</f>
        <v>0</v>
      </c>
      <c r="F131" s="29">
        <f>'Свод 2026 БП'!F127</f>
        <v>2776680</v>
      </c>
      <c r="G131" s="29"/>
      <c r="H131" s="29">
        <f>'Свод 2026 БП'!Q127</f>
        <v>0</v>
      </c>
      <c r="I131" s="29">
        <f>'Свод 2026 БП'!R127</f>
        <v>317835012</v>
      </c>
      <c r="J131" s="29">
        <f>'Свод 2026 БП'!S127</f>
        <v>0</v>
      </c>
      <c r="K131" s="29">
        <f t="shared" si="7"/>
        <v>320611692</v>
      </c>
      <c r="L131" s="127"/>
      <c r="M131" s="127">
        <f t="shared" si="5"/>
        <v>320611692</v>
      </c>
    </row>
    <row r="132" spans="1:13" s="1" customFormat="1" ht="13.5" customHeight="1" x14ac:dyDescent="0.2">
      <c r="A132" s="20">
        <v>114</v>
      </c>
      <c r="B132" s="21" t="s">
        <v>190</v>
      </c>
      <c r="C132" s="35" t="s">
        <v>307</v>
      </c>
      <c r="D132" s="29">
        <f>'Свод 2026 БП'!D128</f>
        <v>0</v>
      </c>
      <c r="E132" s="29">
        <f>'Свод 2026 БП'!E128</f>
        <v>216894</v>
      </c>
      <c r="F132" s="29">
        <f>'Свод 2026 БП'!F128</f>
        <v>0</v>
      </c>
      <c r="G132" s="29"/>
      <c r="H132" s="29">
        <f>'Свод 2026 БП'!Q128</f>
        <v>0</v>
      </c>
      <c r="I132" s="29">
        <f>'Свод 2026 БП'!R128</f>
        <v>0</v>
      </c>
      <c r="J132" s="29">
        <f>'Свод 2026 БП'!S128</f>
        <v>0</v>
      </c>
      <c r="K132" s="29">
        <f t="shared" si="7"/>
        <v>216894</v>
      </c>
      <c r="L132" s="127"/>
      <c r="M132" s="127">
        <f t="shared" si="5"/>
        <v>216894</v>
      </c>
    </row>
    <row r="133" spans="1:13" s="1" customFormat="1" x14ac:dyDescent="0.2">
      <c r="A133" s="20">
        <v>115</v>
      </c>
      <c r="B133" s="21" t="s">
        <v>191</v>
      </c>
      <c r="C133" s="10" t="s">
        <v>226</v>
      </c>
      <c r="D133" s="29">
        <f>'Свод 2026 БП'!D129</f>
        <v>3455123501</v>
      </c>
      <c r="E133" s="29">
        <f>'Свод 2026 БП'!E129</f>
        <v>139389911</v>
      </c>
      <c r="F133" s="29">
        <f>'Свод 2026 БП'!F129</f>
        <v>385471153</v>
      </c>
      <c r="G133" s="29"/>
      <c r="H133" s="29">
        <f>'Свод 2026 БП'!Q129</f>
        <v>0</v>
      </c>
      <c r="I133" s="29">
        <f>'Свод 2026 БП'!R129</f>
        <v>30139946</v>
      </c>
      <c r="J133" s="29">
        <f>'Свод 2026 БП'!S129</f>
        <v>108148046</v>
      </c>
      <c r="K133" s="29">
        <f t="shared" si="7"/>
        <v>4118272557</v>
      </c>
      <c r="L133" s="127"/>
      <c r="M133" s="127">
        <f t="shared" si="5"/>
        <v>4118272557</v>
      </c>
    </row>
    <row r="134" spans="1:13" s="1" customFormat="1" ht="10.5" customHeight="1" x14ac:dyDescent="0.2">
      <c r="A134" s="20">
        <v>116</v>
      </c>
      <c r="B134" s="21" t="s">
        <v>192</v>
      </c>
      <c r="C134" s="10" t="s">
        <v>193</v>
      </c>
      <c r="D134" s="29">
        <f>'Свод 2026 БП'!D130</f>
        <v>3712806949</v>
      </c>
      <c r="E134" s="29">
        <f>'Свод 2026 БП'!E130</f>
        <v>4339508439</v>
      </c>
      <c r="F134" s="29">
        <f>'Свод 2026 БП'!F130</f>
        <v>900895001</v>
      </c>
      <c r="G134" s="29"/>
      <c r="H134" s="29">
        <f>'Свод 2026 БП'!Q130</f>
        <v>0</v>
      </c>
      <c r="I134" s="29">
        <f>'Свод 2026 БП'!R130</f>
        <v>267456</v>
      </c>
      <c r="J134" s="29">
        <f>'Свод 2026 БП'!S130</f>
        <v>20811525</v>
      </c>
      <c r="K134" s="29">
        <f t="shared" si="7"/>
        <v>8974289370</v>
      </c>
      <c r="L134" s="127">
        <v>44399681.219999999</v>
      </c>
      <c r="M134" s="127">
        <f t="shared" ref="M134:M151" si="8">K134+L134</f>
        <v>9018689051.2199993</v>
      </c>
    </row>
    <row r="135" spans="1:13" s="1" customFormat="1" x14ac:dyDescent="0.2">
      <c r="A135" s="20">
        <v>117</v>
      </c>
      <c r="B135" s="21" t="s">
        <v>194</v>
      </c>
      <c r="C135" s="10" t="s">
        <v>40</v>
      </c>
      <c r="D135" s="29">
        <f>'Свод 2026 БП'!D131</f>
        <v>2513005254</v>
      </c>
      <c r="E135" s="29">
        <f>'Свод 2026 БП'!E131</f>
        <v>13505685</v>
      </c>
      <c r="F135" s="29">
        <f>'Свод 2026 БП'!F131</f>
        <v>118356392</v>
      </c>
      <c r="G135" s="29"/>
      <c r="H135" s="29">
        <f>'Свод 2026 БП'!Q131</f>
        <v>0</v>
      </c>
      <c r="I135" s="29">
        <f>'Свод 2026 БП'!R131</f>
        <v>4011840</v>
      </c>
      <c r="J135" s="29">
        <f>'Свод 2026 БП'!S131</f>
        <v>50340983</v>
      </c>
      <c r="K135" s="29">
        <f t="shared" si="7"/>
        <v>2699220154</v>
      </c>
      <c r="L135" s="127"/>
      <c r="M135" s="127">
        <f t="shared" si="8"/>
        <v>2699220154</v>
      </c>
    </row>
    <row r="136" spans="1:13" s="1" customFormat="1" x14ac:dyDescent="0.2">
      <c r="A136" s="20">
        <v>118</v>
      </c>
      <c r="B136" s="12" t="s">
        <v>195</v>
      </c>
      <c r="C136" s="10" t="s">
        <v>46</v>
      </c>
      <c r="D136" s="29">
        <f>'Свод 2026 БП'!D132</f>
        <v>1783068431</v>
      </c>
      <c r="E136" s="29">
        <f>'Свод 2026 БП'!E132</f>
        <v>124029702</v>
      </c>
      <c r="F136" s="29">
        <f>'Свод 2026 БП'!F132</f>
        <v>142636645</v>
      </c>
      <c r="G136" s="29"/>
      <c r="H136" s="29">
        <f>'Свод 2026 БП'!Q132</f>
        <v>0</v>
      </c>
      <c r="I136" s="29">
        <f>'Свод 2026 БП'!R132</f>
        <v>19136422</v>
      </c>
      <c r="J136" s="29">
        <f>'Свод 2026 БП'!S132</f>
        <v>141043134</v>
      </c>
      <c r="K136" s="29">
        <f t="shared" ref="K136:K150" si="9">D136+E136+F136+H136+I136+J136</f>
        <v>2209914334</v>
      </c>
      <c r="L136" s="127"/>
      <c r="M136" s="127">
        <f t="shared" si="8"/>
        <v>2209914334</v>
      </c>
    </row>
    <row r="137" spans="1:13" s="1" customFormat="1" x14ac:dyDescent="0.2">
      <c r="A137" s="20">
        <v>119</v>
      </c>
      <c r="B137" s="12" t="s">
        <v>196</v>
      </c>
      <c r="C137" s="10" t="s">
        <v>228</v>
      </c>
      <c r="D137" s="29">
        <f>'Свод 2026 БП'!D133</f>
        <v>392809570</v>
      </c>
      <c r="E137" s="29">
        <f>'Свод 2026 БП'!E133</f>
        <v>53718572</v>
      </c>
      <c r="F137" s="29">
        <f>'Свод 2026 БП'!F133</f>
        <v>93391308</v>
      </c>
      <c r="G137" s="29"/>
      <c r="H137" s="29">
        <f>'Свод 2026 БП'!Q133</f>
        <v>0</v>
      </c>
      <c r="I137" s="29">
        <f>'Свод 2026 БП'!R133</f>
        <v>0</v>
      </c>
      <c r="J137" s="29">
        <f>'Свод 2026 БП'!S133</f>
        <v>0</v>
      </c>
      <c r="K137" s="29">
        <f t="shared" si="9"/>
        <v>539919450</v>
      </c>
      <c r="L137" s="127">
        <v>97894682.980000004</v>
      </c>
      <c r="M137" s="127">
        <f t="shared" si="8"/>
        <v>637814132.98000002</v>
      </c>
    </row>
    <row r="138" spans="1:13" s="1" customFormat="1" x14ac:dyDescent="0.2">
      <c r="A138" s="20">
        <v>120</v>
      </c>
      <c r="B138" s="12" t="s">
        <v>197</v>
      </c>
      <c r="C138" s="10" t="s">
        <v>48</v>
      </c>
      <c r="D138" s="29">
        <f>'Свод 2026 БП'!D134</f>
        <v>1481242801</v>
      </c>
      <c r="E138" s="29">
        <f>'Свод 2026 БП'!E134</f>
        <v>72410820</v>
      </c>
      <c r="F138" s="29">
        <f>'Свод 2026 БП'!F134</f>
        <v>98595406</v>
      </c>
      <c r="G138" s="29"/>
      <c r="H138" s="29">
        <f>'Свод 2026 БП'!Q134</f>
        <v>0</v>
      </c>
      <c r="I138" s="29">
        <f>'Свод 2026 БП'!R134</f>
        <v>0</v>
      </c>
      <c r="J138" s="29">
        <f>'Свод 2026 БП'!S134</f>
        <v>0</v>
      </c>
      <c r="K138" s="29">
        <f t="shared" si="9"/>
        <v>1652249027</v>
      </c>
      <c r="L138" s="127"/>
      <c r="M138" s="127">
        <f t="shared" si="8"/>
        <v>1652249027</v>
      </c>
    </row>
    <row r="139" spans="1:13" s="1" customFormat="1" x14ac:dyDescent="0.2">
      <c r="A139" s="20">
        <v>121</v>
      </c>
      <c r="B139" s="21" t="s">
        <v>198</v>
      </c>
      <c r="C139" s="10" t="s">
        <v>47</v>
      </c>
      <c r="D139" s="29">
        <f>'Свод 2026 БП'!D135</f>
        <v>0</v>
      </c>
      <c r="E139" s="29">
        <f>'Свод 2026 БП'!E135</f>
        <v>164685970</v>
      </c>
      <c r="F139" s="29">
        <f>'Свод 2026 БП'!F135</f>
        <v>163536997</v>
      </c>
      <c r="G139" s="29"/>
      <c r="H139" s="29">
        <f>'Свод 2026 БП'!Q135</f>
        <v>0</v>
      </c>
      <c r="I139" s="29">
        <f>'Свод 2026 БП'!R135</f>
        <v>0</v>
      </c>
      <c r="J139" s="29">
        <f>'Свод 2026 БП'!S135</f>
        <v>0</v>
      </c>
      <c r="K139" s="29">
        <f t="shared" si="9"/>
        <v>328222967</v>
      </c>
      <c r="L139" s="127"/>
      <c r="M139" s="127">
        <f t="shared" si="8"/>
        <v>328222967</v>
      </c>
    </row>
    <row r="140" spans="1:13" s="1" customFormat="1" x14ac:dyDescent="0.2">
      <c r="A140" s="20">
        <v>122</v>
      </c>
      <c r="B140" s="21" t="s">
        <v>199</v>
      </c>
      <c r="C140" s="10" t="s">
        <v>200</v>
      </c>
      <c r="D140" s="29">
        <f>'Свод 2026 БП'!D136</f>
        <v>0</v>
      </c>
      <c r="E140" s="29">
        <f>'Свод 2026 БП'!E136</f>
        <v>0</v>
      </c>
      <c r="F140" s="29">
        <f>'Свод 2026 БП'!F136</f>
        <v>0</v>
      </c>
      <c r="G140" s="29"/>
      <c r="H140" s="29">
        <f>'Свод 2026 БП'!Q136</f>
        <v>0</v>
      </c>
      <c r="I140" s="29">
        <f>'Свод 2026 БП'!R136</f>
        <v>0</v>
      </c>
      <c r="J140" s="29">
        <f>'Свод 2026 БП'!S136</f>
        <v>192049396</v>
      </c>
      <c r="K140" s="29">
        <f t="shared" si="9"/>
        <v>192049396</v>
      </c>
      <c r="L140" s="127"/>
      <c r="M140" s="127">
        <f t="shared" si="8"/>
        <v>192049396</v>
      </c>
    </row>
    <row r="141" spans="1:13" s="1" customFormat="1" x14ac:dyDescent="0.2">
      <c r="A141" s="20">
        <v>123</v>
      </c>
      <c r="B141" s="21" t="s">
        <v>201</v>
      </c>
      <c r="C141" s="10" t="s">
        <v>41</v>
      </c>
      <c r="D141" s="29">
        <f>'Свод 2026 БП'!D137</f>
        <v>420072345</v>
      </c>
      <c r="E141" s="29">
        <f>'Свод 2026 БП'!E137</f>
        <v>11494392</v>
      </c>
      <c r="F141" s="29">
        <f>'Свод 2026 БП'!F137</f>
        <v>49945923</v>
      </c>
      <c r="G141" s="29"/>
      <c r="H141" s="29">
        <f>'Свод 2026 БП'!Q137</f>
        <v>0</v>
      </c>
      <c r="I141" s="29">
        <f>'Свод 2026 БП'!R137</f>
        <v>0</v>
      </c>
      <c r="J141" s="29">
        <f>'Свод 2026 БП'!S137</f>
        <v>334778570</v>
      </c>
      <c r="K141" s="29">
        <f t="shared" si="9"/>
        <v>816291230</v>
      </c>
      <c r="L141" s="127">
        <v>72048449.349999994</v>
      </c>
      <c r="M141" s="127">
        <f t="shared" si="8"/>
        <v>888339679.35000002</v>
      </c>
    </row>
    <row r="142" spans="1:13" s="1" customFormat="1" x14ac:dyDescent="0.2">
      <c r="A142" s="20">
        <v>124</v>
      </c>
      <c r="B142" s="12" t="s">
        <v>202</v>
      </c>
      <c r="C142" s="10" t="s">
        <v>227</v>
      </c>
      <c r="D142" s="29">
        <f>'Свод 2026 БП'!D138</f>
        <v>1768094883</v>
      </c>
      <c r="E142" s="29">
        <f>'Свод 2026 БП'!E138</f>
        <v>34958970</v>
      </c>
      <c r="F142" s="29">
        <f>'Свод 2026 БП'!F138</f>
        <v>513398260</v>
      </c>
      <c r="G142" s="29"/>
      <c r="H142" s="29">
        <f>'Свод 2026 БП'!Q138</f>
        <v>0</v>
      </c>
      <c r="I142" s="29">
        <f>'Свод 2026 БП'!R138</f>
        <v>1337280</v>
      </c>
      <c r="J142" s="29">
        <f>'Свод 2026 БП'!S138</f>
        <v>116887884</v>
      </c>
      <c r="K142" s="29">
        <f t="shared" si="9"/>
        <v>2434677277</v>
      </c>
      <c r="L142" s="127">
        <v>1599370.5</v>
      </c>
      <c r="M142" s="127">
        <f t="shared" si="8"/>
        <v>2436276647.5</v>
      </c>
    </row>
    <row r="143" spans="1:13" s="1" customFormat="1" x14ac:dyDescent="0.2">
      <c r="A143" s="20">
        <v>125</v>
      </c>
      <c r="B143" s="13" t="s">
        <v>203</v>
      </c>
      <c r="C143" s="10" t="s">
        <v>465</v>
      </c>
      <c r="D143" s="29">
        <f>'Свод 2026 БП'!D139</f>
        <v>1756330808</v>
      </c>
      <c r="E143" s="29">
        <f>'Свод 2026 БП'!E139</f>
        <v>139207170</v>
      </c>
      <c r="F143" s="29">
        <f>'Свод 2026 БП'!F139</f>
        <v>720337740</v>
      </c>
      <c r="G143" s="29"/>
      <c r="H143" s="29">
        <f>'Свод 2026 БП'!Q139</f>
        <v>0</v>
      </c>
      <c r="I143" s="29">
        <f>'Свод 2026 БП'!R139</f>
        <v>1337280</v>
      </c>
      <c r="J143" s="29">
        <f>'Свод 2026 БП'!S139</f>
        <v>105682032</v>
      </c>
      <c r="K143" s="29">
        <f t="shared" si="9"/>
        <v>2722895030</v>
      </c>
      <c r="L143" s="127">
        <v>18295727.699999999</v>
      </c>
      <c r="M143" s="127">
        <f t="shared" si="8"/>
        <v>2741190757.6999998</v>
      </c>
    </row>
    <row r="144" spans="1:13" s="1" customFormat="1" x14ac:dyDescent="0.2">
      <c r="A144" s="20">
        <v>126</v>
      </c>
      <c r="B144" s="21" t="s">
        <v>204</v>
      </c>
      <c r="C144" s="10" t="s">
        <v>205</v>
      </c>
      <c r="D144" s="29">
        <f>'Свод 2026 БП'!D140</f>
        <v>1207413886</v>
      </c>
      <c r="E144" s="29">
        <f>'Свод 2026 БП'!E140</f>
        <v>250967715</v>
      </c>
      <c r="F144" s="29">
        <f>'Свод 2026 БП'!F140</f>
        <v>29372416</v>
      </c>
      <c r="G144" s="29"/>
      <c r="H144" s="29">
        <f>'Свод 2026 БП'!Q140</f>
        <v>0</v>
      </c>
      <c r="I144" s="29">
        <f>'Свод 2026 БП'!R140</f>
        <v>0</v>
      </c>
      <c r="J144" s="29">
        <f>'Свод 2026 БП'!S140</f>
        <v>0</v>
      </c>
      <c r="K144" s="29">
        <f t="shared" si="9"/>
        <v>1487754017</v>
      </c>
      <c r="L144" s="127">
        <v>30207276</v>
      </c>
      <c r="M144" s="127">
        <f t="shared" si="8"/>
        <v>1517961293</v>
      </c>
    </row>
    <row r="145" spans="1:13" s="1" customFormat="1" x14ac:dyDescent="0.2">
      <c r="A145" s="20">
        <v>127</v>
      </c>
      <c r="B145" s="12" t="s">
        <v>206</v>
      </c>
      <c r="C145" s="10" t="s">
        <v>207</v>
      </c>
      <c r="D145" s="29">
        <f>'Свод 2026 БП'!D141</f>
        <v>0</v>
      </c>
      <c r="E145" s="29">
        <f>'Свод 2026 БП'!E141</f>
        <v>0</v>
      </c>
      <c r="F145" s="29">
        <f>'Свод 2026 БП'!F141</f>
        <v>76957504</v>
      </c>
      <c r="G145" s="29"/>
      <c r="H145" s="29">
        <f>'Свод 2026 БП'!Q141</f>
        <v>0</v>
      </c>
      <c r="I145" s="29">
        <f>'Свод 2026 БП'!R141</f>
        <v>0</v>
      </c>
      <c r="J145" s="29">
        <f>'Свод 2026 БП'!S141</f>
        <v>0</v>
      </c>
      <c r="K145" s="29">
        <f t="shared" si="9"/>
        <v>76957504</v>
      </c>
      <c r="L145" s="127"/>
      <c r="M145" s="127">
        <f t="shared" si="8"/>
        <v>76957504</v>
      </c>
    </row>
    <row r="146" spans="1:13" s="1" customFormat="1" x14ac:dyDescent="0.2">
      <c r="A146" s="20">
        <v>128</v>
      </c>
      <c r="B146" s="21" t="s">
        <v>208</v>
      </c>
      <c r="C146" s="10" t="s">
        <v>209</v>
      </c>
      <c r="D146" s="29">
        <f>'Свод 2026 БП'!D142</f>
        <v>0</v>
      </c>
      <c r="E146" s="29">
        <f>'Свод 2026 БП'!E142</f>
        <v>241000693</v>
      </c>
      <c r="F146" s="29">
        <f>'Свод 2026 БП'!F142</f>
        <v>289311743</v>
      </c>
      <c r="G146" s="29"/>
      <c r="H146" s="29">
        <f>'Свод 2026 БП'!Q142</f>
        <v>0</v>
      </c>
      <c r="I146" s="29">
        <f>'Свод 2026 БП'!R142</f>
        <v>0</v>
      </c>
      <c r="J146" s="29">
        <f>'Свод 2026 БП'!S142</f>
        <v>0</v>
      </c>
      <c r="K146" s="29">
        <f t="shared" si="9"/>
        <v>530312436</v>
      </c>
      <c r="L146" s="127">
        <v>75380562.540000007</v>
      </c>
      <c r="M146" s="127">
        <f t="shared" si="8"/>
        <v>605692998.53999996</v>
      </c>
    </row>
    <row r="147" spans="1:13" s="1" customFormat="1" x14ac:dyDescent="0.2">
      <c r="A147" s="20">
        <v>129</v>
      </c>
      <c r="B147" s="85" t="s">
        <v>252</v>
      </c>
      <c r="C147" s="87" t="s">
        <v>253</v>
      </c>
      <c r="D147" s="29">
        <f>'Свод 2026 БП'!D143</f>
        <v>0</v>
      </c>
      <c r="E147" s="29">
        <f>'Свод 2026 БП'!E143</f>
        <v>0</v>
      </c>
      <c r="F147" s="29">
        <f>'Свод 2026 БП'!F143</f>
        <v>0</v>
      </c>
      <c r="G147" s="29"/>
      <c r="H147" s="29">
        <f>'Свод 2026 БП'!Q143</f>
        <v>0</v>
      </c>
      <c r="I147" s="29">
        <f>'Свод 2026 БП'!R143</f>
        <v>0</v>
      </c>
      <c r="J147" s="29">
        <f>'Свод 2026 БП'!S143</f>
        <v>0</v>
      </c>
      <c r="K147" s="29">
        <f t="shared" si="9"/>
        <v>0</v>
      </c>
      <c r="L147" s="127">
        <v>672654639.87</v>
      </c>
      <c r="M147" s="127">
        <f t="shared" si="8"/>
        <v>672654639.87</v>
      </c>
    </row>
    <row r="148" spans="1:13" s="1" customFormat="1" x14ac:dyDescent="0.2">
      <c r="A148" s="20">
        <v>130</v>
      </c>
      <c r="B148" s="88" t="s">
        <v>254</v>
      </c>
      <c r="C148" s="41" t="s">
        <v>255</v>
      </c>
      <c r="D148" s="29">
        <f>'Свод 2026 БП'!D144</f>
        <v>0</v>
      </c>
      <c r="E148" s="29">
        <f>'Свод 2026 БП'!E144</f>
        <v>0</v>
      </c>
      <c r="F148" s="29">
        <f>'Свод 2026 БП'!F144</f>
        <v>0</v>
      </c>
      <c r="G148" s="29"/>
      <c r="H148" s="29">
        <f>'Свод 2026 БП'!Q144</f>
        <v>0</v>
      </c>
      <c r="I148" s="29">
        <f>'Свод 2026 БП'!R144</f>
        <v>0</v>
      </c>
      <c r="J148" s="29">
        <f>'Свод 2026 БП'!S144</f>
        <v>0</v>
      </c>
      <c r="K148" s="29">
        <f t="shared" si="9"/>
        <v>0</v>
      </c>
      <c r="L148" s="127">
        <v>417654670.39999998</v>
      </c>
      <c r="M148" s="127">
        <f t="shared" si="8"/>
        <v>417654670.39999998</v>
      </c>
    </row>
    <row r="149" spans="1:13" s="1" customFormat="1" x14ac:dyDescent="0.2">
      <c r="A149" s="20">
        <v>131</v>
      </c>
      <c r="B149" s="89" t="s">
        <v>256</v>
      </c>
      <c r="C149" s="141" t="s">
        <v>420</v>
      </c>
      <c r="D149" s="29">
        <f>'Свод 2026 БП'!D145</f>
        <v>0</v>
      </c>
      <c r="E149" s="29">
        <f>'Свод 2026 БП'!E145</f>
        <v>0</v>
      </c>
      <c r="F149" s="29">
        <f>'Свод 2026 БП'!F145</f>
        <v>0</v>
      </c>
      <c r="G149" s="29"/>
      <c r="H149" s="29">
        <f>'Свод 2026 БП'!Q145</f>
        <v>0</v>
      </c>
      <c r="I149" s="29">
        <f>'Свод 2026 БП'!R145</f>
        <v>0</v>
      </c>
      <c r="J149" s="29">
        <f>'Свод 2026 БП'!S145</f>
        <v>0</v>
      </c>
      <c r="K149" s="29">
        <f t="shared" si="9"/>
        <v>0</v>
      </c>
      <c r="L149" s="127">
        <v>2516833381.8299999</v>
      </c>
      <c r="M149" s="127">
        <f t="shared" si="8"/>
        <v>2516833381.8299999</v>
      </c>
    </row>
    <row r="150" spans="1:13" s="1" customFormat="1" x14ac:dyDescent="0.2">
      <c r="A150" s="20">
        <v>132</v>
      </c>
      <c r="B150" s="20" t="s">
        <v>260</v>
      </c>
      <c r="C150" s="28" t="s">
        <v>261</v>
      </c>
      <c r="D150" s="29">
        <f>'Свод 2026 БП'!D146</f>
        <v>0</v>
      </c>
      <c r="E150" s="29">
        <f>'Свод 2026 БП'!E146</f>
        <v>0</v>
      </c>
      <c r="F150" s="29">
        <f>'Свод 2026 БП'!F146</f>
        <v>0</v>
      </c>
      <c r="G150" s="29"/>
      <c r="H150" s="29">
        <f>'Свод 2026 БП'!Q146</f>
        <v>0</v>
      </c>
      <c r="I150" s="29">
        <f>'Свод 2026 БП'!R146</f>
        <v>0</v>
      </c>
      <c r="J150" s="29">
        <f>'Свод 2026 БП'!S146</f>
        <v>38831374</v>
      </c>
      <c r="K150" s="29">
        <f t="shared" si="9"/>
        <v>38831374</v>
      </c>
      <c r="L150" s="127"/>
      <c r="M150" s="127">
        <f t="shared" si="8"/>
        <v>38831374</v>
      </c>
    </row>
    <row r="151" spans="1:13" s="1" customFormat="1" x14ac:dyDescent="0.2">
      <c r="A151" s="20">
        <v>133</v>
      </c>
      <c r="B151" s="54" t="s">
        <v>312</v>
      </c>
      <c r="C151" s="28" t="s">
        <v>311</v>
      </c>
      <c r="D151" s="29">
        <f>'Свод 2026 БП'!D147</f>
        <v>0</v>
      </c>
      <c r="E151" s="29">
        <f>'Свод 2026 БП'!E147</f>
        <v>0</v>
      </c>
      <c r="F151" s="29">
        <f>'Свод 2026 БП'!F147</f>
        <v>0</v>
      </c>
      <c r="G151" s="38"/>
      <c r="H151" s="29">
        <f>'Свод 2026 БП'!Q147</f>
        <v>0</v>
      </c>
      <c r="I151" s="29">
        <f>'Свод 2026 БП'!R147</f>
        <v>0</v>
      </c>
      <c r="J151" s="29">
        <f>'Свод 2026 БП'!S147</f>
        <v>0</v>
      </c>
      <c r="K151" s="38">
        <f t="shared" ref="K151" si="10">D151+E151+F151+H151+I151+J151</f>
        <v>0</v>
      </c>
      <c r="L151" s="52">
        <v>69788536</v>
      </c>
      <c r="M151" s="52">
        <f t="shared" si="8"/>
        <v>69788536</v>
      </c>
    </row>
    <row r="152" spans="1:13" x14ac:dyDescent="0.2">
      <c r="A152" s="20">
        <v>134</v>
      </c>
      <c r="B152" s="54" t="s">
        <v>321</v>
      </c>
      <c r="C152" s="28" t="s">
        <v>318</v>
      </c>
      <c r="D152" s="29">
        <f>'Свод 2026 БП'!D148</f>
        <v>0</v>
      </c>
      <c r="E152" s="29">
        <f>'Свод 2026 БП'!E148</f>
        <v>4858857</v>
      </c>
      <c r="F152" s="29">
        <f>'Свод 2026 БП'!F148</f>
        <v>0</v>
      </c>
      <c r="G152" s="38"/>
      <c r="H152" s="29">
        <f>'Свод 2026 БП'!Q148</f>
        <v>0</v>
      </c>
      <c r="I152" s="29">
        <f>'Свод 2026 БП'!R148</f>
        <v>0</v>
      </c>
      <c r="J152" s="29">
        <f>'Свод 2026 БП'!S148</f>
        <v>0</v>
      </c>
      <c r="K152" s="38">
        <f t="shared" ref="K152" si="11">D152+E152+F152+H152+I152+J152</f>
        <v>4858857</v>
      </c>
      <c r="L152" s="52"/>
      <c r="M152" s="52">
        <f t="shared" ref="M152" si="12">K152+L152</f>
        <v>4858857</v>
      </c>
    </row>
    <row r="153" spans="1:13" ht="15.75" customHeight="1" x14ac:dyDescent="0.2">
      <c r="A153" s="20">
        <v>135</v>
      </c>
      <c r="B153" s="54" t="s">
        <v>413</v>
      </c>
      <c r="C153" s="15" t="s">
        <v>414</v>
      </c>
      <c r="D153" s="29">
        <f>'Свод 2026 БП'!D149</f>
        <v>0</v>
      </c>
      <c r="E153" s="29">
        <f>'Свод 2026 БП'!E149</f>
        <v>288523</v>
      </c>
      <c r="F153" s="29">
        <f>'Свод 2026 БП'!F149</f>
        <v>0</v>
      </c>
      <c r="G153" s="38"/>
      <c r="H153" s="29">
        <f>'Свод 2026 БП'!Q149</f>
        <v>0</v>
      </c>
      <c r="I153" s="29">
        <f>'Свод 2026 БП'!R149</f>
        <v>0</v>
      </c>
      <c r="J153" s="29">
        <f>'Свод 2026 БП'!S149</f>
        <v>0</v>
      </c>
      <c r="K153" s="38">
        <f t="shared" ref="K153" si="13">D153+E153+F153+H153+I153+J153</f>
        <v>288523</v>
      </c>
      <c r="L153" s="52"/>
      <c r="M153" s="52">
        <f t="shared" ref="M153" si="14">K153+L153</f>
        <v>288523</v>
      </c>
    </row>
  </sheetData>
  <mergeCells count="18">
    <mergeCell ref="A96:A99"/>
    <mergeCell ref="B96:B99"/>
    <mergeCell ref="F9:G11"/>
    <mergeCell ref="A12:C12"/>
    <mergeCell ref="A15:C15"/>
    <mergeCell ref="A6:M6"/>
    <mergeCell ref="A8:A11"/>
    <mergeCell ref="B8:B11"/>
    <mergeCell ref="C8:C11"/>
    <mergeCell ref="D8:K8"/>
    <mergeCell ref="D9:D11"/>
    <mergeCell ref="E9:E11"/>
    <mergeCell ref="H9:H11"/>
    <mergeCell ref="I9:I11"/>
    <mergeCell ref="M8:M11"/>
    <mergeCell ref="J9:J11"/>
    <mergeCell ref="K9:K11"/>
    <mergeCell ref="L8:L11"/>
  </mergeCells>
  <pageMargins left="0" right="0" top="0" bottom="0" header="0" footer="0"/>
  <pageSetup paperSize="9" scale="8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C149"/>
  <sheetViews>
    <sheetView topLeftCell="A2" zoomScale="98" zoomScaleNormal="98" workbookViewId="0">
      <pane xSplit="3" ySplit="10" topLeftCell="D12" activePane="bottomRight" state="frozen"/>
      <selection activeCell="A2" sqref="A2"/>
      <selection pane="topRight" activeCell="D2" sqref="D2"/>
      <selection pane="bottomLeft" activeCell="A14" sqref="A14"/>
      <selection pane="bottomRight" activeCell="D9" sqref="D9"/>
    </sheetView>
  </sheetViews>
  <sheetFormatPr defaultColWidth="9.140625" defaultRowHeight="12" x14ac:dyDescent="0.2"/>
  <cols>
    <col min="1" max="1" width="4.7109375" style="6" customWidth="1"/>
    <col min="2" max="2" width="10.7109375" style="6" customWidth="1"/>
    <col min="3" max="3" width="47.7109375" style="7" customWidth="1"/>
    <col min="4" max="4" width="16.140625" style="8" customWidth="1"/>
    <col min="5" max="16384" width="9.140625" style="8"/>
  </cols>
  <sheetData>
    <row r="2" spans="1:5" ht="48" customHeight="1" x14ac:dyDescent="0.2">
      <c r="B2" s="318" t="s">
        <v>439</v>
      </c>
      <c r="C2" s="318"/>
      <c r="D2" s="318"/>
    </row>
    <row r="3" spans="1:5" x14ac:dyDescent="0.2">
      <c r="C3" s="9"/>
      <c r="D3" s="8" t="s">
        <v>278</v>
      </c>
    </row>
    <row r="4" spans="1:5" s="2" customFormat="1" ht="12.75" customHeight="1" x14ac:dyDescent="0.2">
      <c r="A4" s="294" t="s">
        <v>44</v>
      </c>
      <c r="B4" s="294" t="s">
        <v>56</v>
      </c>
      <c r="C4" s="295" t="s">
        <v>45</v>
      </c>
      <c r="D4" s="422" t="s">
        <v>288</v>
      </c>
    </row>
    <row r="5" spans="1:5" x14ac:dyDescent="0.2">
      <c r="A5" s="294"/>
      <c r="B5" s="294"/>
      <c r="C5" s="295"/>
      <c r="D5" s="423"/>
    </row>
    <row r="6" spans="1:5" x14ac:dyDescent="0.2">
      <c r="A6" s="294"/>
      <c r="B6" s="294"/>
      <c r="C6" s="295"/>
      <c r="D6" s="423"/>
    </row>
    <row r="7" spans="1:5" x14ac:dyDescent="0.2">
      <c r="A7" s="294"/>
      <c r="B7" s="294"/>
      <c r="C7" s="295"/>
      <c r="D7" s="424"/>
    </row>
    <row r="8" spans="1:5" s="2" customFormat="1" x14ac:dyDescent="0.2">
      <c r="A8" s="289" t="s">
        <v>225</v>
      </c>
      <c r="B8" s="289"/>
      <c r="C8" s="289"/>
      <c r="D8" s="30">
        <f>D11+D10+D9</f>
        <v>2115518023</v>
      </c>
    </row>
    <row r="9" spans="1:5" s="3" customFormat="1" x14ac:dyDescent="0.2">
      <c r="A9" s="5"/>
      <c r="B9" s="5"/>
      <c r="C9" s="11" t="s">
        <v>54</v>
      </c>
      <c r="D9" s="29">
        <v>62860607</v>
      </c>
      <c r="E9" s="32"/>
    </row>
    <row r="10" spans="1:5" s="3" customFormat="1" x14ac:dyDescent="0.2">
      <c r="A10" s="5"/>
      <c r="B10" s="5"/>
      <c r="C10" s="11" t="s">
        <v>280</v>
      </c>
      <c r="D10" s="31"/>
    </row>
    <row r="11" spans="1:5" s="2" customFormat="1" x14ac:dyDescent="0.2">
      <c r="A11" s="289" t="s">
        <v>224</v>
      </c>
      <c r="B11" s="289"/>
      <c r="C11" s="289"/>
      <c r="D11" s="30">
        <f>SUM(D12:D147)-D92</f>
        <v>2052657416</v>
      </c>
    </row>
    <row r="12" spans="1:5" s="1" customFormat="1" x14ac:dyDescent="0.2">
      <c r="A12" s="20">
        <v>1</v>
      </c>
      <c r="B12" s="12" t="s">
        <v>57</v>
      </c>
      <c r="C12" s="10" t="s">
        <v>42</v>
      </c>
      <c r="D12" s="29">
        <v>9747480</v>
      </c>
    </row>
    <row r="13" spans="1:5" s="1" customFormat="1" x14ac:dyDescent="0.2">
      <c r="A13" s="20">
        <v>2</v>
      </c>
      <c r="B13" s="13" t="s">
        <v>58</v>
      </c>
      <c r="C13" s="10" t="s">
        <v>210</v>
      </c>
      <c r="D13" s="29">
        <v>9844331</v>
      </c>
    </row>
    <row r="14" spans="1:5" s="19" customFormat="1" x14ac:dyDescent="0.2">
      <c r="A14" s="20">
        <v>3</v>
      </c>
      <c r="B14" s="21" t="s">
        <v>59</v>
      </c>
      <c r="C14" s="10" t="s">
        <v>5</v>
      </c>
      <c r="D14" s="29">
        <v>26443870</v>
      </c>
    </row>
    <row r="15" spans="1:5" s="1" customFormat="1" x14ac:dyDescent="0.2">
      <c r="A15" s="20">
        <v>4</v>
      </c>
      <c r="B15" s="12" t="s">
        <v>60</v>
      </c>
      <c r="C15" s="10" t="s">
        <v>211</v>
      </c>
      <c r="D15" s="29">
        <v>10197723</v>
      </c>
    </row>
    <row r="16" spans="1:5" s="1" customFormat="1" x14ac:dyDescent="0.2">
      <c r="A16" s="20">
        <v>5</v>
      </c>
      <c r="B16" s="12" t="s">
        <v>61</v>
      </c>
      <c r="C16" s="10" t="s">
        <v>8</v>
      </c>
      <c r="D16" s="29">
        <v>11741049</v>
      </c>
    </row>
    <row r="17" spans="1:4" s="19" customFormat="1" x14ac:dyDescent="0.2">
      <c r="A17" s="20">
        <v>6</v>
      </c>
      <c r="B17" s="21" t="s">
        <v>62</v>
      </c>
      <c r="C17" s="10" t="s">
        <v>63</v>
      </c>
      <c r="D17" s="29">
        <v>81204208</v>
      </c>
    </row>
    <row r="18" spans="1:4" s="1" customFormat="1" x14ac:dyDescent="0.2">
      <c r="A18" s="20">
        <v>7</v>
      </c>
      <c r="B18" s="12" t="s">
        <v>64</v>
      </c>
      <c r="C18" s="10" t="s">
        <v>212</v>
      </c>
      <c r="D18" s="29">
        <v>29751419</v>
      </c>
    </row>
    <row r="19" spans="1:4" s="1" customFormat="1" x14ac:dyDescent="0.2">
      <c r="A19" s="20">
        <v>8</v>
      </c>
      <c r="B19" s="21" t="s">
        <v>65</v>
      </c>
      <c r="C19" s="10" t="s">
        <v>17</v>
      </c>
      <c r="D19" s="29">
        <v>11482696</v>
      </c>
    </row>
    <row r="20" spans="1:4" s="1" customFormat="1" x14ac:dyDescent="0.2">
      <c r="A20" s="20">
        <v>9</v>
      </c>
      <c r="B20" s="21" t="s">
        <v>66</v>
      </c>
      <c r="C20" s="10" t="s">
        <v>6</v>
      </c>
      <c r="D20" s="29">
        <v>10562058</v>
      </c>
    </row>
    <row r="21" spans="1:4" s="1" customFormat="1" x14ac:dyDescent="0.2">
      <c r="A21" s="20">
        <v>10</v>
      </c>
      <c r="B21" s="21" t="s">
        <v>67</v>
      </c>
      <c r="C21" s="10" t="s">
        <v>18</v>
      </c>
      <c r="D21" s="29">
        <v>14969148</v>
      </c>
    </row>
    <row r="22" spans="1:4" s="1" customFormat="1" x14ac:dyDescent="0.2">
      <c r="A22" s="20">
        <v>11</v>
      </c>
      <c r="B22" s="21" t="s">
        <v>68</v>
      </c>
      <c r="C22" s="10" t="s">
        <v>7</v>
      </c>
      <c r="D22" s="29">
        <v>10809907</v>
      </c>
    </row>
    <row r="23" spans="1:4" s="1" customFormat="1" x14ac:dyDescent="0.2">
      <c r="A23" s="20">
        <v>12</v>
      </c>
      <c r="B23" s="21" t="s">
        <v>69</v>
      </c>
      <c r="C23" s="10" t="s">
        <v>19</v>
      </c>
      <c r="D23" s="29">
        <v>22844612</v>
      </c>
    </row>
    <row r="24" spans="1:4" s="1" customFormat="1" x14ac:dyDescent="0.2">
      <c r="A24" s="20">
        <v>13</v>
      </c>
      <c r="B24" s="21" t="s">
        <v>231</v>
      </c>
      <c r="C24" s="10" t="s">
        <v>232</v>
      </c>
      <c r="D24" s="29">
        <v>0</v>
      </c>
    </row>
    <row r="25" spans="1:4" s="1" customFormat="1" x14ac:dyDescent="0.2">
      <c r="A25" s="20">
        <v>14</v>
      </c>
      <c r="B25" s="21" t="s">
        <v>70</v>
      </c>
      <c r="C25" s="10" t="s">
        <v>22</v>
      </c>
      <c r="D25" s="29">
        <v>12907339</v>
      </c>
    </row>
    <row r="26" spans="1:4" s="1" customFormat="1" x14ac:dyDescent="0.2">
      <c r="A26" s="20">
        <v>15</v>
      </c>
      <c r="B26" s="21" t="s">
        <v>71</v>
      </c>
      <c r="C26" s="10" t="s">
        <v>10</v>
      </c>
      <c r="D26" s="29">
        <v>21899734</v>
      </c>
    </row>
    <row r="27" spans="1:4" s="1" customFormat="1" x14ac:dyDescent="0.2">
      <c r="A27" s="20">
        <v>16</v>
      </c>
      <c r="B27" s="21" t="s">
        <v>72</v>
      </c>
      <c r="C27" s="10" t="s">
        <v>344</v>
      </c>
      <c r="D27" s="29">
        <v>25634040</v>
      </c>
    </row>
    <row r="28" spans="1:4" s="19" customFormat="1" x14ac:dyDescent="0.2">
      <c r="A28" s="20">
        <v>17</v>
      </c>
      <c r="B28" s="21" t="s">
        <v>73</v>
      </c>
      <c r="C28" s="10" t="s">
        <v>9</v>
      </c>
      <c r="D28" s="29">
        <v>37935985</v>
      </c>
    </row>
    <row r="29" spans="1:4" s="1" customFormat="1" x14ac:dyDescent="0.2">
      <c r="A29" s="20">
        <v>18</v>
      </c>
      <c r="B29" s="12" t="s">
        <v>74</v>
      </c>
      <c r="C29" s="10" t="s">
        <v>11</v>
      </c>
      <c r="D29" s="29">
        <v>8698390</v>
      </c>
    </row>
    <row r="30" spans="1:4" s="1" customFormat="1" x14ac:dyDescent="0.2">
      <c r="A30" s="20">
        <v>19</v>
      </c>
      <c r="B30" s="12" t="s">
        <v>75</v>
      </c>
      <c r="C30" s="10" t="s">
        <v>213</v>
      </c>
      <c r="D30" s="29">
        <v>7161530</v>
      </c>
    </row>
    <row r="31" spans="1:4" x14ac:dyDescent="0.2">
      <c r="A31" s="20">
        <v>20</v>
      </c>
      <c r="B31" s="12" t="s">
        <v>76</v>
      </c>
      <c r="C31" s="10" t="s">
        <v>345</v>
      </c>
      <c r="D31" s="29">
        <v>25369949</v>
      </c>
    </row>
    <row r="32" spans="1:4" s="19" customFormat="1" x14ac:dyDescent="0.2">
      <c r="A32" s="20">
        <v>21</v>
      </c>
      <c r="B32" s="12" t="s">
        <v>77</v>
      </c>
      <c r="C32" s="10" t="s">
        <v>38</v>
      </c>
      <c r="D32" s="29">
        <v>32414210</v>
      </c>
    </row>
    <row r="33" spans="1:4" s="19" customFormat="1" x14ac:dyDescent="0.2">
      <c r="A33" s="20">
        <v>22</v>
      </c>
      <c r="B33" s="21" t="s">
        <v>78</v>
      </c>
      <c r="C33" s="10" t="s">
        <v>79</v>
      </c>
      <c r="D33" s="29">
        <v>12741016</v>
      </c>
    </row>
    <row r="34" spans="1:4" s="1" customFormat="1" x14ac:dyDescent="0.2">
      <c r="A34" s="20">
        <v>23</v>
      </c>
      <c r="B34" s="21" t="s">
        <v>80</v>
      </c>
      <c r="C34" s="10" t="s">
        <v>81</v>
      </c>
      <c r="D34" s="29">
        <v>0</v>
      </c>
    </row>
    <row r="35" spans="1:4" s="1" customFormat="1" x14ac:dyDescent="0.2">
      <c r="A35" s="20">
        <v>24</v>
      </c>
      <c r="B35" s="21" t="s">
        <v>82</v>
      </c>
      <c r="C35" s="10" t="s">
        <v>83</v>
      </c>
      <c r="D35" s="29">
        <v>0</v>
      </c>
    </row>
    <row r="36" spans="1:4" s="1" customFormat="1" x14ac:dyDescent="0.2">
      <c r="A36" s="20">
        <v>25</v>
      </c>
      <c r="B36" s="12" t="s">
        <v>84</v>
      </c>
      <c r="C36" s="10" t="s">
        <v>85</v>
      </c>
      <c r="D36" s="29">
        <v>105249742</v>
      </c>
    </row>
    <row r="37" spans="1:4" s="1" customFormat="1" x14ac:dyDescent="0.2">
      <c r="A37" s="20">
        <v>26</v>
      </c>
      <c r="B37" s="21" t="s">
        <v>86</v>
      </c>
      <c r="C37" s="10" t="s">
        <v>87</v>
      </c>
      <c r="D37" s="29">
        <v>25784475</v>
      </c>
    </row>
    <row r="38" spans="1:4" s="1" customFormat="1" x14ac:dyDescent="0.2">
      <c r="A38" s="20">
        <v>27</v>
      </c>
      <c r="B38" s="13" t="s">
        <v>88</v>
      </c>
      <c r="C38" s="10" t="s">
        <v>89</v>
      </c>
      <c r="D38" s="29">
        <v>10968100</v>
      </c>
    </row>
    <row r="39" spans="1:4" s="19" customFormat="1" x14ac:dyDescent="0.2">
      <c r="A39" s="20">
        <v>28</v>
      </c>
      <c r="B39" s="13" t="s">
        <v>90</v>
      </c>
      <c r="C39" s="10" t="s">
        <v>39</v>
      </c>
      <c r="D39" s="29">
        <v>43695270</v>
      </c>
    </row>
    <row r="40" spans="1:4" x14ac:dyDescent="0.2">
      <c r="A40" s="20">
        <v>29</v>
      </c>
      <c r="B40" s="12" t="s">
        <v>91</v>
      </c>
      <c r="C40" s="10" t="s">
        <v>37</v>
      </c>
      <c r="D40" s="29">
        <v>48073577</v>
      </c>
    </row>
    <row r="41" spans="1:4" s="1" customFormat="1" x14ac:dyDescent="0.2">
      <c r="A41" s="20">
        <v>30</v>
      </c>
      <c r="B41" s="13" t="s">
        <v>92</v>
      </c>
      <c r="C41" s="10" t="s">
        <v>16</v>
      </c>
      <c r="D41" s="29">
        <v>12761651</v>
      </c>
    </row>
    <row r="42" spans="1:4" s="1" customFormat="1" x14ac:dyDescent="0.2">
      <c r="A42" s="20">
        <v>31</v>
      </c>
      <c r="B42" s="21" t="s">
        <v>93</v>
      </c>
      <c r="C42" s="10" t="s">
        <v>21</v>
      </c>
      <c r="D42" s="29">
        <v>31899357</v>
      </c>
    </row>
    <row r="43" spans="1:4" s="1" customFormat="1" x14ac:dyDescent="0.2">
      <c r="A43" s="20">
        <v>32</v>
      </c>
      <c r="B43" s="13" t="s">
        <v>94</v>
      </c>
      <c r="C43" s="10" t="s">
        <v>24</v>
      </c>
      <c r="D43" s="29">
        <v>12612472</v>
      </c>
    </row>
    <row r="44" spans="1:4" x14ac:dyDescent="0.2">
      <c r="A44" s="20">
        <v>33</v>
      </c>
      <c r="B44" s="12" t="s">
        <v>95</v>
      </c>
      <c r="C44" s="10" t="s">
        <v>214</v>
      </c>
      <c r="D44" s="29">
        <v>41482342</v>
      </c>
    </row>
    <row r="45" spans="1:4" s="1" customFormat="1" x14ac:dyDescent="0.2">
      <c r="A45" s="20">
        <v>34</v>
      </c>
      <c r="B45" s="14" t="s">
        <v>96</v>
      </c>
      <c r="C45" s="15" t="s">
        <v>215</v>
      </c>
      <c r="D45" s="29">
        <v>12482110</v>
      </c>
    </row>
    <row r="46" spans="1:4" s="1" customFormat="1" x14ac:dyDescent="0.2">
      <c r="A46" s="20">
        <v>35</v>
      </c>
      <c r="B46" s="12" t="s">
        <v>97</v>
      </c>
      <c r="C46" s="10" t="s">
        <v>216</v>
      </c>
      <c r="D46" s="29">
        <v>9198987</v>
      </c>
    </row>
    <row r="47" spans="1:4" s="1" customFormat="1" x14ac:dyDescent="0.2">
      <c r="A47" s="20">
        <v>36</v>
      </c>
      <c r="B47" s="12" t="s">
        <v>98</v>
      </c>
      <c r="C47" s="10" t="s">
        <v>23</v>
      </c>
      <c r="D47" s="29">
        <v>16213457</v>
      </c>
    </row>
    <row r="48" spans="1:4" s="1" customFormat="1" x14ac:dyDescent="0.2">
      <c r="A48" s="20">
        <v>37</v>
      </c>
      <c r="B48" s="21" t="s">
        <v>99</v>
      </c>
      <c r="C48" s="10" t="s">
        <v>20</v>
      </c>
      <c r="D48" s="29">
        <v>6440112</v>
      </c>
    </row>
    <row r="49" spans="1:4" s="1" customFormat="1" x14ac:dyDescent="0.2">
      <c r="A49" s="20">
        <v>38</v>
      </c>
      <c r="B49" s="13" t="s">
        <v>100</v>
      </c>
      <c r="C49" s="10" t="s">
        <v>101</v>
      </c>
      <c r="D49" s="29">
        <v>6423068</v>
      </c>
    </row>
    <row r="50" spans="1:4" s="19" customFormat="1" x14ac:dyDescent="0.2">
      <c r="A50" s="20">
        <v>39</v>
      </c>
      <c r="B50" s="21" t="s">
        <v>102</v>
      </c>
      <c r="C50" s="10" t="s">
        <v>103</v>
      </c>
      <c r="D50" s="29">
        <v>58433569</v>
      </c>
    </row>
    <row r="51" spans="1:4" s="1" customFormat="1" x14ac:dyDescent="0.2">
      <c r="A51" s="20">
        <v>40</v>
      </c>
      <c r="B51" s="12" t="s">
        <v>104</v>
      </c>
      <c r="C51" s="10" t="s">
        <v>221</v>
      </c>
      <c r="D51" s="29">
        <v>12939305</v>
      </c>
    </row>
    <row r="52" spans="1:4" s="1" customFormat="1" x14ac:dyDescent="0.2">
      <c r="A52" s="20">
        <v>41</v>
      </c>
      <c r="B52" s="12" t="s">
        <v>105</v>
      </c>
      <c r="C52" s="10" t="s">
        <v>2</v>
      </c>
      <c r="D52" s="29">
        <v>35801755</v>
      </c>
    </row>
    <row r="53" spans="1:4" s="1" customFormat="1" x14ac:dyDescent="0.2">
      <c r="A53" s="20">
        <v>42</v>
      </c>
      <c r="B53" s="21" t="s">
        <v>106</v>
      </c>
      <c r="C53" s="10" t="s">
        <v>3</v>
      </c>
      <c r="D53" s="29">
        <v>9874799</v>
      </c>
    </row>
    <row r="54" spans="1:4" s="1" customFormat="1" x14ac:dyDescent="0.2">
      <c r="A54" s="20">
        <v>43</v>
      </c>
      <c r="B54" s="13" t="s">
        <v>152</v>
      </c>
      <c r="C54" s="10" t="s">
        <v>32</v>
      </c>
      <c r="D54" s="29">
        <v>13350269</v>
      </c>
    </row>
    <row r="55" spans="1:4" s="1" customFormat="1" x14ac:dyDescent="0.2">
      <c r="A55" s="20">
        <v>44</v>
      </c>
      <c r="B55" s="21" t="s">
        <v>107</v>
      </c>
      <c r="C55" s="10" t="s">
        <v>217</v>
      </c>
      <c r="D55" s="29">
        <v>15211194</v>
      </c>
    </row>
    <row r="56" spans="1:4" s="1" customFormat="1" x14ac:dyDescent="0.2">
      <c r="A56" s="20">
        <v>45</v>
      </c>
      <c r="B56" s="13" t="s">
        <v>108</v>
      </c>
      <c r="C56" s="10" t="s">
        <v>0</v>
      </c>
      <c r="D56" s="29">
        <v>18682366</v>
      </c>
    </row>
    <row r="57" spans="1:4" s="1" customFormat="1" x14ac:dyDescent="0.2">
      <c r="A57" s="20">
        <v>46</v>
      </c>
      <c r="B57" s="21" t="s">
        <v>109</v>
      </c>
      <c r="C57" s="10" t="s">
        <v>4</v>
      </c>
      <c r="D57" s="29">
        <v>6197652</v>
      </c>
    </row>
    <row r="58" spans="1:4" s="1" customFormat="1" x14ac:dyDescent="0.2">
      <c r="A58" s="20">
        <v>47</v>
      </c>
      <c r="B58" s="13" t="s">
        <v>110</v>
      </c>
      <c r="C58" s="10" t="s">
        <v>1</v>
      </c>
      <c r="D58" s="29">
        <v>12031951</v>
      </c>
    </row>
    <row r="59" spans="1:4" s="1" customFormat="1" x14ac:dyDescent="0.2">
      <c r="A59" s="20">
        <v>48</v>
      </c>
      <c r="B59" s="21" t="s">
        <v>111</v>
      </c>
      <c r="C59" s="10" t="s">
        <v>218</v>
      </c>
      <c r="D59" s="29">
        <v>18369945</v>
      </c>
    </row>
    <row r="60" spans="1:4" s="1" customFormat="1" x14ac:dyDescent="0.2">
      <c r="A60" s="20">
        <v>49</v>
      </c>
      <c r="B60" s="21" t="s">
        <v>112</v>
      </c>
      <c r="C60" s="10" t="s">
        <v>25</v>
      </c>
      <c r="D60" s="29">
        <v>67901909</v>
      </c>
    </row>
    <row r="61" spans="1:4" s="1" customFormat="1" x14ac:dyDescent="0.2">
      <c r="A61" s="20">
        <v>50</v>
      </c>
      <c r="B61" s="21" t="s">
        <v>160</v>
      </c>
      <c r="C61" s="10" t="s">
        <v>53</v>
      </c>
      <c r="D61" s="29">
        <v>13645372</v>
      </c>
    </row>
    <row r="62" spans="1:4" s="1" customFormat="1" x14ac:dyDescent="0.2">
      <c r="A62" s="20">
        <v>51</v>
      </c>
      <c r="B62" s="21" t="s">
        <v>113</v>
      </c>
      <c r="C62" s="10" t="s">
        <v>219</v>
      </c>
      <c r="D62" s="29">
        <v>10145996</v>
      </c>
    </row>
    <row r="63" spans="1:4" s="1" customFormat="1" x14ac:dyDescent="0.2">
      <c r="A63" s="20">
        <v>52</v>
      </c>
      <c r="B63" s="13" t="s">
        <v>162</v>
      </c>
      <c r="C63" s="10" t="s">
        <v>220</v>
      </c>
      <c r="D63" s="29">
        <v>11344191</v>
      </c>
    </row>
    <row r="64" spans="1:4" s="1" customFormat="1" x14ac:dyDescent="0.2">
      <c r="A64" s="20">
        <v>53</v>
      </c>
      <c r="B64" s="21" t="s">
        <v>223</v>
      </c>
      <c r="C64" s="10" t="s">
        <v>222</v>
      </c>
      <c r="D64" s="29">
        <v>433480</v>
      </c>
    </row>
    <row r="65" spans="1:4" s="1" customFormat="1" x14ac:dyDescent="0.2">
      <c r="A65" s="20">
        <v>54</v>
      </c>
      <c r="B65" s="21" t="s">
        <v>233</v>
      </c>
      <c r="C65" s="10" t="s">
        <v>234</v>
      </c>
      <c r="D65" s="29">
        <v>0</v>
      </c>
    </row>
    <row r="66" spans="1:4" s="1" customFormat="1" x14ac:dyDescent="0.2">
      <c r="A66" s="20">
        <v>55</v>
      </c>
      <c r="B66" s="21" t="s">
        <v>114</v>
      </c>
      <c r="C66" s="10" t="s">
        <v>52</v>
      </c>
      <c r="D66" s="29">
        <v>10722128</v>
      </c>
    </row>
    <row r="67" spans="1:4" s="1" customFormat="1" x14ac:dyDescent="0.2">
      <c r="A67" s="20">
        <v>56</v>
      </c>
      <c r="B67" s="13" t="s">
        <v>115</v>
      </c>
      <c r="C67" s="10" t="s">
        <v>235</v>
      </c>
      <c r="D67" s="29">
        <v>8239371</v>
      </c>
    </row>
    <row r="68" spans="1:4" s="1" customFormat="1" x14ac:dyDescent="0.2">
      <c r="A68" s="20">
        <v>57</v>
      </c>
      <c r="B68" s="12" t="s">
        <v>116</v>
      </c>
      <c r="C68" s="10" t="s">
        <v>117</v>
      </c>
      <c r="D68" s="29">
        <v>28455795</v>
      </c>
    </row>
    <row r="69" spans="1:4" s="1" customFormat="1" x14ac:dyDescent="0.2">
      <c r="A69" s="20">
        <v>58</v>
      </c>
      <c r="B69" s="13" t="s">
        <v>118</v>
      </c>
      <c r="C69" s="10" t="s">
        <v>236</v>
      </c>
      <c r="D69" s="29">
        <v>33654304</v>
      </c>
    </row>
    <row r="70" spans="1:4" s="1" customFormat="1" x14ac:dyDescent="0.2">
      <c r="A70" s="20">
        <v>59</v>
      </c>
      <c r="B70" s="21" t="s">
        <v>119</v>
      </c>
      <c r="C70" s="10" t="s">
        <v>327</v>
      </c>
      <c r="D70" s="29">
        <v>9200613</v>
      </c>
    </row>
    <row r="71" spans="1:4" s="1" customFormat="1" x14ac:dyDescent="0.2">
      <c r="A71" s="20">
        <v>60</v>
      </c>
      <c r="B71" s="12" t="s">
        <v>120</v>
      </c>
      <c r="C71" s="10" t="s">
        <v>237</v>
      </c>
      <c r="D71" s="29">
        <v>0</v>
      </c>
    </row>
    <row r="72" spans="1:4" s="1" customFormat="1" x14ac:dyDescent="0.2">
      <c r="A72" s="20">
        <v>61</v>
      </c>
      <c r="B72" s="12" t="s">
        <v>121</v>
      </c>
      <c r="C72" s="10" t="s">
        <v>238</v>
      </c>
      <c r="D72" s="29">
        <v>9696798</v>
      </c>
    </row>
    <row r="73" spans="1:4" s="1" customFormat="1" x14ac:dyDescent="0.2">
      <c r="A73" s="20">
        <v>62</v>
      </c>
      <c r="B73" s="13" t="s">
        <v>122</v>
      </c>
      <c r="C73" s="10" t="s">
        <v>239</v>
      </c>
      <c r="D73" s="29">
        <v>26121505</v>
      </c>
    </row>
    <row r="74" spans="1:4" s="1" customFormat="1" x14ac:dyDescent="0.2">
      <c r="A74" s="20">
        <v>63</v>
      </c>
      <c r="B74" s="13" t="s">
        <v>123</v>
      </c>
      <c r="C74" s="10" t="s">
        <v>51</v>
      </c>
      <c r="D74" s="29">
        <v>17810610</v>
      </c>
    </row>
    <row r="75" spans="1:4" s="1" customFormat="1" x14ac:dyDescent="0.2">
      <c r="A75" s="20">
        <v>64</v>
      </c>
      <c r="B75" s="13" t="s">
        <v>124</v>
      </c>
      <c r="C75" s="10" t="s">
        <v>240</v>
      </c>
      <c r="D75" s="29">
        <v>40886917</v>
      </c>
    </row>
    <row r="76" spans="1:4" s="1" customFormat="1" x14ac:dyDescent="0.2">
      <c r="A76" s="20">
        <v>65</v>
      </c>
      <c r="B76" s="13" t="s">
        <v>125</v>
      </c>
      <c r="C76" s="10" t="s">
        <v>241</v>
      </c>
      <c r="D76" s="29">
        <v>0</v>
      </c>
    </row>
    <row r="77" spans="1:4" s="1" customFormat="1" x14ac:dyDescent="0.2">
      <c r="A77" s="20">
        <v>66</v>
      </c>
      <c r="B77" s="12" t="s">
        <v>126</v>
      </c>
      <c r="C77" s="10" t="s">
        <v>242</v>
      </c>
      <c r="D77" s="29">
        <v>22934297</v>
      </c>
    </row>
    <row r="78" spans="1:4" s="1" customFormat="1" x14ac:dyDescent="0.2">
      <c r="A78" s="20">
        <v>67</v>
      </c>
      <c r="B78" s="13" t="s">
        <v>127</v>
      </c>
      <c r="C78" s="10" t="s">
        <v>243</v>
      </c>
      <c r="D78" s="29">
        <v>0</v>
      </c>
    </row>
    <row r="79" spans="1:4" s="1" customFormat="1" x14ac:dyDescent="0.2">
      <c r="A79" s="20">
        <v>68</v>
      </c>
      <c r="B79" s="13" t="s">
        <v>128</v>
      </c>
      <c r="C79" s="10" t="s">
        <v>244</v>
      </c>
      <c r="D79" s="29">
        <v>0</v>
      </c>
    </row>
    <row r="80" spans="1:4" s="1" customFormat="1" x14ac:dyDescent="0.2">
      <c r="A80" s="20">
        <v>69</v>
      </c>
      <c r="B80" s="12" t="s">
        <v>129</v>
      </c>
      <c r="C80" s="10" t="s">
        <v>245</v>
      </c>
      <c r="D80" s="29">
        <v>0</v>
      </c>
    </row>
    <row r="81" spans="1:4" s="1" customFormat="1" x14ac:dyDescent="0.2">
      <c r="A81" s="20">
        <v>70</v>
      </c>
      <c r="B81" s="12" t="s">
        <v>130</v>
      </c>
      <c r="C81" s="10" t="s">
        <v>246</v>
      </c>
      <c r="D81" s="29">
        <v>0</v>
      </c>
    </row>
    <row r="82" spans="1:4" s="1" customFormat="1" x14ac:dyDescent="0.2">
      <c r="A82" s="20">
        <v>71</v>
      </c>
      <c r="B82" s="12" t="s">
        <v>131</v>
      </c>
      <c r="C82" s="10" t="s">
        <v>247</v>
      </c>
      <c r="D82" s="29">
        <v>0</v>
      </c>
    </row>
    <row r="83" spans="1:4" s="1" customFormat="1" x14ac:dyDescent="0.2">
      <c r="A83" s="20">
        <v>72</v>
      </c>
      <c r="B83" s="21" t="s">
        <v>132</v>
      </c>
      <c r="C83" s="10" t="s">
        <v>133</v>
      </c>
      <c r="D83" s="29">
        <v>47389582</v>
      </c>
    </row>
    <row r="84" spans="1:4" s="1" customFormat="1" x14ac:dyDescent="0.2">
      <c r="A84" s="20">
        <v>73</v>
      </c>
      <c r="B84" s="12" t="s">
        <v>134</v>
      </c>
      <c r="C84" s="10" t="s">
        <v>248</v>
      </c>
      <c r="D84" s="29">
        <v>80728065</v>
      </c>
    </row>
    <row r="85" spans="1:4" s="1" customFormat="1" x14ac:dyDescent="0.2">
      <c r="A85" s="20">
        <v>74</v>
      </c>
      <c r="B85" s="21" t="s">
        <v>135</v>
      </c>
      <c r="C85" s="10" t="s">
        <v>35</v>
      </c>
      <c r="D85" s="29">
        <v>78736368</v>
      </c>
    </row>
    <row r="86" spans="1:4" s="1" customFormat="1" x14ac:dyDescent="0.2">
      <c r="A86" s="20">
        <v>75</v>
      </c>
      <c r="B86" s="12" t="s">
        <v>136</v>
      </c>
      <c r="C86" s="10" t="s">
        <v>415</v>
      </c>
      <c r="D86" s="29">
        <v>21238353</v>
      </c>
    </row>
    <row r="87" spans="1:4" s="1" customFormat="1" x14ac:dyDescent="0.2">
      <c r="A87" s="20">
        <v>76</v>
      </c>
      <c r="B87" s="12" t="s">
        <v>137</v>
      </c>
      <c r="C87" s="10" t="s">
        <v>36</v>
      </c>
      <c r="D87" s="29">
        <v>44600757</v>
      </c>
    </row>
    <row r="88" spans="1:4" s="1" customFormat="1" x14ac:dyDescent="0.2">
      <c r="A88" s="20">
        <v>77</v>
      </c>
      <c r="B88" s="12" t="s">
        <v>138</v>
      </c>
      <c r="C88" s="10" t="s">
        <v>50</v>
      </c>
      <c r="D88" s="29">
        <v>30623195</v>
      </c>
    </row>
    <row r="89" spans="1:4" s="1" customFormat="1" x14ac:dyDescent="0.2">
      <c r="A89" s="20">
        <v>78</v>
      </c>
      <c r="B89" s="12" t="s">
        <v>139</v>
      </c>
      <c r="C89" s="10" t="s">
        <v>229</v>
      </c>
      <c r="D89" s="29">
        <v>42105387</v>
      </c>
    </row>
    <row r="90" spans="1:4" s="1" customFormat="1" x14ac:dyDescent="0.2">
      <c r="A90" s="20">
        <v>79</v>
      </c>
      <c r="B90" s="12" t="s">
        <v>140</v>
      </c>
      <c r="C90" s="10" t="s">
        <v>310</v>
      </c>
      <c r="D90" s="29">
        <v>0</v>
      </c>
    </row>
    <row r="91" spans="1:4" s="1" customFormat="1" x14ac:dyDescent="0.2">
      <c r="A91" s="20">
        <v>80</v>
      </c>
      <c r="B91" s="13" t="s">
        <v>141</v>
      </c>
      <c r="C91" s="10" t="s">
        <v>259</v>
      </c>
      <c r="D91" s="29">
        <v>0</v>
      </c>
    </row>
    <row r="92" spans="1:4" s="1" customFormat="1" x14ac:dyDescent="0.2">
      <c r="A92" s="277">
        <v>81</v>
      </c>
      <c r="B92" s="280" t="s">
        <v>142</v>
      </c>
      <c r="C92" s="16" t="s">
        <v>249</v>
      </c>
      <c r="D92" s="29">
        <v>11102507</v>
      </c>
    </row>
    <row r="93" spans="1:4" s="1" customFormat="1" ht="24" x14ac:dyDescent="0.2">
      <c r="A93" s="278"/>
      <c r="B93" s="281"/>
      <c r="C93" s="10" t="s">
        <v>308</v>
      </c>
      <c r="D93" s="29">
        <v>3594633</v>
      </c>
    </row>
    <row r="94" spans="1:4" s="1" customFormat="1" x14ac:dyDescent="0.2">
      <c r="A94" s="278"/>
      <c r="B94" s="281"/>
      <c r="C94" s="10" t="s">
        <v>250</v>
      </c>
      <c r="D94" s="29">
        <v>0</v>
      </c>
    </row>
    <row r="95" spans="1:4" s="1" customFormat="1" ht="24" x14ac:dyDescent="0.2">
      <c r="A95" s="279"/>
      <c r="B95" s="282"/>
      <c r="C95" s="22" t="s">
        <v>309</v>
      </c>
      <c r="D95" s="29">
        <v>7507874</v>
      </c>
    </row>
    <row r="96" spans="1:4" s="1" customFormat="1" x14ac:dyDescent="0.2">
      <c r="A96" s="20">
        <v>82</v>
      </c>
      <c r="B96" s="13" t="s">
        <v>143</v>
      </c>
      <c r="C96" s="10" t="s">
        <v>49</v>
      </c>
      <c r="D96" s="29">
        <v>0</v>
      </c>
    </row>
    <row r="97" spans="1:4" s="1" customFormat="1" x14ac:dyDescent="0.2">
      <c r="A97" s="20">
        <v>83</v>
      </c>
      <c r="B97" s="13" t="s">
        <v>144</v>
      </c>
      <c r="C97" s="10" t="s">
        <v>145</v>
      </c>
      <c r="D97" s="29">
        <v>2850131</v>
      </c>
    </row>
    <row r="98" spans="1:4" s="1" customFormat="1" x14ac:dyDescent="0.2">
      <c r="A98" s="20">
        <v>84</v>
      </c>
      <c r="B98" s="21" t="s">
        <v>146</v>
      </c>
      <c r="C98" s="10" t="s">
        <v>147</v>
      </c>
      <c r="D98" s="29">
        <v>11351546</v>
      </c>
    </row>
    <row r="99" spans="1:4" s="1" customFormat="1" x14ac:dyDescent="0.2">
      <c r="A99" s="20">
        <v>85</v>
      </c>
      <c r="B99" s="13" t="s">
        <v>148</v>
      </c>
      <c r="C99" s="10" t="s">
        <v>27</v>
      </c>
      <c r="D99" s="29">
        <v>8526125</v>
      </c>
    </row>
    <row r="100" spans="1:4" s="1" customFormat="1" x14ac:dyDescent="0.2">
      <c r="A100" s="20">
        <v>86</v>
      </c>
      <c r="B100" s="21" t="s">
        <v>149</v>
      </c>
      <c r="C100" s="10" t="s">
        <v>12</v>
      </c>
      <c r="D100" s="29">
        <v>9281726</v>
      </c>
    </row>
    <row r="101" spans="1:4" s="1" customFormat="1" x14ac:dyDescent="0.2">
      <c r="A101" s="20">
        <v>87</v>
      </c>
      <c r="B101" s="21" t="s">
        <v>150</v>
      </c>
      <c r="C101" s="10" t="s">
        <v>26</v>
      </c>
      <c r="D101" s="29">
        <v>25636298</v>
      </c>
    </row>
    <row r="102" spans="1:4" s="1" customFormat="1" x14ac:dyDescent="0.2">
      <c r="A102" s="20">
        <v>88</v>
      </c>
      <c r="B102" s="13" t="s">
        <v>151</v>
      </c>
      <c r="C102" s="10" t="s">
        <v>43</v>
      </c>
      <c r="D102" s="29">
        <v>8638993</v>
      </c>
    </row>
    <row r="103" spans="1:4" s="1" customFormat="1" x14ac:dyDescent="0.2">
      <c r="A103" s="20">
        <v>89</v>
      </c>
      <c r="B103" s="12" t="s">
        <v>153</v>
      </c>
      <c r="C103" s="10" t="s">
        <v>28</v>
      </c>
      <c r="D103" s="29">
        <v>31027674</v>
      </c>
    </row>
    <row r="104" spans="1:4" s="1" customFormat="1" x14ac:dyDescent="0.2">
      <c r="A104" s="20">
        <v>90</v>
      </c>
      <c r="B104" s="12" t="s">
        <v>154</v>
      </c>
      <c r="C104" s="10" t="s">
        <v>29</v>
      </c>
      <c r="D104" s="29">
        <v>22588677</v>
      </c>
    </row>
    <row r="105" spans="1:4" s="1" customFormat="1" x14ac:dyDescent="0.2">
      <c r="A105" s="20">
        <v>91</v>
      </c>
      <c r="B105" s="21" t="s">
        <v>155</v>
      </c>
      <c r="C105" s="10" t="s">
        <v>14</v>
      </c>
      <c r="D105" s="29">
        <v>8267703</v>
      </c>
    </row>
    <row r="106" spans="1:4" s="19" customFormat="1" x14ac:dyDescent="0.2">
      <c r="A106" s="20">
        <v>92</v>
      </c>
      <c r="B106" s="12" t="s">
        <v>156</v>
      </c>
      <c r="C106" s="10" t="s">
        <v>30</v>
      </c>
      <c r="D106" s="29">
        <v>13169153</v>
      </c>
    </row>
    <row r="107" spans="1:4" s="1" customFormat="1" x14ac:dyDescent="0.2">
      <c r="A107" s="20">
        <v>93</v>
      </c>
      <c r="B107" s="12" t="s">
        <v>157</v>
      </c>
      <c r="C107" s="10" t="s">
        <v>15</v>
      </c>
      <c r="D107" s="29">
        <v>12544165</v>
      </c>
    </row>
    <row r="108" spans="1:4" s="1" customFormat="1" x14ac:dyDescent="0.2">
      <c r="A108" s="20">
        <v>94</v>
      </c>
      <c r="B108" s="13" t="s">
        <v>158</v>
      </c>
      <c r="C108" s="10" t="s">
        <v>13</v>
      </c>
      <c r="D108" s="29">
        <v>11591456</v>
      </c>
    </row>
    <row r="109" spans="1:4" s="1" customFormat="1" x14ac:dyDescent="0.2">
      <c r="A109" s="20">
        <v>95</v>
      </c>
      <c r="B109" s="21" t="s">
        <v>159</v>
      </c>
      <c r="C109" s="10" t="s">
        <v>31</v>
      </c>
      <c r="D109" s="29">
        <v>9720834</v>
      </c>
    </row>
    <row r="110" spans="1:4" s="1" customFormat="1" x14ac:dyDescent="0.2">
      <c r="A110" s="20">
        <v>96</v>
      </c>
      <c r="B110" s="12" t="s">
        <v>161</v>
      </c>
      <c r="C110" s="10" t="s">
        <v>33</v>
      </c>
      <c r="D110" s="29">
        <v>24132169</v>
      </c>
    </row>
    <row r="111" spans="1:4" s="1" customFormat="1" x14ac:dyDescent="0.2">
      <c r="A111" s="20">
        <v>97</v>
      </c>
      <c r="B111" s="12" t="s">
        <v>163</v>
      </c>
      <c r="C111" s="10" t="s">
        <v>164</v>
      </c>
      <c r="D111" s="29">
        <v>0</v>
      </c>
    </row>
    <row r="112" spans="1:4" s="1" customFormat="1" x14ac:dyDescent="0.2">
      <c r="A112" s="20">
        <v>98</v>
      </c>
      <c r="B112" s="12" t="s">
        <v>165</v>
      </c>
      <c r="C112" s="10" t="s">
        <v>166</v>
      </c>
      <c r="D112" s="29">
        <v>0</v>
      </c>
    </row>
    <row r="113" spans="1:4" s="1" customFormat="1" x14ac:dyDescent="0.2">
      <c r="A113" s="20">
        <v>99</v>
      </c>
      <c r="B113" s="21" t="s">
        <v>167</v>
      </c>
      <c r="C113" s="10" t="s">
        <v>168</v>
      </c>
      <c r="D113" s="29">
        <v>0</v>
      </c>
    </row>
    <row r="114" spans="1:4" s="1" customFormat="1" x14ac:dyDescent="0.2">
      <c r="A114" s="20">
        <v>100</v>
      </c>
      <c r="B114" s="21" t="s">
        <v>169</v>
      </c>
      <c r="C114" s="10" t="s">
        <v>170</v>
      </c>
      <c r="D114" s="29">
        <v>0</v>
      </c>
    </row>
    <row r="115" spans="1:4" s="1" customFormat="1" x14ac:dyDescent="0.2">
      <c r="A115" s="20">
        <v>101</v>
      </c>
      <c r="B115" s="21" t="s">
        <v>171</v>
      </c>
      <c r="C115" s="10" t="s">
        <v>172</v>
      </c>
      <c r="D115" s="29">
        <v>0</v>
      </c>
    </row>
    <row r="116" spans="1:4" s="1" customFormat="1" x14ac:dyDescent="0.2">
      <c r="A116" s="20">
        <v>102</v>
      </c>
      <c r="B116" s="21" t="s">
        <v>173</v>
      </c>
      <c r="C116" s="10" t="s">
        <v>174</v>
      </c>
      <c r="D116" s="29">
        <v>0</v>
      </c>
    </row>
    <row r="117" spans="1:4" s="1" customFormat="1" x14ac:dyDescent="0.2">
      <c r="A117" s="20">
        <v>103</v>
      </c>
      <c r="B117" s="21" t="s">
        <v>175</v>
      </c>
      <c r="C117" s="10" t="s">
        <v>176</v>
      </c>
      <c r="D117" s="29">
        <v>0</v>
      </c>
    </row>
    <row r="118" spans="1:4" s="1" customFormat="1" x14ac:dyDescent="0.2">
      <c r="A118" s="20">
        <v>104</v>
      </c>
      <c r="B118" s="17" t="s">
        <v>177</v>
      </c>
      <c r="C118" s="15" t="s">
        <v>178</v>
      </c>
      <c r="D118" s="29">
        <v>0</v>
      </c>
    </row>
    <row r="119" spans="1:4" s="1" customFormat="1" x14ac:dyDescent="0.2">
      <c r="A119" s="20">
        <v>105</v>
      </c>
      <c r="B119" s="13" t="s">
        <v>179</v>
      </c>
      <c r="C119" s="10" t="s">
        <v>180</v>
      </c>
      <c r="D119" s="29">
        <v>0</v>
      </c>
    </row>
    <row r="120" spans="1:4" s="1" customFormat="1" x14ac:dyDescent="0.2">
      <c r="A120" s="20">
        <v>106</v>
      </c>
      <c r="B120" s="21" t="s">
        <v>181</v>
      </c>
      <c r="C120" s="10" t="s">
        <v>182</v>
      </c>
      <c r="D120" s="29">
        <v>0</v>
      </c>
    </row>
    <row r="121" spans="1:4" s="1" customFormat="1" x14ac:dyDescent="0.2">
      <c r="A121" s="20">
        <v>107</v>
      </c>
      <c r="B121" s="12" t="s">
        <v>183</v>
      </c>
      <c r="C121" s="18" t="s">
        <v>184</v>
      </c>
      <c r="D121" s="29">
        <v>0</v>
      </c>
    </row>
    <row r="122" spans="1:4" s="1" customFormat="1" x14ac:dyDescent="0.2">
      <c r="A122" s="20">
        <v>108</v>
      </c>
      <c r="B122" s="21" t="s">
        <v>185</v>
      </c>
      <c r="C122" s="10" t="s">
        <v>262</v>
      </c>
      <c r="D122" s="29">
        <v>0</v>
      </c>
    </row>
    <row r="123" spans="1:4" s="1" customFormat="1" x14ac:dyDescent="0.2">
      <c r="A123" s="20">
        <v>109</v>
      </c>
      <c r="B123" s="13" t="s">
        <v>186</v>
      </c>
      <c r="C123" s="10" t="s">
        <v>251</v>
      </c>
      <c r="D123" s="29">
        <v>0</v>
      </c>
    </row>
    <row r="124" spans="1:4" s="1" customFormat="1" x14ac:dyDescent="0.2">
      <c r="A124" s="20">
        <v>110</v>
      </c>
      <c r="B124" s="12" t="s">
        <v>331</v>
      </c>
      <c r="C124" s="10" t="s">
        <v>319</v>
      </c>
      <c r="D124" s="29">
        <v>0</v>
      </c>
    </row>
    <row r="125" spans="1:4" s="1" customFormat="1" x14ac:dyDescent="0.2">
      <c r="A125" s="20">
        <v>111</v>
      </c>
      <c r="B125" s="54" t="s">
        <v>422</v>
      </c>
      <c r="C125" s="15" t="s">
        <v>423</v>
      </c>
      <c r="D125" s="29">
        <v>0</v>
      </c>
    </row>
    <row r="126" spans="1:4" s="1" customFormat="1" x14ac:dyDescent="0.2">
      <c r="A126" s="20">
        <v>112</v>
      </c>
      <c r="B126" s="13" t="s">
        <v>187</v>
      </c>
      <c r="C126" s="10" t="s">
        <v>322</v>
      </c>
      <c r="D126" s="29">
        <v>0</v>
      </c>
    </row>
    <row r="127" spans="1:4" s="1" customFormat="1" x14ac:dyDescent="0.2">
      <c r="A127" s="20">
        <v>113</v>
      </c>
      <c r="B127" s="21" t="s">
        <v>188</v>
      </c>
      <c r="C127" s="10" t="s">
        <v>189</v>
      </c>
      <c r="D127" s="29">
        <v>0</v>
      </c>
    </row>
    <row r="128" spans="1:4" s="1" customFormat="1" x14ac:dyDescent="0.2">
      <c r="A128" s="20">
        <v>114</v>
      </c>
      <c r="B128" s="21" t="s">
        <v>190</v>
      </c>
      <c r="C128" s="35" t="s">
        <v>307</v>
      </c>
      <c r="D128" s="29">
        <v>0</v>
      </c>
    </row>
    <row r="129" spans="1:4" s="1" customFormat="1" x14ac:dyDescent="0.2">
      <c r="A129" s="20">
        <v>115</v>
      </c>
      <c r="B129" s="21" t="s">
        <v>191</v>
      </c>
      <c r="C129" s="10" t="s">
        <v>226</v>
      </c>
      <c r="D129" s="29">
        <v>0</v>
      </c>
    </row>
    <row r="130" spans="1:4" x14ac:dyDescent="0.2">
      <c r="A130" s="20">
        <v>116</v>
      </c>
      <c r="B130" s="21" t="s">
        <v>192</v>
      </c>
      <c r="C130" s="10" t="s">
        <v>193</v>
      </c>
      <c r="D130" s="29">
        <v>0</v>
      </c>
    </row>
    <row r="131" spans="1:4" s="1" customFormat="1" x14ac:dyDescent="0.2">
      <c r="A131" s="20">
        <v>117</v>
      </c>
      <c r="B131" s="21" t="s">
        <v>194</v>
      </c>
      <c r="C131" s="10" t="s">
        <v>40</v>
      </c>
      <c r="D131" s="29">
        <v>541850</v>
      </c>
    </row>
    <row r="132" spans="1:4" s="1" customFormat="1" x14ac:dyDescent="0.2">
      <c r="A132" s="20">
        <v>118</v>
      </c>
      <c r="B132" s="12" t="s">
        <v>195</v>
      </c>
      <c r="C132" s="10" t="s">
        <v>46</v>
      </c>
      <c r="D132" s="29">
        <v>32787344</v>
      </c>
    </row>
    <row r="133" spans="1:4" s="1" customFormat="1" x14ac:dyDescent="0.2">
      <c r="A133" s="20">
        <v>119</v>
      </c>
      <c r="B133" s="12" t="s">
        <v>196</v>
      </c>
      <c r="C133" s="10" t="s">
        <v>228</v>
      </c>
      <c r="D133" s="29">
        <v>0</v>
      </c>
    </row>
    <row r="134" spans="1:4" s="1" customFormat="1" x14ac:dyDescent="0.2">
      <c r="A134" s="20">
        <v>120</v>
      </c>
      <c r="B134" s="12" t="s">
        <v>197</v>
      </c>
      <c r="C134" s="10" t="s">
        <v>48</v>
      </c>
      <c r="D134" s="29">
        <v>0</v>
      </c>
    </row>
    <row r="135" spans="1:4" s="1" customFormat="1" x14ac:dyDescent="0.2">
      <c r="A135" s="20">
        <v>121</v>
      </c>
      <c r="B135" s="21" t="s">
        <v>198</v>
      </c>
      <c r="C135" s="10" t="s">
        <v>47</v>
      </c>
      <c r="D135" s="29">
        <v>0</v>
      </c>
    </row>
    <row r="136" spans="1:4" s="1" customFormat="1" x14ac:dyDescent="0.2">
      <c r="A136" s="20">
        <v>122</v>
      </c>
      <c r="B136" s="21" t="s">
        <v>199</v>
      </c>
      <c r="C136" s="10" t="s">
        <v>200</v>
      </c>
      <c r="D136" s="29">
        <v>0</v>
      </c>
    </row>
    <row r="137" spans="1:4" s="1" customFormat="1" x14ac:dyDescent="0.2">
      <c r="A137" s="20">
        <v>123</v>
      </c>
      <c r="B137" s="21" t="s">
        <v>201</v>
      </c>
      <c r="C137" s="10" t="s">
        <v>41</v>
      </c>
      <c r="D137" s="29">
        <v>1083700</v>
      </c>
    </row>
    <row r="138" spans="1:4" s="1" customFormat="1" x14ac:dyDescent="0.2">
      <c r="A138" s="20">
        <v>124</v>
      </c>
      <c r="B138" s="12" t="s">
        <v>202</v>
      </c>
      <c r="C138" s="10" t="s">
        <v>227</v>
      </c>
      <c r="D138" s="29">
        <v>54528533</v>
      </c>
    </row>
    <row r="139" spans="1:4" s="1" customFormat="1" x14ac:dyDescent="0.2">
      <c r="A139" s="20">
        <v>125</v>
      </c>
      <c r="B139" s="13" t="s">
        <v>203</v>
      </c>
      <c r="C139" s="10" t="s">
        <v>465</v>
      </c>
      <c r="D139" s="29">
        <v>73798820</v>
      </c>
    </row>
    <row r="140" spans="1:4" x14ac:dyDescent="0.2">
      <c r="A140" s="20">
        <v>126</v>
      </c>
      <c r="B140" s="21" t="s">
        <v>204</v>
      </c>
      <c r="C140" s="10" t="s">
        <v>205</v>
      </c>
      <c r="D140" s="29">
        <v>4334800</v>
      </c>
    </row>
    <row r="141" spans="1:4" x14ac:dyDescent="0.2">
      <c r="A141" s="20">
        <v>127</v>
      </c>
      <c r="B141" s="12" t="s">
        <v>206</v>
      </c>
      <c r="C141" s="10" t="s">
        <v>207</v>
      </c>
      <c r="D141" s="29">
        <v>0</v>
      </c>
    </row>
    <row r="142" spans="1:4" x14ac:dyDescent="0.2">
      <c r="A142" s="20">
        <v>128</v>
      </c>
      <c r="B142" s="21" t="s">
        <v>208</v>
      </c>
      <c r="C142" s="10" t="s">
        <v>209</v>
      </c>
      <c r="D142" s="29">
        <v>0</v>
      </c>
    </row>
    <row r="143" spans="1:4" x14ac:dyDescent="0.2">
      <c r="A143" s="20">
        <v>129</v>
      </c>
      <c r="B143" s="85" t="s">
        <v>252</v>
      </c>
      <c r="C143" s="87" t="s">
        <v>253</v>
      </c>
      <c r="D143" s="29">
        <v>0</v>
      </c>
    </row>
    <row r="144" spans="1:4" x14ac:dyDescent="0.2">
      <c r="A144" s="20">
        <v>130</v>
      </c>
      <c r="B144" s="88" t="s">
        <v>254</v>
      </c>
      <c r="C144" s="41" t="s">
        <v>255</v>
      </c>
      <c r="D144" s="29">
        <v>0</v>
      </c>
    </row>
    <row r="145" spans="1:55" x14ac:dyDescent="0.2">
      <c r="A145" s="20">
        <v>131</v>
      </c>
      <c r="B145" s="89" t="s">
        <v>256</v>
      </c>
      <c r="C145" s="141" t="s">
        <v>420</v>
      </c>
      <c r="D145" s="29">
        <v>0</v>
      </c>
    </row>
    <row r="146" spans="1:55" x14ac:dyDescent="0.2">
      <c r="A146" s="20">
        <v>132</v>
      </c>
      <c r="B146" s="20" t="s">
        <v>260</v>
      </c>
      <c r="C146" s="28" t="s">
        <v>261</v>
      </c>
      <c r="D146" s="29">
        <v>0</v>
      </c>
    </row>
    <row r="147" spans="1:55" x14ac:dyDescent="0.2">
      <c r="A147" s="20">
        <v>133</v>
      </c>
      <c r="B147" s="54" t="s">
        <v>312</v>
      </c>
      <c r="C147" s="28" t="s">
        <v>311</v>
      </c>
      <c r="D147" s="29">
        <v>0</v>
      </c>
    </row>
    <row r="148" spans="1:55" s="4" customFormat="1" x14ac:dyDescent="0.2">
      <c r="A148" s="20">
        <v>134</v>
      </c>
      <c r="B148" s="54" t="s">
        <v>321</v>
      </c>
      <c r="C148" s="28" t="s">
        <v>318</v>
      </c>
      <c r="D148" s="29">
        <v>0</v>
      </c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</row>
    <row r="149" spans="1:55" x14ac:dyDescent="0.2">
      <c r="A149" s="20">
        <v>135</v>
      </c>
      <c r="B149" s="54" t="s">
        <v>413</v>
      </c>
      <c r="C149" s="15" t="s">
        <v>414</v>
      </c>
      <c r="D149" s="29">
        <v>0</v>
      </c>
    </row>
  </sheetData>
  <mergeCells count="9">
    <mergeCell ref="B2:D2"/>
    <mergeCell ref="A92:A95"/>
    <mergeCell ref="B92:B95"/>
    <mergeCell ref="A8:C8"/>
    <mergeCell ref="A11:C11"/>
    <mergeCell ref="D4:D7"/>
    <mergeCell ref="A4:A7"/>
    <mergeCell ref="B4:B7"/>
    <mergeCell ref="C4:C7"/>
  </mergeCells>
  <pageMargins left="0" right="0" top="0" bottom="0" header="0" footer="0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"/>
  <sheetViews>
    <sheetView zoomScale="90" zoomScaleNormal="90" workbookViewId="0">
      <pane xSplit="3" ySplit="7" topLeftCell="D129" activePane="bottomRight" state="frozen"/>
      <selection pane="topRight" activeCell="D1" sqref="D1"/>
      <selection pane="bottomLeft" activeCell="A8" sqref="A8"/>
      <selection pane="bottomRight" activeCell="S145" sqref="S145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31.7109375" style="7" bestFit="1" customWidth="1"/>
    <col min="4" max="6" width="16.140625" style="1" customWidth="1"/>
    <col min="7" max="9" width="14" style="1" customWidth="1"/>
    <col min="10" max="10" width="15.7109375" style="1" customWidth="1"/>
    <col min="11" max="11" width="19.28515625" style="1" customWidth="1"/>
    <col min="12" max="14" width="16.140625" style="1" customWidth="1"/>
    <col min="15" max="16384" width="9.140625" style="1"/>
  </cols>
  <sheetData>
    <row r="1" spans="1:14" x14ac:dyDescent="0.2">
      <c r="D1" s="45"/>
      <c r="E1" s="45"/>
      <c r="F1" s="45"/>
      <c r="G1" s="45"/>
      <c r="H1" s="45"/>
      <c r="I1" s="45"/>
      <c r="J1" s="45"/>
      <c r="N1" s="45"/>
    </row>
    <row r="2" spans="1:14" ht="39.75" customHeight="1" x14ac:dyDescent="0.2">
      <c r="A2" s="318" t="s">
        <v>440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</row>
    <row r="3" spans="1:14" x14ac:dyDescent="0.2">
      <c r="C3" s="47"/>
      <c r="D3" s="45"/>
      <c r="E3" s="45"/>
      <c r="F3" s="45"/>
      <c r="G3" s="45"/>
      <c r="H3" s="45"/>
      <c r="I3" s="45"/>
      <c r="J3" s="45"/>
      <c r="N3" s="1" t="s">
        <v>278</v>
      </c>
    </row>
    <row r="4" spans="1:14" s="3" customFormat="1" ht="15.75" customHeight="1" x14ac:dyDescent="0.2">
      <c r="A4" s="295" t="s">
        <v>44</v>
      </c>
      <c r="B4" s="295" t="s">
        <v>56</v>
      </c>
      <c r="C4" s="295" t="s">
        <v>45</v>
      </c>
      <c r="D4" s="429" t="s">
        <v>291</v>
      </c>
      <c r="E4" s="430"/>
      <c r="F4" s="430"/>
      <c r="G4" s="430"/>
      <c r="H4" s="430"/>
      <c r="I4" s="430"/>
      <c r="J4" s="430"/>
      <c r="K4" s="429"/>
      <c r="L4" s="429"/>
      <c r="M4" s="430"/>
      <c r="N4" s="429"/>
    </row>
    <row r="5" spans="1:14" ht="25.5" customHeight="1" x14ac:dyDescent="0.2">
      <c r="A5" s="295"/>
      <c r="B5" s="295"/>
      <c r="C5" s="295"/>
      <c r="D5" s="429" t="s">
        <v>274</v>
      </c>
      <c r="E5" s="431" t="s">
        <v>447</v>
      </c>
      <c r="F5" s="431" t="s">
        <v>448</v>
      </c>
      <c r="G5" s="426" t="s">
        <v>323</v>
      </c>
      <c r="H5" s="426" t="s">
        <v>324</v>
      </c>
      <c r="I5" s="426" t="s">
        <v>325</v>
      </c>
      <c r="J5" s="426" t="s">
        <v>424</v>
      </c>
      <c r="K5" s="429" t="s">
        <v>416</v>
      </c>
      <c r="L5" s="429" t="s">
        <v>292</v>
      </c>
      <c r="M5" s="430"/>
      <c r="N5" s="429"/>
    </row>
    <row r="6" spans="1:14" ht="26.25" customHeight="1" x14ac:dyDescent="0.2">
      <c r="A6" s="295"/>
      <c r="B6" s="295"/>
      <c r="C6" s="295"/>
      <c r="D6" s="429"/>
      <c r="E6" s="432"/>
      <c r="F6" s="432"/>
      <c r="G6" s="427"/>
      <c r="H6" s="427"/>
      <c r="I6" s="427"/>
      <c r="J6" s="427"/>
      <c r="K6" s="429"/>
      <c r="L6" s="429" t="s">
        <v>293</v>
      </c>
      <c r="M6" s="434" t="s">
        <v>317</v>
      </c>
      <c r="N6" s="435"/>
    </row>
    <row r="7" spans="1:14" ht="60.75" customHeight="1" x14ac:dyDescent="0.2">
      <c r="A7" s="295"/>
      <c r="B7" s="295"/>
      <c r="C7" s="295"/>
      <c r="D7" s="429"/>
      <c r="E7" s="433"/>
      <c r="F7" s="433"/>
      <c r="G7" s="428"/>
      <c r="H7" s="428"/>
      <c r="I7" s="428"/>
      <c r="J7" s="428"/>
      <c r="K7" s="429"/>
      <c r="L7" s="429"/>
      <c r="M7" s="147" t="s">
        <v>315</v>
      </c>
      <c r="N7" s="147" t="s">
        <v>316</v>
      </c>
    </row>
    <row r="8" spans="1:14" s="3" customFormat="1" x14ac:dyDescent="0.2">
      <c r="A8" s="425" t="s">
        <v>225</v>
      </c>
      <c r="B8" s="425"/>
      <c r="C8" s="425"/>
      <c r="D8" s="31">
        <f>D11+D10+D9</f>
        <v>8306680940</v>
      </c>
      <c r="E8" s="31">
        <f t="shared" ref="E8:N8" si="0">E11+E10+E9</f>
        <v>130370255</v>
      </c>
      <c r="F8" s="31">
        <f t="shared" si="0"/>
        <v>43714193</v>
      </c>
      <c r="G8" s="31">
        <f t="shared" si="0"/>
        <v>466216414.5</v>
      </c>
      <c r="H8" s="31">
        <f t="shared" si="0"/>
        <v>6694030</v>
      </c>
      <c r="I8" s="31">
        <f t="shared" si="0"/>
        <v>456413117.75000018</v>
      </c>
      <c r="J8" s="31">
        <f t="shared" si="0"/>
        <v>5032196.0000000009</v>
      </c>
      <c r="K8" s="31">
        <f t="shared" si="0"/>
        <v>549182473.37999988</v>
      </c>
      <c r="L8" s="31">
        <f t="shared" si="0"/>
        <v>541660426.40999985</v>
      </c>
      <c r="M8" s="31">
        <f t="shared" si="0"/>
        <v>2248681471</v>
      </c>
      <c r="N8" s="31">
        <f t="shared" si="0"/>
        <v>3858716362</v>
      </c>
    </row>
    <row r="9" spans="1:14" s="3" customFormat="1" ht="11.25" customHeight="1" x14ac:dyDescent="0.2">
      <c r="A9" s="239"/>
      <c r="B9" s="239"/>
      <c r="C9" s="11" t="s">
        <v>54</v>
      </c>
      <c r="D9" s="29">
        <v>80585587</v>
      </c>
      <c r="E9" s="38">
        <v>832</v>
      </c>
      <c r="F9" s="38">
        <v>462</v>
      </c>
      <c r="G9" s="38">
        <v>0</v>
      </c>
      <c r="H9" s="38">
        <v>0</v>
      </c>
      <c r="I9" s="38">
        <v>0</v>
      </c>
      <c r="J9" s="38">
        <v>0</v>
      </c>
      <c r="K9" s="42">
        <v>80584293</v>
      </c>
      <c r="L9" s="29">
        <v>0</v>
      </c>
      <c r="M9" s="38">
        <v>0</v>
      </c>
      <c r="N9" s="29">
        <v>0</v>
      </c>
    </row>
    <row r="10" spans="1:14" s="3" customFormat="1" ht="21.75" customHeight="1" x14ac:dyDescent="0.2">
      <c r="A10" s="239"/>
      <c r="B10" s="239"/>
      <c r="C10" s="11" t="s">
        <v>280</v>
      </c>
      <c r="D10" s="29">
        <f t="shared" ref="D10" si="1">G10+H10+I10+J10+K10+L10+M10+N10+E10+F10</f>
        <v>90383518</v>
      </c>
      <c r="E10" s="38"/>
      <c r="F10" s="38"/>
      <c r="G10" s="38"/>
      <c r="H10" s="38"/>
      <c r="I10" s="38"/>
      <c r="J10" s="38"/>
      <c r="K10" s="42"/>
      <c r="L10" s="29"/>
      <c r="M10" s="38"/>
      <c r="N10" s="29">
        <v>90383518</v>
      </c>
    </row>
    <row r="11" spans="1:14" s="3" customFormat="1" x14ac:dyDescent="0.2">
      <c r="A11" s="425" t="s">
        <v>224</v>
      </c>
      <c r="B11" s="425"/>
      <c r="C11" s="425"/>
      <c r="D11" s="75">
        <f>SUM(D12:D148)-D92</f>
        <v>8135711835</v>
      </c>
      <c r="E11" s="75">
        <f t="shared" ref="E11:N11" si="2">SUM(E12:E148)-E92</f>
        <v>130369423</v>
      </c>
      <c r="F11" s="75">
        <f t="shared" si="2"/>
        <v>43713731</v>
      </c>
      <c r="G11" s="75">
        <f t="shared" si="2"/>
        <v>466216414.5</v>
      </c>
      <c r="H11" s="75">
        <f t="shared" si="2"/>
        <v>6694030</v>
      </c>
      <c r="I11" s="75">
        <f t="shared" si="2"/>
        <v>456413117.75000018</v>
      </c>
      <c r="J11" s="75">
        <f t="shared" si="2"/>
        <v>5032196.0000000009</v>
      </c>
      <c r="K11" s="75">
        <f t="shared" si="2"/>
        <v>468598180.37999994</v>
      </c>
      <c r="L11" s="75">
        <f t="shared" si="2"/>
        <v>541660426.40999985</v>
      </c>
      <c r="M11" s="75">
        <f t="shared" si="2"/>
        <v>2248681471</v>
      </c>
      <c r="N11" s="75">
        <f t="shared" si="2"/>
        <v>3768332844</v>
      </c>
    </row>
    <row r="12" spans="1:14" ht="12" customHeight="1" x14ac:dyDescent="0.2">
      <c r="A12" s="20">
        <v>1</v>
      </c>
      <c r="B12" s="12" t="s">
        <v>57</v>
      </c>
      <c r="C12" s="10" t="s">
        <v>42</v>
      </c>
      <c r="D12" s="29">
        <f>ROUND(G12+H12+I12+J12+K12+L12+M12+N12+E12+F12,0)</f>
        <v>35681165</v>
      </c>
      <c r="E12" s="38">
        <v>570970</v>
      </c>
      <c r="F12" s="38">
        <v>191539</v>
      </c>
      <c r="G12" s="38">
        <v>2149639</v>
      </c>
      <c r="H12" s="38">
        <v>0</v>
      </c>
      <c r="I12" s="38">
        <v>1749615.7</v>
      </c>
      <c r="J12" s="38">
        <v>30366.700000000004</v>
      </c>
      <c r="K12" s="42">
        <v>0</v>
      </c>
      <c r="L12" s="42">
        <v>2683114.85</v>
      </c>
      <c r="M12" s="42">
        <v>10682860</v>
      </c>
      <c r="N12" s="42">
        <v>17623060</v>
      </c>
    </row>
    <row r="13" spans="1:14" x14ac:dyDescent="0.2">
      <c r="A13" s="20">
        <v>2</v>
      </c>
      <c r="B13" s="13" t="s">
        <v>58</v>
      </c>
      <c r="C13" s="10" t="s">
        <v>210</v>
      </c>
      <c r="D13" s="29">
        <f t="shared" ref="D13:D76" si="3">ROUND(G13+H13+I13+J13+K13+L13+M13+N13+E13+F13,0)</f>
        <v>35804925</v>
      </c>
      <c r="E13" s="38">
        <v>574752</v>
      </c>
      <c r="F13" s="38">
        <v>192655</v>
      </c>
      <c r="G13" s="38">
        <v>2224562</v>
      </c>
      <c r="H13" s="38">
        <v>0</v>
      </c>
      <c r="I13" s="38">
        <v>1706617.12</v>
      </c>
      <c r="J13" s="38">
        <v>0</v>
      </c>
      <c r="K13" s="42">
        <v>0</v>
      </c>
      <c r="L13" s="42">
        <v>2017216.5000000002</v>
      </c>
      <c r="M13" s="42">
        <v>10849186</v>
      </c>
      <c r="N13" s="42">
        <v>18239936</v>
      </c>
    </row>
    <row r="14" spans="1:14" x14ac:dyDescent="0.2">
      <c r="A14" s="20">
        <v>3</v>
      </c>
      <c r="B14" s="21" t="s">
        <v>59</v>
      </c>
      <c r="C14" s="10" t="s">
        <v>5</v>
      </c>
      <c r="D14" s="29">
        <f t="shared" si="3"/>
        <v>110906830</v>
      </c>
      <c r="E14" s="38">
        <v>1850297</v>
      </c>
      <c r="F14" s="38">
        <v>620363</v>
      </c>
      <c r="G14" s="38">
        <v>6277232.5</v>
      </c>
      <c r="H14" s="38">
        <v>730413</v>
      </c>
      <c r="I14" s="38">
        <v>6250724.3000000007</v>
      </c>
      <c r="J14" s="38">
        <v>0</v>
      </c>
      <c r="K14" s="42">
        <v>0</v>
      </c>
      <c r="L14" s="42">
        <v>7720832</v>
      </c>
      <c r="M14" s="42">
        <v>33693666</v>
      </c>
      <c r="N14" s="42">
        <v>53763302</v>
      </c>
    </row>
    <row r="15" spans="1:14" ht="14.25" customHeight="1" x14ac:dyDescent="0.2">
      <c r="A15" s="20">
        <v>4</v>
      </c>
      <c r="B15" s="12" t="s">
        <v>60</v>
      </c>
      <c r="C15" s="10" t="s">
        <v>211</v>
      </c>
      <c r="D15" s="29">
        <f t="shared" si="3"/>
        <v>38134490</v>
      </c>
      <c r="E15" s="38">
        <v>601220</v>
      </c>
      <c r="F15" s="38">
        <v>201581</v>
      </c>
      <c r="G15" s="38">
        <v>2384457</v>
      </c>
      <c r="H15" s="38">
        <v>0</v>
      </c>
      <c r="I15" s="38">
        <v>1615647.37</v>
      </c>
      <c r="J15" s="38">
        <v>0</v>
      </c>
      <c r="K15" s="42">
        <v>0</v>
      </c>
      <c r="L15" s="42">
        <v>1858875.85</v>
      </c>
      <c r="M15" s="42">
        <v>11756127</v>
      </c>
      <c r="N15" s="42">
        <v>19716582</v>
      </c>
    </row>
    <row r="16" spans="1:14" x14ac:dyDescent="0.2">
      <c r="A16" s="20">
        <v>5</v>
      </c>
      <c r="B16" s="12" t="s">
        <v>61</v>
      </c>
      <c r="C16" s="10" t="s">
        <v>8</v>
      </c>
      <c r="D16" s="29">
        <f t="shared" si="3"/>
        <v>41520745</v>
      </c>
      <c r="E16" s="38">
        <v>685248</v>
      </c>
      <c r="F16" s="38">
        <v>229847</v>
      </c>
      <c r="G16" s="38">
        <v>2638712</v>
      </c>
      <c r="H16" s="38">
        <v>0</v>
      </c>
      <c r="I16" s="38">
        <v>2075313.2000000002</v>
      </c>
      <c r="J16" s="38">
        <v>26028.600000000002</v>
      </c>
      <c r="K16" s="42">
        <v>0</v>
      </c>
      <c r="L16" s="42">
        <v>1926116.4000000001</v>
      </c>
      <c r="M16" s="42">
        <v>12754652</v>
      </c>
      <c r="N16" s="42">
        <v>21184828</v>
      </c>
    </row>
    <row r="17" spans="1:14" x14ac:dyDescent="0.2">
      <c r="A17" s="20">
        <v>6</v>
      </c>
      <c r="B17" s="21" t="s">
        <v>62</v>
      </c>
      <c r="C17" s="10" t="s">
        <v>63</v>
      </c>
      <c r="D17" s="29">
        <f t="shared" si="3"/>
        <v>298420394</v>
      </c>
      <c r="E17" s="38">
        <v>5174024</v>
      </c>
      <c r="F17" s="38">
        <v>1735007</v>
      </c>
      <c r="G17" s="38">
        <v>18504886</v>
      </c>
      <c r="H17" s="38">
        <v>1569345</v>
      </c>
      <c r="I17" s="38">
        <v>17859522.199999999</v>
      </c>
      <c r="J17" s="38">
        <v>0</v>
      </c>
      <c r="K17" s="42">
        <v>15033827</v>
      </c>
      <c r="L17" s="42">
        <v>16625768.250000002</v>
      </c>
      <c r="M17" s="42">
        <v>85932718</v>
      </c>
      <c r="N17" s="42">
        <v>135985297</v>
      </c>
    </row>
    <row r="18" spans="1:14" x14ac:dyDescent="0.2">
      <c r="A18" s="20">
        <v>7</v>
      </c>
      <c r="B18" s="12" t="s">
        <v>64</v>
      </c>
      <c r="C18" s="10" t="s">
        <v>212</v>
      </c>
      <c r="D18" s="29">
        <f t="shared" si="3"/>
        <v>108622133</v>
      </c>
      <c r="E18" s="38">
        <v>1803241</v>
      </c>
      <c r="F18" s="38">
        <v>604742</v>
      </c>
      <c r="G18" s="38">
        <v>6795756</v>
      </c>
      <c r="H18" s="38">
        <v>0</v>
      </c>
      <c r="I18" s="38">
        <v>5452147.7999999998</v>
      </c>
      <c r="J18" s="38">
        <v>21690.5</v>
      </c>
      <c r="K18" s="42">
        <v>0</v>
      </c>
      <c r="L18" s="42">
        <v>5709270.9300000006</v>
      </c>
      <c r="M18" s="42">
        <v>33363168</v>
      </c>
      <c r="N18" s="42">
        <v>54872117</v>
      </c>
    </row>
    <row r="19" spans="1:14" x14ac:dyDescent="0.2">
      <c r="A19" s="20">
        <v>8</v>
      </c>
      <c r="B19" s="21" t="s">
        <v>65</v>
      </c>
      <c r="C19" s="10" t="s">
        <v>17</v>
      </c>
      <c r="D19" s="29">
        <f t="shared" si="3"/>
        <v>43320000</v>
      </c>
      <c r="E19" s="38">
        <v>721380</v>
      </c>
      <c r="F19" s="38">
        <v>241748</v>
      </c>
      <c r="G19" s="38">
        <v>2801265</v>
      </c>
      <c r="H19" s="38">
        <v>4174</v>
      </c>
      <c r="I19" s="38">
        <v>2364299.88</v>
      </c>
      <c r="J19" s="38">
        <v>0</v>
      </c>
      <c r="K19" s="42">
        <v>0</v>
      </c>
      <c r="L19" s="42">
        <v>1444587.3</v>
      </c>
      <c r="M19" s="42">
        <v>13476308</v>
      </c>
      <c r="N19" s="42">
        <v>22266238</v>
      </c>
    </row>
    <row r="20" spans="1:14" x14ac:dyDescent="0.2">
      <c r="A20" s="20">
        <v>9</v>
      </c>
      <c r="B20" s="21" t="s">
        <v>66</v>
      </c>
      <c r="C20" s="10" t="s">
        <v>6</v>
      </c>
      <c r="D20" s="29">
        <f t="shared" si="3"/>
        <v>41247517</v>
      </c>
      <c r="E20" s="38">
        <v>638613</v>
      </c>
      <c r="F20" s="38">
        <v>214226</v>
      </c>
      <c r="G20" s="38">
        <v>2503804</v>
      </c>
      <c r="H20" s="38">
        <v>20869</v>
      </c>
      <c r="I20" s="38">
        <v>1882378.75</v>
      </c>
      <c r="J20" s="38">
        <v>0</v>
      </c>
      <c r="K20" s="42">
        <v>0</v>
      </c>
      <c r="L20" s="42">
        <v>3986713.9000000004</v>
      </c>
      <c r="M20" s="42">
        <v>11988946</v>
      </c>
      <c r="N20" s="42">
        <v>20011966</v>
      </c>
    </row>
    <row r="21" spans="1:14" x14ac:dyDescent="0.2">
      <c r="A21" s="20">
        <v>10</v>
      </c>
      <c r="B21" s="21" t="s">
        <v>67</v>
      </c>
      <c r="C21" s="10" t="s">
        <v>18</v>
      </c>
      <c r="D21" s="29">
        <f t="shared" si="3"/>
        <v>52389413</v>
      </c>
      <c r="E21" s="38">
        <v>871791</v>
      </c>
      <c r="F21" s="38">
        <v>292329</v>
      </c>
      <c r="G21" s="38">
        <v>3432268</v>
      </c>
      <c r="H21" s="38">
        <v>0</v>
      </c>
      <c r="I21" s="38">
        <v>2879652.45</v>
      </c>
      <c r="J21" s="38">
        <v>4338.1000000000004</v>
      </c>
      <c r="K21" s="42">
        <v>0</v>
      </c>
      <c r="L21" s="42">
        <v>3702568.35</v>
      </c>
      <c r="M21" s="42">
        <v>15435615</v>
      </c>
      <c r="N21" s="42">
        <v>25770851</v>
      </c>
    </row>
    <row r="22" spans="1:14" x14ac:dyDescent="0.2">
      <c r="A22" s="20">
        <v>11</v>
      </c>
      <c r="B22" s="21" t="s">
        <v>68</v>
      </c>
      <c r="C22" s="10" t="s">
        <v>7</v>
      </c>
      <c r="D22" s="29">
        <f t="shared" si="3"/>
        <v>40809637</v>
      </c>
      <c r="E22" s="38">
        <v>650797</v>
      </c>
      <c r="F22" s="38">
        <v>218317</v>
      </c>
      <c r="G22" s="38">
        <v>2543189</v>
      </c>
      <c r="H22" s="38">
        <v>12522</v>
      </c>
      <c r="I22" s="38">
        <v>2005213.5</v>
      </c>
      <c r="J22" s="38">
        <v>0</v>
      </c>
      <c r="K22" s="42">
        <v>0</v>
      </c>
      <c r="L22" s="42">
        <v>3520368.1500000004</v>
      </c>
      <c r="M22" s="42">
        <v>11859798</v>
      </c>
      <c r="N22" s="42">
        <v>19999432</v>
      </c>
    </row>
    <row r="23" spans="1:14" x14ac:dyDescent="0.2">
      <c r="A23" s="20">
        <v>12</v>
      </c>
      <c r="B23" s="21" t="s">
        <v>69</v>
      </c>
      <c r="C23" s="10" t="s">
        <v>19</v>
      </c>
      <c r="D23" s="29">
        <f t="shared" si="3"/>
        <v>77525035</v>
      </c>
      <c r="E23" s="38">
        <v>1341507</v>
      </c>
      <c r="F23" s="38">
        <v>450023</v>
      </c>
      <c r="G23" s="38">
        <v>5091166</v>
      </c>
      <c r="H23" s="38">
        <v>4174</v>
      </c>
      <c r="I23" s="38">
        <v>4143252.25</v>
      </c>
      <c r="J23" s="38">
        <v>0</v>
      </c>
      <c r="K23" s="42">
        <v>0</v>
      </c>
      <c r="L23" s="42">
        <v>2169050</v>
      </c>
      <c r="M23" s="42">
        <v>24281046</v>
      </c>
      <c r="N23" s="42">
        <v>40044817</v>
      </c>
    </row>
    <row r="24" spans="1:14" x14ac:dyDescent="0.2">
      <c r="A24" s="20">
        <v>13</v>
      </c>
      <c r="B24" s="21" t="s">
        <v>231</v>
      </c>
      <c r="C24" s="10" t="s">
        <v>232</v>
      </c>
      <c r="D24" s="29">
        <f t="shared" si="3"/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42">
        <v>0</v>
      </c>
      <c r="L24" s="42">
        <v>0</v>
      </c>
      <c r="M24" s="42">
        <v>0</v>
      </c>
      <c r="N24" s="42">
        <v>0</v>
      </c>
    </row>
    <row r="25" spans="1:14" x14ac:dyDescent="0.2">
      <c r="A25" s="20">
        <v>14</v>
      </c>
      <c r="B25" s="21" t="s">
        <v>70</v>
      </c>
      <c r="C25" s="10" t="s">
        <v>22</v>
      </c>
      <c r="D25" s="29">
        <f t="shared" si="3"/>
        <v>51039669</v>
      </c>
      <c r="E25" s="38">
        <v>861707</v>
      </c>
      <c r="F25" s="38">
        <v>288982</v>
      </c>
      <c r="G25" s="38">
        <v>3315583</v>
      </c>
      <c r="H25" s="38">
        <v>530072</v>
      </c>
      <c r="I25" s="38">
        <v>3021584.56</v>
      </c>
      <c r="J25" s="38">
        <v>47719.100000000006</v>
      </c>
      <c r="K25" s="42">
        <v>0</v>
      </c>
      <c r="L25" s="42">
        <v>966314.28</v>
      </c>
      <c r="M25" s="42">
        <v>16007385</v>
      </c>
      <c r="N25" s="42">
        <v>26000322</v>
      </c>
    </row>
    <row r="26" spans="1:14" x14ac:dyDescent="0.2">
      <c r="A26" s="20">
        <v>15</v>
      </c>
      <c r="B26" s="21" t="s">
        <v>71</v>
      </c>
      <c r="C26" s="10" t="s">
        <v>10</v>
      </c>
      <c r="D26" s="29">
        <f t="shared" si="3"/>
        <v>76357476</v>
      </c>
      <c r="E26" s="38">
        <v>1312938</v>
      </c>
      <c r="F26" s="38">
        <v>440353</v>
      </c>
      <c r="G26" s="38">
        <v>4535481</v>
      </c>
      <c r="H26" s="38">
        <v>58433</v>
      </c>
      <c r="I26" s="38">
        <v>4489659.32</v>
      </c>
      <c r="J26" s="38">
        <v>15183.350000000002</v>
      </c>
      <c r="K26" s="42">
        <v>0</v>
      </c>
      <c r="L26" s="42">
        <v>3327322.7</v>
      </c>
      <c r="M26" s="42">
        <v>22983902</v>
      </c>
      <c r="N26" s="42">
        <v>39194204</v>
      </c>
    </row>
    <row r="27" spans="1:14" x14ac:dyDescent="0.2">
      <c r="A27" s="20">
        <v>16</v>
      </c>
      <c r="B27" s="21" t="s">
        <v>72</v>
      </c>
      <c r="C27" s="10" t="s">
        <v>344</v>
      </c>
      <c r="D27" s="29">
        <f t="shared" si="3"/>
        <v>94301407</v>
      </c>
      <c r="E27" s="38">
        <v>1667536</v>
      </c>
      <c r="F27" s="38">
        <v>558996</v>
      </c>
      <c r="G27" s="38">
        <v>5621079</v>
      </c>
      <c r="H27" s="38">
        <v>4174</v>
      </c>
      <c r="I27" s="38">
        <v>5371966.3499999996</v>
      </c>
      <c r="J27" s="38">
        <v>2169.0500000000002</v>
      </c>
      <c r="K27" s="42">
        <v>0</v>
      </c>
      <c r="L27" s="42">
        <v>2747101.87</v>
      </c>
      <c r="M27" s="42">
        <v>29473990</v>
      </c>
      <c r="N27" s="42">
        <v>48854395</v>
      </c>
    </row>
    <row r="28" spans="1:14" x14ac:dyDescent="0.2">
      <c r="A28" s="20">
        <v>17</v>
      </c>
      <c r="B28" s="21" t="s">
        <v>73</v>
      </c>
      <c r="C28" s="10" t="s">
        <v>9</v>
      </c>
      <c r="D28" s="29">
        <f t="shared" si="3"/>
        <v>175073331</v>
      </c>
      <c r="E28" s="38">
        <v>3107776</v>
      </c>
      <c r="F28" s="38">
        <v>1042120</v>
      </c>
      <c r="G28" s="38">
        <v>9360340</v>
      </c>
      <c r="H28" s="38">
        <v>4174</v>
      </c>
      <c r="I28" s="38">
        <v>10111466.800000001</v>
      </c>
      <c r="J28" s="38">
        <v>97607.250000000015</v>
      </c>
      <c r="K28" s="42">
        <v>0</v>
      </c>
      <c r="L28" s="42">
        <v>9161625.2400000002</v>
      </c>
      <c r="M28" s="42">
        <v>53025562</v>
      </c>
      <c r="N28" s="42">
        <v>89162660</v>
      </c>
    </row>
    <row r="29" spans="1:14" x14ac:dyDescent="0.2">
      <c r="A29" s="20">
        <v>18</v>
      </c>
      <c r="B29" s="12" t="s">
        <v>74</v>
      </c>
      <c r="C29" s="10" t="s">
        <v>11</v>
      </c>
      <c r="D29" s="29">
        <f t="shared" si="3"/>
        <v>31602677</v>
      </c>
      <c r="E29" s="38">
        <v>544081</v>
      </c>
      <c r="F29" s="38">
        <v>182613</v>
      </c>
      <c r="G29" s="38">
        <v>1849662</v>
      </c>
      <c r="H29" s="38">
        <v>313034</v>
      </c>
      <c r="I29" s="38">
        <v>1875002.62</v>
      </c>
      <c r="J29" s="38">
        <v>0</v>
      </c>
      <c r="K29" s="42">
        <v>0</v>
      </c>
      <c r="L29" s="42">
        <v>1572561.2500000002</v>
      </c>
      <c r="M29" s="42">
        <v>9330667</v>
      </c>
      <c r="N29" s="42">
        <v>15935056</v>
      </c>
    </row>
    <row r="30" spans="1:14" x14ac:dyDescent="0.2">
      <c r="A30" s="20">
        <v>19</v>
      </c>
      <c r="B30" s="12" t="s">
        <v>75</v>
      </c>
      <c r="C30" s="10" t="s">
        <v>213</v>
      </c>
      <c r="D30" s="29">
        <f t="shared" si="3"/>
        <v>26546312</v>
      </c>
      <c r="E30" s="38">
        <v>417199</v>
      </c>
      <c r="F30" s="38">
        <v>139842</v>
      </c>
      <c r="G30" s="38">
        <v>1662571</v>
      </c>
      <c r="H30" s="38">
        <v>8348</v>
      </c>
      <c r="I30" s="38">
        <v>1382465.4100000001</v>
      </c>
      <c r="J30" s="38">
        <v>0</v>
      </c>
      <c r="K30" s="42">
        <v>0</v>
      </c>
      <c r="L30" s="42">
        <v>2483562.25</v>
      </c>
      <c r="M30" s="42">
        <v>7677604</v>
      </c>
      <c r="N30" s="42">
        <v>12774720</v>
      </c>
    </row>
    <row r="31" spans="1:14" x14ac:dyDescent="0.2">
      <c r="A31" s="20">
        <v>20</v>
      </c>
      <c r="B31" s="12" t="s">
        <v>76</v>
      </c>
      <c r="C31" s="10" t="s">
        <v>345</v>
      </c>
      <c r="D31" s="29">
        <f t="shared" si="3"/>
        <v>130741005</v>
      </c>
      <c r="E31" s="38">
        <v>2205735</v>
      </c>
      <c r="F31" s="38">
        <v>739749</v>
      </c>
      <c r="G31" s="38">
        <v>7475493</v>
      </c>
      <c r="H31" s="38">
        <v>66780</v>
      </c>
      <c r="I31" s="38">
        <v>7401991</v>
      </c>
      <c r="J31" s="38">
        <v>0</v>
      </c>
      <c r="K31" s="42">
        <v>0</v>
      </c>
      <c r="L31" s="42">
        <v>9259571.3499999996</v>
      </c>
      <c r="M31" s="42">
        <v>38632399</v>
      </c>
      <c r="N31" s="42">
        <v>64959287</v>
      </c>
    </row>
    <row r="32" spans="1:14" x14ac:dyDescent="0.2">
      <c r="A32" s="20">
        <v>21</v>
      </c>
      <c r="B32" s="12" t="s">
        <v>77</v>
      </c>
      <c r="C32" s="10" t="s">
        <v>38</v>
      </c>
      <c r="D32" s="29">
        <f t="shared" si="3"/>
        <v>109012764</v>
      </c>
      <c r="E32" s="38">
        <v>1909116</v>
      </c>
      <c r="F32" s="38">
        <v>640074</v>
      </c>
      <c r="G32" s="38">
        <v>5670923</v>
      </c>
      <c r="H32" s="38">
        <v>876496</v>
      </c>
      <c r="I32" s="38">
        <v>6538495.6500000004</v>
      </c>
      <c r="J32" s="38">
        <v>114959.65000000001</v>
      </c>
      <c r="K32" s="42">
        <v>0</v>
      </c>
      <c r="L32" s="42">
        <v>11966648.850000001</v>
      </c>
      <c r="M32" s="42">
        <v>31678700</v>
      </c>
      <c r="N32" s="42">
        <v>49617351</v>
      </c>
    </row>
    <row r="33" spans="1:14" x14ac:dyDescent="0.2">
      <c r="A33" s="20">
        <v>22</v>
      </c>
      <c r="B33" s="21" t="s">
        <v>78</v>
      </c>
      <c r="C33" s="10" t="s">
        <v>79</v>
      </c>
      <c r="D33" s="29">
        <f t="shared" si="3"/>
        <v>51051455</v>
      </c>
      <c r="E33" s="38">
        <v>799084</v>
      </c>
      <c r="F33" s="38">
        <v>267893</v>
      </c>
      <c r="G33" s="38">
        <v>3048810</v>
      </c>
      <c r="H33" s="38">
        <v>7611</v>
      </c>
      <c r="I33" s="38">
        <v>2837816.12</v>
      </c>
      <c r="J33" s="38">
        <v>0</v>
      </c>
      <c r="K33" s="42">
        <v>0</v>
      </c>
      <c r="L33" s="42">
        <v>5015345.76</v>
      </c>
      <c r="M33" s="42">
        <v>14535424</v>
      </c>
      <c r="N33" s="42">
        <v>24539471</v>
      </c>
    </row>
    <row r="34" spans="1:14" ht="12" customHeight="1" x14ac:dyDescent="0.2">
      <c r="A34" s="20">
        <v>23</v>
      </c>
      <c r="B34" s="21" t="s">
        <v>80</v>
      </c>
      <c r="C34" s="10" t="s">
        <v>81</v>
      </c>
      <c r="D34" s="29">
        <f t="shared" si="3"/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42">
        <v>0</v>
      </c>
      <c r="L34" s="42">
        <v>0</v>
      </c>
      <c r="M34" s="42">
        <v>0</v>
      </c>
      <c r="N34" s="42">
        <v>0</v>
      </c>
    </row>
    <row r="35" spans="1:14" ht="24" x14ac:dyDescent="0.2">
      <c r="A35" s="20">
        <v>24</v>
      </c>
      <c r="B35" s="21" t="s">
        <v>82</v>
      </c>
      <c r="C35" s="10" t="s">
        <v>83</v>
      </c>
      <c r="D35" s="29">
        <f t="shared" si="3"/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42">
        <v>0</v>
      </c>
      <c r="L35" s="42">
        <v>0</v>
      </c>
      <c r="M35" s="42">
        <v>0</v>
      </c>
      <c r="N35" s="42">
        <v>0</v>
      </c>
    </row>
    <row r="36" spans="1:14" x14ac:dyDescent="0.2">
      <c r="A36" s="20">
        <v>25</v>
      </c>
      <c r="B36" s="12" t="s">
        <v>84</v>
      </c>
      <c r="C36" s="10" t="s">
        <v>85</v>
      </c>
      <c r="D36" s="29">
        <f t="shared" si="3"/>
        <v>404814108</v>
      </c>
      <c r="E36" s="38">
        <v>8550689</v>
      </c>
      <c r="F36" s="38">
        <v>2867131</v>
      </c>
      <c r="G36" s="38">
        <v>27596394</v>
      </c>
      <c r="H36" s="38">
        <v>8348</v>
      </c>
      <c r="I36" s="38">
        <v>35741475.650000006</v>
      </c>
      <c r="J36" s="38">
        <v>17352.400000000001</v>
      </c>
      <c r="K36" s="42">
        <v>34001156</v>
      </c>
      <c r="L36" s="42">
        <v>43754078.399999999</v>
      </c>
      <c r="M36" s="42">
        <v>20420989</v>
      </c>
      <c r="N36" s="42">
        <v>231856495</v>
      </c>
    </row>
    <row r="37" spans="1:14" ht="15.75" customHeight="1" x14ac:dyDescent="0.2">
      <c r="A37" s="20">
        <v>26</v>
      </c>
      <c r="B37" s="21" t="s">
        <v>86</v>
      </c>
      <c r="C37" s="10" t="s">
        <v>87</v>
      </c>
      <c r="D37" s="29">
        <f t="shared" si="3"/>
        <v>48522312</v>
      </c>
      <c r="E37" s="38">
        <v>1486035</v>
      </c>
      <c r="F37" s="38">
        <v>498373</v>
      </c>
      <c r="G37" s="38">
        <v>0</v>
      </c>
      <c r="H37" s="38">
        <v>0</v>
      </c>
      <c r="I37" s="38">
        <v>0</v>
      </c>
      <c r="J37" s="38">
        <v>0</v>
      </c>
      <c r="K37" s="42">
        <v>2367774</v>
      </c>
      <c r="L37" s="42">
        <v>488036.25000000006</v>
      </c>
      <c r="M37" s="42">
        <v>0</v>
      </c>
      <c r="N37" s="42">
        <v>43682094</v>
      </c>
    </row>
    <row r="38" spans="1:14" x14ac:dyDescent="0.2">
      <c r="A38" s="20">
        <v>27</v>
      </c>
      <c r="B38" s="13" t="s">
        <v>88</v>
      </c>
      <c r="C38" s="10" t="s">
        <v>89</v>
      </c>
      <c r="D38" s="29">
        <f t="shared" si="3"/>
        <v>154299277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42">
        <v>0</v>
      </c>
      <c r="L38" s="42">
        <v>10676230.84</v>
      </c>
      <c r="M38" s="42">
        <v>143623046</v>
      </c>
      <c r="N38" s="42">
        <v>0</v>
      </c>
    </row>
    <row r="39" spans="1:14" x14ac:dyDescent="0.2">
      <c r="A39" s="20">
        <v>28</v>
      </c>
      <c r="B39" s="13" t="s">
        <v>90</v>
      </c>
      <c r="C39" s="10" t="s">
        <v>39</v>
      </c>
      <c r="D39" s="29">
        <f t="shared" si="3"/>
        <v>146941033</v>
      </c>
      <c r="E39" s="38">
        <v>2569996</v>
      </c>
      <c r="F39" s="38">
        <v>861739</v>
      </c>
      <c r="G39" s="38">
        <v>9772115</v>
      </c>
      <c r="H39" s="38">
        <v>45912</v>
      </c>
      <c r="I39" s="38">
        <v>8354023.2000000002</v>
      </c>
      <c r="J39" s="38">
        <v>21690.5</v>
      </c>
      <c r="K39" s="42">
        <v>0</v>
      </c>
      <c r="L39" s="42">
        <v>10633186.42</v>
      </c>
      <c r="M39" s="42">
        <v>44353541</v>
      </c>
      <c r="N39" s="42">
        <v>70328830</v>
      </c>
    </row>
    <row r="40" spans="1:14" ht="12.75" customHeight="1" x14ac:dyDescent="0.2">
      <c r="A40" s="20">
        <v>29</v>
      </c>
      <c r="B40" s="12" t="s">
        <v>91</v>
      </c>
      <c r="C40" s="10" t="s">
        <v>37</v>
      </c>
      <c r="D40" s="29">
        <f t="shared" si="3"/>
        <v>216706635</v>
      </c>
      <c r="E40" s="38">
        <v>3883354</v>
      </c>
      <c r="F40" s="38">
        <v>1302092</v>
      </c>
      <c r="G40" s="38">
        <v>10473093</v>
      </c>
      <c r="H40" s="38">
        <v>8348</v>
      </c>
      <c r="I40" s="38">
        <v>13460013.850000001</v>
      </c>
      <c r="J40" s="38">
        <v>581305.4</v>
      </c>
      <c r="K40" s="42">
        <v>0</v>
      </c>
      <c r="L40" s="42">
        <v>14239260.280000001</v>
      </c>
      <c r="M40" s="42">
        <v>71525644</v>
      </c>
      <c r="N40" s="42">
        <v>101233524</v>
      </c>
    </row>
    <row r="41" spans="1:14" x14ac:dyDescent="0.2">
      <c r="A41" s="20">
        <v>30</v>
      </c>
      <c r="B41" s="13" t="s">
        <v>92</v>
      </c>
      <c r="C41" s="10" t="s">
        <v>16</v>
      </c>
      <c r="D41" s="29">
        <f t="shared" si="3"/>
        <v>45563380</v>
      </c>
      <c r="E41" s="38">
        <v>743228</v>
      </c>
      <c r="F41" s="38">
        <v>249186</v>
      </c>
      <c r="G41" s="38">
        <v>2753296</v>
      </c>
      <c r="H41" s="38">
        <v>8348</v>
      </c>
      <c r="I41" s="38">
        <v>2276249.35</v>
      </c>
      <c r="J41" s="38">
        <v>0</v>
      </c>
      <c r="K41" s="42">
        <v>0</v>
      </c>
      <c r="L41" s="42">
        <v>2997627.1</v>
      </c>
      <c r="M41" s="42">
        <v>13921380</v>
      </c>
      <c r="N41" s="42">
        <v>22614066</v>
      </c>
    </row>
    <row r="42" spans="1:14" x14ac:dyDescent="0.2">
      <c r="A42" s="20">
        <v>31</v>
      </c>
      <c r="B42" s="21" t="s">
        <v>93</v>
      </c>
      <c r="C42" s="10" t="s">
        <v>21</v>
      </c>
      <c r="D42" s="29">
        <f t="shared" si="3"/>
        <v>146810387</v>
      </c>
      <c r="E42" s="38">
        <v>2667049</v>
      </c>
      <c r="F42" s="38">
        <v>894096</v>
      </c>
      <c r="G42" s="38">
        <v>7113995</v>
      </c>
      <c r="H42" s="38">
        <v>20869</v>
      </c>
      <c r="I42" s="38">
        <v>8801152.8000000007</v>
      </c>
      <c r="J42" s="38">
        <v>21690.5</v>
      </c>
      <c r="K42" s="42">
        <v>0</v>
      </c>
      <c r="L42" s="42">
        <v>4771121.4000000004</v>
      </c>
      <c r="M42" s="42">
        <v>46063692</v>
      </c>
      <c r="N42" s="42">
        <v>76456721</v>
      </c>
    </row>
    <row r="43" spans="1:14" x14ac:dyDescent="0.2">
      <c r="A43" s="20">
        <v>32</v>
      </c>
      <c r="B43" s="13" t="s">
        <v>94</v>
      </c>
      <c r="C43" s="10" t="s">
        <v>24</v>
      </c>
      <c r="D43" s="29">
        <f t="shared" si="3"/>
        <v>56807389</v>
      </c>
      <c r="E43" s="38">
        <v>986909</v>
      </c>
      <c r="F43" s="38">
        <v>331009</v>
      </c>
      <c r="G43" s="38">
        <v>2853402</v>
      </c>
      <c r="H43" s="38">
        <v>0</v>
      </c>
      <c r="I43" s="38">
        <v>3037766.6</v>
      </c>
      <c r="J43" s="38">
        <v>0</v>
      </c>
      <c r="K43" s="42">
        <v>0</v>
      </c>
      <c r="L43" s="42">
        <v>720124.60000000009</v>
      </c>
      <c r="M43" s="42">
        <v>18378860</v>
      </c>
      <c r="N43" s="42">
        <v>30499318</v>
      </c>
    </row>
    <row r="44" spans="1:14" x14ac:dyDescent="0.2">
      <c r="A44" s="20">
        <v>33</v>
      </c>
      <c r="B44" s="12" t="s">
        <v>95</v>
      </c>
      <c r="C44" s="10" t="s">
        <v>214</v>
      </c>
      <c r="D44" s="29">
        <f t="shared" si="3"/>
        <v>144764778</v>
      </c>
      <c r="E44" s="38">
        <v>2588903</v>
      </c>
      <c r="F44" s="38">
        <v>868061</v>
      </c>
      <c r="G44" s="38">
        <v>9548688</v>
      </c>
      <c r="H44" s="38">
        <v>0</v>
      </c>
      <c r="I44" s="38">
        <v>8602619.6000000015</v>
      </c>
      <c r="J44" s="38">
        <v>8676.2000000000007</v>
      </c>
      <c r="K44" s="42">
        <v>0</v>
      </c>
      <c r="L44" s="42">
        <v>4355452.4000000004</v>
      </c>
      <c r="M44" s="42">
        <v>44826859</v>
      </c>
      <c r="N44" s="42">
        <v>73965519</v>
      </c>
    </row>
    <row r="45" spans="1:14" x14ac:dyDescent="0.2">
      <c r="A45" s="20">
        <v>34</v>
      </c>
      <c r="B45" s="14" t="s">
        <v>96</v>
      </c>
      <c r="C45" s="15" t="s">
        <v>215</v>
      </c>
      <c r="D45" s="29">
        <f t="shared" si="3"/>
        <v>50783813</v>
      </c>
      <c r="E45" s="38">
        <v>873891</v>
      </c>
      <c r="F45" s="38">
        <v>293073</v>
      </c>
      <c r="G45" s="38">
        <v>3267979</v>
      </c>
      <c r="H45" s="38">
        <v>0</v>
      </c>
      <c r="I45" s="38">
        <v>2644868.4000000004</v>
      </c>
      <c r="J45" s="38">
        <v>0</v>
      </c>
      <c r="K45" s="42">
        <v>0</v>
      </c>
      <c r="L45" s="42">
        <v>1644139.9000000001</v>
      </c>
      <c r="M45" s="42">
        <v>15163833</v>
      </c>
      <c r="N45" s="42">
        <v>26896029</v>
      </c>
    </row>
    <row r="46" spans="1:14" x14ac:dyDescent="0.2">
      <c r="A46" s="20">
        <v>35</v>
      </c>
      <c r="B46" s="12" t="s">
        <v>97</v>
      </c>
      <c r="C46" s="10" t="s">
        <v>216</v>
      </c>
      <c r="D46" s="29">
        <f t="shared" si="3"/>
        <v>32027457</v>
      </c>
      <c r="E46" s="38">
        <v>537359</v>
      </c>
      <c r="F46" s="38">
        <v>180009</v>
      </c>
      <c r="G46" s="38">
        <v>2146698</v>
      </c>
      <c r="H46" s="38">
        <v>8348</v>
      </c>
      <c r="I46" s="38">
        <v>1515029.42</v>
      </c>
      <c r="J46" s="38">
        <v>0</v>
      </c>
      <c r="K46" s="42">
        <v>0</v>
      </c>
      <c r="L46" s="42">
        <v>329695.60000000003</v>
      </c>
      <c r="M46" s="42">
        <v>10049883</v>
      </c>
      <c r="N46" s="42">
        <v>17260435</v>
      </c>
    </row>
    <row r="47" spans="1:14" x14ac:dyDescent="0.2">
      <c r="A47" s="20">
        <v>36</v>
      </c>
      <c r="B47" s="12" t="s">
        <v>98</v>
      </c>
      <c r="C47" s="10" t="s">
        <v>23</v>
      </c>
      <c r="D47" s="29">
        <f t="shared" si="3"/>
        <v>58007588</v>
      </c>
      <c r="E47" s="38">
        <v>955819</v>
      </c>
      <c r="F47" s="38">
        <v>320595</v>
      </c>
      <c r="G47" s="38">
        <v>3725847</v>
      </c>
      <c r="H47" s="38">
        <v>154430</v>
      </c>
      <c r="I47" s="38">
        <v>2703691.6</v>
      </c>
      <c r="J47" s="38">
        <v>0</v>
      </c>
      <c r="K47" s="42">
        <v>0</v>
      </c>
      <c r="L47" s="42">
        <v>2470547.9500000002</v>
      </c>
      <c r="M47" s="42">
        <v>17312141</v>
      </c>
      <c r="N47" s="42">
        <v>30364516</v>
      </c>
    </row>
    <row r="48" spans="1:14" x14ac:dyDescent="0.2">
      <c r="A48" s="20">
        <v>37</v>
      </c>
      <c r="B48" s="21" t="s">
        <v>99</v>
      </c>
      <c r="C48" s="10" t="s">
        <v>20</v>
      </c>
      <c r="D48" s="29">
        <f t="shared" si="3"/>
        <v>27224410</v>
      </c>
      <c r="E48" s="38">
        <v>419300</v>
      </c>
      <c r="F48" s="38">
        <v>140586</v>
      </c>
      <c r="G48" s="38">
        <v>1722445</v>
      </c>
      <c r="H48" s="38">
        <v>0</v>
      </c>
      <c r="I48" s="38">
        <v>1229105.77</v>
      </c>
      <c r="J48" s="38">
        <v>82423.900000000009</v>
      </c>
      <c r="K48" s="42">
        <v>0</v>
      </c>
      <c r="L48" s="42">
        <v>2064935.6</v>
      </c>
      <c r="M48" s="42">
        <v>8194975</v>
      </c>
      <c r="N48" s="42">
        <v>13370639</v>
      </c>
    </row>
    <row r="49" spans="1:14" x14ac:dyDescent="0.2">
      <c r="A49" s="20">
        <v>38</v>
      </c>
      <c r="B49" s="13" t="s">
        <v>100</v>
      </c>
      <c r="C49" s="10" t="s">
        <v>101</v>
      </c>
      <c r="D49" s="29">
        <f t="shared" si="3"/>
        <v>19524777</v>
      </c>
      <c r="E49" s="38">
        <v>512571</v>
      </c>
      <c r="F49" s="38">
        <v>171827</v>
      </c>
      <c r="G49" s="38">
        <v>2452916</v>
      </c>
      <c r="H49" s="38">
        <v>0</v>
      </c>
      <c r="I49" s="38">
        <v>1760088.15</v>
      </c>
      <c r="J49" s="38">
        <v>0</v>
      </c>
      <c r="K49" s="42">
        <v>0</v>
      </c>
      <c r="L49" s="42">
        <v>130143.00000000001</v>
      </c>
      <c r="M49" s="42">
        <v>314220</v>
      </c>
      <c r="N49" s="42">
        <v>14183012</v>
      </c>
    </row>
    <row r="50" spans="1:14" x14ac:dyDescent="0.2">
      <c r="A50" s="20">
        <v>39</v>
      </c>
      <c r="B50" s="21" t="s">
        <v>102</v>
      </c>
      <c r="C50" s="10" t="s">
        <v>103</v>
      </c>
      <c r="D50" s="29">
        <f t="shared" si="3"/>
        <v>219910646</v>
      </c>
      <c r="E50" s="181">
        <v>3535478</v>
      </c>
      <c r="F50" s="181">
        <v>1185309</v>
      </c>
      <c r="G50" s="38">
        <v>12750714</v>
      </c>
      <c r="H50" s="38">
        <v>29217</v>
      </c>
      <c r="I50" s="38">
        <v>12132791.1</v>
      </c>
      <c r="J50" s="38">
        <v>52057.200000000004</v>
      </c>
      <c r="K50" s="42">
        <v>16088912</v>
      </c>
      <c r="L50" s="42">
        <v>23085578.5</v>
      </c>
      <c r="M50" s="42">
        <v>57918602</v>
      </c>
      <c r="N50" s="42">
        <v>93131987</v>
      </c>
    </row>
    <row r="51" spans="1:14" x14ac:dyDescent="0.2">
      <c r="A51" s="20">
        <v>40</v>
      </c>
      <c r="B51" s="12" t="s">
        <v>104</v>
      </c>
      <c r="C51" s="10" t="s">
        <v>221</v>
      </c>
      <c r="D51" s="29">
        <f t="shared" si="3"/>
        <v>46297335</v>
      </c>
      <c r="E51" s="38">
        <v>774318</v>
      </c>
      <c r="F51" s="38">
        <v>259600</v>
      </c>
      <c r="G51" s="38">
        <v>2977982</v>
      </c>
      <c r="H51" s="38">
        <v>0</v>
      </c>
      <c r="I51" s="38">
        <v>2155011.2999999998</v>
      </c>
      <c r="J51" s="38">
        <v>4338.1000000000004</v>
      </c>
      <c r="K51" s="42">
        <v>0</v>
      </c>
      <c r="L51" s="42">
        <v>3591946.8000000003</v>
      </c>
      <c r="M51" s="42">
        <v>13632283</v>
      </c>
      <c r="N51" s="42">
        <v>22901856</v>
      </c>
    </row>
    <row r="52" spans="1:14" ht="10.5" customHeight="1" x14ac:dyDescent="0.2">
      <c r="A52" s="20">
        <v>41</v>
      </c>
      <c r="B52" s="12" t="s">
        <v>105</v>
      </c>
      <c r="C52" s="10" t="s">
        <v>2</v>
      </c>
      <c r="D52" s="29">
        <f t="shared" si="3"/>
        <v>157847418</v>
      </c>
      <c r="E52" s="38">
        <v>2760740</v>
      </c>
      <c r="F52" s="38">
        <v>925709</v>
      </c>
      <c r="G52" s="38">
        <v>10411219</v>
      </c>
      <c r="H52" s="38">
        <v>4174</v>
      </c>
      <c r="I52" s="38">
        <v>8900571.3500000015</v>
      </c>
      <c r="J52" s="38">
        <v>4338.1000000000004</v>
      </c>
      <c r="K52" s="42">
        <v>0</v>
      </c>
      <c r="L52" s="42">
        <v>6693688.3000000007</v>
      </c>
      <c r="M52" s="42">
        <v>47143259</v>
      </c>
      <c r="N52" s="42">
        <v>81003719</v>
      </c>
    </row>
    <row r="53" spans="1:14" x14ac:dyDescent="0.2">
      <c r="A53" s="20">
        <v>42</v>
      </c>
      <c r="B53" s="21" t="s">
        <v>106</v>
      </c>
      <c r="C53" s="10" t="s">
        <v>3</v>
      </c>
      <c r="D53" s="29">
        <f t="shared" si="3"/>
        <v>35459294</v>
      </c>
      <c r="E53" s="38">
        <v>587776</v>
      </c>
      <c r="F53" s="38">
        <v>197118</v>
      </c>
      <c r="G53" s="38">
        <v>2271722</v>
      </c>
      <c r="H53" s="38">
        <v>0</v>
      </c>
      <c r="I53" s="38">
        <v>1627950.61</v>
      </c>
      <c r="J53" s="38">
        <v>10845.25</v>
      </c>
      <c r="K53" s="42">
        <v>0</v>
      </c>
      <c r="L53" s="42">
        <v>1210329.9000000001</v>
      </c>
      <c r="M53" s="42">
        <v>10946097</v>
      </c>
      <c r="N53" s="42">
        <v>18607455</v>
      </c>
    </row>
    <row r="54" spans="1:14" x14ac:dyDescent="0.2">
      <c r="A54" s="20">
        <v>43</v>
      </c>
      <c r="B54" s="13" t="s">
        <v>152</v>
      </c>
      <c r="C54" s="10" t="s">
        <v>32</v>
      </c>
      <c r="D54" s="29">
        <f t="shared" si="3"/>
        <v>48354612</v>
      </c>
      <c r="E54" s="38">
        <v>792384</v>
      </c>
      <c r="F54" s="38">
        <v>265551</v>
      </c>
      <c r="G54" s="38">
        <v>3104922</v>
      </c>
      <c r="H54" s="38">
        <v>16695</v>
      </c>
      <c r="I54" s="38">
        <v>2395477.14</v>
      </c>
      <c r="J54" s="38">
        <v>36873.850000000006</v>
      </c>
      <c r="K54" s="42">
        <v>0</v>
      </c>
      <c r="L54" s="42">
        <v>4559343.1000000006</v>
      </c>
      <c r="M54" s="42">
        <v>13947039</v>
      </c>
      <c r="N54" s="42">
        <v>23236327</v>
      </c>
    </row>
    <row r="55" spans="1:14" x14ac:dyDescent="0.2">
      <c r="A55" s="20">
        <v>44</v>
      </c>
      <c r="B55" s="21" t="s">
        <v>107</v>
      </c>
      <c r="C55" s="10" t="s">
        <v>217</v>
      </c>
      <c r="D55" s="29">
        <f t="shared" si="3"/>
        <v>53791663</v>
      </c>
      <c r="E55" s="38">
        <v>950357</v>
      </c>
      <c r="F55" s="38">
        <v>318735</v>
      </c>
      <c r="G55" s="38">
        <v>3658774</v>
      </c>
      <c r="H55" s="38">
        <v>4174</v>
      </c>
      <c r="I55" s="38">
        <v>2881171.74</v>
      </c>
      <c r="J55" s="38">
        <v>0</v>
      </c>
      <c r="K55" s="42">
        <v>0</v>
      </c>
      <c r="L55" s="42">
        <v>884972.4</v>
      </c>
      <c r="M55" s="42">
        <v>16464301</v>
      </c>
      <c r="N55" s="42">
        <v>28629178</v>
      </c>
    </row>
    <row r="56" spans="1:14" ht="10.5" customHeight="1" x14ac:dyDescent="0.2">
      <c r="A56" s="20">
        <v>45</v>
      </c>
      <c r="B56" s="13" t="s">
        <v>108</v>
      </c>
      <c r="C56" s="10" t="s">
        <v>0</v>
      </c>
      <c r="D56" s="29">
        <f t="shared" si="3"/>
        <v>68652535</v>
      </c>
      <c r="E56" s="38">
        <v>1139420</v>
      </c>
      <c r="F56" s="38">
        <v>381962</v>
      </c>
      <c r="G56" s="38">
        <v>4279000</v>
      </c>
      <c r="H56" s="38">
        <v>0</v>
      </c>
      <c r="I56" s="38">
        <v>3707333.98</v>
      </c>
      <c r="J56" s="38">
        <v>43381</v>
      </c>
      <c r="K56" s="42">
        <v>0</v>
      </c>
      <c r="L56" s="42">
        <v>5633022.8500000006</v>
      </c>
      <c r="M56" s="42">
        <v>19887817</v>
      </c>
      <c r="N56" s="42">
        <v>33580598</v>
      </c>
    </row>
    <row r="57" spans="1:14" x14ac:dyDescent="0.2">
      <c r="A57" s="20">
        <v>46</v>
      </c>
      <c r="B57" s="21" t="s">
        <v>109</v>
      </c>
      <c r="C57" s="10" t="s">
        <v>4</v>
      </c>
      <c r="D57" s="29">
        <f t="shared" si="3"/>
        <v>24288624</v>
      </c>
      <c r="E57" s="38">
        <v>379386</v>
      </c>
      <c r="F57" s="38">
        <v>127197</v>
      </c>
      <c r="G57" s="38">
        <v>1582337</v>
      </c>
      <c r="H57" s="38">
        <v>0</v>
      </c>
      <c r="I57" s="38">
        <v>1070232.6499999999</v>
      </c>
      <c r="J57" s="38">
        <v>2169.0500000000002</v>
      </c>
      <c r="K57" s="42">
        <v>0</v>
      </c>
      <c r="L57" s="42">
        <v>2023723.6500000001</v>
      </c>
      <c r="M57" s="42">
        <v>7279033</v>
      </c>
      <c r="N57" s="42">
        <v>11824546</v>
      </c>
    </row>
    <row r="58" spans="1:14" x14ac:dyDescent="0.2">
      <c r="A58" s="20">
        <v>47</v>
      </c>
      <c r="B58" s="13" t="s">
        <v>110</v>
      </c>
      <c r="C58" s="10" t="s">
        <v>1</v>
      </c>
      <c r="D58" s="29">
        <f t="shared" si="3"/>
        <v>44532441</v>
      </c>
      <c r="E58" s="38">
        <v>733985</v>
      </c>
      <c r="F58" s="38">
        <v>246211</v>
      </c>
      <c r="G58" s="38">
        <v>2813076</v>
      </c>
      <c r="H58" s="38">
        <v>37565</v>
      </c>
      <c r="I58" s="38">
        <v>1901501.75</v>
      </c>
      <c r="J58" s="38">
        <v>0</v>
      </c>
      <c r="K58" s="42">
        <v>0</v>
      </c>
      <c r="L58" s="42">
        <v>1366501.5</v>
      </c>
      <c r="M58" s="42">
        <v>13965429</v>
      </c>
      <c r="N58" s="42">
        <v>23468172</v>
      </c>
    </row>
    <row r="59" spans="1:14" x14ac:dyDescent="0.2">
      <c r="A59" s="20">
        <v>48</v>
      </c>
      <c r="B59" s="21" t="s">
        <v>111</v>
      </c>
      <c r="C59" s="10" t="s">
        <v>218</v>
      </c>
      <c r="D59" s="29">
        <f t="shared" si="3"/>
        <v>64729147</v>
      </c>
      <c r="E59" s="38">
        <v>1149503</v>
      </c>
      <c r="F59" s="38">
        <v>385309</v>
      </c>
      <c r="G59" s="38">
        <v>4722756</v>
      </c>
      <c r="H59" s="38">
        <v>4174</v>
      </c>
      <c r="I59" s="38">
        <v>3441460.5200000005</v>
      </c>
      <c r="J59" s="38">
        <v>10845.25</v>
      </c>
      <c r="K59" s="42">
        <v>0</v>
      </c>
      <c r="L59" s="42">
        <v>672405.5</v>
      </c>
      <c r="M59" s="42">
        <v>20181233</v>
      </c>
      <c r="N59" s="42">
        <v>34161461</v>
      </c>
    </row>
    <row r="60" spans="1:14" x14ac:dyDescent="0.2">
      <c r="A60" s="20">
        <v>49</v>
      </c>
      <c r="B60" s="21" t="s">
        <v>112</v>
      </c>
      <c r="C60" s="10" t="s">
        <v>25</v>
      </c>
      <c r="D60" s="29">
        <f t="shared" si="3"/>
        <v>249890832</v>
      </c>
      <c r="E60" s="38">
        <v>4111070</v>
      </c>
      <c r="F60" s="38">
        <v>1378336</v>
      </c>
      <c r="G60" s="38">
        <v>15220378</v>
      </c>
      <c r="H60" s="38">
        <v>33390</v>
      </c>
      <c r="I60" s="38">
        <v>13700719.4</v>
      </c>
      <c r="J60" s="38">
        <v>0</v>
      </c>
      <c r="K60" s="42">
        <v>0</v>
      </c>
      <c r="L60" s="42">
        <v>22915453</v>
      </c>
      <c r="M60" s="42">
        <v>72273218</v>
      </c>
      <c r="N60" s="42">
        <v>120258268</v>
      </c>
    </row>
    <row r="61" spans="1:14" x14ac:dyDescent="0.2">
      <c r="A61" s="20">
        <v>50</v>
      </c>
      <c r="B61" s="21" t="s">
        <v>160</v>
      </c>
      <c r="C61" s="10" t="s">
        <v>53</v>
      </c>
      <c r="D61" s="29">
        <f t="shared" si="3"/>
        <v>49272706</v>
      </c>
      <c r="E61" s="38">
        <v>825575</v>
      </c>
      <c r="F61" s="38">
        <v>276708</v>
      </c>
      <c r="G61" s="38">
        <v>3255647</v>
      </c>
      <c r="H61" s="38">
        <v>0</v>
      </c>
      <c r="I61" s="38">
        <v>2392667.58</v>
      </c>
      <c r="J61" s="38">
        <v>0</v>
      </c>
      <c r="K61" s="42">
        <v>0</v>
      </c>
      <c r="L61" s="42">
        <v>2646241</v>
      </c>
      <c r="M61" s="42">
        <v>14775660</v>
      </c>
      <c r="N61" s="42">
        <v>25100207</v>
      </c>
    </row>
    <row r="62" spans="1:14" x14ac:dyDescent="0.2">
      <c r="A62" s="20">
        <v>51</v>
      </c>
      <c r="B62" s="21" t="s">
        <v>113</v>
      </c>
      <c r="C62" s="10" t="s">
        <v>219</v>
      </c>
      <c r="D62" s="29">
        <f t="shared" si="3"/>
        <v>36387469</v>
      </c>
      <c r="E62" s="38">
        <v>602061</v>
      </c>
      <c r="F62" s="38">
        <v>201953</v>
      </c>
      <c r="G62" s="38">
        <v>2336892</v>
      </c>
      <c r="H62" s="38">
        <v>0</v>
      </c>
      <c r="I62" s="38">
        <v>1810895.45</v>
      </c>
      <c r="J62" s="38">
        <v>0</v>
      </c>
      <c r="K62" s="42">
        <v>0</v>
      </c>
      <c r="L62" s="42">
        <v>1359994.35</v>
      </c>
      <c r="M62" s="42">
        <v>11247413</v>
      </c>
      <c r="N62" s="42">
        <v>18828260</v>
      </c>
    </row>
    <row r="63" spans="1:14" x14ac:dyDescent="0.2">
      <c r="A63" s="20">
        <v>52</v>
      </c>
      <c r="B63" s="13" t="s">
        <v>162</v>
      </c>
      <c r="C63" s="10" t="s">
        <v>220</v>
      </c>
      <c r="D63" s="29">
        <f t="shared" si="3"/>
        <v>41109542</v>
      </c>
      <c r="E63" s="38">
        <v>663401</v>
      </c>
      <c r="F63" s="38">
        <v>222408</v>
      </c>
      <c r="G63" s="38">
        <v>2613691</v>
      </c>
      <c r="H63" s="38">
        <v>4174</v>
      </c>
      <c r="I63" s="38">
        <v>2100094.65</v>
      </c>
      <c r="J63" s="38">
        <v>13014.300000000001</v>
      </c>
      <c r="K63" s="42">
        <v>0</v>
      </c>
      <c r="L63" s="42">
        <v>2446688.4000000004</v>
      </c>
      <c r="M63" s="42">
        <v>12284860</v>
      </c>
      <c r="N63" s="42">
        <v>20761211</v>
      </c>
    </row>
    <row r="64" spans="1:14" x14ac:dyDescent="0.2">
      <c r="A64" s="20">
        <v>53</v>
      </c>
      <c r="B64" s="21" t="s">
        <v>223</v>
      </c>
      <c r="C64" s="10" t="s">
        <v>222</v>
      </c>
      <c r="D64" s="29">
        <f t="shared" si="3"/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42">
        <v>0</v>
      </c>
      <c r="L64" s="42">
        <v>0</v>
      </c>
      <c r="M64" s="42">
        <v>0</v>
      </c>
      <c r="N64" s="42">
        <v>0</v>
      </c>
    </row>
    <row r="65" spans="1:14" x14ac:dyDescent="0.2">
      <c r="A65" s="20">
        <v>54</v>
      </c>
      <c r="B65" s="21" t="s">
        <v>233</v>
      </c>
      <c r="C65" s="10" t="s">
        <v>234</v>
      </c>
      <c r="D65" s="29">
        <f t="shared" si="3"/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42">
        <v>0</v>
      </c>
      <c r="L65" s="42">
        <v>0</v>
      </c>
      <c r="M65" s="42">
        <v>0</v>
      </c>
      <c r="N65" s="42">
        <v>0</v>
      </c>
    </row>
    <row r="66" spans="1:14" ht="23.25" customHeight="1" x14ac:dyDescent="0.2">
      <c r="A66" s="20">
        <v>55</v>
      </c>
      <c r="B66" s="21" t="s">
        <v>114</v>
      </c>
      <c r="C66" s="10" t="s">
        <v>52</v>
      </c>
      <c r="D66" s="29">
        <f t="shared" si="3"/>
        <v>50365773</v>
      </c>
      <c r="E66" s="38">
        <v>1388563</v>
      </c>
      <c r="F66" s="38">
        <v>465644</v>
      </c>
      <c r="G66" s="38">
        <v>0</v>
      </c>
      <c r="H66" s="38">
        <v>0</v>
      </c>
      <c r="I66" s="38">
        <v>0</v>
      </c>
      <c r="J66" s="38">
        <v>433810.00000000006</v>
      </c>
      <c r="K66" s="42">
        <v>0</v>
      </c>
      <c r="L66" s="42">
        <v>1162610.8</v>
      </c>
      <c r="M66" s="42">
        <v>0</v>
      </c>
      <c r="N66" s="42">
        <v>46915145</v>
      </c>
    </row>
    <row r="67" spans="1:14" ht="23.25" customHeight="1" x14ac:dyDescent="0.2">
      <c r="A67" s="20">
        <v>56</v>
      </c>
      <c r="B67" s="13" t="s">
        <v>115</v>
      </c>
      <c r="C67" s="10" t="s">
        <v>235</v>
      </c>
      <c r="D67" s="29">
        <f t="shared" si="3"/>
        <v>39343038</v>
      </c>
      <c r="E67" s="38">
        <v>1067156</v>
      </c>
      <c r="F67" s="38">
        <v>357787</v>
      </c>
      <c r="G67" s="38">
        <v>0</v>
      </c>
      <c r="H67" s="38">
        <v>0</v>
      </c>
      <c r="I67" s="38">
        <v>0</v>
      </c>
      <c r="J67" s="38">
        <v>520572.00000000006</v>
      </c>
      <c r="K67" s="42">
        <v>0</v>
      </c>
      <c r="L67" s="42">
        <v>650715</v>
      </c>
      <c r="M67" s="42">
        <v>0</v>
      </c>
      <c r="N67" s="42">
        <v>36746808</v>
      </c>
    </row>
    <row r="68" spans="1:14" ht="24" x14ac:dyDescent="0.2">
      <c r="A68" s="20">
        <v>57</v>
      </c>
      <c r="B68" s="12" t="s">
        <v>116</v>
      </c>
      <c r="C68" s="10" t="s">
        <v>117</v>
      </c>
      <c r="D68" s="29">
        <f t="shared" si="3"/>
        <v>107052284</v>
      </c>
      <c r="E68" s="38">
        <v>1506202</v>
      </c>
      <c r="F68" s="38">
        <v>505067</v>
      </c>
      <c r="G68" s="38">
        <v>0</v>
      </c>
      <c r="H68" s="38">
        <v>0</v>
      </c>
      <c r="I68" s="38">
        <v>0</v>
      </c>
      <c r="J68" s="38">
        <v>780858.00000000012</v>
      </c>
      <c r="K68" s="42">
        <v>5102553</v>
      </c>
      <c r="L68" s="42">
        <v>7964331.7999999998</v>
      </c>
      <c r="M68" s="42">
        <v>35540774</v>
      </c>
      <c r="N68" s="42">
        <v>55652498</v>
      </c>
    </row>
    <row r="69" spans="1:14" x14ac:dyDescent="0.2">
      <c r="A69" s="20">
        <v>58</v>
      </c>
      <c r="B69" s="13" t="s">
        <v>118</v>
      </c>
      <c r="C69" s="10" t="s">
        <v>236</v>
      </c>
      <c r="D69" s="29">
        <f t="shared" si="3"/>
        <v>84023952</v>
      </c>
      <c r="E69" s="38">
        <v>2044821</v>
      </c>
      <c r="F69" s="38">
        <v>685820</v>
      </c>
      <c r="G69" s="38">
        <v>0</v>
      </c>
      <c r="H69" s="38">
        <v>0</v>
      </c>
      <c r="I69" s="38">
        <v>0</v>
      </c>
      <c r="J69" s="38">
        <v>303667</v>
      </c>
      <c r="K69" s="42">
        <v>5420887</v>
      </c>
      <c r="L69" s="42">
        <v>1464108.7500000002</v>
      </c>
      <c r="M69" s="42">
        <v>0</v>
      </c>
      <c r="N69" s="42">
        <v>74104648</v>
      </c>
    </row>
    <row r="70" spans="1:14" x14ac:dyDescent="0.2">
      <c r="A70" s="20">
        <v>59</v>
      </c>
      <c r="B70" s="21" t="s">
        <v>119</v>
      </c>
      <c r="C70" s="10" t="s">
        <v>327</v>
      </c>
      <c r="D70" s="29">
        <f t="shared" si="3"/>
        <v>69200331</v>
      </c>
      <c r="E70" s="38">
        <v>1191517</v>
      </c>
      <c r="F70" s="38">
        <v>399442</v>
      </c>
      <c r="G70" s="38">
        <v>0</v>
      </c>
      <c r="H70" s="38">
        <v>0</v>
      </c>
      <c r="I70" s="38">
        <v>0</v>
      </c>
      <c r="J70" s="38">
        <v>1268894.25</v>
      </c>
      <c r="K70" s="42">
        <v>0</v>
      </c>
      <c r="L70" s="42">
        <v>2323052.5500000003</v>
      </c>
      <c r="M70" s="42">
        <v>17084510</v>
      </c>
      <c r="N70" s="42">
        <v>46932915</v>
      </c>
    </row>
    <row r="71" spans="1:14" ht="24" x14ac:dyDescent="0.2">
      <c r="A71" s="20">
        <v>60</v>
      </c>
      <c r="B71" s="12" t="s">
        <v>120</v>
      </c>
      <c r="C71" s="10" t="s">
        <v>237</v>
      </c>
      <c r="D71" s="29">
        <f t="shared" si="3"/>
        <v>102887139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42">
        <v>0</v>
      </c>
      <c r="L71" s="42">
        <v>32853536.52</v>
      </c>
      <c r="M71" s="42">
        <v>70033602</v>
      </c>
      <c r="N71" s="42">
        <v>0</v>
      </c>
    </row>
    <row r="72" spans="1:14" ht="24" x14ac:dyDescent="0.2">
      <c r="A72" s="20">
        <v>61</v>
      </c>
      <c r="B72" s="12" t="s">
        <v>121</v>
      </c>
      <c r="C72" s="10" t="s">
        <v>238</v>
      </c>
      <c r="D72" s="29">
        <f t="shared" si="3"/>
        <v>100663857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42">
        <v>0</v>
      </c>
      <c r="L72" s="42">
        <v>38193026.68</v>
      </c>
      <c r="M72" s="42">
        <v>62470830</v>
      </c>
      <c r="N72" s="42">
        <v>0</v>
      </c>
    </row>
    <row r="73" spans="1:14" x14ac:dyDescent="0.2">
      <c r="A73" s="20">
        <v>62</v>
      </c>
      <c r="B73" s="13" t="s">
        <v>122</v>
      </c>
      <c r="C73" s="10" t="s">
        <v>239</v>
      </c>
      <c r="D73" s="29">
        <f t="shared" si="3"/>
        <v>124985147</v>
      </c>
      <c r="E73" s="38">
        <v>2775865</v>
      </c>
      <c r="F73" s="38">
        <v>930916</v>
      </c>
      <c r="G73" s="38">
        <v>13298885</v>
      </c>
      <c r="H73" s="38">
        <v>20869</v>
      </c>
      <c r="I73" s="38">
        <v>13561431.550000001</v>
      </c>
      <c r="J73" s="38">
        <v>0</v>
      </c>
      <c r="K73" s="42">
        <v>0</v>
      </c>
      <c r="L73" s="42">
        <v>17599671.700000003</v>
      </c>
      <c r="M73" s="42">
        <v>0</v>
      </c>
      <c r="N73" s="42">
        <v>76797509</v>
      </c>
    </row>
    <row r="74" spans="1:14" x14ac:dyDescent="0.2">
      <c r="A74" s="20">
        <v>63</v>
      </c>
      <c r="B74" s="13" t="s">
        <v>123</v>
      </c>
      <c r="C74" s="10" t="s">
        <v>51</v>
      </c>
      <c r="D74" s="29">
        <f t="shared" si="3"/>
        <v>64995455</v>
      </c>
      <c r="E74" s="38">
        <v>1607456</v>
      </c>
      <c r="F74" s="38">
        <v>538912</v>
      </c>
      <c r="G74" s="38">
        <v>7769216</v>
      </c>
      <c r="H74" s="38">
        <f>45912+884843</f>
        <v>930755</v>
      </c>
      <c r="I74" s="38">
        <v>7728968.5999999996</v>
      </c>
      <c r="J74" s="38">
        <v>0</v>
      </c>
      <c r="K74" s="42">
        <v>0</v>
      </c>
      <c r="L74" s="42">
        <v>1735240.0000000002</v>
      </c>
      <c r="M74" s="42">
        <v>0</v>
      </c>
      <c r="N74" s="42">
        <v>44684907</v>
      </c>
    </row>
    <row r="75" spans="1:14" x14ac:dyDescent="0.2">
      <c r="A75" s="20">
        <v>64</v>
      </c>
      <c r="B75" s="13" t="s">
        <v>124</v>
      </c>
      <c r="C75" s="10" t="s">
        <v>240</v>
      </c>
      <c r="D75" s="29">
        <f t="shared" si="3"/>
        <v>161356859</v>
      </c>
      <c r="E75" s="38">
        <v>3690510</v>
      </c>
      <c r="F75" s="38">
        <v>1237378</v>
      </c>
      <c r="G75" s="38">
        <v>17940063</v>
      </c>
      <c r="H75" s="38">
        <v>0</v>
      </c>
      <c r="I75" s="38">
        <v>17787011.700000003</v>
      </c>
      <c r="J75" s="38">
        <v>0</v>
      </c>
      <c r="K75" s="42">
        <v>0</v>
      </c>
      <c r="L75" s="42">
        <v>20916149.150000002</v>
      </c>
      <c r="M75" s="42">
        <v>0</v>
      </c>
      <c r="N75" s="42">
        <v>99785747</v>
      </c>
    </row>
    <row r="76" spans="1:14" ht="24" x14ac:dyDescent="0.2">
      <c r="A76" s="20">
        <v>65</v>
      </c>
      <c r="B76" s="13" t="s">
        <v>125</v>
      </c>
      <c r="C76" s="10" t="s">
        <v>241</v>
      </c>
      <c r="D76" s="29">
        <f t="shared" si="3"/>
        <v>47024468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42">
        <v>0</v>
      </c>
      <c r="L76" s="42">
        <v>0</v>
      </c>
      <c r="M76" s="42">
        <v>47024468</v>
      </c>
      <c r="N76" s="42">
        <v>0</v>
      </c>
    </row>
    <row r="77" spans="1:14" ht="24" x14ac:dyDescent="0.2">
      <c r="A77" s="20">
        <v>66</v>
      </c>
      <c r="B77" s="12" t="s">
        <v>126</v>
      </c>
      <c r="C77" s="10" t="s">
        <v>242</v>
      </c>
      <c r="D77" s="29">
        <f t="shared" ref="D77:D140" si="4">ROUND(G77+H77+I77+J77+K77+L77+M77+N77+E77+F77,0)</f>
        <v>42903525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42">
        <v>0</v>
      </c>
      <c r="L77" s="42">
        <v>0</v>
      </c>
      <c r="M77" s="42">
        <v>42903525</v>
      </c>
      <c r="N77" s="42">
        <v>0</v>
      </c>
    </row>
    <row r="78" spans="1:14" ht="24" x14ac:dyDescent="0.2">
      <c r="A78" s="20">
        <v>67</v>
      </c>
      <c r="B78" s="13" t="s">
        <v>127</v>
      </c>
      <c r="C78" s="10" t="s">
        <v>243</v>
      </c>
      <c r="D78" s="29">
        <f t="shared" si="4"/>
        <v>53468937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42">
        <v>0</v>
      </c>
      <c r="L78" s="42">
        <v>0</v>
      </c>
      <c r="M78" s="42">
        <v>53468937</v>
      </c>
      <c r="N78" s="42">
        <v>0</v>
      </c>
    </row>
    <row r="79" spans="1:14" ht="24" x14ac:dyDescent="0.2">
      <c r="A79" s="20">
        <v>68</v>
      </c>
      <c r="B79" s="13" t="s">
        <v>128</v>
      </c>
      <c r="C79" s="10" t="s">
        <v>244</v>
      </c>
      <c r="D79" s="29">
        <f t="shared" si="4"/>
        <v>60685189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42">
        <v>0</v>
      </c>
      <c r="L79" s="42">
        <v>0</v>
      </c>
      <c r="M79" s="42">
        <v>60685189</v>
      </c>
      <c r="N79" s="42">
        <v>0</v>
      </c>
    </row>
    <row r="80" spans="1:14" ht="24" x14ac:dyDescent="0.2">
      <c r="A80" s="20">
        <v>69</v>
      </c>
      <c r="B80" s="12" t="s">
        <v>129</v>
      </c>
      <c r="C80" s="10" t="s">
        <v>245</v>
      </c>
      <c r="D80" s="29">
        <f t="shared" si="4"/>
        <v>76305888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42">
        <v>0</v>
      </c>
      <c r="L80" s="42">
        <v>7789276.8399999999</v>
      </c>
      <c r="M80" s="42">
        <v>68516611</v>
      </c>
      <c r="N80" s="42">
        <v>0</v>
      </c>
    </row>
    <row r="81" spans="1:14" ht="24" x14ac:dyDescent="0.2">
      <c r="A81" s="20">
        <v>70</v>
      </c>
      <c r="B81" s="12" t="s">
        <v>130</v>
      </c>
      <c r="C81" s="10" t="s">
        <v>246</v>
      </c>
      <c r="D81" s="29">
        <f t="shared" si="4"/>
        <v>52165903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42">
        <v>0</v>
      </c>
      <c r="L81" s="42">
        <v>0</v>
      </c>
      <c r="M81" s="42">
        <v>52165903</v>
      </c>
      <c r="N81" s="42">
        <v>0</v>
      </c>
    </row>
    <row r="82" spans="1:14" ht="24" x14ac:dyDescent="0.2">
      <c r="A82" s="20">
        <v>71</v>
      </c>
      <c r="B82" s="12" t="s">
        <v>131</v>
      </c>
      <c r="C82" s="10" t="s">
        <v>247</v>
      </c>
      <c r="D82" s="29">
        <f t="shared" si="4"/>
        <v>47855065</v>
      </c>
      <c r="E82" s="38">
        <v>0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K82" s="42">
        <v>0</v>
      </c>
      <c r="L82" s="42">
        <v>0</v>
      </c>
      <c r="M82" s="42">
        <v>47855065</v>
      </c>
      <c r="N82" s="42">
        <v>0</v>
      </c>
    </row>
    <row r="83" spans="1:14" x14ac:dyDescent="0.2">
      <c r="A83" s="20">
        <v>72</v>
      </c>
      <c r="B83" s="21" t="s">
        <v>132</v>
      </c>
      <c r="C83" s="10" t="s">
        <v>133</v>
      </c>
      <c r="D83" s="29">
        <f t="shared" si="4"/>
        <v>168098496</v>
      </c>
      <c r="E83" s="38">
        <v>3067862</v>
      </c>
      <c r="F83" s="38">
        <v>1028731</v>
      </c>
      <c r="G83" s="38">
        <v>10648300</v>
      </c>
      <c r="H83" s="38">
        <v>58433</v>
      </c>
      <c r="I83" s="38">
        <v>11596980.790000001</v>
      </c>
      <c r="J83" s="38">
        <v>65071.500000000007</v>
      </c>
      <c r="K83" s="42">
        <v>3491151</v>
      </c>
      <c r="L83" s="42">
        <v>6572221.5000000009</v>
      </c>
      <c r="M83" s="42">
        <v>50406695</v>
      </c>
      <c r="N83" s="42">
        <v>81163050</v>
      </c>
    </row>
    <row r="84" spans="1:14" ht="13.5" customHeight="1" x14ac:dyDescent="0.2">
      <c r="A84" s="20">
        <v>73</v>
      </c>
      <c r="B84" s="12" t="s">
        <v>134</v>
      </c>
      <c r="C84" s="10" t="s">
        <v>248</v>
      </c>
      <c r="D84" s="29">
        <f t="shared" si="4"/>
        <v>230846624</v>
      </c>
      <c r="E84" s="38">
        <v>5304268</v>
      </c>
      <c r="F84" s="38">
        <v>1778521</v>
      </c>
      <c r="G84" s="38">
        <v>25640322</v>
      </c>
      <c r="H84" s="38">
        <v>4174</v>
      </c>
      <c r="I84" s="38">
        <v>27895808.350000001</v>
      </c>
      <c r="J84" s="38">
        <v>0</v>
      </c>
      <c r="K84" s="42">
        <v>5706335</v>
      </c>
      <c r="L84" s="42">
        <v>22558120.000000004</v>
      </c>
      <c r="M84" s="42">
        <v>0</v>
      </c>
      <c r="N84" s="42">
        <v>141959076</v>
      </c>
    </row>
    <row r="85" spans="1:14" ht="14.25" customHeight="1" x14ac:dyDescent="0.2">
      <c r="A85" s="20">
        <v>74</v>
      </c>
      <c r="B85" s="21" t="s">
        <v>135</v>
      </c>
      <c r="C85" s="10" t="s">
        <v>35</v>
      </c>
      <c r="D85" s="29">
        <f t="shared" si="4"/>
        <v>166017235</v>
      </c>
      <c r="E85" s="181">
        <v>2824601</v>
      </c>
      <c r="F85" s="181">
        <v>946908</v>
      </c>
      <c r="G85" s="38">
        <v>13721328</v>
      </c>
      <c r="H85" s="38">
        <v>29217</v>
      </c>
      <c r="I85" s="38">
        <v>13560292.85</v>
      </c>
      <c r="J85" s="38">
        <v>0</v>
      </c>
      <c r="K85" s="42">
        <v>24752172</v>
      </c>
      <c r="L85" s="42">
        <v>4555005</v>
      </c>
      <c r="M85" s="42">
        <v>29872105</v>
      </c>
      <c r="N85" s="42">
        <v>75755606</v>
      </c>
    </row>
    <row r="86" spans="1:14" x14ac:dyDescent="0.2">
      <c r="A86" s="20">
        <v>75</v>
      </c>
      <c r="B86" s="12" t="s">
        <v>136</v>
      </c>
      <c r="C86" s="10" t="s">
        <v>415</v>
      </c>
      <c r="D86" s="29">
        <f t="shared" si="4"/>
        <v>110192112</v>
      </c>
      <c r="E86" s="181">
        <v>1917099</v>
      </c>
      <c r="F86" s="181">
        <v>642678</v>
      </c>
      <c r="G86" s="38">
        <v>9168962</v>
      </c>
      <c r="H86" s="38">
        <v>54260</v>
      </c>
      <c r="I86" s="38">
        <v>9793361.6999999993</v>
      </c>
      <c r="J86" s="38">
        <v>0</v>
      </c>
      <c r="K86" s="42">
        <v>0</v>
      </c>
      <c r="L86" s="42">
        <v>5366229.7</v>
      </c>
      <c r="M86" s="42">
        <v>27566755</v>
      </c>
      <c r="N86" s="42">
        <v>55682767</v>
      </c>
    </row>
    <row r="87" spans="1:14" x14ac:dyDescent="0.2">
      <c r="A87" s="20">
        <v>76</v>
      </c>
      <c r="B87" s="12" t="s">
        <v>137</v>
      </c>
      <c r="C87" s="10" t="s">
        <v>36</v>
      </c>
      <c r="D87" s="29">
        <f t="shared" si="4"/>
        <v>261598908</v>
      </c>
      <c r="E87" s="181">
        <v>4783714</v>
      </c>
      <c r="F87" s="181">
        <v>1604091</v>
      </c>
      <c r="G87" s="38">
        <v>22790641</v>
      </c>
      <c r="H87" s="38">
        <v>325556</v>
      </c>
      <c r="I87" s="38">
        <v>23300340.649999999</v>
      </c>
      <c r="J87" s="38">
        <v>0</v>
      </c>
      <c r="K87" s="42">
        <v>19195798</v>
      </c>
      <c r="L87" s="42">
        <v>19521450</v>
      </c>
      <c r="M87" s="42">
        <v>39668849</v>
      </c>
      <c r="N87" s="42">
        <v>130408468</v>
      </c>
    </row>
    <row r="88" spans="1:14" x14ac:dyDescent="0.2">
      <c r="A88" s="20">
        <v>77</v>
      </c>
      <c r="B88" s="12" t="s">
        <v>138</v>
      </c>
      <c r="C88" s="10" t="s">
        <v>50</v>
      </c>
      <c r="D88" s="29">
        <f t="shared" si="4"/>
        <v>41656458</v>
      </c>
      <c r="E88" s="38">
        <v>1111270</v>
      </c>
      <c r="F88" s="38">
        <v>372664</v>
      </c>
      <c r="G88" s="38">
        <v>0</v>
      </c>
      <c r="H88" s="38">
        <v>0</v>
      </c>
      <c r="I88" s="38">
        <v>0</v>
      </c>
      <c r="J88" s="38">
        <v>106283.45000000001</v>
      </c>
      <c r="K88" s="42">
        <v>0</v>
      </c>
      <c r="L88" s="42">
        <v>6127566.2500000009</v>
      </c>
      <c r="M88" s="42">
        <v>0</v>
      </c>
      <c r="N88" s="42">
        <v>33938674</v>
      </c>
    </row>
    <row r="89" spans="1:14" x14ac:dyDescent="0.2">
      <c r="A89" s="20">
        <v>78</v>
      </c>
      <c r="B89" s="12" t="s">
        <v>139</v>
      </c>
      <c r="C89" s="10" t="s">
        <v>229</v>
      </c>
      <c r="D89" s="29">
        <f t="shared" si="4"/>
        <v>175974642</v>
      </c>
      <c r="E89" s="38">
        <v>3849323</v>
      </c>
      <c r="F89" s="38">
        <v>1290562</v>
      </c>
      <c r="G89" s="38">
        <v>18507152</v>
      </c>
      <c r="H89" s="38">
        <v>4174</v>
      </c>
      <c r="I89" s="38">
        <v>19756645.449999999</v>
      </c>
      <c r="J89" s="38">
        <v>0</v>
      </c>
      <c r="K89" s="42">
        <v>0</v>
      </c>
      <c r="L89" s="42">
        <v>11994846.500000002</v>
      </c>
      <c r="M89" s="42">
        <v>18283866</v>
      </c>
      <c r="N89" s="42">
        <v>102288073</v>
      </c>
    </row>
    <row r="90" spans="1:14" x14ac:dyDescent="0.2">
      <c r="A90" s="20">
        <v>79</v>
      </c>
      <c r="B90" s="12" t="s">
        <v>140</v>
      </c>
      <c r="C90" s="10" t="s">
        <v>310</v>
      </c>
      <c r="D90" s="29">
        <f t="shared" si="4"/>
        <v>53099313</v>
      </c>
      <c r="E90" s="38">
        <v>0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42">
        <v>53099313</v>
      </c>
      <c r="L90" s="42">
        <v>0</v>
      </c>
      <c r="M90" s="42">
        <v>0</v>
      </c>
      <c r="N90" s="42">
        <v>0</v>
      </c>
    </row>
    <row r="91" spans="1:14" x14ac:dyDescent="0.2">
      <c r="A91" s="20">
        <v>80</v>
      </c>
      <c r="B91" s="13" t="s">
        <v>141</v>
      </c>
      <c r="C91" s="10" t="s">
        <v>259</v>
      </c>
      <c r="D91" s="29">
        <f t="shared" si="4"/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42">
        <v>0</v>
      </c>
      <c r="L91" s="42">
        <v>0</v>
      </c>
      <c r="M91" s="42">
        <v>0</v>
      </c>
      <c r="N91" s="42">
        <v>0</v>
      </c>
    </row>
    <row r="92" spans="1:14" ht="24" x14ac:dyDescent="0.2">
      <c r="A92" s="277">
        <v>81</v>
      </c>
      <c r="B92" s="280" t="s">
        <v>142</v>
      </c>
      <c r="C92" s="16" t="s">
        <v>249</v>
      </c>
      <c r="D92" s="29">
        <f t="shared" si="4"/>
        <v>36615561</v>
      </c>
      <c r="E92" s="38">
        <v>208389</v>
      </c>
      <c r="F92" s="38">
        <v>69921</v>
      </c>
      <c r="G92" s="38">
        <v>710669</v>
      </c>
      <c r="H92" s="38">
        <v>0</v>
      </c>
      <c r="I92" s="38">
        <v>1504648.25</v>
      </c>
      <c r="J92" s="38">
        <v>0</v>
      </c>
      <c r="K92" s="42">
        <v>27735659</v>
      </c>
      <c r="L92" s="42">
        <v>1279739.5</v>
      </c>
      <c r="M92" s="42">
        <v>0</v>
      </c>
      <c r="N92" s="42">
        <v>5106535</v>
      </c>
    </row>
    <row r="93" spans="1:14" ht="36" x14ac:dyDescent="0.2">
      <c r="A93" s="278"/>
      <c r="B93" s="281"/>
      <c r="C93" s="10" t="s">
        <v>308</v>
      </c>
      <c r="D93" s="29">
        <f t="shared" si="4"/>
        <v>8879902</v>
      </c>
      <c r="E93" s="38">
        <v>208389</v>
      </c>
      <c r="F93" s="38">
        <v>69921</v>
      </c>
      <c r="G93" s="38">
        <v>710669</v>
      </c>
      <c r="H93" s="38">
        <v>0</v>
      </c>
      <c r="I93" s="38">
        <v>1504648</v>
      </c>
      <c r="J93" s="38">
        <v>0</v>
      </c>
      <c r="K93" s="42">
        <v>0</v>
      </c>
      <c r="L93" s="42">
        <v>1279740</v>
      </c>
      <c r="M93" s="42">
        <v>0</v>
      </c>
      <c r="N93" s="42">
        <v>5106535</v>
      </c>
    </row>
    <row r="94" spans="1:14" ht="24" x14ac:dyDescent="0.2">
      <c r="A94" s="278"/>
      <c r="B94" s="281"/>
      <c r="C94" s="10" t="s">
        <v>250</v>
      </c>
      <c r="D94" s="29">
        <f t="shared" si="4"/>
        <v>8418908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42">
        <v>8418908</v>
      </c>
      <c r="L94" s="42">
        <v>0</v>
      </c>
      <c r="M94" s="42">
        <v>0</v>
      </c>
      <c r="N94" s="42">
        <v>0</v>
      </c>
    </row>
    <row r="95" spans="1:14" ht="36" x14ac:dyDescent="0.2">
      <c r="A95" s="279"/>
      <c r="B95" s="282"/>
      <c r="C95" s="22" t="s">
        <v>309</v>
      </c>
      <c r="D95" s="29">
        <f t="shared" si="4"/>
        <v>19316751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42">
        <v>19316751</v>
      </c>
      <c r="L95" s="42">
        <v>0</v>
      </c>
      <c r="M95" s="42">
        <v>0</v>
      </c>
      <c r="N95" s="42">
        <v>0</v>
      </c>
    </row>
    <row r="96" spans="1:14" ht="24" x14ac:dyDescent="0.2">
      <c r="A96" s="20">
        <v>82</v>
      </c>
      <c r="B96" s="13" t="s">
        <v>143</v>
      </c>
      <c r="C96" s="10" t="s">
        <v>49</v>
      </c>
      <c r="D96" s="29">
        <f t="shared" si="4"/>
        <v>1469801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42">
        <v>1469801.2100000002</v>
      </c>
      <c r="L96" s="42">
        <v>0</v>
      </c>
      <c r="M96" s="42">
        <v>0</v>
      </c>
      <c r="N96" s="42">
        <v>0</v>
      </c>
    </row>
    <row r="97" spans="1:14" x14ac:dyDescent="0.2">
      <c r="A97" s="20">
        <v>83</v>
      </c>
      <c r="B97" s="13" t="s">
        <v>144</v>
      </c>
      <c r="C97" s="10" t="s">
        <v>145</v>
      </c>
      <c r="D97" s="29">
        <f t="shared" si="4"/>
        <v>8968790</v>
      </c>
      <c r="E97" s="38">
        <v>165115</v>
      </c>
      <c r="F97" s="38">
        <v>55416</v>
      </c>
      <c r="G97" s="38">
        <v>798257</v>
      </c>
      <c r="H97" s="38">
        <v>0</v>
      </c>
      <c r="I97" s="38">
        <v>611870.30000000005</v>
      </c>
      <c r="J97" s="38">
        <v>0</v>
      </c>
      <c r="K97" s="42">
        <v>0</v>
      </c>
      <c r="L97" s="42">
        <v>1084525</v>
      </c>
      <c r="M97" s="42">
        <v>1075328</v>
      </c>
      <c r="N97" s="42">
        <v>5178279</v>
      </c>
    </row>
    <row r="98" spans="1:14" x14ac:dyDescent="0.2">
      <c r="A98" s="20">
        <v>84</v>
      </c>
      <c r="B98" s="21" t="s">
        <v>146</v>
      </c>
      <c r="C98" s="10" t="s">
        <v>147</v>
      </c>
      <c r="D98" s="29">
        <f t="shared" si="4"/>
        <v>58415487</v>
      </c>
      <c r="E98" s="38">
        <v>1027662</v>
      </c>
      <c r="F98" s="38">
        <v>344398</v>
      </c>
      <c r="G98" s="38">
        <v>4978515</v>
      </c>
      <c r="H98" s="38">
        <v>300512</v>
      </c>
      <c r="I98" s="38">
        <v>4854334.5999999996</v>
      </c>
      <c r="J98" s="38">
        <v>0</v>
      </c>
      <c r="K98" s="42">
        <v>0</v>
      </c>
      <c r="L98" s="42">
        <v>3932487.6500000004</v>
      </c>
      <c r="M98" s="42">
        <v>15198085</v>
      </c>
      <c r="N98" s="42">
        <v>27779493</v>
      </c>
    </row>
    <row r="99" spans="1:14" x14ac:dyDescent="0.2">
      <c r="A99" s="20">
        <v>85</v>
      </c>
      <c r="B99" s="13" t="s">
        <v>148</v>
      </c>
      <c r="C99" s="10" t="s">
        <v>27</v>
      </c>
      <c r="D99" s="29">
        <f t="shared" si="4"/>
        <v>31092101</v>
      </c>
      <c r="E99" s="38">
        <v>512991</v>
      </c>
      <c r="F99" s="38">
        <v>171827</v>
      </c>
      <c r="G99" s="38">
        <v>1955878</v>
      </c>
      <c r="H99" s="38">
        <v>4174</v>
      </c>
      <c r="I99" s="38">
        <v>1643496.8</v>
      </c>
      <c r="J99" s="38">
        <v>10845.25</v>
      </c>
      <c r="K99" s="42">
        <v>0</v>
      </c>
      <c r="L99" s="42">
        <v>1540025.5000000002</v>
      </c>
      <c r="M99" s="42">
        <v>9191070</v>
      </c>
      <c r="N99" s="42">
        <v>16061793</v>
      </c>
    </row>
    <row r="100" spans="1:14" x14ac:dyDescent="0.2">
      <c r="A100" s="20">
        <v>86</v>
      </c>
      <c r="B100" s="21" t="s">
        <v>149</v>
      </c>
      <c r="C100" s="10" t="s">
        <v>12</v>
      </c>
      <c r="D100" s="29">
        <f t="shared" si="4"/>
        <v>32701599</v>
      </c>
      <c r="E100" s="38">
        <v>543241</v>
      </c>
      <c r="F100" s="38">
        <v>182241</v>
      </c>
      <c r="G100" s="38">
        <v>2007446</v>
      </c>
      <c r="H100" s="38">
        <v>25043</v>
      </c>
      <c r="I100" s="38">
        <v>1686866.5</v>
      </c>
      <c r="J100" s="38">
        <v>52057.200000000004</v>
      </c>
      <c r="K100" s="42">
        <v>0</v>
      </c>
      <c r="L100" s="42">
        <v>1700535.2000000002</v>
      </c>
      <c r="M100" s="42">
        <v>9731316</v>
      </c>
      <c r="N100" s="42">
        <v>16772853</v>
      </c>
    </row>
    <row r="101" spans="1:14" x14ac:dyDescent="0.2">
      <c r="A101" s="20">
        <v>87</v>
      </c>
      <c r="B101" s="21" t="s">
        <v>150</v>
      </c>
      <c r="C101" s="10" t="s">
        <v>26</v>
      </c>
      <c r="D101" s="29">
        <f t="shared" si="4"/>
        <v>88163962</v>
      </c>
      <c r="E101" s="38">
        <v>1551157</v>
      </c>
      <c r="F101" s="38">
        <v>519944</v>
      </c>
      <c r="G101" s="38">
        <v>5626744</v>
      </c>
      <c r="H101" s="38">
        <v>79302</v>
      </c>
      <c r="I101" s="38">
        <v>5533736.8499999996</v>
      </c>
      <c r="J101" s="38">
        <v>21690.5</v>
      </c>
      <c r="K101" s="42">
        <v>0</v>
      </c>
      <c r="L101" s="42">
        <v>3171151.1</v>
      </c>
      <c r="M101" s="42">
        <v>26835839</v>
      </c>
      <c r="N101" s="42">
        <v>44824398</v>
      </c>
    </row>
    <row r="102" spans="1:14" x14ac:dyDescent="0.2">
      <c r="A102" s="20">
        <v>88</v>
      </c>
      <c r="B102" s="13" t="s">
        <v>151</v>
      </c>
      <c r="C102" s="10" t="s">
        <v>43</v>
      </c>
      <c r="D102" s="29">
        <f t="shared" si="4"/>
        <v>38570001</v>
      </c>
      <c r="E102" s="38">
        <v>634411</v>
      </c>
      <c r="F102" s="38">
        <v>212738</v>
      </c>
      <c r="G102" s="38">
        <v>2400886</v>
      </c>
      <c r="H102" s="38">
        <v>137735</v>
      </c>
      <c r="I102" s="38">
        <v>1883223.65</v>
      </c>
      <c r="J102" s="38">
        <v>0</v>
      </c>
      <c r="K102" s="42">
        <v>0</v>
      </c>
      <c r="L102" s="42">
        <v>1481461.1500000001</v>
      </c>
      <c r="M102" s="42">
        <v>11720033</v>
      </c>
      <c r="N102" s="42">
        <v>20099513</v>
      </c>
    </row>
    <row r="103" spans="1:14" x14ac:dyDescent="0.2">
      <c r="A103" s="20">
        <v>89</v>
      </c>
      <c r="B103" s="12" t="s">
        <v>153</v>
      </c>
      <c r="C103" s="10" t="s">
        <v>28</v>
      </c>
      <c r="D103" s="29">
        <f t="shared" si="4"/>
        <v>124854208</v>
      </c>
      <c r="E103" s="38">
        <v>2030116</v>
      </c>
      <c r="F103" s="38">
        <v>680614</v>
      </c>
      <c r="G103" s="38">
        <v>7455931</v>
      </c>
      <c r="H103" s="38">
        <v>8348</v>
      </c>
      <c r="I103" s="38">
        <v>7372563.4700000007</v>
      </c>
      <c r="J103" s="38">
        <v>0</v>
      </c>
      <c r="K103" s="42">
        <v>0</v>
      </c>
      <c r="L103" s="42">
        <v>12660223.500000002</v>
      </c>
      <c r="M103" s="42">
        <v>34200802</v>
      </c>
      <c r="N103" s="42">
        <v>60445610</v>
      </c>
    </row>
    <row r="104" spans="1:14" x14ac:dyDescent="0.2">
      <c r="A104" s="20">
        <v>90</v>
      </c>
      <c r="B104" s="12" t="s">
        <v>154</v>
      </c>
      <c r="C104" s="10" t="s">
        <v>29</v>
      </c>
      <c r="D104" s="29">
        <f t="shared" si="4"/>
        <v>84927614</v>
      </c>
      <c r="E104" s="38">
        <v>1448223</v>
      </c>
      <c r="F104" s="38">
        <v>485728</v>
      </c>
      <c r="G104" s="38">
        <v>5342162</v>
      </c>
      <c r="H104" s="38">
        <v>0</v>
      </c>
      <c r="I104" s="38">
        <v>4866457.62</v>
      </c>
      <c r="J104" s="38">
        <v>6507.1500000000005</v>
      </c>
      <c r="K104" s="42">
        <v>0</v>
      </c>
      <c r="L104" s="42">
        <v>1339994.2</v>
      </c>
      <c r="M104" s="42">
        <v>26339080</v>
      </c>
      <c r="N104" s="42">
        <v>45099462</v>
      </c>
    </row>
    <row r="105" spans="1:14" ht="12" customHeight="1" x14ac:dyDescent="0.2">
      <c r="A105" s="20">
        <v>91</v>
      </c>
      <c r="B105" s="21" t="s">
        <v>155</v>
      </c>
      <c r="C105" s="10" t="s">
        <v>14</v>
      </c>
      <c r="D105" s="29">
        <f t="shared" si="4"/>
        <v>29196909</v>
      </c>
      <c r="E105" s="38">
        <v>492404</v>
      </c>
      <c r="F105" s="38">
        <v>165132</v>
      </c>
      <c r="G105" s="38">
        <v>1902672</v>
      </c>
      <c r="H105" s="38">
        <v>0</v>
      </c>
      <c r="I105" s="38">
        <v>1574161.1600000001</v>
      </c>
      <c r="J105" s="38">
        <v>0</v>
      </c>
      <c r="K105" s="42">
        <v>0</v>
      </c>
      <c r="L105" s="42">
        <v>770012.75000000012</v>
      </c>
      <c r="M105" s="42">
        <v>9024898</v>
      </c>
      <c r="N105" s="42">
        <v>15267629</v>
      </c>
    </row>
    <row r="106" spans="1:14" x14ac:dyDescent="0.2">
      <c r="A106" s="20">
        <v>92</v>
      </c>
      <c r="B106" s="12" t="s">
        <v>156</v>
      </c>
      <c r="C106" s="10" t="s">
        <v>30</v>
      </c>
      <c r="D106" s="29">
        <f t="shared" si="4"/>
        <v>49388501</v>
      </c>
      <c r="E106" s="38">
        <v>775158</v>
      </c>
      <c r="F106" s="38">
        <v>259972</v>
      </c>
      <c r="G106" s="38">
        <v>2942801</v>
      </c>
      <c r="H106" s="38">
        <v>0</v>
      </c>
      <c r="I106" s="38">
        <v>2325372.7000000002</v>
      </c>
      <c r="J106" s="38">
        <v>80254.850000000006</v>
      </c>
      <c r="K106" s="42">
        <v>0</v>
      </c>
      <c r="L106" s="42">
        <v>3908628.1000000006</v>
      </c>
      <c r="M106" s="42">
        <v>14366396</v>
      </c>
      <c r="N106" s="42">
        <v>24729918</v>
      </c>
    </row>
    <row r="107" spans="1:14" x14ac:dyDescent="0.2">
      <c r="A107" s="20">
        <v>93</v>
      </c>
      <c r="B107" s="12" t="s">
        <v>157</v>
      </c>
      <c r="C107" s="10" t="s">
        <v>15</v>
      </c>
      <c r="D107" s="29">
        <f t="shared" si="4"/>
        <v>43462164</v>
      </c>
      <c r="E107" s="38">
        <v>737346</v>
      </c>
      <c r="F107" s="38">
        <v>247327</v>
      </c>
      <c r="G107" s="38">
        <v>2819360</v>
      </c>
      <c r="H107" s="38">
        <v>4174</v>
      </c>
      <c r="I107" s="38">
        <v>2268295.7999999998</v>
      </c>
      <c r="J107" s="38">
        <v>0</v>
      </c>
      <c r="K107" s="42">
        <v>0</v>
      </c>
      <c r="L107" s="42">
        <v>1268894.25</v>
      </c>
      <c r="M107" s="42">
        <v>13602689</v>
      </c>
      <c r="N107" s="42">
        <v>22514078</v>
      </c>
    </row>
    <row r="108" spans="1:14" x14ac:dyDescent="0.2">
      <c r="A108" s="20">
        <v>94</v>
      </c>
      <c r="B108" s="13" t="s">
        <v>158</v>
      </c>
      <c r="C108" s="10" t="s">
        <v>13</v>
      </c>
      <c r="D108" s="29">
        <f t="shared" si="4"/>
        <v>52847272</v>
      </c>
      <c r="E108" s="38">
        <v>910864</v>
      </c>
      <c r="F108" s="38">
        <v>305346</v>
      </c>
      <c r="G108" s="38">
        <v>2995561</v>
      </c>
      <c r="H108" s="38">
        <v>0</v>
      </c>
      <c r="I108" s="38">
        <v>2946235.15</v>
      </c>
      <c r="J108" s="38">
        <v>108452.50000000001</v>
      </c>
      <c r="K108" s="42">
        <v>0</v>
      </c>
      <c r="L108" s="42">
        <v>1301430</v>
      </c>
      <c r="M108" s="42">
        <v>16277152</v>
      </c>
      <c r="N108" s="42">
        <v>28002231</v>
      </c>
    </row>
    <row r="109" spans="1:14" x14ac:dyDescent="0.2">
      <c r="A109" s="20">
        <v>95</v>
      </c>
      <c r="B109" s="21" t="s">
        <v>159</v>
      </c>
      <c r="C109" s="10" t="s">
        <v>31</v>
      </c>
      <c r="D109" s="29">
        <f t="shared" si="4"/>
        <v>35118274</v>
      </c>
      <c r="E109" s="38">
        <v>568029</v>
      </c>
      <c r="F109" s="38">
        <v>190423</v>
      </c>
      <c r="G109" s="38">
        <v>2086792</v>
      </c>
      <c r="H109" s="38">
        <v>4174</v>
      </c>
      <c r="I109" s="38">
        <v>1720755.05</v>
      </c>
      <c r="J109" s="38">
        <v>2169.0500000000002</v>
      </c>
      <c r="K109" s="42">
        <v>0</v>
      </c>
      <c r="L109" s="42">
        <v>2071443.2000000002</v>
      </c>
      <c r="M109" s="42">
        <v>10686445</v>
      </c>
      <c r="N109" s="42">
        <v>17788044</v>
      </c>
    </row>
    <row r="110" spans="1:14" x14ac:dyDescent="0.2">
      <c r="A110" s="20">
        <v>96</v>
      </c>
      <c r="B110" s="12" t="s">
        <v>161</v>
      </c>
      <c r="C110" s="10" t="s">
        <v>33</v>
      </c>
      <c r="D110" s="29">
        <f t="shared" si="4"/>
        <v>87323687</v>
      </c>
      <c r="E110" s="38">
        <v>1475952</v>
      </c>
      <c r="F110" s="38">
        <v>495026</v>
      </c>
      <c r="G110" s="38">
        <v>5519060</v>
      </c>
      <c r="H110" s="38">
        <v>8348</v>
      </c>
      <c r="I110" s="38">
        <v>4716639.1500000004</v>
      </c>
      <c r="J110" s="38">
        <v>0</v>
      </c>
      <c r="K110" s="42">
        <v>0</v>
      </c>
      <c r="L110" s="42">
        <v>4142885.5000000005</v>
      </c>
      <c r="M110" s="42">
        <v>26503977</v>
      </c>
      <c r="N110" s="42">
        <v>44461799</v>
      </c>
    </row>
    <row r="111" spans="1:14" ht="13.5" customHeight="1" x14ac:dyDescent="0.2">
      <c r="A111" s="20">
        <v>97</v>
      </c>
      <c r="B111" s="12" t="s">
        <v>163</v>
      </c>
      <c r="C111" s="10" t="s">
        <v>164</v>
      </c>
      <c r="D111" s="29">
        <f t="shared" si="4"/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42">
        <v>0</v>
      </c>
      <c r="L111" s="42">
        <v>0</v>
      </c>
      <c r="M111" s="42">
        <v>0</v>
      </c>
      <c r="N111" s="42">
        <v>0</v>
      </c>
    </row>
    <row r="112" spans="1:14" x14ac:dyDescent="0.2">
      <c r="A112" s="20">
        <v>98</v>
      </c>
      <c r="B112" s="12" t="s">
        <v>165</v>
      </c>
      <c r="C112" s="10" t="s">
        <v>166</v>
      </c>
      <c r="D112" s="29">
        <f t="shared" si="4"/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42">
        <v>0</v>
      </c>
      <c r="L112" s="42">
        <v>0</v>
      </c>
      <c r="M112" s="42">
        <v>0</v>
      </c>
      <c r="N112" s="42">
        <v>0</v>
      </c>
    </row>
    <row r="113" spans="1:14" x14ac:dyDescent="0.2">
      <c r="A113" s="20">
        <v>99</v>
      </c>
      <c r="B113" s="21" t="s">
        <v>167</v>
      </c>
      <c r="C113" s="10" t="s">
        <v>168</v>
      </c>
      <c r="D113" s="29">
        <f t="shared" si="4"/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42">
        <v>0</v>
      </c>
      <c r="L113" s="42">
        <v>0</v>
      </c>
      <c r="M113" s="42">
        <v>0</v>
      </c>
      <c r="N113" s="42">
        <v>0</v>
      </c>
    </row>
    <row r="114" spans="1:14" ht="12.75" customHeight="1" x14ac:dyDescent="0.2">
      <c r="A114" s="20">
        <v>100</v>
      </c>
      <c r="B114" s="21" t="s">
        <v>169</v>
      </c>
      <c r="C114" s="10" t="s">
        <v>170</v>
      </c>
      <c r="D114" s="29">
        <f t="shared" si="4"/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42">
        <v>0</v>
      </c>
      <c r="L114" s="42">
        <v>0</v>
      </c>
      <c r="M114" s="42">
        <v>0</v>
      </c>
      <c r="N114" s="42">
        <v>0</v>
      </c>
    </row>
    <row r="115" spans="1:14" ht="24" x14ac:dyDescent="0.2">
      <c r="A115" s="20">
        <v>101</v>
      </c>
      <c r="B115" s="21" t="s">
        <v>171</v>
      </c>
      <c r="C115" s="10" t="s">
        <v>172</v>
      </c>
      <c r="D115" s="29">
        <f t="shared" si="4"/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42">
        <v>0</v>
      </c>
      <c r="L115" s="42">
        <v>0</v>
      </c>
      <c r="M115" s="42">
        <v>0</v>
      </c>
      <c r="N115" s="42">
        <v>0</v>
      </c>
    </row>
    <row r="116" spans="1:14" x14ac:dyDescent="0.2">
      <c r="A116" s="20">
        <v>102</v>
      </c>
      <c r="B116" s="21" t="s">
        <v>173</v>
      </c>
      <c r="C116" s="10" t="s">
        <v>174</v>
      </c>
      <c r="D116" s="29">
        <f t="shared" si="4"/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42">
        <v>0</v>
      </c>
      <c r="L116" s="42">
        <v>0</v>
      </c>
      <c r="M116" s="42">
        <v>0</v>
      </c>
      <c r="N116" s="42">
        <v>0</v>
      </c>
    </row>
    <row r="117" spans="1:14" x14ac:dyDescent="0.2">
      <c r="A117" s="20">
        <v>103</v>
      </c>
      <c r="B117" s="21" t="s">
        <v>175</v>
      </c>
      <c r="C117" s="10" t="s">
        <v>176</v>
      </c>
      <c r="D117" s="29">
        <f t="shared" si="4"/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42">
        <v>0</v>
      </c>
      <c r="L117" s="42">
        <v>0</v>
      </c>
      <c r="M117" s="42">
        <v>0</v>
      </c>
      <c r="N117" s="42">
        <v>0</v>
      </c>
    </row>
    <row r="118" spans="1:14" x14ac:dyDescent="0.2">
      <c r="A118" s="20">
        <v>104</v>
      </c>
      <c r="B118" s="17" t="s">
        <v>177</v>
      </c>
      <c r="C118" s="15" t="s">
        <v>178</v>
      </c>
      <c r="D118" s="29">
        <f t="shared" si="4"/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42">
        <v>0</v>
      </c>
      <c r="L118" s="42">
        <v>0</v>
      </c>
      <c r="M118" s="42">
        <v>0</v>
      </c>
      <c r="N118" s="42">
        <v>0</v>
      </c>
    </row>
    <row r="119" spans="1:14" x14ac:dyDescent="0.2">
      <c r="A119" s="20">
        <v>105</v>
      </c>
      <c r="B119" s="13" t="s">
        <v>179</v>
      </c>
      <c r="C119" s="10" t="s">
        <v>180</v>
      </c>
      <c r="D119" s="29">
        <f t="shared" si="4"/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42">
        <v>0</v>
      </c>
      <c r="L119" s="42">
        <v>0</v>
      </c>
      <c r="M119" s="42">
        <v>0</v>
      </c>
      <c r="N119" s="42">
        <v>0</v>
      </c>
    </row>
    <row r="120" spans="1:14" ht="11.25" customHeight="1" x14ac:dyDescent="0.2">
      <c r="A120" s="20">
        <v>106</v>
      </c>
      <c r="B120" s="21" t="s">
        <v>181</v>
      </c>
      <c r="C120" s="10" t="s">
        <v>182</v>
      </c>
      <c r="D120" s="29">
        <f t="shared" si="4"/>
        <v>34705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42">
        <v>34704.800000000003</v>
      </c>
      <c r="L120" s="42">
        <v>0</v>
      </c>
      <c r="M120" s="42">
        <v>0</v>
      </c>
      <c r="N120" s="42">
        <v>0</v>
      </c>
    </row>
    <row r="121" spans="1:14" x14ac:dyDescent="0.2">
      <c r="A121" s="20">
        <v>107</v>
      </c>
      <c r="B121" s="12" t="s">
        <v>183</v>
      </c>
      <c r="C121" s="18" t="s">
        <v>184</v>
      </c>
      <c r="D121" s="29">
        <f t="shared" si="4"/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42">
        <v>0</v>
      </c>
      <c r="L121" s="42">
        <v>0</v>
      </c>
      <c r="M121" s="42">
        <v>0</v>
      </c>
      <c r="N121" s="42">
        <v>0</v>
      </c>
    </row>
    <row r="122" spans="1:14" x14ac:dyDescent="0.2">
      <c r="A122" s="20">
        <v>108</v>
      </c>
      <c r="B122" s="21" t="s">
        <v>185</v>
      </c>
      <c r="C122" s="10" t="s">
        <v>262</v>
      </c>
      <c r="D122" s="29">
        <f t="shared" si="4"/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42">
        <v>0</v>
      </c>
      <c r="L122" s="42">
        <v>0</v>
      </c>
      <c r="M122" s="42">
        <v>0</v>
      </c>
      <c r="N122" s="42">
        <v>0</v>
      </c>
    </row>
    <row r="123" spans="1:14" ht="14.25" customHeight="1" x14ac:dyDescent="0.2">
      <c r="A123" s="20">
        <v>109</v>
      </c>
      <c r="B123" s="13" t="s">
        <v>186</v>
      </c>
      <c r="C123" s="10" t="s">
        <v>251</v>
      </c>
      <c r="D123" s="29">
        <f t="shared" si="4"/>
        <v>110500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42">
        <v>110500.07</v>
      </c>
      <c r="L123" s="42">
        <v>0</v>
      </c>
      <c r="M123" s="42">
        <v>0</v>
      </c>
      <c r="N123" s="42">
        <v>0</v>
      </c>
    </row>
    <row r="124" spans="1:14" x14ac:dyDescent="0.2">
      <c r="A124" s="20">
        <v>110</v>
      </c>
      <c r="B124" s="12" t="s">
        <v>331</v>
      </c>
      <c r="C124" s="10" t="s">
        <v>319</v>
      </c>
      <c r="D124" s="29">
        <f t="shared" si="4"/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42">
        <v>0</v>
      </c>
      <c r="L124" s="42">
        <v>0</v>
      </c>
      <c r="M124" s="42">
        <v>0</v>
      </c>
      <c r="N124" s="42">
        <v>0</v>
      </c>
    </row>
    <row r="125" spans="1:14" x14ac:dyDescent="0.2">
      <c r="A125" s="20">
        <v>111</v>
      </c>
      <c r="B125" s="54" t="s">
        <v>422</v>
      </c>
      <c r="C125" s="15" t="s">
        <v>423</v>
      </c>
      <c r="D125" s="29">
        <f t="shared" si="4"/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42">
        <v>0</v>
      </c>
      <c r="L125" s="42">
        <v>0</v>
      </c>
      <c r="M125" s="42">
        <v>0</v>
      </c>
      <c r="N125" s="42">
        <v>0</v>
      </c>
    </row>
    <row r="126" spans="1:14" ht="13.5" customHeight="1" x14ac:dyDescent="0.2">
      <c r="A126" s="20">
        <v>112</v>
      </c>
      <c r="B126" s="13" t="s">
        <v>187</v>
      </c>
      <c r="C126" s="10" t="s">
        <v>322</v>
      </c>
      <c r="D126" s="29">
        <f t="shared" si="4"/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42">
        <v>0</v>
      </c>
      <c r="L126" s="42">
        <v>0</v>
      </c>
      <c r="M126" s="42">
        <v>0</v>
      </c>
      <c r="N126" s="42">
        <v>0</v>
      </c>
    </row>
    <row r="127" spans="1:14" x14ac:dyDescent="0.2">
      <c r="A127" s="20">
        <v>113</v>
      </c>
      <c r="B127" s="21" t="s">
        <v>188</v>
      </c>
      <c r="C127" s="10" t="s">
        <v>189</v>
      </c>
      <c r="D127" s="29">
        <f t="shared" si="4"/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42">
        <v>0</v>
      </c>
      <c r="L127" s="42">
        <v>0</v>
      </c>
      <c r="M127" s="42">
        <v>0</v>
      </c>
      <c r="N127" s="42">
        <v>0</v>
      </c>
    </row>
    <row r="128" spans="1:14" ht="24" x14ac:dyDescent="0.2">
      <c r="A128" s="20">
        <v>114</v>
      </c>
      <c r="B128" s="21" t="s">
        <v>190</v>
      </c>
      <c r="C128" s="35" t="s">
        <v>307</v>
      </c>
      <c r="D128" s="29">
        <f t="shared" si="4"/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42">
        <v>0</v>
      </c>
      <c r="L128" s="42">
        <v>0</v>
      </c>
      <c r="M128" s="42">
        <v>0</v>
      </c>
      <c r="N128" s="42">
        <v>0</v>
      </c>
    </row>
    <row r="129" spans="1:14" x14ac:dyDescent="0.2">
      <c r="A129" s="20">
        <v>115</v>
      </c>
      <c r="B129" s="21" t="s">
        <v>191</v>
      </c>
      <c r="C129" s="10" t="s">
        <v>226</v>
      </c>
      <c r="D129" s="29">
        <f t="shared" si="4"/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42">
        <v>0</v>
      </c>
      <c r="L129" s="42">
        <v>0</v>
      </c>
      <c r="M129" s="42">
        <v>0</v>
      </c>
      <c r="N129" s="42">
        <v>0</v>
      </c>
    </row>
    <row r="130" spans="1:14" ht="10.5" customHeight="1" x14ac:dyDescent="0.2">
      <c r="A130" s="20">
        <v>116</v>
      </c>
      <c r="B130" s="21" t="s">
        <v>192</v>
      </c>
      <c r="C130" s="10" t="s">
        <v>193</v>
      </c>
      <c r="D130" s="29">
        <f t="shared" si="4"/>
        <v>61239781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42">
        <v>61239780.800000004</v>
      </c>
      <c r="L130" s="42">
        <v>0</v>
      </c>
      <c r="M130" s="42">
        <v>0</v>
      </c>
      <c r="N130" s="42">
        <v>0</v>
      </c>
    </row>
    <row r="131" spans="1:14" x14ac:dyDescent="0.2">
      <c r="A131" s="20">
        <v>117</v>
      </c>
      <c r="B131" s="21" t="s">
        <v>194</v>
      </c>
      <c r="C131" s="10" t="s">
        <v>40</v>
      </c>
      <c r="D131" s="29">
        <f t="shared" si="4"/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42">
        <v>0</v>
      </c>
      <c r="L131" s="42">
        <v>0</v>
      </c>
      <c r="M131" s="42">
        <v>0</v>
      </c>
      <c r="N131" s="42">
        <v>0</v>
      </c>
    </row>
    <row r="132" spans="1:14" x14ac:dyDescent="0.2">
      <c r="A132" s="20">
        <v>118</v>
      </c>
      <c r="B132" s="12" t="s">
        <v>195</v>
      </c>
      <c r="C132" s="10" t="s">
        <v>46</v>
      </c>
      <c r="D132" s="29">
        <f t="shared" si="4"/>
        <v>8673945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42">
        <v>8673945.4199999999</v>
      </c>
      <c r="L132" s="42">
        <v>0</v>
      </c>
      <c r="M132" s="42">
        <v>0</v>
      </c>
      <c r="N132" s="42">
        <v>0</v>
      </c>
    </row>
    <row r="133" spans="1:14" x14ac:dyDescent="0.2">
      <c r="A133" s="20">
        <v>119</v>
      </c>
      <c r="B133" s="12" t="s">
        <v>196</v>
      </c>
      <c r="C133" s="10" t="s">
        <v>228</v>
      </c>
      <c r="D133" s="29">
        <f t="shared" si="4"/>
        <v>55501024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42">
        <v>55501023.599999994</v>
      </c>
      <c r="L133" s="42">
        <v>0</v>
      </c>
      <c r="M133" s="42">
        <v>0</v>
      </c>
      <c r="N133" s="42">
        <v>0</v>
      </c>
    </row>
    <row r="134" spans="1:14" x14ac:dyDescent="0.2">
      <c r="A134" s="20">
        <v>120</v>
      </c>
      <c r="B134" s="12" t="s">
        <v>197</v>
      </c>
      <c r="C134" s="10" t="s">
        <v>48</v>
      </c>
      <c r="D134" s="29">
        <f t="shared" si="4"/>
        <v>51046423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42">
        <v>51046422.700000003</v>
      </c>
      <c r="L134" s="42">
        <v>0</v>
      </c>
      <c r="M134" s="42">
        <v>0</v>
      </c>
      <c r="N134" s="42">
        <v>0</v>
      </c>
    </row>
    <row r="135" spans="1:14" x14ac:dyDescent="0.2">
      <c r="A135" s="20">
        <v>121</v>
      </c>
      <c r="B135" s="21" t="s">
        <v>198</v>
      </c>
      <c r="C135" s="10" t="s">
        <v>47</v>
      </c>
      <c r="D135" s="29">
        <f t="shared" si="4"/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42">
        <v>0</v>
      </c>
      <c r="L135" s="42">
        <v>0</v>
      </c>
      <c r="M135" s="42">
        <v>0</v>
      </c>
      <c r="N135" s="42">
        <v>0</v>
      </c>
    </row>
    <row r="136" spans="1:14" x14ac:dyDescent="0.2">
      <c r="A136" s="20">
        <v>122</v>
      </c>
      <c r="B136" s="21" t="s">
        <v>199</v>
      </c>
      <c r="C136" s="10" t="s">
        <v>200</v>
      </c>
      <c r="D136" s="29">
        <f t="shared" si="4"/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42">
        <v>0</v>
      </c>
      <c r="L136" s="42">
        <v>0</v>
      </c>
      <c r="M136" s="42">
        <v>0</v>
      </c>
      <c r="N136" s="42">
        <v>0</v>
      </c>
    </row>
    <row r="137" spans="1:14" x14ac:dyDescent="0.2">
      <c r="A137" s="20">
        <v>123</v>
      </c>
      <c r="B137" s="21" t="s">
        <v>201</v>
      </c>
      <c r="C137" s="10" t="s">
        <v>41</v>
      </c>
      <c r="D137" s="29">
        <f t="shared" si="4"/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42">
        <v>0</v>
      </c>
      <c r="L137" s="42">
        <v>0</v>
      </c>
      <c r="M137" s="42">
        <v>0</v>
      </c>
      <c r="N137" s="42">
        <v>0</v>
      </c>
    </row>
    <row r="138" spans="1:14" x14ac:dyDescent="0.2">
      <c r="A138" s="20">
        <v>124</v>
      </c>
      <c r="B138" s="12" t="s">
        <v>202</v>
      </c>
      <c r="C138" s="10" t="s">
        <v>227</v>
      </c>
      <c r="D138" s="29">
        <f t="shared" si="4"/>
        <v>82834407</v>
      </c>
      <c r="E138" s="38">
        <v>1987262</v>
      </c>
      <c r="F138" s="38">
        <v>665737</v>
      </c>
      <c r="G138" s="38">
        <v>9553180</v>
      </c>
      <c r="H138" s="38">
        <v>95997</v>
      </c>
      <c r="I138" s="38">
        <v>9896638.5999999996</v>
      </c>
      <c r="J138" s="38">
        <v>0</v>
      </c>
      <c r="K138" s="42">
        <v>0</v>
      </c>
      <c r="L138" s="42">
        <v>6390021.3000000007</v>
      </c>
      <c r="M138" s="42">
        <v>0</v>
      </c>
      <c r="N138" s="42">
        <v>54245571</v>
      </c>
    </row>
    <row r="139" spans="1:14" ht="24" x14ac:dyDescent="0.2">
      <c r="A139" s="20">
        <v>125</v>
      </c>
      <c r="B139" s="13" t="s">
        <v>203</v>
      </c>
      <c r="C139" s="10" t="s">
        <v>465</v>
      </c>
      <c r="D139" s="29">
        <f t="shared" si="4"/>
        <v>171707591</v>
      </c>
      <c r="E139" s="38">
        <v>3081307</v>
      </c>
      <c r="F139" s="38">
        <v>1033938</v>
      </c>
      <c r="G139" s="38">
        <v>12322775</v>
      </c>
      <c r="H139" s="38">
        <v>0</v>
      </c>
      <c r="I139" s="38">
        <v>12668184.75</v>
      </c>
      <c r="J139" s="38">
        <v>0</v>
      </c>
      <c r="K139" s="42">
        <v>33275522.940000001</v>
      </c>
      <c r="L139" s="42">
        <v>6040804.2500000009</v>
      </c>
      <c r="M139" s="42">
        <v>14865647</v>
      </c>
      <c r="N139" s="42">
        <v>88419412</v>
      </c>
    </row>
    <row r="140" spans="1:14" x14ac:dyDescent="0.2">
      <c r="A140" s="20">
        <v>126</v>
      </c>
      <c r="B140" s="21" t="s">
        <v>204</v>
      </c>
      <c r="C140" s="10" t="s">
        <v>205</v>
      </c>
      <c r="D140" s="29">
        <f t="shared" si="4"/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42">
        <v>0</v>
      </c>
      <c r="L140" s="42">
        <v>0</v>
      </c>
      <c r="M140" s="42">
        <v>0</v>
      </c>
      <c r="N140" s="42">
        <v>0</v>
      </c>
    </row>
    <row r="141" spans="1:14" x14ac:dyDescent="0.2">
      <c r="A141" s="20">
        <v>127</v>
      </c>
      <c r="B141" s="12" t="s">
        <v>206</v>
      </c>
      <c r="C141" s="10" t="s">
        <v>207</v>
      </c>
      <c r="D141" s="29">
        <f t="shared" ref="D141:D149" si="5">ROUND(G141+H141+I141+J141+K141+L141+M141+N141+E141+F141,0)</f>
        <v>45250942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42">
        <v>45250941.839999996</v>
      </c>
      <c r="L141" s="42">
        <v>0</v>
      </c>
      <c r="M141" s="42">
        <v>0</v>
      </c>
      <c r="N141" s="42">
        <v>0</v>
      </c>
    </row>
    <row r="142" spans="1:14" x14ac:dyDescent="0.2">
      <c r="A142" s="20">
        <v>128</v>
      </c>
      <c r="B142" s="21" t="s">
        <v>208</v>
      </c>
      <c r="C142" s="10" t="s">
        <v>209</v>
      </c>
      <c r="D142" s="29">
        <f t="shared" si="5"/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42">
        <v>0</v>
      </c>
      <c r="L142" s="42">
        <v>0</v>
      </c>
      <c r="M142" s="42">
        <v>0</v>
      </c>
      <c r="N142" s="42">
        <v>0</v>
      </c>
    </row>
    <row r="143" spans="1:14" x14ac:dyDescent="0.2">
      <c r="A143" s="20">
        <v>129</v>
      </c>
      <c r="B143" s="85" t="s">
        <v>252</v>
      </c>
      <c r="C143" s="87" t="s">
        <v>253</v>
      </c>
      <c r="D143" s="29">
        <f t="shared" si="5"/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42">
        <v>0</v>
      </c>
      <c r="L143" s="42">
        <v>0</v>
      </c>
      <c r="M143" s="42">
        <v>0</v>
      </c>
      <c r="N143" s="42">
        <v>0</v>
      </c>
    </row>
    <row r="144" spans="1:14" x14ac:dyDescent="0.2">
      <c r="A144" s="20">
        <v>130</v>
      </c>
      <c r="B144" s="88" t="s">
        <v>254</v>
      </c>
      <c r="C144" s="41" t="s">
        <v>255</v>
      </c>
      <c r="D144" s="29">
        <f t="shared" si="5"/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42">
        <v>0</v>
      </c>
      <c r="L144" s="42">
        <v>0</v>
      </c>
      <c r="M144" s="42">
        <v>0</v>
      </c>
      <c r="N144" s="42">
        <v>0</v>
      </c>
    </row>
    <row r="145" spans="1:14" x14ac:dyDescent="0.2">
      <c r="A145" s="20">
        <v>131</v>
      </c>
      <c r="B145" s="89" t="s">
        <v>256</v>
      </c>
      <c r="C145" s="142" t="s">
        <v>420</v>
      </c>
      <c r="D145" s="29">
        <f t="shared" si="5"/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42">
        <v>0</v>
      </c>
      <c r="L145" s="42">
        <v>0</v>
      </c>
      <c r="M145" s="42">
        <v>0</v>
      </c>
      <c r="N145" s="42">
        <v>0</v>
      </c>
    </row>
    <row r="146" spans="1:14" x14ac:dyDescent="0.2">
      <c r="A146" s="20">
        <v>132</v>
      </c>
      <c r="B146" s="20" t="s">
        <v>260</v>
      </c>
      <c r="C146" s="28" t="s">
        <v>261</v>
      </c>
      <c r="D146" s="29">
        <f t="shared" si="5"/>
        <v>0</v>
      </c>
      <c r="E146" s="38">
        <v>0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42">
        <v>0</v>
      </c>
      <c r="L146" s="42">
        <v>0</v>
      </c>
      <c r="M146" s="42">
        <v>0</v>
      </c>
      <c r="N146" s="42">
        <v>0</v>
      </c>
    </row>
    <row r="147" spans="1:14" x14ac:dyDescent="0.2">
      <c r="A147" s="20">
        <v>133</v>
      </c>
      <c r="B147" s="54" t="s">
        <v>312</v>
      </c>
      <c r="C147" s="28" t="s">
        <v>311</v>
      </c>
      <c r="D147" s="29">
        <f t="shared" si="5"/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42">
        <v>0</v>
      </c>
      <c r="L147" s="42">
        <v>0</v>
      </c>
      <c r="M147" s="42">
        <v>0</v>
      </c>
      <c r="N147" s="42">
        <v>0</v>
      </c>
    </row>
    <row r="148" spans="1:14" x14ac:dyDescent="0.2">
      <c r="A148" s="20">
        <v>134</v>
      </c>
      <c r="B148" s="54" t="s">
        <v>321</v>
      </c>
      <c r="C148" s="28" t="s">
        <v>318</v>
      </c>
      <c r="D148" s="29">
        <f t="shared" si="5"/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42">
        <v>0</v>
      </c>
      <c r="L148" s="42">
        <v>0</v>
      </c>
      <c r="M148" s="42">
        <v>0</v>
      </c>
      <c r="N148" s="42">
        <v>0</v>
      </c>
    </row>
    <row r="149" spans="1:14" ht="15.75" customHeight="1" x14ac:dyDescent="0.2">
      <c r="A149" s="20">
        <v>135</v>
      </c>
      <c r="B149" s="54" t="s">
        <v>413</v>
      </c>
      <c r="C149" s="15" t="s">
        <v>414</v>
      </c>
      <c r="D149" s="29">
        <f t="shared" si="5"/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42">
        <v>0</v>
      </c>
      <c r="L149" s="42">
        <v>0</v>
      </c>
      <c r="M149" s="42">
        <v>0</v>
      </c>
      <c r="N149" s="42">
        <v>0</v>
      </c>
    </row>
    <row r="150" spans="1:14" x14ac:dyDescent="0.2">
      <c r="I150" s="45"/>
    </row>
    <row r="152" spans="1:14" x14ac:dyDescent="0.2"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</row>
  </sheetData>
  <mergeCells count="20">
    <mergeCell ref="A2:N2"/>
    <mergeCell ref="A4:A7"/>
    <mergeCell ref="B4:B7"/>
    <mergeCell ref="C4:C7"/>
    <mergeCell ref="D4:N4"/>
    <mergeCell ref="D5:D7"/>
    <mergeCell ref="E5:E7"/>
    <mergeCell ref="F5:F7"/>
    <mergeCell ref="G5:G7"/>
    <mergeCell ref="H5:H7"/>
    <mergeCell ref="J5:J7"/>
    <mergeCell ref="K5:K7"/>
    <mergeCell ref="L5:N5"/>
    <mergeCell ref="L6:L7"/>
    <mergeCell ref="M6:N6"/>
    <mergeCell ref="A8:C8"/>
    <mergeCell ref="A11:C11"/>
    <mergeCell ref="A92:A95"/>
    <mergeCell ref="B92:B95"/>
    <mergeCell ref="I5:I7"/>
  </mergeCells>
  <pageMargins left="0" right="0" top="0" bottom="0" header="0" footer="0"/>
  <pageSetup paperSize="9" scale="8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9"/>
  <sheetViews>
    <sheetView zoomScaleNormal="100" workbookViewId="0">
      <pane xSplit="3" ySplit="8" topLeftCell="D131" activePane="bottomRight" state="frozen"/>
      <selection pane="topRight" activeCell="D1" sqref="D1"/>
      <selection pane="bottomLeft" activeCell="A9" sqref="A9"/>
      <selection pane="bottomRight" activeCell="H148" sqref="H148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31.7109375" style="7" bestFit="1" customWidth="1"/>
    <col min="4" max="7" width="13.85546875" style="1" customWidth="1"/>
    <col min="8" max="16384" width="9.140625" style="1"/>
  </cols>
  <sheetData>
    <row r="2" spans="1:7" ht="42" customHeight="1" x14ac:dyDescent="0.2">
      <c r="A2" s="318" t="s">
        <v>429</v>
      </c>
      <c r="B2" s="318"/>
      <c r="C2" s="318"/>
      <c r="D2" s="318"/>
      <c r="E2" s="318"/>
      <c r="F2" s="318"/>
      <c r="G2" s="318"/>
    </row>
    <row r="3" spans="1:7" x14ac:dyDescent="0.2">
      <c r="C3" s="47"/>
      <c r="G3" s="1" t="s">
        <v>278</v>
      </c>
    </row>
    <row r="4" spans="1:7" s="3" customFormat="1" ht="28.5" customHeight="1" x14ac:dyDescent="0.2">
      <c r="A4" s="295" t="s">
        <v>44</v>
      </c>
      <c r="B4" s="295" t="s">
        <v>56</v>
      </c>
      <c r="C4" s="295" t="s">
        <v>45</v>
      </c>
      <c r="D4" s="436" t="s">
        <v>289</v>
      </c>
      <c r="E4" s="437"/>
      <c r="F4" s="437"/>
      <c r="G4" s="438"/>
    </row>
    <row r="5" spans="1:7" ht="18" customHeight="1" x14ac:dyDescent="0.2">
      <c r="A5" s="295"/>
      <c r="B5" s="295"/>
      <c r="C5" s="295"/>
      <c r="D5" s="271" t="s">
        <v>263</v>
      </c>
      <c r="E5" s="436" t="s">
        <v>275</v>
      </c>
      <c r="F5" s="437"/>
      <c r="G5" s="438"/>
    </row>
    <row r="6" spans="1:7" ht="14.25" customHeight="1" x14ac:dyDescent="0.2">
      <c r="A6" s="295"/>
      <c r="B6" s="295"/>
      <c r="C6" s="295"/>
      <c r="D6" s="272"/>
      <c r="E6" s="271" t="s">
        <v>258</v>
      </c>
      <c r="F6" s="271" t="s">
        <v>257</v>
      </c>
      <c r="G6" s="271" t="s">
        <v>290</v>
      </c>
    </row>
    <row r="7" spans="1:7" ht="21.75" customHeight="1" x14ac:dyDescent="0.2">
      <c r="A7" s="295"/>
      <c r="B7" s="295"/>
      <c r="C7" s="295"/>
      <c r="D7" s="273"/>
      <c r="E7" s="273"/>
      <c r="F7" s="273"/>
      <c r="G7" s="273"/>
    </row>
    <row r="8" spans="1:7" s="3" customFormat="1" x14ac:dyDescent="0.2">
      <c r="A8" s="289" t="s">
        <v>225</v>
      </c>
      <c r="B8" s="289"/>
      <c r="C8" s="289"/>
      <c r="D8" s="50">
        <f>D11+D10+D9</f>
        <v>2317475632</v>
      </c>
      <c r="E8" s="50">
        <f t="shared" ref="E8:G8" si="0">E11+E10+E9</f>
        <v>389635490</v>
      </c>
      <c r="F8" s="50">
        <f t="shared" si="0"/>
        <v>357610410</v>
      </c>
      <c r="G8" s="50">
        <f t="shared" si="0"/>
        <v>1570229732</v>
      </c>
    </row>
    <row r="9" spans="1:7" s="3" customFormat="1" ht="11.25" customHeight="1" x14ac:dyDescent="0.2">
      <c r="A9" s="55"/>
      <c r="B9" s="55"/>
      <c r="C9" s="11" t="s">
        <v>54</v>
      </c>
      <c r="D9" s="38">
        <v>23792346</v>
      </c>
      <c r="E9" s="37">
        <v>169</v>
      </c>
      <c r="F9" s="37">
        <v>19161231</v>
      </c>
      <c r="G9" s="37">
        <v>4630946</v>
      </c>
    </row>
    <row r="10" spans="1:7" s="3" customFormat="1" ht="11.25" customHeight="1" x14ac:dyDescent="0.2">
      <c r="A10" s="55"/>
      <c r="B10" s="55"/>
      <c r="C10" s="11" t="s">
        <v>280</v>
      </c>
      <c r="D10" s="38">
        <f t="shared" ref="D10:D70" si="1">E10+F10+G10</f>
        <v>0</v>
      </c>
      <c r="E10" s="37"/>
      <c r="F10" s="37"/>
      <c r="G10" s="37"/>
    </row>
    <row r="11" spans="1:7" s="3" customFormat="1" x14ac:dyDescent="0.2">
      <c r="A11" s="289" t="s">
        <v>224</v>
      </c>
      <c r="B11" s="289"/>
      <c r="C11" s="289"/>
      <c r="D11" s="50">
        <f>SUM(D12:D148)-D92</f>
        <v>2293683286</v>
      </c>
      <c r="E11" s="50">
        <f>SUM(E12:E149)</f>
        <v>389635321</v>
      </c>
      <c r="F11" s="50">
        <f>SUM(F12:F148)-F92</f>
        <v>338449179</v>
      </c>
      <c r="G11" s="50">
        <f>SUM(G12:G148)-G92</f>
        <v>1565598786</v>
      </c>
    </row>
    <row r="12" spans="1:7" ht="12" customHeight="1" x14ac:dyDescent="0.2">
      <c r="A12" s="20">
        <v>1</v>
      </c>
      <c r="B12" s="12" t="s">
        <v>57</v>
      </c>
      <c r="C12" s="10" t="s">
        <v>42</v>
      </c>
      <c r="D12" s="38">
        <f t="shared" si="1"/>
        <v>0</v>
      </c>
      <c r="E12" s="38"/>
      <c r="F12" s="38"/>
      <c r="G12" s="38">
        <v>0</v>
      </c>
    </row>
    <row r="13" spans="1:7" x14ac:dyDescent="0.2">
      <c r="A13" s="20">
        <v>2</v>
      </c>
      <c r="B13" s="13" t="s">
        <v>58</v>
      </c>
      <c r="C13" s="10" t="s">
        <v>210</v>
      </c>
      <c r="D13" s="38">
        <f t="shared" si="1"/>
        <v>0</v>
      </c>
      <c r="E13" s="38"/>
      <c r="F13" s="38"/>
      <c r="G13" s="38">
        <v>0</v>
      </c>
    </row>
    <row r="14" spans="1:7" x14ac:dyDescent="0.2">
      <c r="A14" s="20">
        <v>3</v>
      </c>
      <c r="B14" s="21" t="s">
        <v>59</v>
      </c>
      <c r="C14" s="10" t="s">
        <v>5</v>
      </c>
      <c r="D14" s="38">
        <f t="shared" si="1"/>
        <v>14059298</v>
      </c>
      <c r="E14" s="38">
        <v>9358282</v>
      </c>
      <c r="F14" s="38">
        <v>4701016</v>
      </c>
      <c r="G14" s="38">
        <v>0</v>
      </c>
    </row>
    <row r="15" spans="1:7" ht="14.25" customHeight="1" x14ac:dyDescent="0.2">
      <c r="A15" s="20">
        <v>4</v>
      </c>
      <c r="B15" s="12" t="s">
        <v>60</v>
      </c>
      <c r="C15" s="10" t="s">
        <v>211</v>
      </c>
      <c r="D15" s="38">
        <f t="shared" si="1"/>
        <v>0</v>
      </c>
      <c r="E15" s="38"/>
      <c r="F15" s="38"/>
      <c r="G15" s="38">
        <v>0</v>
      </c>
    </row>
    <row r="16" spans="1:7" x14ac:dyDescent="0.2">
      <c r="A16" s="20">
        <v>5</v>
      </c>
      <c r="B16" s="12" t="s">
        <v>61</v>
      </c>
      <c r="C16" s="10" t="s">
        <v>8</v>
      </c>
      <c r="D16" s="38">
        <f t="shared" si="1"/>
        <v>0</v>
      </c>
      <c r="E16" s="38"/>
      <c r="F16" s="38"/>
      <c r="G16" s="38">
        <v>0</v>
      </c>
    </row>
    <row r="17" spans="1:7" x14ac:dyDescent="0.2">
      <c r="A17" s="20">
        <v>6</v>
      </c>
      <c r="B17" s="21" t="s">
        <v>62</v>
      </c>
      <c r="C17" s="10" t="s">
        <v>63</v>
      </c>
      <c r="D17" s="38">
        <f t="shared" si="1"/>
        <v>40112518</v>
      </c>
      <c r="E17" s="38"/>
      <c r="F17" s="38">
        <v>8273132</v>
      </c>
      <c r="G17" s="38">
        <v>31839386</v>
      </c>
    </row>
    <row r="18" spans="1:7" x14ac:dyDescent="0.2">
      <c r="A18" s="20">
        <v>7</v>
      </c>
      <c r="B18" s="12" t="s">
        <v>64</v>
      </c>
      <c r="C18" s="10" t="s">
        <v>212</v>
      </c>
      <c r="D18" s="38">
        <f t="shared" si="1"/>
        <v>24603777</v>
      </c>
      <c r="E18" s="38">
        <v>15439461</v>
      </c>
      <c r="F18" s="38">
        <v>9164316</v>
      </c>
      <c r="G18" s="38">
        <v>0</v>
      </c>
    </row>
    <row r="19" spans="1:7" x14ac:dyDescent="0.2">
      <c r="A19" s="20">
        <v>8</v>
      </c>
      <c r="B19" s="21" t="s">
        <v>65</v>
      </c>
      <c r="C19" s="10" t="s">
        <v>17</v>
      </c>
      <c r="D19" s="38">
        <f t="shared" si="1"/>
        <v>0</v>
      </c>
      <c r="E19" s="38"/>
      <c r="F19" s="38"/>
      <c r="G19" s="38">
        <v>0</v>
      </c>
    </row>
    <row r="20" spans="1:7" x14ac:dyDescent="0.2">
      <c r="A20" s="20">
        <v>9</v>
      </c>
      <c r="B20" s="21" t="s">
        <v>66</v>
      </c>
      <c r="C20" s="10" t="s">
        <v>6</v>
      </c>
      <c r="D20" s="38">
        <f t="shared" si="1"/>
        <v>0</v>
      </c>
      <c r="E20" s="38"/>
      <c r="F20" s="38"/>
      <c r="G20" s="38">
        <v>0</v>
      </c>
    </row>
    <row r="21" spans="1:7" x14ac:dyDescent="0.2">
      <c r="A21" s="20">
        <v>10</v>
      </c>
      <c r="B21" s="21" t="s">
        <v>67</v>
      </c>
      <c r="C21" s="10" t="s">
        <v>18</v>
      </c>
      <c r="D21" s="38">
        <f t="shared" si="1"/>
        <v>0</v>
      </c>
      <c r="E21" s="38"/>
      <c r="F21" s="38"/>
      <c r="G21" s="38">
        <v>0</v>
      </c>
    </row>
    <row r="22" spans="1:7" x14ac:dyDescent="0.2">
      <c r="A22" s="20">
        <v>11</v>
      </c>
      <c r="B22" s="21" t="s">
        <v>68</v>
      </c>
      <c r="C22" s="10" t="s">
        <v>7</v>
      </c>
      <c r="D22" s="38">
        <f t="shared" si="1"/>
        <v>0</v>
      </c>
      <c r="E22" s="38"/>
      <c r="F22" s="38"/>
      <c r="G22" s="38">
        <v>0</v>
      </c>
    </row>
    <row r="23" spans="1:7" x14ac:dyDescent="0.2">
      <c r="A23" s="20">
        <v>12</v>
      </c>
      <c r="B23" s="21" t="s">
        <v>69</v>
      </c>
      <c r="C23" s="10" t="s">
        <v>19</v>
      </c>
      <c r="D23" s="38">
        <f t="shared" si="1"/>
        <v>0</v>
      </c>
      <c r="E23" s="38"/>
      <c r="F23" s="38"/>
      <c r="G23" s="38">
        <v>0</v>
      </c>
    </row>
    <row r="24" spans="1:7" x14ac:dyDescent="0.2">
      <c r="A24" s="20">
        <v>13</v>
      </c>
      <c r="B24" s="21" t="s">
        <v>231</v>
      </c>
      <c r="C24" s="10" t="s">
        <v>232</v>
      </c>
      <c r="D24" s="38">
        <f t="shared" si="1"/>
        <v>0</v>
      </c>
      <c r="E24" s="38"/>
      <c r="F24" s="38"/>
      <c r="G24" s="38">
        <v>0</v>
      </c>
    </row>
    <row r="25" spans="1:7" x14ac:dyDescent="0.2">
      <c r="A25" s="20">
        <v>14</v>
      </c>
      <c r="B25" s="21" t="s">
        <v>70</v>
      </c>
      <c r="C25" s="10" t="s">
        <v>22</v>
      </c>
      <c r="D25" s="38">
        <f t="shared" si="1"/>
        <v>0</v>
      </c>
      <c r="E25" s="38"/>
      <c r="F25" s="38"/>
      <c r="G25" s="38">
        <v>0</v>
      </c>
    </row>
    <row r="26" spans="1:7" x14ac:dyDescent="0.2">
      <c r="A26" s="20">
        <v>15</v>
      </c>
      <c r="B26" s="21" t="s">
        <v>71</v>
      </c>
      <c r="C26" s="10" t="s">
        <v>10</v>
      </c>
      <c r="D26" s="38">
        <f t="shared" si="1"/>
        <v>0</v>
      </c>
      <c r="E26" s="38"/>
      <c r="F26" s="38"/>
      <c r="G26" s="38">
        <v>0</v>
      </c>
    </row>
    <row r="27" spans="1:7" x14ac:dyDescent="0.2">
      <c r="A27" s="20">
        <v>16</v>
      </c>
      <c r="B27" s="21" t="s">
        <v>72</v>
      </c>
      <c r="C27" s="10" t="s">
        <v>344</v>
      </c>
      <c r="D27" s="38">
        <f t="shared" si="1"/>
        <v>0</v>
      </c>
      <c r="E27" s="38"/>
      <c r="F27" s="38"/>
      <c r="G27" s="38">
        <v>0</v>
      </c>
    </row>
    <row r="28" spans="1:7" x14ac:dyDescent="0.2">
      <c r="A28" s="20">
        <v>17</v>
      </c>
      <c r="B28" s="21" t="s">
        <v>73</v>
      </c>
      <c r="C28" s="10" t="s">
        <v>9</v>
      </c>
      <c r="D28" s="38">
        <f t="shared" si="1"/>
        <v>50648866</v>
      </c>
      <c r="E28" s="38">
        <v>10121403</v>
      </c>
      <c r="F28" s="38">
        <v>15084726</v>
      </c>
      <c r="G28" s="38">
        <v>25442737</v>
      </c>
    </row>
    <row r="29" spans="1:7" x14ac:dyDescent="0.2">
      <c r="A29" s="20">
        <v>18</v>
      </c>
      <c r="B29" s="12" t="s">
        <v>74</v>
      </c>
      <c r="C29" s="10" t="s">
        <v>11</v>
      </c>
      <c r="D29" s="38">
        <f t="shared" si="1"/>
        <v>0</v>
      </c>
      <c r="E29" s="38"/>
      <c r="F29" s="38"/>
      <c r="G29" s="38">
        <v>0</v>
      </c>
    </row>
    <row r="30" spans="1:7" x14ac:dyDescent="0.2">
      <c r="A30" s="20">
        <v>19</v>
      </c>
      <c r="B30" s="12" t="s">
        <v>75</v>
      </c>
      <c r="C30" s="10" t="s">
        <v>213</v>
      </c>
      <c r="D30" s="38">
        <f t="shared" si="1"/>
        <v>0</v>
      </c>
      <c r="E30" s="38"/>
      <c r="F30" s="38"/>
      <c r="G30" s="38">
        <v>0</v>
      </c>
    </row>
    <row r="31" spans="1:7" x14ac:dyDescent="0.2">
      <c r="A31" s="20">
        <v>20</v>
      </c>
      <c r="B31" s="12" t="s">
        <v>76</v>
      </c>
      <c r="C31" s="10" t="s">
        <v>345</v>
      </c>
      <c r="D31" s="38">
        <f t="shared" si="1"/>
        <v>22042480</v>
      </c>
      <c r="E31" s="38">
        <v>3021670</v>
      </c>
      <c r="F31" s="38"/>
      <c r="G31" s="38">
        <v>19020810</v>
      </c>
    </row>
    <row r="32" spans="1:7" x14ac:dyDescent="0.2">
      <c r="A32" s="20">
        <v>21</v>
      </c>
      <c r="B32" s="12" t="s">
        <v>77</v>
      </c>
      <c r="C32" s="10" t="s">
        <v>38</v>
      </c>
      <c r="D32" s="38">
        <f t="shared" si="1"/>
        <v>11710477</v>
      </c>
      <c r="E32" s="38"/>
      <c r="F32" s="38"/>
      <c r="G32" s="38">
        <v>11710477</v>
      </c>
    </row>
    <row r="33" spans="1:7" x14ac:dyDescent="0.2">
      <c r="A33" s="20">
        <v>22</v>
      </c>
      <c r="B33" s="21" t="s">
        <v>78</v>
      </c>
      <c r="C33" s="10" t="s">
        <v>79</v>
      </c>
      <c r="D33" s="38">
        <f t="shared" si="1"/>
        <v>1639047</v>
      </c>
      <c r="E33" s="38">
        <v>1639047</v>
      </c>
      <c r="F33" s="38"/>
      <c r="G33" s="38">
        <v>0</v>
      </c>
    </row>
    <row r="34" spans="1:7" ht="12" customHeight="1" x14ac:dyDescent="0.2">
      <c r="A34" s="20">
        <v>23</v>
      </c>
      <c r="B34" s="21" t="s">
        <v>80</v>
      </c>
      <c r="C34" s="10" t="s">
        <v>81</v>
      </c>
      <c r="D34" s="38">
        <f t="shared" si="1"/>
        <v>0</v>
      </c>
      <c r="E34" s="38"/>
      <c r="F34" s="38"/>
      <c r="G34" s="38">
        <v>0</v>
      </c>
    </row>
    <row r="35" spans="1:7" ht="24" x14ac:dyDescent="0.2">
      <c r="A35" s="20">
        <v>24</v>
      </c>
      <c r="B35" s="21" t="s">
        <v>82</v>
      </c>
      <c r="C35" s="10" t="s">
        <v>83</v>
      </c>
      <c r="D35" s="38">
        <f t="shared" si="1"/>
        <v>23894435</v>
      </c>
      <c r="E35" s="38"/>
      <c r="F35" s="38">
        <v>23894435</v>
      </c>
      <c r="G35" s="38">
        <v>0</v>
      </c>
    </row>
    <row r="36" spans="1:7" x14ac:dyDescent="0.2">
      <c r="A36" s="20">
        <v>25</v>
      </c>
      <c r="B36" s="12" t="s">
        <v>84</v>
      </c>
      <c r="C36" s="10" t="s">
        <v>85</v>
      </c>
      <c r="D36" s="38">
        <f t="shared" si="1"/>
        <v>45999700</v>
      </c>
      <c r="E36" s="38"/>
      <c r="F36" s="38"/>
      <c r="G36" s="38">
        <v>45999700</v>
      </c>
    </row>
    <row r="37" spans="1:7" ht="15.75" customHeight="1" x14ac:dyDescent="0.2">
      <c r="A37" s="20">
        <v>26</v>
      </c>
      <c r="B37" s="21" t="s">
        <v>86</v>
      </c>
      <c r="C37" s="10" t="s">
        <v>87</v>
      </c>
      <c r="D37" s="38">
        <f t="shared" si="1"/>
        <v>45479418</v>
      </c>
      <c r="E37" s="38"/>
      <c r="F37" s="38"/>
      <c r="G37" s="38">
        <v>45479418</v>
      </c>
    </row>
    <row r="38" spans="1:7" x14ac:dyDescent="0.2">
      <c r="A38" s="20">
        <v>27</v>
      </c>
      <c r="B38" s="13" t="s">
        <v>88</v>
      </c>
      <c r="C38" s="10" t="s">
        <v>89</v>
      </c>
      <c r="D38" s="38">
        <f t="shared" si="1"/>
        <v>0</v>
      </c>
      <c r="E38" s="38"/>
      <c r="F38" s="38"/>
      <c r="G38" s="38">
        <v>0</v>
      </c>
    </row>
    <row r="39" spans="1:7" x14ac:dyDescent="0.2">
      <c r="A39" s="20">
        <v>28</v>
      </c>
      <c r="B39" s="13" t="s">
        <v>90</v>
      </c>
      <c r="C39" s="10" t="s">
        <v>39</v>
      </c>
      <c r="D39" s="38">
        <f t="shared" si="1"/>
        <v>23454157</v>
      </c>
      <c r="E39" s="38"/>
      <c r="F39" s="38"/>
      <c r="G39" s="38">
        <v>23454157</v>
      </c>
    </row>
    <row r="40" spans="1:7" x14ac:dyDescent="0.2">
      <c r="A40" s="20">
        <v>29</v>
      </c>
      <c r="B40" s="12" t="s">
        <v>91</v>
      </c>
      <c r="C40" s="10" t="s">
        <v>37</v>
      </c>
      <c r="D40" s="38">
        <f t="shared" si="1"/>
        <v>8070200</v>
      </c>
      <c r="E40" s="38">
        <v>8070200</v>
      </c>
      <c r="F40" s="38"/>
      <c r="G40" s="38">
        <v>0</v>
      </c>
    </row>
    <row r="41" spans="1:7" x14ac:dyDescent="0.2">
      <c r="A41" s="20">
        <v>30</v>
      </c>
      <c r="B41" s="13" t="s">
        <v>92</v>
      </c>
      <c r="C41" s="10" t="s">
        <v>16</v>
      </c>
      <c r="D41" s="38">
        <f t="shared" si="1"/>
        <v>0</v>
      </c>
      <c r="E41" s="38"/>
      <c r="F41" s="38"/>
      <c r="G41" s="38">
        <v>0</v>
      </c>
    </row>
    <row r="42" spans="1:7" x14ac:dyDescent="0.2">
      <c r="A42" s="20">
        <v>31</v>
      </c>
      <c r="B42" s="21" t="s">
        <v>93</v>
      </c>
      <c r="C42" s="10" t="s">
        <v>21</v>
      </c>
      <c r="D42" s="38">
        <f t="shared" si="1"/>
        <v>20164337</v>
      </c>
      <c r="E42" s="38">
        <v>6743777</v>
      </c>
      <c r="F42" s="38">
        <v>13420560</v>
      </c>
      <c r="G42" s="38">
        <v>0</v>
      </c>
    </row>
    <row r="43" spans="1:7" x14ac:dyDescent="0.2">
      <c r="A43" s="20">
        <v>32</v>
      </c>
      <c r="B43" s="13" t="s">
        <v>94</v>
      </c>
      <c r="C43" s="10" t="s">
        <v>24</v>
      </c>
      <c r="D43" s="38">
        <f t="shared" si="1"/>
        <v>0</v>
      </c>
      <c r="E43" s="38"/>
      <c r="F43" s="38"/>
      <c r="G43" s="38">
        <v>0</v>
      </c>
    </row>
    <row r="44" spans="1:7" x14ac:dyDescent="0.2">
      <c r="A44" s="20">
        <v>33</v>
      </c>
      <c r="B44" s="12" t="s">
        <v>95</v>
      </c>
      <c r="C44" s="10" t="s">
        <v>214</v>
      </c>
      <c r="D44" s="38">
        <f t="shared" si="1"/>
        <v>4854415</v>
      </c>
      <c r="E44" s="38">
        <v>4854415</v>
      </c>
      <c r="F44" s="38"/>
      <c r="G44" s="38">
        <v>0</v>
      </c>
    </row>
    <row r="45" spans="1:7" x14ac:dyDescent="0.2">
      <c r="A45" s="20">
        <v>34</v>
      </c>
      <c r="B45" s="14" t="s">
        <v>96</v>
      </c>
      <c r="C45" s="15" t="s">
        <v>215</v>
      </c>
      <c r="D45" s="38">
        <f t="shared" si="1"/>
        <v>0</v>
      </c>
      <c r="E45" s="38"/>
      <c r="F45" s="38"/>
      <c r="G45" s="38">
        <v>0</v>
      </c>
    </row>
    <row r="46" spans="1:7" x14ac:dyDescent="0.2">
      <c r="A46" s="20">
        <v>35</v>
      </c>
      <c r="B46" s="12" t="s">
        <v>97</v>
      </c>
      <c r="C46" s="10" t="s">
        <v>216</v>
      </c>
      <c r="D46" s="38">
        <f t="shared" si="1"/>
        <v>0</v>
      </c>
      <c r="E46" s="38"/>
      <c r="F46" s="38"/>
      <c r="G46" s="38">
        <v>0</v>
      </c>
    </row>
    <row r="47" spans="1:7" x14ac:dyDescent="0.2">
      <c r="A47" s="20">
        <v>36</v>
      </c>
      <c r="B47" s="12" t="s">
        <v>98</v>
      </c>
      <c r="C47" s="10" t="s">
        <v>23</v>
      </c>
      <c r="D47" s="38">
        <f t="shared" si="1"/>
        <v>1870929</v>
      </c>
      <c r="E47" s="38">
        <v>1870929</v>
      </c>
      <c r="F47" s="38"/>
      <c r="G47" s="38">
        <v>0</v>
      </c>
    </row>
    <row r="48" spans="1:7" x14ac:dyDescent="0.2">
      <c r="A48" s="20">
        <v>37</v>
      </c>
      <c r="B48" s="21" t="s">
        <v>99</v>
      </c>
      <c r="C48" s="10" t="s">
        <v>20</v>
      </c>
      <c r="D48" s="38">
        <f t="shared" si="1"/>
        <v>0</v>
      </c>
      <c r="E48" s="38"/>
      <c r="F48" s="38"/>
      <c r="G48" s="38">
        <v>0</v>
      </c>
    </row>
    <row r="49" spans="1:7" x14ac:dyDescent="0.2">
      <c r="A49" s="20">
        <v>38</v>
      </c>
      <c r="B49" s="13" t="s">
        <v>100</v>
      </c>
      <c r="C49" s="10" t="s">
        <v>101</v>
      </c>
      <c r="D49" s="38">
        <f t="shared" si="1"/>
        <v>0</v>
      </c>
      <c r="E49" s="38"/>
      <c r="F49" s="38"/>
      <c r="G49" s="38">
        <v>0</v>
      </c>
    </row>
    <row r="50" spans="1:7" x14ac:dyDescent="0.2">
      <c r="A50" s="20">
        <v>39</v>
      </c>
      <c r="B50" s="21" t="s">
        <v>102</v>
      </c>
      <c r="C50" s="10" t="s">
        <v>103</v>
      </c>
      <c r="D50" s="38">
        <f t="shared" si="1"/>
        <v>37628130</v>
      </c>
      <c r="E50" s="38"/>
      <c r="F50" s="38">
        <v>12500520</v>
      </c>
      <c r="G50" s="38">
        <v>25127610</v>
      </c>
    </row>
    <row r="51" spans="1:7" x14ac:dyDescent="0.2">
      <c r="A51" s="20">
        <v>40</v>
      </c>
      <c r="B51" s="12" t="s">
        <v>104</v>
      </c>
      <c r="C51" s="10" t="s">
        <v>221</v>
      </c>
      <c r="D51" s="38">
        <f t="shared" si="1"/>
        <v>1811635</v>
      </c>
      <c r="E51" s="38">
        <v>1811635</v>
      </c>
      <c r="F51" s="38"/>
      <c r="G51" s="38">
        <v>0</v>
      </c>
    </row>
    <row r="52" spans="1:7" ht="10.5" customHeight="1" x14ac:dyDescent="0.2">
      <c r="A52" s="20">
        <v>41</v>
      </c>
      <c r="B52" s="12" t="s">
        <v>105</v>
      </c>
      <c r="C52" s="10" t="s">
        <v>2</v>
      </c>
      <c r="D52" s="38">
        <f t="shared" si="1"/>
        <v>0</v>
      </c>
      <c r="E52" s="38"/>
      <c r="F52" s="38"/>
      <c r="G52" s="38">
        <v>0</v>
      </c>
    </row>
    <row r="53" spans="1:7" x14ac:dyDescent="0.2">
      <c r="A53" s="20">
        <v>42</v>
      </c>
      <c r="B53" s="21" t="s">
        <v>106</v>
      </c>
      <c r="C53" s="10" t="s">
        <v>3</v>
      </c>
      <c r="D53" s="38">
        <f t="shared" si="1"/>
        <v>0</v>
      </c>
      <c r="E53" s="38"/>
      <c r="F53" s="38"/>
      <c r="G53" s="38">
        <v>0</v>
      </c>
    </row>
    <row r="54" spans="1:7" x14ac:dyDescent="0.2">
      <c r="A54" s="20">
        <v>43</v>
      </c>
      <c r="B54" s="13" t="s">
        <v>152</v>
      </c>
      <c r="C54" s="10" t="s">
        <v>32</v>
      </c>
      <c r="D54" s="38">
        <f t="shared" si="1"/>
        <v>1929052</v>
      </c>
      <c r="E54" s="38">
        <v>1929052</v>
      </c>
      <c r="F54" s="38"/>
      <c r="G54" s="38">
        <v>0</v>
      </c>
    </row>
    <row r="55" spans="1:7" x14ac:dyDescent="0.2">
      <c r="A55" s="20">
        <v>44</v>
      </c>
      <c r="B55" s="21" t="s">
        <v>107</v>
      </c>
      <c r="C55" s="10" t="s">
        <v>217</v>
      </c>
      <c r="D55" s="38">
        <f t="shared" si="1"/>
        <v>3180996</v>
      </c>
      <c r="E55" s="38">
        <v>3180996</v>
      </c>
      <c r="F55" s="38"/>
      <c r="G55" s="38">
        <v>0</v>
      </c>
    </row>
    <row r="56" spans="1:7" ht="10.5" customHeight="1" x14ac:dyDescent="0.2">
      <c r="A56" s="20">
        <v>45</v>
      </c>
      <c r="B56" s="13" t="s">
        <v>108</v>
      </c>
      <c r="C56" s="10" t="s">
        <v>0</v>
      </c>
      <c r="D56" s="38">
        <f t="shared" si="1"/>
        <v>0</v>
      </c>
      <c r="E56" s="38"/>
      <c r="F56" s="38"/>
      <c r="G56" s="38">
        <v>0</v>
      </c>
    </row>
    <row r="57" spans="1:7" x14ac:dyDescent="0.2">
      <c r="A57" s="20">
        <v>46</v>
      </c>
      <c r="B57" s="21" t="s">
        <v>109</v>
      </c>
      <c r="C57" s="10" t="s">
        <v>4</v>
      </c>
      <c r="D57" s="38">
        <f t="shared" si="1"/>
        <v>0</v>
      </c>
      <c r="E57" s="38"/>
      <c r="F57" s="38"/>
      <c r="G57" s="38">
        <v>0</v>
      </c>
    </row>
    <row r="58" spans="1:7" x14ac:dyDescent="0.2">
      <c r="A58" s="20">
        <v>47</v>
      </c>
      <c r="B58" s="13" t="s">
        <v>110</v>
      </c>
      <c r="C58" s="10" t="s">
        <v>1</v>
      </c>
      <c r="D58" s="38">
        <f t="shared" si="1"/>
        <v>0</v>
      </c>
      <c r="E58" s="38"/>
      <c r="F58" s="38"/>
      <c r="G58" s="38">
        <v>0</v>
      </c>
    </row>
    <row r="59" spans="1:7" x14ac:dyDescent="0.2">
      <c r="A59" s="20">
        <v>48</v>
      </c>
      <c r="B59" s="21" t="s">
        <v>111</v>
      </c>
      <c r="C59" s="10" t="s">
        <v>218</v>
      </c>
      <c r="D59" s="38">
        <f t="shared" si="1"/>
        <v>0</v>
      </c>
      <c r="E59" s="38"/>
      <c r="F59" s="38"/>
      <c r="G59" s="38">
        <v>0</v>
      </c>
    </row>
    <row r="60" spans="1:7" x14ac:dyDescent="0.2">
      <c r="A60" s="20">
        <v>49</v>
      </c>
      <c r="B60" s="21" t="s">
        <v>112</v>
      </c>
      <c r="C60" s="10" t="s">
        <v>25</v>
      </c>
      <c r="D60" s="38">
        <f t="shared" si="1"/>
        <v>0</v>
      </c>
      <c r="E60" s="38"/>
      <c r="F60" s="38"/>
      <c r="G60" s="38">
        <v>0</v>
      </c>
    </row>
    <row r="61" spans="1:7" x14ac:dyDescent="0.2">
      <c r="A61" s="20">
        <v>50</v>
      </c>
      <c r="B61" s="21" t="s">
        <v>160</v>
      </c>
      <c r="C61" s="10" t="s">
        <v>53</v>
      </c>
      <c r="D61" s="38">
        <f t="shared" si="1"/>
        <v>0</v>
      </c>
      <c r="E61" s="38"/>
      <c r="F61" s="38"/>
      <c r="G61" s="38">
        <v>0</v>
      </c>
    </row>
    <row r="62" spans="1:7" x14ac:dyDescent="0.2">
      <c r="A62" s="20">
        <v>51</v>
      </c>
      <c r="B62" s="21" t="s">
        <v>113</v>
      </c>
      <c r="C62" s="10" t="s">
        <v>219</v>
      </c>
      <c r="D62" s="38">
        <f t="shared" si="1"/>
        <v>0</v>
      </c>
      <c r="E62" s="38"/>
      <c r="F62" s="38"/>
      <c r="G62" s="38">
        <v>0</v>
      </c>
    </row>
    <row r="63" spans="1:7" x14ac:dyDescent="0.2">
      <c r="A63" s="20">
        <v>52</v>
      </c>
      <c r="B63" s="13" t="s">
        <v>162</v>
      </c>
      <c r="C63" s="10" t="s">
        <v>220</v>
      </c>
      <c r="D63" s="38">
        <f t="shared" si="1"/>
        <v>4969874</v>
      </c>
      <c r="E63" s="38">
        <v>4969874</v>
      </c>
      <c r="F63" s="38"/>
      <c r="G63" s="38">
        <v>0</v>
      </c>
    </row>
    <row r="64" spans="1:7" x14ac:dyDescent="0.2">
      <c r="A64" s="20">
        <v>53</v>
      </c>
      <c r="B64" s="21" t="s">
        <v>223</v>
      </c>
      <c r="C64" s="10" t="s">
        <v>222</v>
      </c>
      <c r="D64" s="38">
        <f t="shared" si="1"/>
        <v>0</v>
      </c>
      <c r="E64" s="38"/>
      <c r="F64" s="38"/>
      <c r="G64" s="38">
        <v>0</v>
      </c>
    </row>
    <row r="65" spans="1:7" x14ac:dyDescent="0.2">
      <c r="A65" s="20">
        <v>54</v>
      </c>
      <c r="B65" s="21" t="s">
        <v>233</v>
      </c>
      <c r="C65" s="10" t="s">
        <v>234</v>
      </c>
      <c r="D65" s="38">
        <f t="shared" si="1"/>
        <v>9505477</v>
      </c>
      <c r="E65" s="38"/>
      <c r="F65" s="38">
        <v>9505477</v>
      </c>
      <c r="G65" s="38">
        <v>0</v>
      </c>
    </row>
    <row r="66" spans="1:7" ht="23.25" customHeight="1" x14ac:dyDescent="0.2">
      <c r="A66" s="20">
        <v>55</v>
      </c>
      <c r="B66" s="21" t="s">
        <v>114</v>
      </c>
      <c r="C66" s="10" t="s">
        <v>52</v>
      </c>
      <c r="D66" s="38">
        <f t="shared" si="1"/>
        <v>9575656</v>
      </c>
      <c r="E66" s="38">
        <v>9575656</v>
      </c>
      <c r="F66" s="38"/>
      <c r="G66" s="38">
        <v>0</v>
      </c>
    </row>
    <row r="67" spans="1:7" ht="21.75" customHeight="1" x14ac:dyDescent="0.2">
      <c r="A67" s="20">
        <v>56</v>
      </c>
      <c r="B67" s="13" t="s">
        <v>115</v>
      </c>
      <c r="C67" s="10" t="s">
        <v>235</v>
      </c>
      <c r="D67" s="38">
        <f t="shared" si="1"/>
        <v>9255451</v>
      </c>
      <c r="E67" s="38">
        <v>9255451</v>
      </c>
      <c r="F67" s="38"/>
      <c r="G67" s="38">
        <v>0</v>
      </c>
    </row>
    <row r="68" spans="1:7" ht="24" x14ac:dyDescent="0.2">
      <c r="A68" s="20">
        <v>57</v>
      </c>
      <c r="B68" s="12" t="s">
        <v>116</v>
      </c>
      <c r="C68" s="10" t="s">
        <v>117</v>
      </c>
      <c r="D68" s="38">
        <f t="shared" si="1"/>
        <v>0</v>
      </c>
      <c r="E68" s="38"/>
      <c r="F68" s="38"/>
      <c r="G68" s="38">
        <v>0</v>
      </c>
    </row>
    <row r="69" spans="1:7" x14ac:dyDescent="0.2">
      <c r="A69" s="20">
        <v>58</v>
      </c>
      <c r="B69" s="13" t="s">
        <v>118</v>
      </c>
      <c r="C69" s="10" t="s">
        <v>236</v>
      </c>
      <c r="D69" s="38">
        <f t="shared" si="1"/>
        <v>10404298</v>
      </c>
      <c r="E69" s="38">
        <v>10404298</v>
      </c>
      <c r="F69" s="38"/>
      <c r="G69" s="38">
        <v>0</v>
      </c>
    </row>
    <row r="70" spans="1:7" x14ac:dyDescent="0.2">
      <c r="A70" s="20">
        <v>59</v>
      </c>
      <c r="B70" s="21" t="s">
        <v>119</v>
      </c>
      <c r="C70" s="10" t="s">
        <v>327</v>
      </c>
      <c r="D70" s="38">
        <f t="shared" si="1"/>
        <v>15113177</v>
      </c>
      <c r="E70" s="38">
        <v>15113177</v>
      </c>
      <c r="F70" s="38"/>
      <c r="G70" s="38">
        <v>0</v>
      </c>
    </row>
    <row r="71" spans="1:7" ht="24" x14ac:dyDescent="0.2">
      <c r="A71" s="20">
        <v>60</v>
      </c>
      <c r="B71" s="12" t="s">
        <v>120</v>
      </c>
      <c r="C71" s="10" t="s">
        <v>237</v>
      </c>
      <c r="D71" s="38">
        <f t="shared" ref="D71:D134" si="2">E71+F71+G71</f>
        <v>0</v>
      </c>
      <c r="E71" s="38"/>
      <c r="F71" s="38"/>
      <c r="G71" s="38">
        <v>0</v>
      </c>
    </row>
    <row r="72" spans="1:7" ht="24" x14ac:dyDescent="0.2">
      <c r="A72" s="20">
        <v>61</v>
      </c>
      <c r="B72" s="12" t="s">
        <v>121</v>
      </c>
      <c r="C72" s="10" t="s">
        <v>238</v>
      </c>
      <c r="D72" s="38">
        <f t="shared" si="2"/>
        <v>0</v>
      </c>
      <c r="E72" s="38"/>
      <c r="F72" s="38"/>
      <c r="G72" s="38">
        <v>0</v>
      </c>
    </row>
    <row r="73" spans="1:7" x14ac:dyDescent="0.2">
      <c r="A73" s="20">
        <v>62</v>
      </c>
      <c r="B73" s="13" t="s">
        <v>122</v>
      </c>
      <c r="C73" s="10" t="s">
        <v>239</v>
      </c>
      <c r="D73" s="38">
        <f t="shared" si="2"/>
        <v>4351897</v>
      </c>
      <c r="E73" s="38">
        <v>4351897</v>
      </c>
      <c r="F73" s="38"/>
      <c r="G73" s="38">
        <v>0</v>
      </c>
    </row>
    <row r="74" spans="1:7" x14ac:dyDescent="0.2">
      <c r="A74" s="20">
        <v>63</v>
      </c>
      <c r="B74" s="13" t="s">
        <v>123</v>
      </c>
      <c r="C74" s="10" t="s">
        <v>51</v>
      </c>
      <c r="D74" s="38">
        <f t="shared" si="2"/>
        <v>14949088</v>
      </c>
      <c r="E74" s="38">
        <v>5011460</v>
      </c>
      <c r="F74" s="38">
        <v>9937628</v>
      </c>
      <c r="G74" s="38">
        <v>0</v>
      </c>
    </row>
    <row r="75" spans="1:7" x14ac:dyDescent="0.2">
      <c r="A75" s="20">
        <v>64</v>
      </c>
      <c r="B75" s="13" t="s">
        <v>124</v>
      </c>
      <c r="C75" s="10" t="s">
        <v>240</v>
      </c>
      <c r="D75" s="38">
        <f t="shared" si="2"/>
        <v>8215129</v>
      </c>
      <c r="E75" s="38">
        <v>8215129</v>
      </c>
      <c r="F75" s="38"/>
      <c r="G75" s="38">
        <v>0</v>
      </c>
    </row>
    <row r="76" spans="1:7" ht="24" x14ac:dyDescent="0.2">
      <c r="A76" s="20">
        <v>65</v>
      </c>
      <c r="B76" s="13" t="s">
        <v>125</v>
      </c>
      <c r="C76" s="10" t="s">
        <v>241</v>
      </c>
      <c r="D76" s="38">
        <f t="shared" si="2"/>
        <v>0</v>
      </c>
      <c r="E76" s="38"/>
      <c r="F76" s="38"/>
      <c r="G76" s="38">
        <v>0</v>
      </c>
    </row>
    <row r="77" spans="1:7" ht="24" x14ac:dyDescent="0.2">
      <c r="A77" s="20">
        <v>66</v>
      </c>
      <c r="B77" s="12" t="s">
        <v>126</v>
      </c>
      <c r="C77" s="10" t="s">
        <v>242</v>
      </c>
      <c r="D77" s="38">
        <f t="shared" si="2"/>
        <v>0</v>
      </c>
      <c r="E77" s="38"/>
      <c r="F77" s="38"/>
      <c r="G77" s="38">
        <v>0</v>
      </c>
    </row>
    <row r="78" spans="1:7" ht="24" x14ac:dyDescent="0.2">
      <c r="A78" s="20">
        <v>67</v>
      </c>
      <c r="B78" s="13" t="s">
        <v>127</v>
      </c>
      <c r="C78" s="10" t="s">
        <v>243</v>
      </c>
      <c r="D78" s="38">
        <f t="shared" si="2"/>
        <v>0</v>
      </c>
      <c r="E78" s="38"/>
      <c r="F78" s="38"/>
      <c r="G78" s="38">
        <v>0</v>
      </c>
    </row>
    <row r="79" spans="1:7" ht="24" x14ac:dyDescent="0.2">
      <c r="A79" s="20">
        <v>68</v>
      </c>
      <c r="B79" s="13" t="s">
        <v>128</v>
      </c>
      <c r="C79" s="10" t="s">
        <v>244</v>
      </c>
      <c r="D79" s="38">
        <f t="shared" si="2"/>
        <v>0</v>
      </c>
      <c r="E79" s="38"/>
      <c r="F79" s="38"/>
      <c r="G79" s="38">
        <v>0</v>
      </c>
    </row>
    <row r="80" spans="1:7" ht="24" x14ac:dyDescent="0.2">
      <c r="A80" s="20">
        <v>69</v>
      </c>
      <c r="B80" s="12" t="s">
        <v>129</v>
      </c>
      <c r="C80" s="10" t="s">
        <v>245</v>
      </c>
      <c r="D80" s="38">
        <f t="shared" si="2"/>
        <v>0</v>
      </c>
      <c r="E80" s="38"/>
      <c r="F80" s="38"/>
      <c r="G80" s="38">
        <v>0</v>
      </c>
    </row>
    <row r="81" spans="1:7" ht="24" x14ac:dyDescent="0.2">
      <c r="A81" s="20">
        <v>70</v>
      </c>
      <c r="B81" s="12" t="s">
        <v>130</v>
      </c>
      <c r="C81" s="10" t="s">
        <v>246</v>
      </c>
      <c r="D81" s="38">
        <f t="shared" si="2"/>
        <v>0</v>
      </c>
      <c r="E81" s="38"/>
      <c r="F81" s="38"/>
      <c r="G81" s="38">
        <v>0</v>
      </c>
    </row>
    <row r="82" spans="1:7" ht="24" x14ac:dyDescent="0.2">
      <c r="A82" s="20">
        <v>71</v>
      </c>
      <c r="B82" s="12" t="s">
        <v>131</v>
      </c>
      <c r="C82" s="10" t="s">
        <v>247</v>
      </c>
      <c r="D82" s="38">
        <f t="shared" si="2"/>
        <v>0</v>
      </c>
      <c r="E82" s="38"/>
      <c r="F82" s="38"/>
      <c r="G82" s="38">
        <v>0</v>
      </c>
    </row>
    <row r="83" spans="1:7" x14ac:dyDescent="0.2">
      <c r="A83" s="20">
        <v>72</v>
      </c>
      <c r="B83" s="21" t="s">
        <v>132</v>
      </c>
      <c r="C83" s="10" t="s">
        <v>133</v>
      </c>
      <c r="D83" s="38">
        <f t="shared" si="2"/>
        <v>9463419</v>
      </c>
      <c r="E83" s="38"/>
      <c r="F83" s="38"/>
      <c r="G83" s="38">
        <v>9463419</v>
      </c>
    </row>
    <row r="84" spans="1:7" ht="13.5" customHeight="1" x14ac:dyDescent="0.2">
      <c r="A84" s="20">
        <v>73</v>
      </c>
      <c r="B84" s="12" t="s">
        <v>134</v>
      </c>
      <c r="C84" s="10" t="s">
        <v>248</v>
      </c>
      <c r="D84" s="38">
        <f t="shared" si="2"/>
        <v>87506760</v>
      </c>
      <c r="E84" s="38">
        <v>3628140</v>
      </c>
      <c r="F84" s="38">
        <v>13815986</v>
      </c>
      <c r="G84" s="38">
        <v>70062634</v>
      </c>
    </row>
    <row r="85" spans="1:7" ht="14.25" customHeight="1" x14ac:dyDescent="0.2">
      <c r="A85" s="20">
        <v>74</v>
      </c>
      <c r="B85" s="21" t="s">
        <v>135</v>
      </c>
      <c r="C85" s="10" t="s">
        <v>35</v>
      </c>
      <c r="D85" s="38">
        <f t="shared" si="2"/>
        <v>72212637</v>
      </c>
      <c r="E85" s="38">
        <v>6973840</v>
      </c>
      <c r="F85" s="38">
        <v>7353749</v>
      </c>
      <c r="G85" s="38">
        <v>57885048</v>
      </c>
    </row>
    <row r="86" spans="1:7" x14ac:dyDescent="0.2">
      <c r="A86" s="20">
        <v>75</v>
      </c>
      <c r="B86" s="12" t="s">
        <v>136</v>
      </c>
      <c r="C86" s="10" t="s">
        <v>415</v>
      </c>
      <c r="D86" s="38">
        <f t="shared" si="2"/>
        <v>4922064</v>
      </c>
      <c r="E86" s="38">
        <v>4922064</v>
      </c>
      <c r="F86" s="38"/>
      <c r="G86" s="38">
        <v>0</v>
      </c>
    </row>
    <row r="87" spans="1:7" x14ac:dyDescent="0.2">
      <c r="A87" s="20">
        <v>76</v>
      </c>
      <c r="B87" s="12" t="s">
        <v>137</v>
      </c>
      <c r="C87" s="10" t="s">
        <v>36</v>
      </c>
      <c r="D87" s="38">
        <f t="shared" si="2"/>
        <v>75729494</v>
      </c>
      <c r="E87" s="38">
        <v>6403809</v>
      </c>
      <c r="F87" s="38">
        <v>14990625</v>
      </c>
      <c r="G87" s="38">
        <v>54335060</v>
      </c>
    </row>
    <row r="88" spans="1:7" x14ac:dyDescent="0.2">
      <c r="A88" s="20">
        <v>77</v>
      </c>
      <c r="B88" s="12" t="s">
        <v>138</v>
      </c>
      <c r="C88" s="10" t="s">
        <v>50</v>
      </c>
      <c r="D88" s="38">
        <f t="shared" si="2"/>
        <v>222402627</v>
      </c>
      <c r="E88" s="38">
        <v>10820877</v>
      </c>
      <c r="F88" s="38">
        <v>9254483</v>
      </c>
      <c r="G88" s="38">
        <v>202327267</v>
      </c>
    </row>
    <row r="89" spans="1:7" x14ac:dyDescent="0.2">
      <c r="A89" s="20">
        <v>78</v>
      </c>
      <c r="B89" s="12" t="s">
        <v>139</v>
      </c>
      <c r="C89" s="10" t="s">
        <v>229</v>
      </c>
      <c r="D89" s="38">
        <f t="shared" si="2"/>
        <v>135558110</v>
      </c>
      <c r="E89" s="38">
        <v>3292681</v>
      </c>
      <c r="F89" s="38"/>
      <c r="G89" s="38">
        <v>132265429</v>
      </c>
    </row>
    <row r="90" spans="1:7" x14ac:dyDescent="0.2">
      <c r="A90" s="20">
        <v>79</v>
      </c>
      <c r="B90" s="12" t="s">
        <v>140</v>
      </c>
      <c r="C90" s="10" t="s">
        <v>310</v>
      </c>
      <c r="D90" s="38">
        <f t="shared" si="2"/>
        <v>0</v>
      </c>
      <c r="E90" s="38"/>
      <c r="F90" s="38"/>
      <c r="G90" s="38">
        <v>0</v>
      </c>
    </row>
    <row r="91" spans="1:7" x14ac:dyDescent="0.2">
      <c r="A91" s="20">
        <v>80</v>
      </c>
      <c r="B91" s="13" t="s">
        <v>141</v>
      </c>
      <c r="C91" s="10" t="s">
        <v>259</v>
      </c>
      <c r="D91" s="38">
        <f t="shared" si="2"/>
        <v>0</v>
      </c>
      <c r="E91" s="38"/>
      <c r="F91" s="38"/>
      <c r="G91" s="38">
        <v>0</v>
      </c>
    </row>
    <row r="92" spans="1:7" ht="24" x14ac:dyDescent="0.2">
      <c r="A92" s="277">
        <v>81</v>
      </c>
      <c r="B92" s="280" t="s">
        <v>142</v>
      </c>
      <c r="C92" s="16" t="s">
        <v>249</v>
      </c>
      <c r="D92" s="38">
        <f t="shared" si="2"/>
        <v>0</v>
      </c>
      <c r="E92" s="38"/>
      <c r="F92" s="38"/>
      <c r="G92" s="38">
        <v>0</v>
      </c>
    </row>
    <row r="93" spans="1:7" ht="36" x14ac:dyDescent="0.2">
      <c r="A93" s="278"/>
      <c r="B93" s="281"/>
      <c r="C93" s="10" t="s">
        <v>308</v>
      </c>
      <c r="D93" s="38">
        <f t="shared" si="2"/>
        <v>0</v>
      </c>
      <c r="E93" s="38"/>
      <c r="F93" s="38"/>
      <c r="G93" s="38">
        <v>0</v>
      </c>
    </row>
    <row r="94" spans="1:7" ht="24" x14ac:dyDescent="0.2">
      <c r="A94" s="278"/>
      <c r="B94" s="281"/>
      <c r="C94" s="10" t="s">
        <v>250</v>
      </c>
      <c r="D94" s="38">
        <f t="shared" si="2"/>
        <v>0</v>
      </c>
      <c r="E94" s="38"/>
      <c r="F94" s="38"/>
      <c r="G94" s="38">
        <v>0</v>
      </c>
    </row>
    <row r="95" spans="1:7" ht="36" x14ac:dyDescent="0.2">
      <c r="A95" s="279"/>
      <c r="B95" s="282"/>
      <c r="C95" s="22" t="s">
        <v>309</v>
      </c>
      <c r="D95" s="38">
        <f t="shared" si="2"/>
        <v>0</v>
      </c>
      <c r="E95" s="38"/>
      <c r="F95" s="38"/>
      <c r="G95" s="38">
        <v>0</v>
      </c>
    </row>
    <row r="96" spans="1:7" ht="24" x14ac:dyDescent="0.2">
      <c r="A96" s="20">
        <v>82</v>
      </c>
      <c r="B96" s="13" t="s">
        <v>143</v>
      </c>
      <c r="C96" s="10" t="s">
        <v>49</v>
      </c>
      <c r="D96" s="38">
        <f t="shared" si="2"/>
        <v>0</v>
      </c>
      <c r="E96" s="38"/>
      <c r="F96" s="38"/>
      <c r="G96" s="38">
        <v>0</v>
      </c>
    </row>
    <row r="97" spans="1:7" x14ac:dyDescent="0.2">
      <c r="A97" s="20">
        <v>83</v>
      </c>
      <c r="B97" s="13" t="s">
        <v>144</v>
      </c>
      <c r="C97" s="10" t="s">
        <v>145</v>
      </c>
      <c r="D97" s="38">
        <f t="shared" si="2"/>
        <v>0</v>
      </c>
      <c r="E97" s="38"/>
      <c r="F97" s="38"/>
      <c r="G97" s="38">
        <v>0</v>
      </c>
    </row>
    <row r="98" spans="1:7" x14ac:dyDescent="0.2">
      <c r="A98" s="20">
        <v>84</v>
      </c>
      <c r="B98" s="21" t="s">
        <v>146</v>
      </c>
      <c r="C98" s="10" t="s">
        <v>147</v>
      </c>
      <c r="D98" s="38">
        <f t="shared" si="2"/>
        <v>71950718</v>
      </c>
      <c r="E98" s="38">
        <v>9870255</v>
      </c>
      <c r="F98" s="38">
        <v>11962137</v>
      </c>
      <c r="G98" s="38">
        <v>50118326</v>
      </c>
    </row>
    <row r="99" spans="1:7" x14ac:dyDescent="0.2">
      <c r="A99" s="20">
        <v>85</v>
      </c>
      <c r="B99" s="13" t="s">
        <v>148</v>
      </c>
      <c r="C99" s="10" t="s">
        <v>27</v>
      </c>
      <c r="D99" s="38">
        <f t="shared" si="2"/>
        <v>0</v>
      </c>
      <c r="E99" s="38"/>
      <c r="F99" s="38"/>
      <c r="G99" s="38">
        <v>0</v>
      </c>
    </row>
    <row r="100" spans="1:7" x14ac:dyDescent="0.2">
      <c r="A100" s="20">
        <v>86</v>
      </c>
      <c r="B100" s="21" t="s">
        <v>149</v>
      </c>
      <c r="C100" s="10" t="s">
        <v>12</v>
      </c>
      <c r="D100" s="38">
        <f t="shared" si="2"/>
        <v>1559191</v>
      </c>
      <c r="E100" s="38">
        <v>1559191</v>
      </c>
      <c r="F100" s="38"/>
      <c r="G100" s="38">
        <v>0</v>
      </c>
    </row>
    <row r="101" spans="1:7" x14ac:dyDescent="0.2">
      <c r="A101" s="20">
        <v>87</v>
      </c>
      <c r="B101" s="21" t="s">
        <v>150</v>
      </c>
      <c r="C101" s="10" t="s">
        <v>26</v>
      </c>
      <c r="D101" s="38">
        <f t="shared" si="2"/>
        <v>0</v>
      </c>
      <c r="E101" s="38"/>
      <c r="F101" s="38"/>
      <c r="G101" s="38">
        <v>0</v>
      </c>
    </row>
    <row r="102" spans="1:7" x14ac:dyDescent="0.2">
      <c r="A102" s="20">
        <v>88</v>
      </c>
      <c r="B102" s="13" t="s">
        <v>151</v>
      </c>
      <c r="C102" s="10" t="s">
        <v>43</v>
      </c>
      <c r="D102" s="38">
        <f t="shared" si="2"/>
        <v>0</v>
      </c>
      <c r="E102" s="38"/>
      <c r="F102" s="38"/>
      <c r="G102" s="38">
        <v>0</v>
      </c>
    </row>
    <row r="103" spans="1:7" x14ac:dyDescent="0.2">
      <c r="A103" s="20">
        <v>89</v>
      </c>
      <c r="B103" s="12" t="s">
        <v>153</v>
      </c>
      <c r="C103" s="10" t="s">
        <v>28</v>
      </c>
      <c r="D103" s="38">
        <f t="shared" si="2"/>
        <v>0</v>
      </c>
      <c r="E103" s="38"/>
      <c r="F103" s="38"/>
      <c r="G103" s="38">
        <v>0</v>
      </c>
    </row>
    <row r="104" spans="1:7" x14ac:dyDescent="0.2">
      <c r="A104" s="20">
        <v>90</v>
      </c>
      <c r="B104" s="12" t="s">
        <v>154</v>
      </c>
      <c r="C104" s="10" t="s">
        <v>29</v>
      </c>
      <c r="D104" s="38">
        <f t="shared" si="2"/>
        <v>0</v>
      </c>
      <c r="E104" s="38"/>
      <c r="F104" s="38"/>
      <c r="G104" s="38">
        <v>0</v>
      </c>
    </row>
    <row r="105" spans="1:7" ht="12" customHeight="1" x14ac:dyDescent="0.2">
      <c r="A105" s="20">
        <v>91</v>
      </c>
      <c r="B105" s="21" t="s">
        <v>155</v>
      </c>
      <c r="C105" s="10" t="s">
        <v>14</v>
      </c>
      <c r="D105" s="38">
        <f t="shared" si="2"/>
        <v>0</v>
      </c>
      <c r="E105" s="38"/>
      <c r="F105" s="38"/>
      <c r="G105" s="38">
        <v>0</v>
      </c>
    </row>
    <row r="106" spans="1:7" x14ac:dyDescent="0.2">
      <c r="A106" s="20">
        <v>92</v>
      </c>
      <c r="B106" s="12" t="s">
        <v>156</v>
      </c>
      <c r="C106" s="10" t="s">
        <v>30</v>
      </c>
      <c r="D106" s="38">
        <f t="shared" si="2"/>
        <v>0</v>
      </c>
      <c r="E106" s="38"/>
      <c r="F106" s="38"/>
      <c r="G106" s="38">
        <v>0</v>
      </c>
    </row>
    <row r="107" spans="1:7" x14ac:dyDescent="0.2">
      <c r="A107" s="20">
        <v>93</v>
      </c>
      <c r="B107" s="12" t="s">
        <v>157</v>
      </c>
      <c r="C107" s="10" t="s">
        <v>15</v>
      </c>
      <c r="D107" s="38">
        <f t="shared" si="2"/>
        <v>0</v>
      </c>
      <c r="E107" s="38"/>
      <c r="F107" s="38"/>
      <c r="G107" s="38">
        <v>0</v>
      </c>
    </row>
    <row r="108" spans="1:7" x14ac:dyDescent="0.2">
      <c r="A108" s="20">
        <v>94</v>
      </c>
      <c r="B108" s="13" t="s">
        <v>158</v>
      </c>
      <c r="C108" s="10" t="s">
        <v>13</v>
      </c>
      <c r="D108" s="38">
        <f t="shared" si="2"/>
        <v>34311408</v>
      </c>
      <c r="E108" s="38">
        <v>6997423</v>
      </c>
      <c r="F108" s="38">
        <v>10840615</v>
      </c>
      <c r="G108" s="38">
        <v>16473370</v>
      </c>
    </row>
    <row r="109" spans="1:7" x14ac:dyDescent="0.2">
      <c r="A109" s="20">
        <v>95</v>
      </c>
      <c r="B109" s="21" t="s">
        <v>159</v>
      </c>
      <c r="C109" s="10" t="s">
        <v>31</v>
      </c>
      <c r="D109" s="38">
        <f t="shared" si="2"/>
        <v>0</v>
      </c>
      <c r="E109" s="38"/>
      <c r="F109" s="38"/>
      <c r="G109" s="38">
        <v>0</v>
      </c>
    </row>
    <row r="110" spans="1:7" x14ac:dyDescent="0.2">
      <c r="A110" s="20">
        <v>96</v>
      </c>
      <c r="B110" s="12" t="s">
        <v>161</v>
      </c>
      <c r="C110" s="10" t="s">
        <v>33</v>
      </c>
      <c r="D110" s="38">
        <f t="shared" si="2"/>
        <v>0</v>
      </c>
      <c r="E110" s="38"/>
      <c r="F110" s="38"/>
      <c r="G110" s="38">
        <v>0</v>
      </c>
    </row>
    <row r="111" spans="1:7" ht="13.5" customHeight="1" x14ac:dyDescent="0.2">
      <c r="A111" s="20">
        <v>97</v>
      </c>
      <c r="B111" s="12" t="s">
        <v>163</v>
      </c>
      <c r="C111" s="10" t="s">
        <v>164</v>
      </c>
      <c r="D111" s="38">
        <f t="shared" si="2"/>
        <v>0</v>
      </c>
      <c r="E111" s="38"/>
      <c r="F111" s="38"/>
      <c r="G111" s="38">
        <v>0</v>
      </c>
    </row>
    <row r="112" spans="1:7" x14ac:dyDescent="0.2">
      <c r="A112" s="20">
        <v>98</v>
      </c>
      <c r="B112" s="12" t="s">
        <v>165</v>
      </c>
      <c r="C112" s="10" t="s">
        <v>166</v>
      </c>
      <c r="D112" s="38">
        <f t="shared" si="2"/>
        <v>0</v>
      </c>
      <c r="E112" s="38"/>
      <c r="F112" s="38"/>
      <c r="G112" s="38">
        <v>0</v>
      </c>
    </row>
    <row r="113" spans="1:7" x14ac:dyDescent="0.2">
      <c r="A113" s="20">
        <v>99</v>
      </c>
      <c r="B113" s="21" t="s">
        <v>167</v>
      </c>
      <c r="C113" s="10" t="s">
        <v>168</v>
      </c>
      <c r="D113" s="38">
        <f t="shared" si="2"/>
        <v>0</v>
      </c>
      <c r="E113" s="38"/>
      <c r="F113" s="38"/>
      <c r="G113" s="38">
        <v>0</v>
      </c>
    </row>
    <row r="114" spans="1:7" ht="12.75" customHeight="1" x14ac:dyDescent="0.2">
      <c r="A114" s="20">
        <v>100</v>
      </c>
      <c r="B114" s="21" t="s">
        <v>169</v>
      </c>
      <c r="C114" s="10" t="s">
        <v>170</v>
      </c>
      <c r="D114" s="38">
        <f t="shared" si="2"/>
        <v>0</v>
      </c>
      <c r="E114" s="38"/>
      <c r="F114" s="38"/>
      <c r="G114" s="38">
        <v>0</v>
      </c>
    </row>
    <row r="115" spans="1:7" ht="24" x14ac:dyDescent="0.2">
      <c r="A115" s="20">
        <v>101</v>
      </c>
      <c r="B115" s="21" t="s">
        <v>171</v>
      </c>
      <c r="C115" s="10" t="s">
        <v>172</v>
      </c>
      <c r="D115" s="38">
        <f t="shared" si="2"/>
        <v>0</v>
      </c>
      <c r="E115" s="38"/>
      <c r="F115" s="38"/>
      <c r="G115" s="38">
        <v>0</v>
      </c>
    </row>
    <row r="116" spans="1:7" x14ac:dyDescent="0.2">
      <c r="A116" s="20">
        <v>102</v>
      </c>
      <c r="B116" s="21" t="s">
        <v>173</v>
      </c>
      <c r="C116" s="10" t="s">
        <v>174</v>
      </c>
      <c r="D116" s="38">
        <f t="shared" si="2"/>
        <v>0</v>
      </c>
      <c r="E116" s="38"/>
      <c r="F116" s="38"/>
      <c r="G116" s="38">
        <v>0</v>
      </c>
    </row>
    <row r="117" spans="1:7" x14ac:dyDescent="0.2">
      <c r="A117" s="20">
        <v>103</v>
      </c>
      <c r="B117" s="21" t="s">
        <v>175</v>
      </c>
      <c r="C117" s="10" t="s">
        <v>176</v>
      </c>
      <c r="D117" s="38">
        <f t="shared" si="2"/>
        <v>0</v>
      </c>
      <c r="E117" s="38"/>
      <c r="F117" s="38"/>
      <c r="G117" s="38">
        <v>0</v>
      </c>
    </row>
    <row r="118" spans="1:7" x14ac:dyDescent="0.2">
      <c r="A118" s="20">
        <v>104</v>
      </c>
      <c r="B118" s="17" t="s">
        <v>177</v>
      </c>
      <c r="C118" s="15" t="s">
        <v>178</v>
      </c>
      <c r="D118" s="38">
        <f t="shared" si="2"/>
        <v>0</v>
      </c>
      <c r="E118" s="38"/>
      <c r="F118" s="38"/>
      <c r="G118" s="38">
        <v>0</v>
      </c>
    </row>
    <row r="119" spans="1:7" x14ac:dyDescent="0.2">
      <c r="A119" s="20">
        <v>105</v>
      </c>
      <c r="B119" s="13" t="s">
        <v>179</v>
      </c>
      <c r="C119" s="10" t="s">
        <v>180</v>
      </c>
      <c r="D119" s="38">
        <f t="shared" si="2"/>
        <v>0</v>
      </c>
      <c r="E119" s="38"/>
      <c r="F119" s="38"/>
      <c r="G119" s="38">
        <v>0</v>
      </c>
    </row>
    <row r="120" spans="1:7" ht="11.25" customHeight="1" x14ac:dyDescent="0.2">
      <c r="A120" s="20">
        <v>106</v>
      </c>
      <c r="B120" s="21" t="s">
        <v>181</v>
      </c>
      <c r="C120" s="10" t="s">
        <v>182</v>
      </c>
      <c r="D120" s="38">
        <f t="shared" si="2"/>
        <v>0</v>
      </c>
      <c r="E120" s="38"/>
      <c r="F120" s="38"/>
      <c r="G120" s="38">
        <v>0</v>
      </c>
    </row>
    <row r="121" spans="1:7" x14ac:dyDescent="0.2">
      <c r="A121" s="20">
        <v>107</v>
      </c>
      <c r="B121" s="12" t="s">
        <v>183</v>
      </c>
      <c r="C121" s="18" t="s">
        <v>184</v>
      </c>
      <c r="D121" s="38">
        <f t="shared" si="2"/>
        <v>0</v>
      </c>
      <c r="E121" s="38"/>
      <c r="F121" s="38"/>
      <c r="G121" s="38">
        <v>0</v>
      </c>
    </row>
    <row r="122" spans="1:7" x14ac:dyDescent="0.2">
      <c r="A122" s="20">
        <v>108</v>
      </c>
      <c r="B122" s="21" t="s">
        <v>185</v>
      </c>
      <c r="C122" s="10" t="s">
        <v>262</v>
      </c>
      <c r="D122" s="38">
        <f t="shared" si="2"/>
        <v>0</v>
      </c>
      <c r="E122" s="38"/>
      <c r="F122" s="38"/>
      <c r="G122" s="38">
        <v>0</v>
      </c>
    </row>
    <row r="123" spans="1:7" ht="14.25" customHeight="1" x14ac:dyDescent="0.2">
      <c r="A123" s="20">
        <v>109</v>
      </c>
      <c r="B123" s="13" t="s">
        <v>186</v>
      </c>
      <c r="C123" s="10" t="s">
        <v>251</v>
      </c>
      <c r="D123" s="38">
        <f t="shared" si="2"/>
        <v>0</v>
      </c>
      <c r="E123" s="38"/>
      <c r="F123" s="38"/>
      <c r="G123" s="38">
        <v>0</v>
      </c>
    </row>
    <row r="124" spans="1:7" x14ac:dyDescent="0.2">
      <c r="A124" s="20">
        <v>110</v>
      </c>
      <c r="B124" s="12" t="s">
        <v>331</v>
      </c>
      <c r="C124" s="10" t="s">
        <v>319</v>
      </c>
      <c r="D124" s="38">
        <f t="shared" si="2"/>
        <v>0</v>
      </c>
      <c r="E124" s="38"/>
      <c r="F124" s="38"/>
      <c r="G124" s="38">
        <v>0</v>
      </c>
    </row>
    <row r="125" spans="1:7" x14ac:dyDescent="0.2">
      <c r="A125" s="20">
        <v>111</v>
      </c>
      <c r="B125" s="54" t="s">
        <v>422</v>
      </c>
      <c r="C125" s="15" t="s">
        <v>423</v>
      </c>
      <c r="D125" s="38">
        <f t="shared" si="2"/>
        <v>0</v>
      </c>
      <c r="E125" s="38"/>
      <c r="F125" s="38"/>
      <c r="G125" s="38">
        <v>0</v>
      </c>
    </row>
    <row r="126" spans="1:7" ht="13.5" customHeight="1" x14ac:dyDescent="0.2">
      <c r="A126" s="20">
        <v>112</v>
      </c>
      <c r="B126" s="13" t="s">
        <v>187</v>
      </c>
      <c r="C126" s="10" t="s">
        <v>322</v>
      </c>
      <c r="D126" s="38">
        <f t="shared" si="2"/>
        <v>0</v>
      </c>
      <c r="E126" s="38"/>
      <c r="F126" s="38"/>
      <c r="G126" s="38">
        <v>0</v>
      </c>
    </row>
    <row r="127" spans="1:7" x14ac:dyDescent="0.2">
      <c r="A127" s="20">
        <v>113</v>
      </c>
      <c r="B127" s="21" t="s">
        <v>188</v>
      </c>
      <c r="C127" s="10" t="s">
        <v>189</v>
      </c>
      <c r="D127" s="38">
        <f t="shared" si="2"/>
        <v>0</v>
      </c>
      <c r="E127" s="38"/>
      <c r="F127" s="38"/>
      <c r="G127" s="38">
        <v>0</v>
      </c>
    </row>
    <row r="128" spans="1:7" ht="24" x14ac:dyDescent="0.2">
      <c r="A128" s="20">
        <v>114</v>
      </c>
      <c r="B128" s="21" t="s">
        <v>190</v>
      </c>
      <c r="C128" s="35" t="s">
        <v>307</v>
      </c>
      <c r="D128" s="38">
        <f t="shared" si="2"/>
        <v>0</v>
      </c>
      <c r="E128" s="38"/>
      <c r="F128" s="38"/>
      <c r="G128" s="38">
        <v>0</v>
      </c>
    </row>
    <row r="129" spans="1:7" x14ac:dyDescent="0.2">
      <c r="A129" s="20">
        <v>115</v>
      </c>
      <c r="B129" s="21" t="s">
        <v>191</v>
      </c>
      <c r="C129" s="10" t="s">
        <v>226</v>
      </c>
      <c r="D129" s="38">
        <f t="shared" si="2"/>
        <v>108148046</v>
      </c>
      <c r="E129" s="38"/>
      <c r="F129" s="38"/>
      <c r="G129" s="38">
        <v>108148046</v>
      </c>
    </row>
    <row r="130" spans="1:7" ht="10.5" customHeight="1" x14ac:dyDescent="0.2">
      <c r="A130" s="20">
        <v>116</v>
      </c>
      <c r="B130" s="21" t="s">
        <v>192</v>
      </c>
      <c r="C130" s="10" t="s">
        <v>193</v>
      </c>
      <c r="D130" s="38">
        <f t="shared" si="2"/>
        <v>20811525</v>
      </c>
      <c r="E130" s="38">
        <v>15709488</v>
      </c>
      <c r="F130" s="38"/>
      <c r="G130" s="38">
        <v>5102037</v>
      </c>
    </row>
    <row r="131" spans="1:7" x14ac:dyDescent="0.2">
      <c r="A131" s="20">
        <v>117</v>
      </c>
      <c r="B131" s="21" t="s">
        <v>194</v>
      </c>
      <c r="C131" s="10" t="s">
        <v>40</v>
      </c>
      <c r="D131" s="38">
        <f t="shared" si="2"/>
        <v>50340983</v>
      </c>
      <c r="E131" s="38">
        <v>6550388</v>
      </c>
      <c r="F131" s="38"/>
      <c r="G131" s="38">
        <v>43790595</v>
      </c>
    </row>
    <row r="132" spans="1:7" x14ac:dyDescent="0.2">
      <c r="A132" s="20">
        <v>118</v>
      </c>
      <c r="B132" s="12" t="s">
        <v>195</v>
      </c>
      <c r="C132" s="10" t="s">
        <v>46</v>
      </c>
      <c r="D132" s="38">
        <f t="shared" si="2"/>
        <v>141043134</v>
      </c>
      <c r="E132" s="38">
        <v>15338060</v>
      </c>
      <c r="F132" s="38">
        <v>22541920</v>
      </c>
      <c r="G132" s="38">
        <v>103163154</v>
      </c>
    </row>
    <row r="133" spans="1:7" x14ac:dyDescent="0.2">
      <c r="A133" s="20">
        <v>119</v>
      </c>
      <c r="B133" s="12" t="s">
        <v>196</v>
      </c>
      <c r="C133" s="10" t="s">
        <v>228</v>
      </c>
      <c r="D133" s="38">
        <f t="shared" si="2"/>
        <v>0</v>
      </c>
      <c r="E133" s="38"/>
      <c r="F133" s="38"/>
      <c r="G133" s="38">
        <v>0</v>
      </c>
    </row>
    <row r="134" spans="1:7" x14ac:dyDescent="0.2">
      <c r="A134" s="20">
        <v>120</v>
      </c>
      <c r="B134" s="12" t="s">
        <v>197</v>
      </c>
      <c r="C134" s="10" t="s">
        <v>48</v>
      </c>
      <c r="D134" s="38">
        <f t="shared" si="2"/>
        <v>0</v>
      </c>
      <c r="E134" s="38"/>
      <c r="F134" s="38"/>
      <c r="G134" s="38">
        <v>0</v>
      </c>
    </row>
    <row r="135" spans="1:7" x14ac:dyDescent="0.2">
      <c r="A135" s="20">
        <v>121</v>
      </c>
      <c r="B135" s="21" t="s">
        <v>198</v>
      </c>
      <c r="C135" s="10" t="s">
        <v>47</v>
      </c>
      <c r="D135" s="38">
        <f t="shared" ref="D135:D148" si="3">E135+F135+G135</f>
        <v>0</v>
      </c>
      <c r="E135" s="38"/>
      <c r="F135" s="38"/>
      <c r="G135" s="38">
        <v>0</v>
      </c>
    </row>
    <row r="136" spans="1:7" x14ac:dyDescent="0.2">
      <c r="A136" s="20">
        <v>122</v>
      </c>
      <c r="B136" s="21" t="s">
        <v>199</v>
      </c>
      <c r="C136" s="10" t="s">
        <v>200</v>
      </c>
      <c r="D136" s="38">
        <f t="shared" si="3"/>
        <v>192049396</v>
      </c>
      <c r="E136" s="38">
        <v>116729371</v>
      </c>
      <c r="F136" s="38">
        <v>75320025</v>
      </c>
      <c r="G136" s="38">
        <v>0</v>
      </c>
    </row>
    <row r="137" spans="1:7" x14ac:dyDescent="0.2">
      <c r="A137" s="20">
        <v>123</v>
      </c>
      <c r="B137" s="21" t="s">
        <v>201</v>
      </c>
      <c r="C137" s="10" t="s">
        <v>41</v>
      </c>
      <c r="D137" s="38">
        <f t="shared" si="3"/>
        <v>334778570</v>
      </c>
      <c r="E137" s="38">
        <v>29928219</v>
      </c>
      <c r="F137" s="38">
        <v>52874991</v>
      </c>
      <c r="G137" s="38">
        <v>251975360</v>
      </c>
    </row>
    <row r="138" spans="1:7" x14ac:dyDescent="0.2">
      <c r="A138" s="20">
        <v>124</v>
      </c>
      <c r="B138" s="12" t="s">
        <v>202</v>
      </c>
      <c r="C138" s="10" t="s">
        <v>227</v>
      </c>
      <c r="D138" s="38">
        <f t="shared" si="3"/>
        <v>116887884</v>
      </c>
      <c r="E138" s="38">
        <v>10238984</v>
      </c>
      <c r="F138" s="38"/>
      <c r="G138" s="38">
        <v>106648900</v>
      </c>
    </row>
    <row r="139" spans="1:7" ht="24" x14ac:dyDescent="0.2">
      <c r="A139" s="20">
        <v>125</v>
      </c>
      <c r="B139" s="13" t="s">
        <v>203</v>
      </c>
      <c r="C139" s="10" t="s">
        <v>465</v>
      </c>
      <c r="D139" s="38">
        <f t="shared" si="3"/>
        <v>105682032</v>
      </c>
      <c r="E139" s="38">
        <v>5734722</v>
      </c>
      <c r="F139" s="38">
        <v>13012838</v>
      </c>
      <c r="G139" s="38">
        <v>86934472</v>
      </c>
    </row>
    <row r="140" spans="1:7" x14ac:dyDescent="0.2">
      <c r="A140" s="20">
        <v>126</v>
      </c>
      <c r="B140" s="21" t="s">
        <v>204</v>
      </c>
      <c r="C140" s="10" t="s">
        <v>205</v>
      </c>
      <c r="D140" s="38">
        <f t="shared" si="3"/>
        <v>0</v>
      </c>
      <c r="E140" s="38"/>
      <c r="F140" s="38"/>
      <c r="G140" s="38">
        <v>0</v>
      </c>
    </row>
    <row r="141" spans="1:7" x14ac:dyDescent="0.2">
      <c r="A141" s="20">
        <v>127</v>
      </c>
      <c r="B141" s="12" t="s">
        <v>206</v>
      </c>
      <c r="C141" s="10" t="s">
        <v>207</v>
      </c>
      <c r="D141" s="38">
        <f t="shared" si="3"/>
        <v>0</v>
      </c>
      <c r="E141" s="38"/>
      <c r="F141" s="38"/>
      <c r="G141" s="38">
        <v>0</v>
      </c>
    </row>
    <row r="142" spans="1:7" x14ac:dyDescent="0.2">
      <c r="A142" s="20">
        <v>128</v>
      </c>
      <c r="B142" s="21" t="s">
        <v>208</v>
      </c>
      <c r="C142" s="10" t="s">
        <v>209</v>
      </c>
      <c r="D142" s="38">
        <f t="shared" si="3"/>
        <v>0</v>
      </c>
      <c r="E142" s="38"/>
      <c r="F142" s="38"/>
      <c r="G142" s="38">
        <v>0</v>
      </c>
    </row>
    <row r="143" spans="1:7" x14ac:dyDescent="0.2">
      <c r="A143" s="20">
        <v>129</v>
      </c>
      <c r="B143" s="85" t="s">
        <v>252</v>
      </c>
      <c r="C143" s="87" t="s">
        <v>253</v>
      </c>
      <c r="D143" s="38">
        <f t="shared" si="3"/>
        <v>0</v>
      </c>
      <c r="E143" s="38"/>
      <c r="F143" s="38"/>
      <c r="G143" s="38">
        <v>0</v>
      </c>
    </row>
    <row r="144" spans="1:7" x14ac:dyDescent="0.2">
      <c r="A144" s="20">
        <v>130</v>
      </c>
      <c r="B144" s="88" t="s">
        <v>254</v>
      </c>
      <c r="C144" s="41" t="s">
        <v>255</v>
      </c>
      <c r="D144" s="38">
        <f t="shared" si="3"/>
        <v>0</v>
      </c>
      <c r="E144" s="38"/>
      <c r="F144" s="38"/>
      <c r="G144" s="38">
        <v>0</v>
      </c>
    </row>
    <row r="145" spans="1:7" x14ac:dyDescent="0.2">
      <c r="A145" s="20">
        <v>131</v>
      </c>
      <c r="B145" s="89" t="s">
        <v>256</v>
      </c>
      <c r="C145" s="142" t="s">
        <v>420</v>
      </c>
      <c r="D145" s="38">
        <f t="shared" si="3"/>
        <v>0</v>
      </c>
      <c r="E145" s="38"/>
      <c r="F145" s="38"/>
      <c r="G145" s="38">
        <v>0</v>
      </c>
    </row>
    <row r="146" spans="1:7" x14ac:dyDescent="0.2">
      <c r="A146" s="20">
        <v>132</v>
      </c>
      <c r="B146" s="20" t="s">
        <v>260</v>
      </c>
      <c r="C146" s="28" t="s">
        <v>261</v>
      </c>
      <c r="D146" s="38">
        <f t="shared" si="3"/>
        <v>38831374</v>
      </c>
      <c r="E146" s="38"/>
      <c r="F146" s="38"/>
      <c r="G146" s="38">
        <v>38831374</v>
      </c>
    </row>
    <row r="147" spans="1:7" s="45" customFormat="1" x14ac:dyDescent="0.2">
      <c r="A147" s="20">
        <v>133</v>
      </c>
      <c r="B147" s="54" t="s">
        <v>312</v>
      </c>
      <c r="C147" s="28" t="s">
        <v>311</v>
      </c>
      <c r="D147" s="38">
        <f t="shared" si="3"/>
        <v>0</v>
      </c>
      <c r="E147" s="38"/>
      <c r="F147" s="38"/>
      <c r="G147" s="43">
        <v>0</v>
      </c>
    </row>
    <row r="148" spans="1:7" s="45" customFormat="1" x14ac:dyDescent="0.2">
      <c r="A148" s="20">
        <v>134</v>
      </c>
      <c r="B148" s="54" t="s">
        <v>321</v>
      </c>
      <c r="C148" s="28" t="s">
        <v>318</v>
      </c>
      <c r="D148" s="38">
        <f t="shared" si="3"/>
        <v>0</v>
      </c>
      <c r="E148" s="38"/>
      <c r="F148" s="38"/>
      <c r="G148" s="43">
        <v>0</v>
      </c>
    </row>
    <row r="149" spans="1:7" x14ac:dyDescent="0.2">
      <c r="A149" s="20">
        <v>135</v>
      </c>
      <c r="B149" s="54" t="s">
        <v>413</v>
      </c>
      <c r="C149" s="15" t="s">
        <v>414</v>
      </c>
      <c r="D149" s="38">
        <f t="shared" ref="D149" si="4">E149+F149+G149</f>
        <v>0</v>
      </c>
      <c r="E149" s="38"/>
      <c r="F149" s="38"/>
      <c r="G149" s="38">
        <v>0</v>
      </c>
    </row>
  </sheetData>
  <mergeCells count="14">
    <mergeCell ref="A92:A95"/>
    <mergeCell ref="B92:B95"/>
    <mergeCell ref="A2:G2"/>
    <mergeCell ref="A4:A7"/>
    <mergeCell ref="B4:B7"/>
    <mergeCell ref="C4:C7"/>
    <mergeCell ref="A11:C11"/>
    <mergeCell ref="D4:G4"/>
    <mergeCell ref="E5:G5"/>
    <mergeCell ref="D5:D7"/>
    <mergeCell ref="E6:E7"/>
    <mergeCell ref="F6:F7"/>
    <mergeCell ref="G6:G7"/>
    <mergeCell ref="A8:C8"/>
  </mergeCells>
  <pageMargins left="0" right="0" top="0" bottom="0" header="0" footer="0"/>
  <pageSetup paperSize="9" scale="8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50"/>
  <sheetViews>
    <sheetView zoomScale="110" zoomScaleNormal="110" workbookViewId="0">
      <pane xSplit="3" ySplit="11" topLeftCell="D136" activePane="bottomRight" state="frozen"/>
      <selection pane="topRight" activeCell="D1" sqref="D1"/>
      <selection pane="bottomLeft" activeCell="A14" sqref="A14"/>
      <selection pane="bottomRight" activeCell="D8" sqref="D8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11.140625" style="8" bestFit="1" customWidth="1"/>
    <col min="5" max="5" width="10" style="8" bestFit="1" customWidth="1"/>
    <col min="6" max="6" width="10.140625" style="8" bestFit="1" customWidth="1"/>
    <col min="7" max="9" width="10" style="8" bestFit="1" customWidth="1"/>
    <col min="10" max="10" width="9.140625" style="8" bestFit="1" customWidth="1"/>
    <col min="11" max="11" width="10" style="8" bestFit="1" customWidth="1"/>
    <col min="12" max="12" width="9.85546875" style="8" bestFit="1" customWidth="1"/>
    <col min="13" max="13" width="20.7109375" style="8" customWidth="1"/>
    <col min="14" max="14" width="14.5703125" style="8" customWidth="1"/>
    <col min="15" max="15" width="21.85546875" style="8" customWidth="1"/>
    <col min="16" max="16384" width="9.140625" style="8"/>
  </cols>
  <sheetData>
    <row r="2" spans="1:15" ht="30.75" customHeight="1" x14ac:dyDescent="0.2">
      <c r="A2" s="318" t="s">
        <v>441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</row>
    <row r="3" spans="1:15" x14ac:dyDescent="0.2">
      <c r="C3" s="9"/>
      <c r="E3" s="4"/>
      <c r="M3" s="449" t="s">
        <v>278</v>
      </c>
      <c r="N3" s="449"/>
      <c r="O3" s="449"/>
    </row>
    <row r="4" spans="1:15" s="2" customFormat="1" ht="12" customHeight="1" x14ac:dyDescent="0.2">
      <c r="A4" s="294" t="s">
        <v>44</v>
      </c>
      <c r="B4" s="294" t="s">
        <v>56</v>
      </c>
      <c r="C4" s="295" t="s">
        <v>45</v>
      </c>
      <c r="D4" s="444" t="s">
        <v>230</v>
      </c>
      <c r="E4" s="439" t="s">
        <v>55</v>
      </c>
      <c r="F4" s="440"/>
      <c r="G4" s="440"/>
      <c r="H4" s="440"/>
      <c r="I4" s="440"/>
      <c r="J4" s="440"/>
      <c r="K4" s="440"/>
      <c r="L4" s="440"/>
      <c r="M4" s="440"/>
      <c r="N4" s="440"/>
      <c r="O4" s="441"/>
    </row>
    <row r="5" spans="1:15" ht="12" customHeight="1" x14ac:dyDescent="0.2">
      <c r="A5" s="294"/>
      <c r="B5" s="294"/>
      <c r="C5" s="295"/>
      <c r="D5" s="445"/>
      <c r="E5" s="442" t="s">
        <v>294</v>
      </c>
      <c r="F5" s="442" t="s">
        <v>295</v>
      </c>
      <c r="G5" s="442" t="s">
        <v>296</v>
      </c>
      <c r="H5" s="442" t="s">
        <v>297</v>
      </c>
      <c r="I5" s="442" t="s">
        <v>298</v>
      </c>
      <c r="J5" s="442" t="s">
        <v>299</v>
      </c>
      <c r="K5" s="442" t="s">
        <v>371</v>
      </c>
      <c r="L5" s="442" t="s">
        <v>372</v>
      </c>
      <c r="M5" s="447" t="s">
        <v>444</v>
      </c>
      <c r="N5" s="447" t="s">
        <v>445</v>
      </c>
      <c r="O5" s="447" t="s">
        <v>446</v>
      </c>
    </row>
    <row r="6" spans="1:15" ht="12" customHeight="1" x14ac:dyDescent="0.2">
      <c r="A6" s="294"/>
      <c r="B6" s="294"/>
      <c r="C6" s="295"/>
      <c r="D6" s="445"/>
      <c r="E6" s="443"/>
      <c r="F6" s="443"/>
      <c r="G6" s="443"/>
      <c r="H6" s="443"/>
      <c r="I6" s="443"/>
      <c r="J6" s="443"/>
      <c r="K6" s="443"/>
      <c r="L6" s="443"/>
      <c r="M6" s="448"/>
      <c r="N6" s="448"/>
      <c r="O6" s="448"/>
    </row>
    <row r="7" spans="1:15" ht="33.75" customHeight="1" x14ac:dyDescent="0.2">
      <c r="A7" s="294"/>
      <c r="B7" s="294"/>
      <c r="C7" s="295"/>
      <c r="D7" s="446"/>
      <c r="E7" s="443"/>
      <c r="F7" s="443"/>
      <c r="G7" s="443"/>
      <c r="H7" s="443"/>
      <c r="I7" s="443"/>
      <c r="J7" s="443"/>
      <c r="K7" s="443"/>
      <c r="L7" s="443"/>
      <c r="M7" s="448"/>
      <c r="N7" s="448"/>
      <c r="O7" s="448"/>
    </row>
    <row r="8" spans="1:15" s="2" customFormat="1" x14ac:dyDescent="0.2">
      <c r="A8" s="289" t="s">
        <v>225</v>
      </c>
      <c r="B8" s="289"/>
      <c r="C8" s="289"/>
      <c r="D8" s="59">
        <f>D9+D10+D11</f>
        <v>2666049836</v>
      </c>
      <c r="E8" s="59">
        <f t="shared" ref="E8:L8" si="0">E9+E10+E11</f>
        <v>844596860</v>
      </c>
      <c r="F8" s="59">
        <f t="shared" si="0"/>
        <v>440117660</v>
      </c>
      <c r="G8" s="59">
        <f t="shared" si="0"/>
        <v>386286870</v>
      </c>
      <c r="H8" s="59">
        <f t="shared" si="0"/>
        <v>204668570</v>
      </c>
      <c r="I8" s="59">
        <f t="shared" si="0"/>
        <v>304058590</v>
      </c>
      <c r="J8" s="59">
        <f t="shared" si="0"/>
        <v>67871872</v>
      </c>
      <c r="K8" s="59">
        <f t="shared" si="0"/>
        <v>289311868</v>
      </c>
      <c r="L8" s="59">
        <f t="shared" si="0"/>
        <v>78207820</v>
      </c>
      <c r="M8" s="139">
        <f>M11+M10+M9</f>
        <v>39939256</v>
      </c>
      <c r="N8" s="260">
        <f t="shared" ref="N8:O8" si="1">N11+N10+N9</f>
        <v>5819490</v>
      </c>
      <c r="O8" s="260">
        <f t="shared" si="1"/>
        <v>5170980</v>
      </c>
    </row>
    <row r="9" spans="1:15" s="3" customFormat="1" ht="24" x14ac:dyDescent="0.2">
      <c r="A9" s="5"/>
      <c r="B9" s="5"/>
      <c r="C9" s="11" t="s">
        <v>54</v>
      </c>
      <c r="D9" s="44">
        <v>15793886</v>
      </c>
      <c r="E9" s="44">
        <v>7452810</v>
      </c>
      <c r="F9" s="44">
        <v>6914861</v>
      </c>
      <c r="G9" s="44">
        <v>3</v>
      </c>
      <c r="H9" s="44">
        <v>721</v>
      </c>
      <c r="I9" s="44">
        <v>1425326</v>
      </c>
      <c r="J9" s="44">
        <v>0</v>
      </c>
      <c r="K9" s="124">
        <v>125</v>
      </c>
      <c r="L9" s="124">
        <v>40</v>
      </c>
      <c r="M9" s="124">
        <v>0</v>
      </c>
      <c r="N9" s="124">
        <v>0</v>
      </c>
      <c r="O9" s="140">
        <v>0</v>
      </c>
    </row>
    <row r="10" spans="1:15" s="3" customFormat="1" ht="24" x14ac:dyDescent="0.2">
      <c r="A10" s="5"/>
      <c r="B10" s="5"/>
      <c r="C10" s="11" t="s">
        <v>280</v>
      </c>
      <c r="D10" s="44">
        <f t="shared" ref="D10" si="2">SUM(E10:M10)</f>
        <v>0</v>
      </c>
      <c r="E10" s="44"/>
      <c r="F10" s="44"/>
      <c r="G10" s="44"/>
      <c r="H10" s="44"/>
      <c r="I10" s="44"/>
      <c r="J10" s="44"/>
      <c r="K10" s="124"/>
      <c r="L10" s="124"/>
      <c r="M10" s="124"/>
      <c r="N10" s="124"/>
      <c r="O10" s="140"/>
    </row>
    <row r="11" spans="1:15" s="2" customFormat="1" x14ac:dyDescent="0.2">
      <c r="A11" s="289" t="s">
        <v>224</v>
      </c>
      <c r="B11" s="289"/>
      <c r="C11" s="289"/>
      <c r="D11" s="59">
        <f>SUM(D12:D148)-D92</f>
        <v>2650255950</v>
      </c>
      <c r="E11" s="59">
        <f t="shared" ref="E11:O11" si="3">SUM(E12:E148)-E92</f>
        <v>837144050</v>
      </c>
      <c r="F11" s="59">
        <f t="shared" si="3"/>
        <v>433202799</v>
      </c>
      <c r="G11" s="59">
        <f t="shared" si="3"/>
        <v>386286867</v>
      </c>
      <c r="H11" s="59">
        <f t="shared" si="3"/>
        <v>204667849</v>
      </c>
      <c r="I11" s="59">
        <f t="shared" si="3"/>
        <v>302633264</v>
      </c>
      <c r="J11" s="59">
        <f t="shared" si="3"/>
        <v>67871872</v>
      </c>
      <c r="K11" s="59">
        <f t="shared" si="3"/>
        <v>289311743</v>
      </c>
      <c r="L11" s="59">
        <f t="shared" si="3"/>
        <v>78207780</v>
      </c>
      <c r="M11" s="139">
        <f t="shared" si="3"/>
        <v>39939256</v>
      </c>
      <c r="N11" s="179">
        <f t="shared" si="3"/>
        <v>5819490</v>
      </c>
      <c r="O11" s="179">
        <f t="shared" si="3"/>
        <v>5170980</v>
      </c>
    </row>
    <row r="12" spans="1:15" s="1" customFormat="1" x14ac:dyDescent="0.2">
      <c r="A12" s="20">
        <v>1</v>
      </c>
      <c r="B12" s="12" t="s">
        <v>57</v>
      </c>
      <c r="C12" s="10" t="s">
        <v>42</v>
      </c>
      <c r="D12" s="44">
        <f>SUM(E12:O12)</f>
        <v>2054406</v>
      </c>
      <c r="E12" s="124">
        <v>0</v>
      </c>
      <c r="F12" s="124">
        <v>0</v>
      </c>
      <c r="G12" s="124">
        <v>1526037</v>
      </c>
      <c r="H12" s="124">
        <v>528369</v>
      </c>
      <c r="I12" s="124">
        <v>0</v>
      </c>
      <c r="J12" s="124">
        <v>0</v>
      </c>
      <c r="K12" s="124">
        <v>0</v>
      </c>
      <c r="L12" s="124">
        <v>0</v>
      </c>
      <c r="M12" s="124"/>
      <c r="N12" s="124"/>
      <c r="O12" s="124"/>
    </row>
    <row r="13" spans="1:15" s="1" customFormat="1" x14ac:dyDescent="0.2">
      <c r="A13" s="20">
        <v>2</v>
      </c>
      <c r="B13" s="13" t="s">
        <v>58</v>
      </c>
      <c r="C13" s="10" t="s">
        <v>210</v>
      </c>
      <c r="D13" s="44">
        <f t="shared" ref="D13:D76" si="4">SUM(E13:O13)</f>
        <v>2193661</v>
      </c>
      <c r="E13" s="124">
        <v>0</v>
      </c>
      <c r="F13" s="124">
        <v>0</v>
      </c>
      <c r="G13" s="124">
        <v>1555310</v>
      </c>
      <c r="H13" s="124">
        <v>638351</v>
      </c>
      <c r="I13" s="124">
        <v>0</v>
      </c>
      <c r="J13" s="124">
        <v>0</v>
      </c>
      <c r="K13" s="124">
        <v>0</v>
      </c>
      <c r="L13" s="124">
        <v>0</v>
      </c>
      <c r="M13" s="124"/>
      <c r="N13" s="124"/>
      <c r="O13" s="124"/>
    </row>
    <row r="14" spans="1:15" s="19" customFormat="1" x14ac:dyDescent="0.2">
      <c r="A14" s="20">
        <v>3</v>
      </c>
      <c r="B14" s="21" t="s">
        <v>59</v>
      </c>
      <c r="C14" s="10" t="s">
        <v>5</v>
      </c>
      <c r="D14" s="44">
        <f t="shared" si="4"/>
        <v>29444840</v>
      </c>
      <c r="E14" s="124">
        <v>16652133</v>
      </c>
      <c r="F14" s="124">
        <v>0</v>
      </c>
      <c r="G14" s="124">
        <v>5423160</v>
      </c>
      <c r="H14" s="124">
        <v>2718243</v>
      </c>
      <c r="I14" s="124">
        <v>4651304</v>
      </c>
      <c r="J14" s="124">
        <v>0</v>
      </c>
      <c r="K14" s="124">
        <v>0</v>
      </c>
      <c r="L14" s="124">
        <v>0</v>
      </c>
      <c r="M14" s="124"/>
      <c r="N14" s="124"/>
      <c r="O14" s="124"/>
    </row>
    <row r="15" spans="1:15" s="1" customFormat="1" x14ac:dyDescent="0.2">
      <c r="A15" s="20">
        <v>4</v>
      </c>
      <c r="B15" s="12" t="s">
        <v>60</v>
      </c>
      <c r="C15" s="10" t="s">
        <v>211</v>
      </c>
      <c r="D15" s="44">
        <f t="shared" si="4"/>
        <v>1690157</v>
      </c>
      <c r="E15" s="124">
        <v>0</v>
      </c>
      <c r="F15" s="124">
        <v>0</v>
      </c>
      <c r="G15" s="124">
        <v>1102632</v>
      </c>
      <c r="H15" s="124">
        <v>587525</v>
      </c>
      <c r="I15" s="124">
        <v>0</v>
      </c>
      <c r="J15" s="124">
        <v>0</v>
      </c>
      <c r="K15" s="124">
        <v>0</v>
      </c>
      <c r="L15" s="124">
        <v>0</v>
      </c>
      <c r="M15" s="124"/>
      <c r="N15" s="124"/>
      <c r="O15" s="124"/>
    </row>
    <row r="16" spans="1:15" s="1" customFormat="1" x14ac:dyDescent="0.2">
      <c r="A16" s="20">
        <v>5</v>
      </c>
      <c r="B16" s="12" t="s">
        <v>61</v>
      </c>
      <c r="C16" s="10" t="s">
        <v>8</v>
      </c>
      <c r="D16" s="44">
        <f t="shared" si="4"/>
        <v>2602922</v>
      </c>
      <c r="E16" s="124">
        <v>0</v>
      </c>
      <c r="F16" s="124">
        <v>0</v>
      </c>
      <c r="G16" s="124">
        <v>1837472</v>
      </c>
      <c r="H16" s="124">
        <v>765450</v>
      </c>
      <c r="I16" s="124">
        <v>0</v>
      </c>
      <c r="J16" s="124">
        <v>0</v>
      </c>
      <c r="K16" s="124">
        <v>0</v>
      </c>
      <c r="L16" s="124">
        <v>0</v>
      </c>
      <c r="M16" s="124"/>
      <c r="N16" s="124"/>
      <c r="O16" s="124"/>
    </row>
    <row r="17" spans="1:15" s="19" customFormat="1" x14ac:dyDescent="0.2">
      <c r="A17" s="20">
        <v>6</v>
      </c>
      <c r="B17" s="21" t="s">
        <v>62</v>
      </c>
      <c r="C17" s="10" t="s">
        <v>63</v>
      </c>
      <c r="D17" s="44">
        <f t="shared" si="4"/>
        <v>68859297</v>
      </c>
      <c r="E17" s="124">
        <v>25490765</v>
      </c>
      <c r="F17" s="124">
        <v>14759394</v>
      </c>
      <c r="G17" s="124">
        <v>8630191</v>
      </c>
      <c r="H17" s="124">
        <v>7178187</v>
      </c>
      <c r="I17" s="124">
        <v>12800760</v>
      </c>
      <c r="J17" s="124">
        <v>0</v>
      </c>
      <c r="K17" s="124">
        <v>0</v>
      </c>
      <c r="L17" s="124">
        <v>0</v>
      </c>
      <c r="M17" s="124"/>
      <c r="N17" s="124"/>
      <c r="O17" s="124"/>
    </row>
    <row r="18" spans="1:15" s="1" customFormat="1" x14ac:dyDescent="0.2">
      <c r="A18" s="20">
        <v>7</v>
      </c>
      <c r="B18" s="12" t="s">
        <v>64</v>
      </c>
      <c r="C18" s="10" t="s">
        <v>212</v>
      </c>
      <c r="D18" s="44">
        <f t="shared" si="4"/>
        <v>16591594</v>
      </c>
      <c r="E18" s="124">
        <v>9432160</v>
      </c>
      <c r="F18" s="124">
        <v>0</v>
      </c>
      <c r="G18" s="124">
        <v>4828878</v>
      </c>
      <c r="H18" s="124">
        <v>2330556</v>
      </c>
      <c r="I18" s="124">
        <v>0</v>
      </c>
      <c r="J18" s="124">
        <v>0</v>
      </c>
      <c r="K18" s="124">
        <v>0</v>
      </c>
      <c r="L18" s="124">
        <v>0</v>
      </c>
      <c r="M18" s="124"/>
      <c r="N18" s="124"/>
      <c r="O18" s="124"/>
    </row>
    <row r="19" spans="1:15" s="1" customFormat="1" x14ac:dyDescent="0.2">
      <c r="A19" s="20">
        <v>8</v>
      </c>
      <c r="B19" s="21" t="s">
        <v>65</v>
      </c>
      <c r="C19" s="10" t="s">
        <v>17</v>
      </c>
      <c r="D19" s="44">
        <f t="shared" si="4"/>
        <v>1794457</v>
      </c>
      <c r="E19" s="124">
        <v>0</v>
      </c>
      <c r="F19" s="124">
        <v>0</v>
      </c>
      <c r="G19" s="124">
        <v>1005408</v>
      </c>
      <c r="H19" s="124">
        <v>789049</v>
      </c>
      <c r="I19" s="124">
        <v>0</v>
      </c>
      <c r="J19" s="124">
        <v>0</v>
      </c>
      <c r="K19" s="124">
        <v>0</v>
      </c>
      <c r="L19" s="124">
        <v>0</v>
      </c>
      <c r="M19" s="124"/>
      <c r="N19" s="124"/>
      <c r="O19" s="124"/>
    </row>
    <row r="20" spans="1:15" s="1" customFormat="1" x14ac:dyDescent="0.2">
      <c r="A20" s="20">
        <v>9</v>
      </c>
      <c r="B20" s="21" t="s">
        <v>66</v>
      </c>
      <c r="C20" s="10" t="s">
        <v>6</v>
      </c>
      <c r="D20" s="44">
        <f t="shared" si="4"/>
        <v>2433101</v>
      </c>
      <c r="E20" s="124">
        <v>0</v>
      </c>
      <c r="F20" s="124">
        <v>0</v>
      </c>
      <c r="G20" s="124">
        <v>1726123</v>
      </c>
      <c r="H20" s="124">
        <v>706978</v>
      </c>
      <c r="I20" s="124">
        <v>0</v>
      </c>
      <c r="J20" s="124">
        <v>0</v>
      </c>
      <c r="K20" s="124">
        <v>0</v>
      </c>
      <c r="L20" s="124">
        <v>0</v>
      </c>
      <c r="M20" s="124"/>
      <c r="N20" s="124"/>
      <c r="O20" s="124"/>
    </row>
    <row r="21" spans="1:15" s="1" customFormat="1" x14ac:dyDescent="0.2">
      <c r="A21" s="20">
        <v>10</v>
      </c>
      <c r="B21" s="21" t="s">
        <v>67</v>
      </c>
      <c r="C21" s="10" t="s">
        <v>18</v>
      </c>
      <c r="D21" s="44">
        <f t="shared" si="4"/>
        <v>3370485</v>
      </c>
      <c r="E21" s="124">
        <v>0</v>
      </c>
      <c r="F21" s="124">
        <v>0</v>
      </c>
      <c r="G21" s="124">
        <v>2381334</v>
      </c>
      <c r="H21" s="124">
        <v>989151</v>
      </c>
      <c r="I21" s="124">
        <v>0</v>
      </c>
      <c r="J21" s="124">
        <v>0</v>
      </c>
      <c r="K21" s="124">
        <v>0</v>
      </c>
      <c r="L21" s="124">
        <v>0</v>
      </c>
      <c r="M21" s="124"/>
      <c r="N21" s="124"/>
      <c r="O21" s="124"/>
    </row>
    <row r="22" spans="1:15" s="1" customFormat="1" x14ac:dyDescent="0.2">
      <c r="A22" s="20">
        <v>11</v>
      </c>
      <c r="B22" s="21" t="s">
        <v>68</v>
      </c>
      <c r="C22" s="10" t="s">
        <v>7</v>
      </c>
      <c r="D22" s="44">
        <f t="shared" si="4"/>
        <v>2441927</v>
      </c>
      <c r="E22" s="124">
        <v>0</v>
      </c>
      <c r="F22" s="124">
        <v>0</v>
      </c>
      <c r="G22" s="124">
        <v>1739183</v>
      </c>
      <c r="H22" s="124">
        <v>702744</v>
      </c>
      <c r="I22" s="124">
        <v>0</v>
      </c>
      <c r="J22" s="124">
        <v>0</v>
      </c>
      <c r="K22" s="124">
        <v>0</v>
      </c>
      <c r="L22" s="124">
        <v>0</v>
      </c>
      <c r="M22" s="124"/>
      <c r="N22" s="124"/>
      <c r="O22" s="124"/>
    </row>
    <row r="23" spans="1:15" s="1" customFormat="1" x14ac:dyDescent="0.2">
      <c r="A23" s="20">
        <v>12</v>
      </c>
      <c r="B23" s="21" t="s">
        <v>69</v>
      </c>
      <c r="C23" s="10" t="s">
        <v>19</v>
      </c>
      <c r="D23" s="44">
        <f t="shared" si="4"/>
        <v>8172272</v>
      </c>
      <c r="E23" s="124">
        <v>4589061</v>
      </c>
      <c r="F23" s="124">
        <v>0</v>
      </c>
      <c r="G23" s="124">
        <v>1739861</v>
      </c>
      <c r="H23" s="124">
        <v>1843350</v>
      </c>
      <c r="I23" s="124">
        <v>0</v>
      </c>
      <c r="J23" s="124">
        <v>0</v>
      </c>
      <c r="K23" s="124">
        <v>0</v>
      </c>
      <c r="L23" s="124">
        <v>0</v>
      </c>
      <c r="M23" s="124"/>
      <c r="N23" s="124"/>
      <c r="O23" s="124"/>
    </row>
    <row r="24" spans="1:15" s="1" customFormat="1" x14ac:dyDescent="0.2">
      <c r="A24" s="20">
        <v>13</v>
      </c>
      <c r="B24" s="21" t="s">
        <v>231</v>
      </c>
      <c r="C24" s="10" t="s">
        <v>232</v>
      </c>
      <c r="D24" s="44">
        <f t="shared" si="4"/>
        <v>8372434</v>
      </c>
      <c r="E24" s="124">
        <v>0</v>
      </c>
      <c r="F24" s="124">
        <v>0</v>
      </c>
      <c r="G24" s="124">
        <v>8372434</v>
      </c>
      <c r="H24" s="124">
        <v>0</v>
      </c>
      <c r="I24" s="124">
        <v>0</v>
      </c>
      <c r="J24" s="124">
        <v>0</v>
      </c>
      <c r="K24" s="124">
        <v>0</v>
      </c>
      <c r="L24" s="124">
        <v>0</v>
      </c>
      <c r="M24" s="124"/>
      <c r="N24" s="124"/>
      <c r="O24" s="124"/>
    </row>
    <row r="25" spans="1:15" s="1" customFormat="1" x14ac:dyDescent="0.2">
      <c r="A25" s="20">
        <v>14</v>
      </c>
      <c r="B25" s="21" t="s">
        <v>70</v>
      </c>
      <c r="C25" s="10" t="s">
        <v>22</v>
      </c>
      <c r="D25" s="44">
        <f t="shared" si="4"/>
        <v>1802587</v>
      </c>
      <c r="E25" s="124">
        <v>0</v>
      </c>
      <c r="F25" s="124">
        <v>0</v>
      </c>
      <c r="G25" s="124">
        <v>816402</v>
      </c>
      <c r="H25" s="124">
        <v>986185</v>
      </c>
      <c r="I25" s="124">
        <v>0</v>
      </c>
      <c r="J25" s="124">
        <v>0</v>
      </c>
      <c r="K25" s="124">
        <v>0</v>
      </c>
      <c r="L25" s="124">
        <v>0</v>
      </c>
      <c r="M25" s="124"/>
      <c r="N25" s="124"/>
      <c r="O25" s="124"/>
    </row>
    <row r="26" spans="1:15" s="1" customFormat="1" x14ac:dyDescent="0.2">
      <c r="A26" s="20">
        <v>15</v>
      </c>
      <c r="B26" s="21" t="s">
        <v>71</v>
      </c>
      <c r="C26" s="10" t="s">
        <v>10</v>
      </c>
      <c r="D26" s="44">
        <f t="shared" si="4"/>
        <v>7294124</v>
      </c>
      <c r="E26" s="124">
        <v>2604744</v>
      </c>
      <c r="F26" s="124">
        <v>0</v>
      </c>
      <c r="G26" s="124">
        <v>3385187</v>
      </c>
      <c r="H26" s="124">
        <v>1304193</v>
      </c>
      <c r="I26" s="124">
        <v>0</v>
      </c>
      <c r="J26" s="124">
        <v>0</v>
      </c>
      <c r="K26" s="124">
        <v>0</v>
      </c>
      <c r="L26" s="124">
        <v>0</v>
      </c>
      <c r="M26" s="124"/>
      <c r="N26" s="124"/>
      <c r="O26" s="124"/>
    </row>
    <row r="27" spans="1:15" s="1" customFormat="1" x14ac:dyDescent="0.2">
      <c r="A27" s="20">
        <v>16</v>
      </c>
      <c r="B27" s="21" t="s">
        <v>72</v>
      </c>
      <c r="C27" s="10" t="s">
        <v>344</v>
      </c>
      <c r="D27" s="44">
        <f t="shared" si="4"/>
        <v>13304997</v>
      </c>
      <c r="E27" s="124">
        <v>7005424</v>
      </c>
      <c r="F27" s="124">
        <v>0</v>
      </c>
      <c r="G27" s="124">
        <v>4353531</v>
      </c>
      <c r="H27" s="124">
        <v>1946042</v>
      </c>
      <c r="I27" s="124">
        <v>0</v>
      </c>
      <c r="J27" s="124">
        <v>0</v>
      </c>
      <c r="K27" s="124">
        <v>0</v>
      </c>
      <c r="L27" s="124">
        <v>0</v>
      </c>
      <c r="M27" s="124"/>
      <c r="N27" s="124"/>
      <c r="O27" s="124"/>
    </row>
    <row r="28" spans="1:15" s="19" customFormat="1" x14ac:dyDescent="0.2">
      <c r="A28" s="20">
        <v>17</v>
      </c>
      <c r="B28" s="21" t="s">
        <v>73</v>
      </c>
      <c r="C28" s="10" t="s">
        <v>9</v>
      </c>
      <c r="D28" s="44">
        <f t="shared" si="4"/>
        <v>54978113</v>
      </c>
      <c r="E28" s="124">
        <v>16691519</v>
      </c>
      <c r="F28" s="124">
        <v>10460185</v>
      </c>
      <c r="G28" s="124">
        <v>9518955</v>
      </c>
      <c r="H28" s="124">
        <v>4753275</v>
      </c>
      <c r="I28" s="124">
        <v>13554179</v>
      </c>
      <c r="J28" s="124">
        <v>0</v>
      </c>
      <c r="K28" s="124">
        <v>0</v>
      </c>
      <c r="L28" s="124">
        <v>0</v>
      </c>
      <c r="M28" s="124"/>
      <c r="N28" s="124"/>
      <c r="O28" s="124"/>
    </row>
    <row r="29" spans="1:15" s="1" customFormat="1" x14ac:dyDescent="0.2">
      <c r="A29" s="20">
        <v>18</v>
      </c>
      <c r="B29" s="12" t="s">
        <v>74</v>
      </c>
      <c r="C29" s="10" t="s">
        <v>11</v>
      </c>
      <c r="D29" s="44">
        <f t="shared" si="4"/>
        <v>933632</v>
      </c>
      <c r="E29" s="124">
        <v>0</v>
      </c>
      <c r="F29" s="124">
        <v>0</v>
      </c>
      <c r="G29" s="124">
        <v>479208</v>
      </c>
      <c r="H29" s="124">
        <v>454424</v>
      </c>
      <c r="I29" s="124">
        <v>0</v>
      </c>
      <c r="J29" s="124">
        <v>0</v>
      </c>
      <c r="K29" s="124">
        <v>0</v>
      </c>
      <c r="L29" s="124">
        <v>0</v>
      </c>
      <c r="M29" s="124"/>
      <c r="N29" s="124"/>
      <c r="O29" s="124"/>
    </row>
    <row r="30" spans="1:15" s="1" customFormat="1" x14ac:dyDescent="0.2">
      <c r="A30" s="20">
        <v>19</v>
      </c>
      <c r="B30" s="12" t="s">
        <v>75</v>
      </c>
      <c r="C30" s="10" t="s">
        <v>213</v>
      </c>
      <c r="D30" s="44">
        <f t="shared" si="4"/>
        <v>551275</v>
      </c>
      <c r="E30" s="124">
        <v>0</v>
      </c>
      <c r="F30" s="124">
        <v>0</v>
      </c>
      <c r="G30" s="124">
        <v>0</v>
      </c>
      <c r="H30" s="124">
        <v>551275</v>
      </c>
      <c r="I30" s="124">
        <v>0</v>
      </c>
      <c r="J30" s="124">
        <v>0</v>
      </c>
      <c r="K30" s="124">
        <v>0</v>
      </c>
      <c r="L30" s="124">
        <v>0</v>
      </c>
      <c r="M30" s="124"/>
      <c r="N30" s="124"/>
      <c r="O30" s="124"/>
    </row>
    <row r="31" spans="1:15" x14ac:dyDescent="0.2">
      <c r="A31" s="20">
        <v>20</v>
      </c>
      <c r="B31" s="12" t="s">
        <v>76</v>
      </c>
      <c r="C31" s="10" t="s">
        <v>345</v>
      </c>
      <c r="D31" s="44">
        <f t="shared" si="4"/>
        <v>13615237</v>
      </c>
      <c r="E31" s="124">
        <v>4411566</v>
      </c>
      <c r="F31" s="124">
        <v>0</v>
      </c>
      <c r="G31" s="124">
        <v>6118442</v>
      </c>
      <c r="H31" s="124">
        <v>3085229</v>
      </c>
      <c r="I31" s="124">
        <v>0</v>
      </c>
      <c r="J31" s="124">
        <v>0</v>
      </c>
      <c r="K31" s="124">
        <v>0</v>
      </c>
      <c r="L31" s="124">
        <v>0</v>
      </c>
      <c r="M31" s="124"/>
      <c r="N31" s="124"/>
      <c r="O31" s="124"/>
    </row>
    <row r="32" spans="1:15" s="19" customFormat="1" x14ac:dyDescent="0.2">
      <c r="A32" s="20">
        <v>21</v>
      </c>
      <c r="B32" s="12" t="s">
        <v>77</v>
      </c>
      <c r="C32" s="10" t="s">
        <v>38</v>
      </c>
      <c r="D32" s="44">
        <f t="shared" si="4"/>
        <v>25909452</v>
      </c>
      <c r="E32" s="124">
        <v>9492078</v>
      </c>
      <c r="F32" s="124">
        <v>5743821</v>
      </c>
      <c r="G32" s="124">
        <v>8171145</v>
      </c>
      <c r="H32" s="124">
        <v>2502408</v>
      </c>
      <c r="I32" s="124">
        <v>0</v>
      </c>
      <c r="J32" s="124">
        <v>0</v>
      </c>
      <c r="K32" s="124">
        <v>0</v>
      </c>
      <c r="L32" s="124">
        <v>0</v>
      </c>
      <c r="M32" s="124"/>
      <c r="N32" s="124"/>
      <c r="O32" s="124"/>
    </row>
    <row r="33" spans="1:15" s="19" customFormat="1" x14ac:dyDescent="0.2">
      <c r="A33" s="20">
        <v>22</v>
      </c>
      <c r="B33" s="21" t="s">
        <v>78</v>
      </c>
      <c r="C33" s="10" t="s">
        <v>79</v>
      </c>
      <c r="D33" s="44">
        <f t="shared" si="4"/>
        <v>3031092</v>
      </c>
      <c r="E33" s="124">
        <v>0</v>
      </c>
      <c r="F33" s="124">
        <v>0</v>
      </c>
      <c r="G33" s="124">
        <v>2151648</v>
      </c>
      <c r="H33" s="124">
        <v>879444</v>
      </c>
      <c r="I33" s="124">
        <v>0</v>
      </c>
      <c r="J33" s="124">
        <v>0</v>
      </c>
      <c r="K33" s="124">
        <v>0</v>
      </c>
      <c r="L33" s="124">
        <v>0</v>
      </c>
      <c r="M33" s="124"/>
      <c r="N33" s="124"/>
      <c r="O33" s="124"/>
    </row>
    <row r="34" spans="1:15" s="1" customFormat="1" x14ac:dyDescent="0.2">
      <c r="A34" s="20">
        <v>23</v>
      </c>
      <c r="B34" s="21" t="s">
        <v>80</v>
      </c>
      <c r="C34" s="10" t="s">
        <v>81</v>
      </c>
      <c r="D34" s="44">
        <f t="shared" si="4"/>
        <v>4732889</v>
      </c>
      <c r="E34" s="124">
        <v>0</v>
      </c>
      <c r="F34" s="124">
        <v>4732889</v>
      </c>
      <c r="G34" s="124">
        <v>0</v>
      </c>
      <c r="H34" s="124">
        <v>0</v>
      </c>
      <c r="I34" s="124">
        <v>0</v>
      </c>
      <c r="J34" s="124">
        <v>0</v>
      </c>
      <c r="K34" s="124">
        <v>0</v>
      </c>
      <c r="L34" s="124">
        <v>0</v>
      </c>
      <c r="M34" s="124"/>
      <c r="N34" s="124"/>
      <c r="O34" s="124"/>
    </row>
    <row r="35" spans="1:15" s="1" customFormat="1" ht="24" x14ac:dyDescent="0.2">
      <c r="A35" s="20">
        <v>24</v>
      </c>
      <c r="B35" s="21" t="s">
        <v>82</v>
      </c>
      <c r="C35" s="10" t="s">
        <v>83</v>
      </c>
      <c r="D35" s="44">
        <f t="shared" si="4"/>
        <v>0</v>
      </c>
      <c r="E35" s="124">
        <v>0</v>
      </c>
      <c r="F35" s="124">
        <v>0</v>
      </c>
      <c r="G35" s="124">
        <v>0</v>
      </c>
      <c r="H35" s="124">
        <v>0</v>
      </c>
      <c r="I35" s="124">
        <v>0</v>
      </c>
      <c r="J35" s="124">
        <v>0</v>
      </c>
      <c r="K35" s="124">
        <v>0</v>
      </c>
      <c r="L35" s="124">
        <v>0</v>
      </c>
      <c r="M35" s="124"/>
      <c r="N35" s="124"/>
      <c r="O35" s="124"/>
    </row>
    <row r="36" spans="1:15" s="1" customFormat="1" x14ac:dyDescent="0.2">
      <c r="A36" s="20">
        <v>25</v>
      </c>
      <c r="B36" s="12" t="s">
        <v>84</v>
      </c>
      <c r="C36" s="10" t="s">
        <v>85</v>
      </c>
      <c r="D36" s="44">
        <f t="shared" si="4"/>
        <v>126184997</v>
      </c>
      <c r="E36" s="124">
        <v>44185911</v>
      </c>
      <c r="F36" s="124">
        <v>26312725</v>
      </c>
      <c r="G36" s="124">
        <v>25274195</v>
      </c>
      <c r="H36" s="124">
        <v>13775584</v>
      </c>
      <c r="I36" s="124">
        <v>16636582</v>
      </c>
      <c r="J36" s="124">
        <v>0</v>
      </c>
      <c r="K36" s="124">
        <v>0</v>
      </c>
      <c r="L36" s="124">
        <v>0</v>
      </c>
      <c r="M36" s="124"/>
      <c r="N36" s="124"/>
      <c r="O36" s="124"/>
    </row>
    <row r="37" spans="1:15" s="1" customFormat="1" x14ac:dyDescent="0.2">
      <c r="A37" s="20">
        <v>26</v>
      </c>
      <c r="B37" s="21" t="s">
        <v>86</v>
      </c>
      <c r="C37" s="10" t="s">
        <v>87</v>
      </c>
      <c r="D37" s="44">
        <f t="shared" si="4"/>
        <v>5101781</v>
      </c>
      <c r="E37" s="124">
        <v>0</v>
      </c>
      <c r="F37" s="124">
        <v>0</v>
      </c>
      <c r="G37" s="124">
        <v>4213100</v>
      </c>
      <c r="H37" s="124">
        <v>888681</v>
      </c>
      <c r="I37" s="124">
        <v>0</v>
      </c>
      <c r="J37" s="124">
        <v>0</v>
      </c>
      <c r="K37" s="124">
        <v>0</v>
      </c>
      <c r="L37" s="124">
        <v>0</v>
      </c>
      <c r="M37" s="124"/>
      <c r="N37" s="124"/>
      <c r="O37" s="124"/>
    </row>
    <row r="38" spans="1:15" s="1" customFormat="1" x14ac:dyDescent="0.2">
      <c r="A38" s="20">
        <v>27</v>
      </c>
      <c r="B38" s="13" t="s">
        <v>88</v>
      </c>
      <c r="C38" s="10" t="s">
        <v>89</v>
      </c>
      <c r="D38" s="44">
        <f t="shared" si="4"/>
        <v>0</v>
      </c>
      <c r="E38" s="124">
        <v>0</v>
      </c>
      <c r="F38" s="124">
        <v>0</v>
      </c>
      <c r="G38" s="124">
        <v>0</v>
      </c>
      <c r="H38" s="124">
        <v>0</v>
      </c>
      <c r="I38" s="124">
        <v>0</v>
      </c>
      <c r="J38" s="124">
        <v>0</v>
      </c>
      <c r="K38" s="124">
        <v>0</v>
      </c>
      <c r="L38" s="124">
        <v>0</v>
      </c>
      <c r="M38" s="124"/>
      <c r="N38" s="124"/>
      <c r="O38" s="124"/>
    </row>
    <row r="39" spans="1:15" s="19" customFormat="1" x14ac:dyDescent="0.2">
      <c r="A39" s="20">
        <v>28</v>
      </c>
      <c r="B39" s="13" t="s">
        <v>90</v>
      </c>
      <c r="C39" s="10" t="s">
        <v>39</v>
      </c>
      <c r="D39" s="44">
        <f t="shared" si="4"/>
        <v>44359931</v>
      </c>
      <c r="E39" s="124">
        <v>24499783</v>
      </c>
      <c r="F39" s="124">
        <v>0</v>
      </c>
      <c r="G39" s="124">
        <v>7302036</v>
      </c>
      <c r="H39" s="124">
        <v>3856488</v>
      </c>
      <c r="I39" s="124">
        <v>8701624</v>
      </c>
      <c r="J39" s="124">
        <v>0</v>
      </c>
      <c r="K39" s="124">
        <v>0</v>
      </c>
      <c r="L39" s="124">
        <v>0</v>
      </c>
      <c r="M39" s="124"/>
      <c r="N39" s="124"/>
      <c r="O39" s="124"/>
    </row>
    <row r="40" spans="1:15" x14ac:dyDescent="0.2">
      <c r="A40" s="20">
        <v>29</v>
      </c>
      <c r="B40" s="12" t="s">
        <v>91</v>
      </c>
      <c r="C40" s="10" t="s">
        <v>37</v>
      </c>
      <c r="D40" s="44">
        <f t="shared" si="4"/>
        <v>34505906</v>
      </c>
      <c r="E40" s="124">
        <v>11076914</v>
      </c>
      <c r="F40" s="124">
        <v>0</v>
      </c>
      <c r="G40" s="124">
        <v>11181866</v>
      </c>
      <c r="H40" s="124">
        <v>6112458</v>
      </c>
      <c r="I40" s="124">
        <v>6134668</v>
      </c>
      <c r="J40" s="124">
        <v>0</v>
      </c>
      <c r="K40" s="124">
        <v>0</v>
      </c>
      <c r="L40" s="124">
        <v>0</v>
      </c>
      <c r="M40" s="124"/>
      <c r="N40" s="124"/>
      <c r="O40" s="124"/>
    </row>
    <row r="41" spans="1:15" s="1" customFormat="1" x14ac:dyDescent="0.2">
      <c r="A41" s="20">
        <v>30</v>
      </c>
      <c r="B41" s="13" t="s">
        <v>92</v>
      </c>
      <c r="C41" s="10" t="s">
        <v>16</v>
      </c>
      <c r="D41" s="44">
        <f t="shared" si="4"/>
        <v>2767915</v>
      </c>
      <c r="E41" s="124">
        <v>0</v>
      </c>
      <c r="F41" s="124">
        <v>0</v>
      </c>
      <c r="G41" s="124">
        <v>1976177</v>
      </c>
      <c r="H41" s="124">
        <v>791738</v>
      </c>
      <c r="I41" s="124">
        <v>0</v>
      </c>
      <c r="J41" s="124">
        <v>0</v>
      </c>
      <c r="K41" s="124">
        <v>0</v>
      </c>
      <c r="L41" s="124">
        <v>0</v>
      </c>
      <c r="M41" s="124"/>
      <c r="N41" s="124"/>
      <c r="O41" s="124"/>
    </row>
    <row r="42" spans="1:15" s="1" customFormat="1" x14ac:dyDescent="0.2">
      <c r="A42" s="20">
        <v>31</v>
      </c>
      <c r="B42" s="21" t="s">
        <v>93</v>
      </c>
      <c r="C42" s="10" t="s">
        <v>21</v>
      </c>
      <c r="D42" s="44">
        <f t="shared" si="4"/>
        <v>16345743</v>
      </c>
      <c r="E42" s="124">
        <v>5814153</v>
      </c>
      <c r="F42" s="124">
        <v>0</v>
      </c>
      <c r="G42" s="124">
        <v>7104357</v>
      </c>
      <c r="H42" s="124">
        <v>3427233</v>
      </c>
      <c r="I42" s="124">
        <v>0</v>
      </c>
      <c r="J42" s="124">
        <v>0</v>
      </c>
      <c r="K42" s="124">
        <v>0</v>
      </c>
      <c r="L42" s="124">
        <v>0</v>
      </c>
      <c r="M42" s="124"/>
      <c r="N42" s="124"/>
      <c r="O42" s="124"/>
    </row>
    <row r="43" spans="1:15" s="1" customFormat="1" x14ac:dyDescent="0.2">
      <c r="A43" s="20">
        <v>32</v>
      </c>
      <c r="B43" s="13" t="s">
        <v>94</v>
      </c>
      <c r="C43" s="10" t="s">
        <v>24</v>
      </c>
      <c r="D43" s="44">
        <f t="shared" si="4"/>
        <v>4018781</v>
      </c>
      <c r="E43" s="124">
        <v>0</v>
      </c>
      <c r="F43" s="124">
        <v>0</v>
      </c>
      <c r="G43" s="124">
        <v>2621391</v>
      </c>
      <c r="H43" s="124">
        <v>1397390</v>
      </c>
      <c r="I43" s="124">
        <v>0</v>
      </c>
      <c r="J43" s="124">
        <v>0</v>
      </c>
      <c r="K43" s="124">
        <v>0</v>
      </c>
      <c r="L43" s="124">
        <v>0</v>
      </c>
      <c r="M43" s="124"/>
      <c r="N43" s="124"/>
      <c r="O43" s="124"/>
    </row>
    <row r="44" spans="1:15" x14ac:dyDescent="0.2">
      <c r="A44" s="20">
        <v>33</v>
      </c>
      <c r="B44" s="12" t="s">
        <v>95</v>
      </c>
      <c r="C44" s="10" t="s">
        <v>214</v>
      </c>
      <c r="D44" s="44">
        <f t="shared" si="4"/>
        <v>10196157</v>
      </c>
      <c r="E44" s="124">
        <v>0</v>
      </c>
      <c r="F44" s="124">
        <v>0</v>
      </c>
      <c r="G44" s="124">
        <v>6870183</v>
      </c>
      <c r="H44" s="124">
        <v>3325974</v>
      </c>
      <c r="I44" s="124">
        <v>0</v>
      </c>
      <c r="J44" s="124">
        <v>0</v>
      </c>
      <c r="K44" s="124">
        <v>0</v>
      </c>
      <c r="L44" s="124">
        <v>0</v>
      </c>
      <c r="M44" s="124"/>
      <c r="N44" s="124"/>
      <c r="O44" s="124"/>
    </row>
    <row r="45" spans="1:15" s="1" customFormat="1" x14ac:dyDescent="0.2">
      <c r="A45" s="20">
        <v>34</v>
      </c>
      <c r="B45" s="14" t="s">
        <v>96</v>
      </c>
      <c r="C45" s="15" t="s">
        <v>215</v>
      </c>
      <c r="D45" s="44">
        <f t="shared" si="4"/>
        <v>3297653</v>
      </c>
      <c r="E45" s="124">
        <v>0</v>
      </c>
      <c r="F45" s="124">
        <v>0</v>
      </c>
      <c r="G45" s="124">
        <v>2333013</v>
      </c>
      <c r="H45" s="124">
        <v>964640</v>
      </c>
      <c r="I45" s="124">
        <v>0</v>
      </c>
      <c r="J45" s="124">
        <v>0</v>
      </c>
      <c r="K45" s="124">
        <v>0</v>
      </c>
      <c r="L45" s="124">
        <v>0</v>
      </c>
      <c r="M45" s="124"/>
      <c r="N45" s="124"/>
      <c r="O45" s="124"/>
    </row>
    <row r="46" spans="1:15" s="1" customFormat="1" x14ac:dyDescent="0.2">
      <c r="A46" s="20">
        <v>35</v>
      </c>
      <c r="B46" s="12" t="s">
        <v>97</v>
      </c>
      <c r="C46" s="10" t="s">
        <v>216</v>
      </c>
      <c r="D46" s="44">
        <f t="shared" si="4"/>
        <v>1003534</v>
      </c>
      <c r="E46" s="124">
        <v>0</v>
      </c>
      <c r="F46" s="124">
        <v>0</v>
      </c>
      <c r="G46" s="124">
        <v>485921</v>
      </c>
      <c r="H46" s="124">
        <v>517613</v>
      </c>
      <c r="I46" s="124">
        <v>0</v>
      </c>
      <c r="J46" s="124">
        <v>0</v>
      </c>
      <c r="K46" s="124">
        <v>0</v>
      </c>
      <c r="L46" s="124">
        <v>0</v>
      </c>
      <c r="M46" s="124"/>
      <c r="N46" s="124"/>
      <c r="O46" s="124"/>
    </row>
    <row r="47" spans="1:15" s="1" customFormat="1" x14ac:dyDescent="0.2">
      <c r="A47" s="20">
        <v>36</v>
      </c>
      <c r="B47" s="12" t="s">
        <v>98</v>
      </c>
      <c r="C47" s="10" t="s">
        <v>23</v>
      </c>
      <c r="D47" s="44">
        <f t="shared" si="4"/>
        <v>5790199</v>
      </c>
      <c r="E47" s="124">
        <v>2039356</v>
      </c>
      <c r="F47" s="124">
        <v>0</v>
      </c>
      <c r="G47" s="124">
        <v>2335396</v>
      </c>
      <c r="H47" s="124">
        <v>1415447</v>
      </c>
      <c r="I47" s="124">
        <v>0</v>
      </c>
      <c r="J47" s="124">
        <v>0</v>
      </c>
      <c r="K47" s="124">
        <v>0</v>
      </c>
      <c r="L47" s="124">
        <v>0</v>
      </c>
      <c r="M47" s="124"/>
      <c r="N47" s="124"/>
      <c r="O47" s="124"/>
    </row>
    <row r="48" spans="1:15" s="1" customFormat="1" x14ac:dyDescent="0.2">
      <c r="A48" s="20">
        <v>37</v>
      </c>
      <c r="B48" s="21" t="s">
        <v>99</v>
      </c>
      <c r="C48" s="10" t="s">
        <v>20</v>
      </c>
      <c r="D48" s="44">
        <f t="shared" si="4"/>
        <v>1602989</v>
      </c>
      <c r="E48" s="124">
        <v>0</v>
      </c>
      <c r="F48" s="124">
        <v>0</v>
      </c>
      <c r="G48" s="124">
        <v>1113992</v>
      </c>
      <c r="H48" s="124">
        <v>488997</v>
      </c>
      <c r="I48" s="124">
        <v>0</v>
      </c>
      <c r="J48" s="124">
        <v>0</v>
      </c>
      <c r="K48" s="124">
        <v>0</v>
      </c>
      <c r="L48" s="124">
        <v>0</v>
      </c>
      <c r="M48" s="124"/>
      <c r="N48" s="124"/>
      <c r="O48" s="124"/>
    </row>
    <row r="49" spans="1:15" s="1" customFormat="1" x14ac:dyDescent="0.2">
      <c r="A49" s="20">
        <v>38</v>
      </c>
      <c r="B49" s="13" t="s">
        <v>100</v>
      </c>
      <c r="C49" s="10" t="s">
        <v>101</v>
      </c>
      <c r="D49" s="44">
        <f t="shared" si="4"/>
        <v>6316677</v>
      </c>
      <c r="E49" s="124">
        <v>2284592</v>
      </c>
      <c r="F49" s="124">
        <v>1000291</v>
      </c>
      <c r="G49" s="124">
        <v>1537420</v>
      </c>
      <c r="H49" s="124">
        <v>705433</v>
      </c>
      <c r="I49" s="124">
        <v>788941</v>
      </c>
      <c r="J49" s="124">
        <v>0</v>
      </c>
      <c r="K49" s="124">
        <v>0</v>
      </c>
      <c r="L49" s="124">
        <v>0</v>
      </c>
      <c r="M49" s="124"/>
      <c r="N49" s="124"/>
      <c r="O49" s="124"/>
    </row>
    <row r="50" spans="1:15" s="19" customFormat="1" x14ac:dyDescent="0.2">
      <c r="A50" s="20">
        <v>39</v>
      </c>
      <c r="B50" s="21" t="s">
        <v>102</v>
      </c>
      <c r="C50" s="10" t="s">
        <v>103</v>
      </c>
      <c r="D50" s="44">
        <f t="shared" si="4"/>
        <v>49793671</v>
      </c>
      <c r="E50" s="124">
        <v>12949201</v>
      </c>
      <c r="F50" s="124">
        <v>14451845</v>
      </c>
      <c r="G50" s="124">
        <v>10422729</v>
      </c>
      <c r="H50" s="124">
        <v>6838903</v>
      </c>
      <c r="I50" s="124">
        <v>5130993</v>
      </c>
      <c r="J50" s="124">
        <v>0</v>
      </c>
      <c r="K50" s="124">
        <v>0</v>
      </c>
      <c r="L50" s="124">
        <v>0</v>
      </c>
      <c r="M50" s="124"/>
      <c r="N50" s="124"/>
      <c r="O50" s="124"/>
    </row>
    <row r="51" spans="1:15" s="1" customFormat="1" x14ac:dyDescent="0.2">
      <c r="A51" s="20">
        <v>40</v>
      </c>
      <c r="B51" s="12" t="s">
        <v>104</v>
      </c>
      <c r="C51" s="10" t="s">
        <v>221</v>
      </c>
      <c r="D51" s="44">
        <f t="shared" si="4"/>
        <v>2937381</v>
      </c>
      <c r="E51" s="124">
        <v>0</v>
      </c>
      <c r="F51" s="124">
        <v>0</v>
      </c>
      <c r="G51" s="124">
        <v>2086628</v>
      </c>
      <c r="H51" s="124">
        <v>850753</v>
      </c>
      <c r="I51" s="124">
        <v>0</v>
      </c>
      <c r="J51" s="124">
        <v>0</v>
      </c>
      <c r="K51" s="124">
        <v>0</v>
      </c>
      <c r="L51" s="124">
        <v>0</v>
      </c>
      <c r="M51" s="124"/>
      <c r="N51" s="124"/>
      <c r="O51" s="124"/>
    </row>
    <row r="52" spans="1:15" s="1" customFormat="1" x14ac:dyDescent="0.2">
      <c r="A52" s="20">
        <v>41</v>
      </c>
      <c r="B52" s="12" t="s">
        <v>105</v>
      </c>
      <c r="C52" s="10" t="s">
        <v>2</v>
      </c>
      <c r="D52" s="44">
        <f t="shared" si="4"/>
        <v>18587595</v>
      </c>
      <c r="E52" s="124">
        <v>334404</v>
      </c>
      <c r="F52" s="124">
        <v>0</v>
      </c>
      <c r="G52" s="124">
        <v>7468857</v>
      </c>
      <c r="H52" s="124">
        <v>3059106</v>
      </c>
      <c r="I52" s="124">
        <v>7725228</v>
      </c>
      <c r="J52" s="124">
        <v>0</v>
      </c>
      <c r="K52" s="124">
        <v>0</v>
      </c>
      <c r="L52" s="124">
        <v>0</v>
      </c>
      <c r="M52" s="124"/>
      <c r="N52" s="124"/>
      <c r="O52" s="124"/>
    </row>
    <row r="53" spans="1:15" s="1" customFormat="1" x14ac:dyDescent="0.2">
      <c r="A53" s="20">
        <v>42</v>
      </c>
      <c r="B53" s="21" t="s">
        <v>106</v>
      </c>
      <c r="C53" s="10" t="s">
        <v>3</v>
      </c>
      <c r="D53" s="44">
        <f t="shared" si="4"/>
        <v>2239999</v>
      </c>
      <c r="E53" s="124">
        <v>0</v>
      </c>
      <c r="F53" s="124">
        <v>0</v>
      </c>
      <c r="G53" s="124">
        <v>1589347</v>
      </c>
      <c r="H53" s="124">
        <v>650652</v>
      </c>
      <c r="I53" s="124">
        <v>0</v>
      </c>
      <c r="J53" s="124">
        <v>0</v>
      </c>
      <c r="K53" s="124">
        <v>0</v>
      </c>
      <c r="L53" s="124">
        <v>0</v>
      </c>
      <c r="M53" s="124"/>
      <c r="N53" s="124"/>
      <c r="O53" s="124"/>
    </row>
    <row r="54" spans="1:15" s="1" customFormat="1" x14ac:dyDescent="0.2">
      <c r="A54" s="20">
        <v>43</v>
      </c>
      <c r="B54" s="13" t="s">
        <v>152</v>
      </c>
      <c r="C54" s="10" t="s">
        <v>32</v>
      </c>
      <c r="D54" s="44">
        <f t="shared" si="4"/>
        <v>5945225</v>
      </c>
      <c r="E54" s="124">
        <v>2876558</v>
      </c>
      <c r="F54" s="124">
        <v>0</v>
      </c>
      <c r="G54" s="124">
        <v>2154775</v>
      </c>
      <c r="H54" s="124">
        <v>913892</v>
      </c>
      <c r="I54" s="124">
        <v>0</v>
      </c>
      <c r="J54" s="124">
        <v>0</v>
      </c>
      <c r="K54" s="124">
        <v>0</v>
      </c>
      <c r="L54" s="124">
        <v>0</v>
      </c>
      <c r="M54" s="124"/>
      <c r="N54" s="124"/>
      <c r="O54" s="124"/>
    </row>
    <row r="55" spans="1:15" s="1" customFormat="1" x14ac:dyDescent="0.2">
      <c r="A55" s="20">
        <v>44</v>
      </c>
      <c r="B55" s="21" t="s">
        <v>107</v>
      </c>
      <c r="C55" s="10" t="s">
        <v>217</v>
      </c>
      <c r="D55" s="44">
        <f t="shared" si="4"/>
        <v>3929100</v>
      </c>
      <c r="E55" s="124">
        <v>0</v>
      </c>
      <c r="F55" s="124">
        <v>0</v>
      </c>
      <c r="G55" s="124">
        <v>2558581</v>
      </c>
      <c r="H55" s="124">
        <v>1370519</v>
      </c>
      <c r="I55" s="124">
        <v>0</v>
      </c>
      <c r="J55" s="124">
        <v>0</v>
      </c>
      <c r="K55" s="124">
        <v>0</v>
      </c>
      <c r="L55" s="124">
        <v>0</v>
      </c>
      <c r="M55" s="124"/>
      <c r="N55" s="124"/>
      <c r="O55" s="124"/>
    </row>
    <row r="56" spans="1:15" s="1" customFormat="1" x14ac:dyDescent="0.2">
      <c r="A56" s="20">
        <v>45</v>
      </c>
      <c r="B56" s="13" t="s">
        <v>108</v>
      </c>
      <c r="C56" s="10" t="s">
        <v>0</v>
      </c>
      <c r="D56" s="44">
        <f t="shared" si="4"/>
        <v>12270683</v>
      </c>
      <c r="E56" s="124">
        <v>4751873</v>
      </c>
      <c r="F56" s="124">
        <v>0</v>
      </c>
      <c r="G56" s="124">
        <v>3047626</v>
      </c>
      <c r="H56" s="124">
        <v>1265758</v>
      </c>
      <c r="I56" s="124">
        <v>3205426</v>
      </c>
      <c r="J56" s="124">
        <v>0</v>
      </c>
      <c r="K56" s="124">
        <v>0</v>
      </c>
      <c r="L56" s="124">
        <v>0</v>
      </c>
      <c r="M56" s="124"/>
      <c r="N56" s="124"/>
      <c r="O56" s="124"/>
    </row>
    <row r="57" spans="1:15" s="1" customFormat="1" x14ac:dyDescent="0.2">
      <c r="A57" s="20">
        <v>46</v>
      </c>
      <c r="B57" s="21" t="s">
        <v>109</v>
      </c>
      <c r="C57" s="10" t="s">
        <v>4</v>
      </c>
      <c r="D57" s="44">
        <f t="shared" si="4"/>
        <v>1097075</v>
      </c>
      <c r="E57" s="124">
        <v>0</v>
      </c>
      <c r="F57" s="124">
        <v>0</v>
      </c>
      <c r="G57" s="124">
        <v>646179</v>
      </c>
      <c r="H57" s="124">
        <v>450896</v>
      </c>
      <c r="I57" s="124">
        <v>0</v>
      </c>
      <c r="J57" s="124">
        <v>0</v>
      </c>
      <c r="K57" s="124">
        <v>0</v>
      </c>
      <c r="L57" s="124">
        <v>0</v>
      </c>
      <c r="M57" s="124"/>
      <c r="N57" s="124"/>
      <c r="O57" s="124"/>
    </row>
    <row r="58" spans="1:15" s="1" customFormat="1" x14ac:dyDescent="0.2">
      <c r="A58" s="20">
        <v>47</v>
      </c>
      <c r="B58" s="13" t="s">
        <v>110</v>
      </c>
      <c r="C58" s="10" t="s">
        <v>1</v>
      </c>
      <c r="D58" s="44">
        <f t="shared" si="4"/>
        <v>2569737</v>
      </c>
      <c r="E58" s="124">
        <v>0</v>
      </c>
      <c r="F58" s="124">
        <v>0</v>
      </c>
      <c r="G58" s="124">
        <v>1746607</v>
      </c>
      <c r="H58" s="124">
        <v>823130</v>
      </c>
      <c r="I58" s="124">
        <v>0</v>
      </c>
      <c r="J58" s="124">
        <v>0</v>
      </c>
      <c r="K58" s="124">
        <v>0</v>
      </c>
      <c r="L58" s="124">
        <v>0</v>
      </c>
      <c r="M58" s="124"/>
      <c r="N58" s="124"/>
      <c r="O58" s="124"/>
    </row>
    <row r="59" spans="1:15" s="1" customFormat="1" x14ac:dyDescent="0.2">
      <c r="A59" s="20">
        <v>48</v>
      </c>
      <c r="B59" s="21" t="s">
        <v>111</v>
      </c>
      <c r="C59" s="10" t="s">
        <v>218</v>
      </c>
      <c r="D59" s="44">
        <f t="shared" si="4"/>
        <v>4370415</v>
      </c>
      <c r="E59" s="124">
        <v>0</v>
      </c>
      <c r="F59" s="124">
        <v>0</v>
      </c>
      <c r="G59" s="124">
        <v>3101780</v>
      </c>
      <c r="H59" s="124">
        <v>1268635</v>
      </c>
      <c r="I59" s="124">
        <v>0</v>
      </c>
      <c r="J59" s="124">
        <v>0</v>
      </c>
      <c r="K59" s="124">
        <v>0</v>
      </c>
      <c r="L59" s="124">
        <v>0</v>
      </c>
      <c r="M59" s="124"/>
      <c r="N59" s="124"/>
      <c r="O59" s="124"/>
    </row>
    <row r="60" spans="1:15" s="1" customFormat="1" x14ac:dyDescent="0.2">
      <c r="A60" s="20">
        <v>49</v>
      </c>
      <c r="B60" s="21" t="s">
        <v>112</v>
      </c>
      <c r="C60" s="10" t="s">
        <v>25</v>
      </c>
      <c r="D60" s="44">
        <f t="shared" si="4"/>
        <v>33798949</v>
      </c>
      <c r="E60" s="124">
        <v>11133243</v>
      </c>
      <c r="F60" s="124">
        <v>0</v>
      </c>
      <c r="G60" s="124">
        <v>11548866</v>
      </c>
      <c r="H60" s="124">
        <v>4131495</v>
      </c>
      <c r="I60" s="124">
        <v>6985345</v>
      </c>
      <c r="J60" s="124">
        <v>0</v>
      </c>
      <c r="K60" s="124">
        <v>0</v>
      </c>
      <c r="L60" s="124">
        <v>0</v>
      </c>
      <c r="M60" s="124"/>
      <c r="N60" s="124"/>
      <c r="O60" s="124"/>
    </row>
    <row r="61" spans="1:15" s="1" customFormat="1" x14ac:dyDescent="0.2">
      <c r="A61" s="20">
        <v>50</v>
      </c>
      <c r="B61" s="21" t="s">
        <v>160</v>
      </c>
      <c r="C61" s="10" t="s">
        <v>53</v>
      </c>
      <c r="D61" s="44">
        <f t="shared" si="4"/>
        <v>3143298</v>
      </c>
      <c r="E61" s="124">
        <v>0</v>
      </c>
      <c r="F61" s="124">
        <v>0</v>
      </c>
      <c r="G61" s="124">
        <v>2216905</v>
      </c>
      <c r="H61" s="124">
        <v>926393</v>
      </c>
      <c r="I61" s="124">
        <v>0</v>
      </c>
      <c r="J61" s="124">
        <v>0</v>
      </c>
      <c r="K61" s="124">
        <v>0</v>
      </c>
      <c r="L61" s="124">
        <v>0</v>
      </c>
      <c r="M61" s="124"/>
      <c r="N61" s="124"/>
      <c r="O61" s="124"/>
    </row>
    <row r="62" spans="1:15" s="1" customFormat="1" x14ac:dyDescent="0.2">
      <c r="A62" s="20">
        <v>51</v>
      </c>
      <c r="B62" s="21" t="s">
        <v>113</v>
      </c>
      <c r="C62" s="10" t="s">
        <v>219</v>
      </c>
      <c r="D62" s="44">
        <f t="shared" si="4"/>
        <v>2300175</v>
      </c>
      <c r="E62" s="124">
        <v>0</v>
      </c>
      <c r="F62" s="124">
        <v>0</v>
      </c>
      <c r="G62" s="124">
        <v>1630300</v>
      </c>
      <c r="H62" s="124">
        <v>669875</v>
      </c>
      <c r="I62" s="124">
        <v>0</v>
      </c>
      <c r="J62" s="124">
        <v>0</v>
      </c>
      <c r="K62" s="124">
        <v>0</v>
      </c>
      <c r="L62" s="124">
        <v>0</v>
      </c>
      <c r="M62" s="124"/>
      <c r="N62" s="124"/>
      <c r="O62" s="124"/>
    </row>
    <row r="63" spans="1:15" s="1" customFormat="1" x14ac:dyDescent="0.2">
      <c r="A63" s="20">
        <v>52</v>
      </c>
      <c r="B63" s="13" t="s">
        <v>162</v>
      </c>
      <c r="C63" s="10" t="s">
        <v>220</v>
      </c>
      <c r="D63" s="44">
        <f t="shared" si="4"/>
        <v>3841425</v>
      </c>
      <c r="E63" s="124">
        <v>1443492</v>
      </c>
      <c r="F63" s="124">
        <v>0</v>
      </c>
      <c r="G63" s="124">
        <v>1779486</v>
      </c>
      <c r="H63" s="124">
        <v>618447</v>
      </c>
      <c r="I63" s="124">
        <v>0</v>
      </c>
      <c r="J63" s="124">
        <v>0</v>
      </c>
      <c r="K63" s="124">
        <v>0</v>
      </c>
      <c r="L63" s="124">
        <v>0</v>
      </c>
      <c r="M63" s="124"/>
      <c r="N63" s="124"/>
      <c r="O63" s="124"/>
    </row>
    <row r="64" spans="1:15" s="1" customFormat="1" x14ac:dyDescent="0.2">
      <c r="A64" s="20">
        <v>53</v>
      </c>
      <c r="B64" s="21" t="s">
        <v>223</v>
      </c>
      <c r="C64" s="10" t="s">
        <v>222</v>
      </c>
      <c r="D64" s="44">
        <f t="shared" si="4"/>
        <v>0</v>
      </c>
      <c r="E64" s="124">
        <v>0</v>
      </c>
      <c r="F64" s="124">
        <v>0</v>
      </c>
      <c r="G64" s="124">
        <v>0</v>
      </c>
      <c r="H64" s="124">
        <v>0</v>
      </c>
      <c r="I64" s="124">
        <v>0</v>
      </c>
      <c r="J64" s="124">
        <v>0</v>
      </c>
      <c r="K64" s="124">
        <v>0</v>
      </c>
      <c r="L64" s="124">
        <v>0</v>
      </c>
      <c r="M64" s="124"/>
      <c r="N64" s="124"/>
      <c r="O64" s="124"/>
    </row>
    <row r="65" spans="1:15" s="1" customFormat="1" x14ac:dyDescent="0.2">
      <c r="A65" s="20">
        <v>54</v>
      </c>
      <c r="B65" s="21" t="s">
        <v>233</v>
      </c>
      <c r="C65" s="10" t="s">
        <v>234</v>
      </c>
      <c r="D65" s="44">
        <f t="shared" si="4"/>
        <v>0</v>
      </c>
      <c r="E65" s="124">
        <v>0</v>
      </c>
      <c r="F65" s="124">
        <v>0</v>
      </c>
      <c r="G65" s="124">
        <v>0</v>
      </c>
      <c r="H65" s="124">
        <v>0</v>
      </c>
      <c r="I65" s="124">
        <v>0</v>
      </c>
      <c r="J65" s="124">
        <v>0</v>
      </c>
      <c r="K65" s="124">
        <v>0</v>
      </c>
      <c r="L65" s="124">
        <v>0</v>
      </c>
      <c r="M65" s="124"/>
      <c r="N65" s="124"/>
      <c r="O65" s="124"/>
    </row>
    <row r="66" spans="1:15" s="1" customFormat="1" x14ac:dyDescent="0.2">
      <c r="A66" s="20">
        <v>55</v>
      </c>
      <c r="B66" s="21" t="s">
        <v>114</v>
      </c>
      <c r="C66" s="10" t="s">
        <v>52</v>
      </c>
      <c r="D66" s="44">
        <f t="shared" si="4"/>
        <v>2073413</v>
      </c>
      <c r="E66" s="124">
        <v>0</v>
      </c>
      <c r="F66" s="124">
        <v>0</v>
      </c>
      <c r="G66" s="124">
        <v>2073413</v>
      </c>
      <c r="H66" s="124">
        <v>0</v>
      </c>
      <c r="I66" s="124">
        <v>0</v>
      </c>
      <c r="J66" s="124">
        <v>0</v>
      </c>
      <c r="K66" s="124">
        <v>0</v>
      </c>
      <c r="L66" s="124">
        <v>0</v>
      </c>
      <c r="M66" s="124"/>
      <c r="N66" s="124"/>
      <c r="O66" s="124"/>
    </row>
    <row r="67" spans="1:15" s="1" customFormat="1" x14ac:dyDescent="0.2">
      <c r="A67" s="20">
        <v>56</v>
      </c>
      <c r="B67" s="13" t="s">
        <v>115</v>
      </c>
      <c r="C67" s="10" t="s">
        <v>235</v>
      </c>
      <c r="D67" s="44">
        <f t="shared" si="4"/>
        <v>1953677</v>
      </c>
      <c r="E67" s="124">
        <v>0</v>
      </c>
      <c r="F67" s="124">
        <v>0</v>
      </c>
      <c r="G67" s="124">
        <v>1592020</v>
      </c>
      <c r="H67" s="124">
        <v>361657</v>
      </c>
      <c r="I67" s="124">
        <v>0</v>
      </c>
      <c r="J67" s="124">
        <v>0</v>
      </c>
      <c r="K67" s="124">
        <v>0</v>
      </c>
      <c r="L67" s="124">
        <v>0</v>
      </c>
      <c r="M67" s="124"/>
      <c r="N67" s="124"/>
      <c r="O67" s="124"/>
    </row>
    <row r="68" spans="1:15" s="1" customFormat="1" x14ac:dyDescent="0.2">
      <c r="A68" s="20">
        <v>57</v>
      </c>
      <c r="B68" s="12" t="s">
        <v>116</v>
      </c>
      <c r="C68" s="10" t="s">
        <v>421</v>
      </c>
      <c r="D68" s="44">
        <f t="shared" si="4"/>
        <v>2248200</v>
      </c>
      <c r="E68" s="124">
        <v>0</v>
      </c>
      <c r="F68" s="124">
        <v>0</v>
      </c>
      <c r="G68" s="124">
        <v>2248200</v>
      </c>
      <c r="H68" s="124">
        <v>0</v>
      </c>
      <c r="I68" s="124">
        <v>0</v>
      </c>
      <c r="J68" s="124">
        <v>0</v>
      </c>
      <c r="K68" s="124">
        <v>0</v>
      </c>
      <c r="L68" s="124">
        <v>0</v>
      </c>
      <c r="M68" s="124"/>
      <c r="N68" s="124"/>
      <c r="O68" s="124"/>
    </row>
    <row r="69" spans="1:15" s="1" customFormat="1" x14ac:dyDescent="0.2">
      <c r="A69" s="20">
        <v>58</v>
      </c>
      <c r="B69" s="13" t="s">
        <v>118</v>
      </c>
      <c r="C69" s="10" t="s">
        <v>236</v>
      </c>
      <c r="D69" s="44">
        <f t="shared" si="4"/>
        <v>4796589</v>
      </c>
      <c r="E69" s="124">
        <v>0</v>
      </c>
      <c r="F69" s="124">
        <v>0</v>
      </c>
      <c r="G69" s="124">
        <v>3051493</v>
      </c>
      <c r="H69" s="124">
        <v>1745096</v>
      </c>
      <c r="I69" s="124">
        <v>0</v>
      </c>
      <c r="J69" s="124">
        <v>0</v>
      </c>
      <c r="K69" s="124">
        <v>0</v>
      </c>
      <c r="L69" s="124">
        <v>0</v>
      </c>
      <c r="M69" s="124"/>
      <c r="N69" s="124"/>
      <c r="O69" s="124"/>
    </row>
    <row r="70" spans="1:15" s="1" customFormat="1" x14ac:dyDescent="0.2">
      <c r="A70" s="20">
        <v>59</v>
      </c>
      <c r="B70" s="21" t="s">
        <v>119</v>
      </c>
      <c r="C70" s="10" t="s">
        <v>327</v>
      </c>
      <c r="D70" s="44">
        <f t="shared" si="4"/>
        <v>2102472</v>
      </c>
      <c r="E70" s="124">
        <v>0</v>
      </c>
      <c r="F70" s="124">
        <v>0</v>
      </c>
      <c r="G70" s="124">
        <v>1778460</v>
      </c>
      <c r="H70" s="124">
        <v>324012</v>
      </c>
      <c r="I70" s="124">
        <v>0</v>
      </c>
      <c r="J70" s="124">
        <v>0</v>
      </c>
      <c r="K70" s="124">
        <v>0</v>
      </c>
      <c r="L70" s="124">
        <v>0</v>
      </c>
      <c r="M70" s="124"/>
      <c r="N70" s="124"/>
      <c r="O70" s="124"/>
    </row>
    <row r="71" spans="1:15" s="1" customFormat="1" ht="24" x14ac:dyDescent="0.2">
      <c r="A71" s="20">
        <v>60</v>
      </c>
      <c r="B71" s="12" t="s">
        <v>120</v>
      </c>
      <c r="C71" s="10" t="s">
        <v>237</v>
      </c>
      <c r="D71" s="44">
        <f t="shared" si="4"/>
        <v>0</v>
      </c>
      <c r="E71" s="124">
        <v>0</v>
      </c>
      <c r="F71" s="124">
        <v>0</v>
      </c>
      <c r="G71" s="124">
        <v>0</v>
      </c>
      <c r="H71" s="124">
        <v>0</v>
      </c>
      <c r="I71" s="124">
        <v>0</v>
      </c>
      <c r="J71" s="124">
        <v>0</v>
      </c>
      <c r="K71" s="124">
        <v>0</v>
      </c>
      <c r="L71" s="124">
        <v>0</v>
      </c>
      <c r="M71" s="124"/>
      <c r="N71" s="124"/>
      <c r="O71" s="124"/>
    </row>
    <row r="72" spans="1:15" s="1" customFormat="1" ht="24" x14ac:dyDescent="0.2">
      <c r="A72" s="20">
        <v>61</v>
      </c>
      <c r="B72" s="12" t="s">
        <v>121</v>
      </c>
      <c r="C72" s="10" t="s">
        <v>238</v>
      </c>
      <c r="D72" s="44">
        <f t="shared" si="4"/>
        <v>0</v>
      </c>
      <c r="E72" s="124">
        <v>0</v>
      </c>
      <c r="F72" s="124">
        <v>0</v>
      </c>
      <c r="G72" s="124">
        <v>0</v>
      </c>
      <c r="H72" s="124">
        <v>0</v>
      </c>
      <c r="I72" s="124">
        <v>0</v>
      </c>
      <c r="J72" s="124">
        <v>0</v>
      </c>
      <c r="K72" s="124">
        <v>0</v>
      </c>
      <c r="L72" s="124">
        <v>0</v>
      </c>
      <c r="M72" s="124"/>
      <c r="N72" s="124"/>
      <c r="O72" s="124"/>
    </row>
    <row r="73" spans="1:15" s="1" customFormat="1" x14ac:dyDescent="0.2">
      <c r="A73" s="20">
        <v>62</v>
      </c>
      <c r="B73" s="13" t="s">
        <v>122</v>
      </c>
      <c r="C73" s="10" t="s">
        <v>239</v>
      </c>
      <c r="D73" s="44">
        <f t="shared" si="4"/>
        <v>12145980</v>
      </c>
      <c r="E73" s="124">
        <v>0</v>
      </c>
      <c r="F73" s="124">
        <v>0</v>
      </c>
      <c r="G73" s="124">
        <v>8323942</v>
      </c>
      <c r="H73" s="124">
        <v>3822038</v>
      </c>
      <c r="I73" s="124">
        <v>0</v>
      </c>
      <c r="J73" s="124">
        <v>0</v>
      </c>
      <c r="K73" s="124">
        <v>0</v>
      </c>
      <c r="L73" s="124">
        <v>0</v>
      </c>
      <c r="M73" s="124"/>
      <c r="N73" s="124"/>
      <c r="O73" s="124"/>
    </row>
    <row r="74" spans="1:15" s="1" customFormat="1" x14ac:dyDescent="0.2">
      <c r="A74" s="20">
        <v>63</v>
      </c>
      <c r="B74" s="13" t="s">
        <v>123</v>
      </c>
      <c r="C74" s="10" t="s">
        <v>51</v>
      </c>
      <c r="D74" s="44">
        <f t="shared" si="4"/>
        <v>10925383</v>
      </c>
      <c r="E74" s="124">
        <v>4207879</v>
      </c>
      <c r="F74" s="124">
        <v>0</v>
      </c>
      <c r="G74" s="124">
        <v>4820485</v>
      </c>
      <c r="H74" s="124">
        <v>1897019</v>
      </c>
      <c r="I74" s="124">
        <v>0</v>
      </c>
      <c r="J74" s="124">
        <v>0</v>
      </c>
      <c r="K74" s="124">
        <v>0</v>
      </c>
      <c r="L74" s="124">
        <v>0</v>
      </c>
      <c r="M74" s="124"/>
      <c r="N74" s="124"/>
      <c r="O74" s="124"/>
    </row>
    <row r="75" spans="1:15" s="1" customFormat="1" x14ac:dyDescent="0.2">
      <c r="A75" s="20">
        <v>64</v>
      </c>
      <c r="B75" s="13" t="s">
        <v>124</v>
      </c>
      <c r="C75" s="10" t="s">
        <v>240</v>
      </c>
      <c r="D75" s="44">
        <f t="shared" si="4"/>
        <v>16148832</v>
      </c>
      <c r="E75" s="124">
        <v>0</v>
      </c>
      <c r="F75" s="124">
        <v>0</v>
      </c>
      <c r="G75" s="124">
        <v>11066425</v>
      </c>
      <c r="H75" s="124">
        <v>5082407</v>
      </c>
      <c r="I75" s="124">
        <v>0</v>
      </c>
      <c r="J75" s="124">
        <v>0</v>
      </c>
      <c r="K75" s="124">
        <v>0</v>
      </c>
      <c r="L75" s="124">
        <v>0</v>
      </c>
      <c r="M75" s="124"/>
      <c r="N75" s="124"/>
      <c r="O75" s="124"/>
    </row>
    <row r="76" spans="1:15" s="1" customFormat="1" ht="24" x14ac:dyDescent="0.2">
      <c r="A76" s="20">
        <v>65</v>
      </c>
      <c r="B76" s="13" t="s">
        <v>125</v>
      </c>
      <c r="C76" s="10" t="s">
        <v>241</v>
      </c>
      <c r="D76" s="44">
        <f t="shared" si="4"/>
        <v>0</v>
      </c>
      <c r="E76" s="124">
        <v>0</v>
      </c>
      <c r="F76" s="124">
        <v>0</v>
      </c>
      <c r="G76" s="124">
        <v>0</v>
      </c>
      <c r="H76" s="124">
        <v>0</v>
      </c>
      <c r="I76" s="124">
        <v>0</v>
      </c>
      <c r="J76" s="124">
        <v>0</v>
      </c>
      <c r="K76" s="124">
        <v>0</v>
      </c>
      <c r="L76" s="124">
        <v>0</v>
      </c>
      <c r="M76" s="124"/>
      <c r="N76" s="124"/>
      <c r="O76" s="124"/>
    </row>
    <row r="77" spans="1:15" s="1" customFormat="1" ht="24" x14ac:dyDescent="0.2">
      <c r="A77" s="20">
        <v>66</v>
      </c>
      <c r="B77" s="12" t="s">
        <v>126</v>
      </c>
      <c r="C77" s="10" t="s">
        <v>242</v>
      </c>
      <c r="D77" s="44">
        <f t="shared" ref="D77:D140" si="5">SUM(E77:O77)</f>
        <v>0</v>
      </c>
      <c r="E77" s="124">
        <v>0</v>
      </c>
      <c r="F77" s="124">
        <v>0</v>
      </c>
      <c r="G77" s="124">
        <v>0</v>
      </c>
      <c r="H77" s="124">
        <v>0</v>
      </c>
      <c r="I77" s="124">
        <v>0</v>
      </c>
      <c r="J77" s="124">
        <v>0</v>
      </c>
      <c r="K77" s="124">
        <v>0</v>
      </c>
      <c r="L77" s="124">
        <v>0</v>
      </c>
      <c r="M77" s="124"/>
      <c r="N77" s="124"/>
      <c r="O77" s="124"/>
    </row>
    <row r="78" spans="1:15" s="1" customFormat="1" ht="24" x14ac:dyDescent="0.2">
      <c r="A78" s="20">
        <v>67</v>
      </c>
      <c r="B78" s="13" t="s">
        <v>127</v>
      </c>
      <c r="C78" s="10" t="s">
        <v>243</v>
      </c>
      <c r="D78" s="44">
        <f t="shared" si="5"/>
        <v>0</v>
      </c>
      <c r="E78" s="124">
        <v>0</v>
      </c>
      <c r="F78" s="124">
        <v>0</v>
      </c>
      <c r="G78" s="124">
        <v>0</v>
      </c>
      <c r="H78" s="124">
        <v>0</v>
      </c>
      <c r="I78" s="124">
        <v>0</v>
      </c>
      <c r="J78" s="124">
        <v>0</v>
      </c>
      <c r="K78" s="124">
        <v>0</v>
      </c>
      <c r="L78" s="124">
        <v>0</v>
      </c>
      <c r="M78" s="124"/>
      <c r="N78" s="124"/>
      <c r="O78" s="124"/>
    </row>
    <row r="79" spans="1:15" s="1" customFormat="1" ht="24" x14ac:dyDescent="0.2">
      <c r="A79" s="20">
        <v>68</v>
      </c>
      <c r="B79" s="13" t="s">
        <v>128</v>
      </c>
      <c r="C79" s="10" t="s">
        <v>244</v>
      </c>
      <c r="D79" s="44">
        <f t="shared" si="5"/>
        <v>0</v>
      </c>
      <c r="E79" s="124">
        <v>0</v>
      </c>
      <c r="F79" s="124">
        <v>0</v>
      </c>
      <c r="G79" s="124">
        <v>0</v>
      </c>
      <c r="H79" s="124">
        <v>0</v>
      </c>
      <c r="I79" s="124">
        <v>0</v>
      </c>
      <c r="J79" s="124">
        <v>0</v>
      </c>
      <c r="K79" s="124">
        <v>0</v>
      </c>
      <c r="L79" s="124">
        <v>0</v>
      </c>
      <c r="M79" s="124"/>
      <c r="N79" s="124"/>
      <c r="O79" s="124"/>
    </row>
    <row r="80" spans="1:15" s="1" customFormat="1" ht="24" x14ac:dyDescent="0.2">
      <c r="A80" s="20">
        <v>69</v>
      </c>
      <c r="B80" s="12" t="s">
        <v>129</v>
      </c>
      <c r="C80" s="10" t="s">
        <v>245</v>
      </c>
      <c r="D80" s="44">
        <f t="shared" si="5"/>
        <v>0</v>
      </c>
      <c r="E80" s="124">
        <v>0</v>
      </c>
      <c r="F80" s="124">
        <v>0</v>
      </c>
      <c r="G80" s="124">
        <v>0</v>
      </c>
      <c r="H80" s="124">
        <v>0</v>
      </c>
      <c r="I80" s="124">
        <v>0</v>
      </c>
      <c r="J80" s="124">
        <v>0</v>
      </c>
      <c r="K80" s="124">
        <v>0</v>
      </c>
      <c r="L80" s="124">
        <v>0</v>
      </c>
      <c r="M80" s="124"/>
      <c r="N80" s="124"/>
      <c r="O80" s="124"/>
    </row>
    <row r="81" spans="1:15" s="1" customFormat="1" ht="24" x14ac:dyDescent="0.2">
      <c r="A81" s="20">
        <v>70</v>
      </c>
      <c r="B81" s="12" t="s">
        <v>130</v>
      </c>
      <c r="C81" s="10" t="s">
        <v>246</v>
      </c>
      <c r="D81" s="44">
        <f t="shared" si="5"/>
        <v>0</v>
      </c>
      <c r="E81" s="124">
        <v>0</v>
      </c>
      <c r="F81" s="124">
        <v>0</v>
      </c>
      <c r="G81" s="124">
        <v>0</v>
      </c>
      <c r="H81" s="124">
        <v>0</v>
      </c>
      <c r="I81" s="124">
        <v>0</v>
      </c>
      <c r="J81" s="124">
        <v>0</v>
      </c>
      <c r="K81" s="124">
        <v>0</v>
      </c>
      <c r="L81" s="124">
        <v>0</v>
      </c>
      <c r="M81" s="124"/>
      <c r="N81" s="124"/>
      <c r="O81" s="124"/>
    </row>
    <row r="82" spans="1:15" s="1" customFormat="1" ht="24" x14ac:dyDescent="0.2">
      <c r="A82" s="20">
        <v>71</v>
      </c>
      <c r="B82" s="12" t="s">
        <v>131</v>
      </c>
      <c r="C82" s="10" t="s">
        <v>247</v>
      </c>
      <c r="D82" s="44">
        <f t="shared" si="5"/>
        <v>0</v>
      </c>
      <c r="E82" s="124">
        <v>0</v>
      </c>
      <c r="F82" s="124">
        <v>0</v>
      </c>
      <c r="G82" s="124">
        <v>0</v>
      </c>
      <c r="H82" s="124">
        <v>0</v>
      </c>
      <c r="I82" s="124">
        <v>0</v>
      </c>
      <c r="J82" s="124">
        <v>0</v>
      </c>
      <c r="K82" s="124">
        <v>0</v>
      </c>
      <c r="L82" s="124">
        <v>0</v>
      </c>
      <c r="M82" s="124"/>
      <c r="N82" s="124"/>
      <c r="O82" s="124"/>
    </row>
    <row r="83" spans="1:15" s="1" customFormat="1" x14ac:dyDescent="0.2">
      <c r="A83" s="20">
        <v>72</v>
      </c>
      <c r="B83" s="21" t="s">
        <v>132</v>
      </c>
      <c r="C83" s="10" t="s">
        <v>133</v>
      </c>
      <c r="D83" s="44">
        <f t="shared" si="5"/>
        <v>17166616</v>
      </c>
      <c r="E83" s="124">
        <v>5929992</v>
      </c>
      <c r="F83" s="124">
        <v>0</v>
      </c>
      <c r="G83" s="124">
        <v>8189818</v>
      </c>
      <c r="H83" s="124">
        <v>3046806</v>
      </c>
      <c r="I83" s="124">
        <v>0</v>
      </c>
      <c r="J83" s="124">
        <v>0</v>
      </c>
      <c r="K83" s="124">
        <v>0</v>
      </c>
      <c r="L83" s="124">
        <v>0</v>
      </c>
      <c r="M83" s="124"/>
      <c r="N83" s="124"/>
      <c r="O83" s="124"/>
    </row>
    <row r="84" spans="1:15" s="1" customFormat="1" x14ac:dyDescent="0.2">
      <c r="A84" s="20">
        <v>73</v>
      </c>
      <c r="B84" s="12" t="s">
        <v>134</v>
      </c>
      <c r="C84" s="10" t="s">
        <v>248</v>
      </c>
      <c r="D84" s="44">
        <f t="shared" si="5"/>
        <v>47483293</v>
      </c>
      <c r="E84" s="124">
        <v>23220069</v>
      </c>
      <c r="F84" s="124">
        <v>0</v>
      </c>
      <c r="G84" s="124">
        <v>16833710</v>
      </c>
      <c r="H84" s="124">
        <v>7429514</v>
      </c>
      <c r="I84" s="124">
        <v>0</v>
      </c>
      <c r="J84" s="124">
        <v>0</v>
      </c>
      <c r="K84" s="124">
        <v>0</v>
      </c>
      <c r="L84" s="124">
        <v>0</v>
      </c>
      <c r="M84" s="124"/>
      <c r="N84" s="124"/>
      <c r="O84" s="124"/>
    </row>
    <row r="85" spans="1:15" s="1" customFormat="1" x14ac:dyDescent="0.2">
      <c r="A85" s="20">
        <v>74</v>
      </c>
      <c r="B85" s="21" t="s">
        <v>135</v>
      </c>
      <c r="C85" s="10" t="s">
        <v>35</v>
      </c>
      <c r="D85" s="44">
        <f t="shared" si="5"/>
        <v>42437003</v>
      </c>
      <c r="E85" s="124">
        <v>24845805</v>
      </c>
      <c r="F85" s="124">
        <v>0</v>
      </c>
      <c r="G85" s="124">
        <v>12788850</v>
      </c>
      <c r="H85" s="124">
        <v>4802348</v>
      </c>
      <c r="I85" s="124">
        <v>0</v>
      </c>
      <c r="J85" s="124">
        <v>0</v>
      </c>
      <c r="K85" s="124">
        <v>0</v>
      </c>
      <c r="L85" s="124">
        <v>0</v>
      </c>
      <c r="M85" s="124"/>
      <c r="N85" s="124"/>
      <c r="O85" s="124"/>
    </row>
    <row r="86" spans="1:15" s="1" customFormat="1" x14ac:dyDescent="0.2">
      <c r="A86" s="20">
        <v>75</v>
      </c>
      <c r="B86" s="12" t="s">
        <v>136</v>
      </c>
      <c r="C86" s="10" t="s">
        <v>415</v>
      </c>
      <c r="D86" s="44">
        <f t="shared" si="5"/>
        <v>14753024</v>
      </c>
      <c r="E86" s="124">
        <v>5017660</v>
      </c>
      <c r="F86" s="124">
        <v>0</v>
      </c>
      <c r="G86" s="124">
        <v>6978028</v>
      </c>
      <c r="H86" s="124">
        <v>2757336</v>
      </c>
      <c r="I86" s="124">
        <v>0</v>
      </c>
      <c r="J86" s="124">
        <v>0</v>
      </c>
      <c r="K86" s="124">
        <v>0</v>
      </c>
      <c r="L86" s="124">
        <v>0</v>
      </c>
      <c r="M86" s="124"/>
      <c r="N86" s="124"/>
      <c r="O86" s="124"/>
    </row>
    <row r="87" spans="1:15" s="1" customFormat="1" x14ac:dyDescent="0.2">
      <c r="A87" s="20">
        <v>76</v>
      </c>
      <c r="B87" s="12" t="s">
        <v>137</v>
      </c>
      <c r="C87" s="10" t="s">
        <v>36</v>
      </c>
      <c r="D87" s="44">
        <f t="shared" si="5"/>
        <v>106332839</v>
      </c>
      <c r="E87" s="124">
        <v>33815714</v>
      </c>
      <c r="F87" s="124">
        <v>0</v>
      </c>
      <c r="G87" s="124">
        <v>16165092</v>
      </c>
      <c r="H87" s="124">
        <v>9276515</v>
      </c>
      <c r="I87" s="124">
        <v>47075518</v>
      </c>
      <c r="J87" s="124">
        <v>0</v>
      </c>
      <c r="K87" s="124">
        <v>0</v>
      </c>
      <c r="L87" s="124">
        <v>0</v>
      </c>
      <c r="M87" s="124"/>
      <c r="N87" s="124"/>
      <c r="O87" s="124"/>
    </row>
    <row r="88" spans="1:15" s="1" customFormat="1" x14ac:dyDescent="0.2">
      <c r="A88" s="20">
        <v>77</v>
      </c>
      <c r="B88" s="12" t="s">
        <v>138</v>
      </c>
      <c r="C88" s="10" t="s">
        <v>50</v>
      </c>
      <c r="D88" s="44">
        <f t="shared" si="5"/>
        <v>22197372</v>
      </c>
      <c r="E88" s="124">
        <v>10425306</v>
      </c>
      <c r="F88" s="124">
        <v>8149309</v>
      </c>
      <c r="G88" s="124">
        <v>2735420</v>
      </c>
      <c r="H88" s="124">
        <v>887337</v>
      </c>
      <c r="I88" s="124">
        <v>0</v>
      </c>
      <c r="J88" s="124">
        <v>0</v>
      </c>
      <c r="K88" s="124">
        <v>0</v>
      </c>
      <c r="L88" s="124">
        <v>0</v>
      </c>
      <c r="M88" s="124"/>
      <c r="N88" s="124"/>
      <c r="O88" s="124"/>
    </row>
    <row r="89" spans="1:15" s="1" customFormat="1" x14ac:dyDescent="0.2">
      <c r="A89" s="20">
        <v>78</v>
      </c>
      <c r="B89" s="12" t="s">
        <v>139</v>
      </c>
      <c r="C89" s="10" t="s">
        <v>229</v>
      </c>
      <c r="D89" s="44">
        <f t="shared" si="5"/>
        <v>38224911</v>
      </c>
      <c r="E89" s="124">
        <v>17213776</v>
      </c>
      <c r="F89" s="124">
        <v>0</v>
      </c>
      <c r="G89" s="124">
        <v>13005945</v>
      </c>
      <c r="H89" s="124">
        <v>8005190</v>
      </c>
      <c r="I89" s="124">
        <v>0</v>
      </c>
      <c r="J89" s="124">
        <v>0</v>
      </c>
      <c r="K89" s="124">
        <v>0</v>
      </c>
      <c r="L89" s="124">
        <v>0</v>
      </c>
      <c r="M89" s="124"/>
      <c r="N89" s="124"/>
      <c r="O89" s="124"/>
    </row>
    <row r="90" spans="1:15" s="1" customFormat="1" x14ac:dyDescent="0.2">
      <c r="A90" s="20">
        <v>79</v>
      </c>
      <c r="B90" s="12" t="s">
        <v>140</v>
      </c>
      <c r="C90" s="10" t="s">
        <v>310</v>
      </c>
      <c r="D90" s="44">
        <f t="shared" si="5"/>
        <v>0</v>
      </c>
      <c r="E90" s="124">
        <v>0</v>
      </c>
      <c r="F90" s="124">
        <v>0</v>
      </c>
      <c r="G90" s="124">
        <v>0</v>
      </c>
      <c r="H90" s="124">
        <v>0</v>
      </c>
      <c r="I90" s="124">
        <v>0</v>
      </c>
      <c r="J90" s="124">
        <v>0</v>
      </c>
      <c r="K90" s="124">
        <v>0</v>
      </c>
      <c r="L90" s="124">
        <v>0</v>
      </c>
      <c r="M90" s="124"/>
      <c r="N90" s="124"/>
      <c r="O90" s="124"/>
    </row>
    <row r="91" spans="1:15" s="1" customFormat="1" x14ac:dyDescent="0.2">
      <c r="A91" s="20">
        <v>80</v>
      </c>
      <c r="B91" s="13" t="s">
        <v>141</v>
      </c>
      <c r="C91" s="10" t="s">
        <v>259</v>
      </c>
      <c r="D91" s="44">
        <f t="shared" si="5"/>
        <v>0</v>
      </c>
      <c r="E91" s="124">
        <v>0</v>
      </c>
      <c r="F91" s="124">
        <v>0</v>
      </c>
      <c r="G91" s="124">
        <v>0</v>
      </c>
      <c r="H91" s="124">
        <v>0</v>
      </c>
      <c r="I91" s="124">
        <v>0</v>
      </c>
      <c r="J91" s="124">
        <v>0</v>
      </c>
      <c r="K91" s="124">
        <v>0</v>
      </c>
      <c r="L91" s="124">
        <v>0</v>
      </c>
      <c r="M91" s="124"/>
      <c r="N91" s="124"/>
      <c r="O91" s="124"/>
    </row>
    <row r="92" spans="1:15" s="1" customFormat="1" ht="24" x14ac:dyDescent="0.2">
      <c r="A92" s="277">
        <v>81</v>
      </c>
      <c r="B92" s="280" t="s">
        <v>142</v>
      </c>
      <c r="C92" s="16" t="s">
        <v>249</v>
      </c>
      <c r="D92" s="44">
        <f t="shared" si="5"/>
        <v>2352106</v>
      </c>
      <c r="E92" s="124">
        <v>904369</v>
      </c>
      <c r="F92" s="124">
        <v>527951</v>
      </c>
      <c r="G92" s="124">
        <v>624256</v>
      </c>
      <c r="H92" s="124">
        <v>295530</v>
      </c>
      <c r="I92" s="124">
        <v>0</v>
      </c>
      <c r="J92" s="124">
        <v>0</v>
      </c>
      <c r="K92" s="124">
        <v>0</v>
      </c>
      <c r="L92" s="124">
        <v>0</v>
      </c>
      <c r="M92" s="124"/>
      <c r="N92" s="124"/>
      <c r="O92" s="124"/>
    </row>
    <row r="93" spans="1:15" s="1" customFormat="1" ht="36" x14ac:dyDescent="0.2">
      <c r="A93" s="278"/>
      <c r="B93" s="281"/>
      <c r="C93" s="10" t="s">
        <v>308</v>
      </c>
      <c r="D93" s="44">
        <f t="shared" si="5"/>
        <v>2352106</v>
      </c>
      <c r="E93" s="124">
        <v>904369</v>
      </c>
      <c r="F93" s="124">
        <v>527951</v>
      </c>
      <c r="G93" s="124">
        <v>624256</v>
      </c>
      <c r="H93" s="124">
        <v>295530</v>
      </c>
      <c r="I93" s="124">
        <v>0</v>
      </c>
      <c r="J93" s="124">
        <v>0</v>
      </c>
      <c r="K93" s="124">
        <v>0</v>
      </c>
      <c r="L93" s="124">
        <v>0</v>
      </c>
      <c r="M93" s="124"/>
      <c r="N93" s="124"/>
      <c r="O93" s="124"/>
    </row>
    <row r="94" spans="1:15" s="1" customFormat="1" ht="24" x14ac:dyDescent="0.2">
      <c r="A94" s="278"/>
      <c r="B94" s="281"/>
      <c r="C94" s="10" t="s">
        <v>250</v>
      </c>
      <c r="D94" s="44">
        <f t="shared" si="5"/>
        <v>0</v>
      </c>
      <c r="E94" s="124">
        <v>0</v>
      </c>
      <c r="F94" s="124">
        <v>0</v>
      </c>
      <c r="G94" s="124">
        <v>0</v>
      </c>
      <c r="H94" s="124">
        <v>0</v>
      </c>
      <c r="I94" s="124">
        <v>0</v>
      </c>
      <c r="J94" s="124">
        <v>0</v>
      </c>
      <c r="K94" s="124">
        <v>0</v>
      </c>
      <c r="L94" s="124">
        <v>0</v>
      </c>
      <c r="M94" s="124"/>
      <c r="N94" s="124"/>
      <c r="O94" s="124"/>
    </row>
    <row r="95" spans="1:15" s="1" customFormat="1" ht="36" x14ac:dyDescent="0.2">
      <c r="A95" s="279"/>
      <c r="B95" s="282"/>
      <c r="C95" s="22" t="s">
        <v>309</v>
      </c>
      <c r="D95" s="44">
        <f t="shared" si="5"/>
        <v>0</v>
      </c>
      <c r="E95" s="124">
        <v>0</v>
      </c>
      <c r="F95" s="124">
        <v>0</v>
      </c>
      <c r="G95" s="124">
        <v>0</v>
      </c>
      <c r="H95" s="124">
        <v>0</v>
      </c>
      <c r="I95" s="124">
        <v>0</v>
      </c>
      <c r="J95" s="124">
        <v>0</v>
      </c>
      <c r="K95" s="124">
        <v>0</v>
      </c>
      <c r="L95" s="124">
        <v>0</v>
      </c>
      <c r="M95" s="124"/>
      <c r="N95" s="124"/>
      <c r="O95" s="124"/>
    </row>
    <row r="96" spans="1:15" s="1" customFormat="1" ht="24" x14ac:dyDescent="0.2">
      <c r="A96" s="20">
        <v>82</v>
      </c>
      <c r="B96" s="13" t="s">
        <v>143</v>
      </c>
      <c r="C96" s="10" t="s">
        <v>49</v>
      </c>
      <c r="D96" s="44">
        <f t="shared" si="5"/>
        <v>0</v>
      </c>
      <c r="E96" s="124">
        <v>0</v>
      </c>
      <c r="F96" s="124">
        <v>0</v>
      </c>
      <c r="G96" s="124">
        <v>0</v>
      </c>
      <c r="H96" s="124">
        <v>0</v>
      </c>
      <c r="I96" s="124">
        <v>0</v>
      </c>
      <c r="J96" s="124">
        <v>0</v>
      </c>
      <c r="K96" s="124">
        <v>0</v>
      </c>
      <c r="L96" s="124">
        <v>0</v>
      </c>
      <c r="M96" s="124"/>
      <c r="N96" s="124"/>
      <c r="O96" s="124"/>
    </row>
    <row r="97" spans="1:15" s="1" customFormat="1" x14ac:dyDescent="0.2">
      <c r="A97" s="20">
        <v>83</v>
      </c>
      <c r="B97" s="13" t="s">
        <v>144</v>
      </c>
      <c r="C97" s="10" t="s">
        <v>145</v>
      </c>
      <c r="D97" s="44">
        <f t="shared" si="5"/>
        <v>689737</v>
      </c>
      <c r="E97" s="124">
        <v>0</v>
      </c>
      <c r="F97" s="124">
        <v>0</v>
      </c>
      <c r="G97" s="124">
        <v>494792</v>
      </c>
      <c r="H97" s="124">
        <v>194945</v>
      </c>
      <c r="I97" s="124">
        <v>0</v>
      </c>
      <c r="J97" s="124">
        <v>0</v>
      </c>
      <c r="K97" s="124">
        <v>0</v>
      </c>
      <c r="L97" s="124">
        <v>0</v>
      </c>
      <c r="M97" s="124"/>
      <c r="N97" s="124"/>
      <c r="O97" s="124"/>
    </row>
    <row r="98" spans="1:15" s="1" customFormat="1" x14ac:dyDescent="0.2">
      <c r="A98" s="20">
        <v>84</v>
      </c>
      <c r="B98" s="21" t="s">
        <v>146</v>
      </c>
      <c r="C98" s="10" t="s">
        <v>147</v>
      </c>
      <c r="D98" s="44">
        <f t="shared" si="5"/>
        <v>13142599</v>
      </c>
      <c r="E98" s="124">
        <v>6969996</v>
      </c>
      <c r="F98" s="124">
        <v>0</v>
      </c>
      <c r="G98" s="124">
        <v>3549394</v>
      </c>
      <c r="H98" s="124">
        <v>2623209</v>
      </c>
      <c r="I98" s="124">
        <v>0</v>
      </c>
      <c r="J98" s="124">
        <v>0</v>
      </c>
      <c r="K98" s="124">
        <v>0</v>
      </c>
      <c r="L98" s="124">
        <v>0</v>
      </c>
      <c r="M98" s="124"/>
      <c r="N98" s="124"/>
      <c r="O98" s="124"/>
    </row>
    <row r="99" spans="1:15" s="1" customFormat="1" x14ac:dyDescent="0.2">
      <c r="A99" s="20">
        <v>85</v>
      </c>
      <c r="B99" s="13" t="s">
        <v>148</v>
      </c>
      <c r="C99" s="10" t="s">
        <v>27</v>
      </c>
      <c r="D99" s="44">
        <f t="shared" si="5"/>
        <v>1858146</v>
      </c>
      <c r="E99" s="124">
        <v>0</v>
      </c>
      <c r="F99" s="124">
        <v>0</v>
      </c>
      <c r="G99" s="124">
        <v>1369343</v>
      </c>
      <c r="H99" s="124">
        <v>488803</v>
      </c>
      <c r="I99" s="124">
        <v>0</v>
      </c>
      <c r="J99" s="124">
        <v>0</v>
      </c>
      <c r="K99" s="124">
        <v>0</v>
      </c>
      <c r="L99" s="124">
        <v>0</v>
      </c>
      <c r="M99" s="124"/>
      <c r="N99" s="124"/>
      <c r="O99" s="124"/>
    </row>
    <row r="100" spans="1:15" s="1" customFormat="1" x14ac:dyDescent="0.2">
      <c r="A100" s="20">
        <v>86</v>
      </c>
      <c r="B100" s="21" t="s">
        <v>149</v>
      </c>
      <c r="C100" s="10" t="s">
        <v>12</v>
      </c>
      <c r="D100" s="44">
        <f t="shared" si="5"/>
        <v>1314277</v>
      </c>
      <c r="E100" s="124">
        <v>0</v>
      </c>
      <c r="F100" s="124">
        <v>0</v>
      </c>
      <c r="G100" s="124">
        <v>736085</v>
      </c>
      <c r="H100" s="124">
        <v>578192</v>
      </c>
      <c r="I100" s="124">
        <v>0</v>
      </c>
      <c r="J100" s="124">
        <v>0</v>
      </c>
      <c r="K100" s="124">
        <v>0</v>
      </c>
      <c r="L100" s="124">
        <v>0</v>
      </c>
      <c r="M100" s="124"/>
      <c r="N100" s="124"/>
      <c r="O100" s="124"/>
    </row>
    <row r="101" spans="1:15" s="1" customFormat="1" x14ac:dyDescent="0.2">
      <c r="A101" s="20">
        <v>87</v>
      </c>
      <c r="B101" s="21" t="s">
        <v>150</v>
      </c>
      <c r="C101" s="10" t="s">
        <v>26</v>
      </c>
      <c r="D101" s="44">
        <f t="shared" si="5"/>
        <v>8983640</v>
      </c>
      <c r="E101" s="124">
        <v>3233808</v>
      </c>
      <c r="F101" s="124">
        <v>0</v>
      </c>
      <c r="G101" s="124">
        <v>4087037</v>
      </c>
      <c r="H101" s="124">
        <v>1662795</v>
      </c>
      <c r="I101" s="124">
        <v>0</v>
      </c>
      <c r="J101" s="124">
        <v>0</v>
      </c>
      <c r="K101" s="124">
        <v>0</v>
      </c>
      <c r="L101" s="124">
        <v>0</v>
      </c>
      <c r="M101" s="124"/>
      <c r="N101" s="124"/>
      <c r="O101" s="124"/>
    </row>
    <row r="102" spans="1:15" s="1" customFormat="1" x14ac:dyDescent="0.2">
      <c r="A102" s="20">
        <v>88</v>
      </c>
      <c r="B102" s="13" t="s">
        <v>151</v>
      </c>
      <c r="C102" s="10" t="s">
        <v>43</v>
      </c>
      <c r="D102" s="44">
        <f t="shared" si="5"/>
        <v>3983832</v>
      </c>
      <c r="E102" s="124">
        <v>1296643</v>
      </c>
      <c r="F102" s="124">
        <v>0</v>
      </c>
      <c r="G102" s="124">
        <v>1485910</v>
      </c>
      <c r="H102" s="124">
        <v>1201279</v>
      </c>
      <c r="I102" s="124">
        <v>0</v>
      </c>
      <c r="J102" s="124">
        <v>0</v>
      </c>
      <c r="K102" s="124">
        <v>0</v>
      </c>
      <c r="L102" s="124">
        <v>0</v>
      </c>
      <c r="M102" s="124"/>
      <c r="N102" s="124"/>
      <c r="O102" s="124"/>
    </row>
    <row r="103" spans="1:15" s="1" customFormat="1" x14ac:dyDescent="0.2">
      <c r="A103" s="20">
        <v>89</v>
      </c>
      <c r="B103" s="12" t="s">
        <v>153</v>
      </c>
      <c r="C103" s="10" t="s">
        <v>28</v>
      </c>
      <c r="D103" s="44">
        <f t="shared" si="5"/>
        <v>1699385</v>
      </c>
      <c r="E103" s="124">
        <v>0</v>
      </c>
      <c r="F103" s="124">
        <v>0</v>
      </c>
      <c r="G103" s="124">
        <v>0</v>
      </c>
      <c r="H103" s="124">
        <v>1699385</v>
      </c>
      <c r="I103" s="124">
        <v>0</v>
      </c>
      <c r="J103" s="124">
        <v>0</v>
      </c>
      <c r="K103" s="124">
        <v>0</v>
      </c>
      <c r="L103" s="124">
        <v>0</v>
      </c>
      <c r="M103" s="124"/>
      <c r="N103" s="124"/>
      <c r="O103" s="124"/>
    </row>
    <row r="104" spans="1:15" s="1" customFormat="1" x14ac:dyDescent="0.2">
      <c r="A104" s="20">
        <v>90</v>
      </c>
      <c r="B104" s="12" t="s">
        <v>154</v>
      </c>
      <c r="C104" s="10" t="s">
        <v>29</v>
      </c>
      <c r="D104" s="44">
        <f t="shared" si="5"/>
        <v>5212344</v>
      </c>
      <c r="E104" s="124">
        <v>0</v>
      </c>
      <c r="F104" s="124">
        <v>0</v>
      </c>
      <c r="G104" s="124">
        <v>3683449</v>
      </c>
      <c r="H104" s="124">
        <v>1528895</v>
      </c>
      <c r="I104" s="124">
        <v>0</v>
      </c>
      <c r="J104" s="124">
        <v>0</v>
      </c>
      <c r="K104" s="124">
        <v>0</v>
      </c>
      <c r="L104" s="124">
        <v>0</v>
      </c>
      <c r="M104" s="124"/>
      <c r="N104" s="124"/>
      <c r="O104" s="124"/>
    </row>
    <row r="105" spans="1:15" s="1" customFormat="1" x14ac:dyDescent="0.2">
      <c r="A105" s="20">
        <v>91</v>
      </c>
      <c r="B105" s="21" t="s">
        <v>155</v>
      </c>
      <c r="C105" s="10" t="s">
        <v>14</v>
      </c>
      <c r="D105" s="44">
        <f t="shared" si="5"/>
        <v>2031667</v>
      </c>
      <c r="E105" s="124">
        <v>0</v>
      </c>
      <c r="F105" s="124">
        <v>0</v>
      </c>
      <c r="G105" s="124">
        <v>1306626</v>
      </c>
      <c r="H105" s="124">
        <v>725041</v>
      </c>
      <c r="I105" s="124">
        <v>0</v>
      </c>
      <c r="J105" s="124">
        <v>0</v>
      </c>
      <c r="K105" s="124">
        <v>0</v>
      </c>
      <c r="L105" s="124">
        <v>0</v>
      </c>
      <c r="M105" s="124"/>
      <c r="N105" s="124"/>
      <c r="O105" s="124"/>
    </row>
    <row r="106" spans="1:15" s="19" customFormat="1" x14ac:dyDescent="0.2">
      <c r="A106" s="20">
        <v>92</v>
      </c>
      <c r="B106" s="12" t="s">
        <v>156</v>
      </c>
      <c r="C106" s="10" t="s">
        <v>30</v>
      </c>
      <c r="D106" s="44">
        <f t="shared" si="5"/>
        <v>2021718</v>
      </c>
      <c r="E106" s="124">
        <v>0</v>
      </c>
      <c r="F106" s="124">
        <v>0</v>
      </c>
      <c r="G106" s="124">
        <v>1318571</v>
      </c>
      <c r="H106" s="124">
        <v>703147</v>
      </c>
      <c r="I106" s="124">
        <v>0</v>
      </c>
      <c r="J106" s="124">
        <v>0</v>
      </c>
      <c r="K106" s="124">
        <v>0</v>
      </c>
      <c r="L106" s="124">
        <v>0</v>
      </c>
      <c r="M106" s="124"/>
      <c r="N106" s="124"/>
      <c r="O106" s="124"/>
    </row>
    <row r="107" spans="1:15" s="1" customFormat="1" x14ac:dyDescent="0.2">
      <c r="A107" s="20">
        <v>93</v>
      </c>
      <c r="B107" s="12" t="s">
        <v>157</v>
      </c>
      <c r="C107" s="10" t="s">
        <v>15</v>
      </c>
      <c r="D107" s="44">
        <f t="shared" si="5"/>
        <v>4218756</v>
      </c>
      <c r="E107" s="124">
        <v>1473006</v>
      </c>
      <c r="F107" s="124">
        <v>0</v>
      </c>
      <c r="G107" s="124">
        <v>1948566</v>
      </c>
      <c r="H107" s="124">
        <v>797184</v>
      </c>
      <c r="I107" s="124">
        <v>0</v>
      </c>
      <c r="J107" s="124">
        <v>0</v>
      </c>
      <c r="K107" s="124">
        <v>0</v>
      </c>
      <c r="L107" s="124">
        <v>0</v>
      </c>
      <c r="M107" s="124"/>
      <c r="N107" s="124"/>
      <c r="O107" s="124"/>
    </row>
    <row r="108" spans="1:15" s="1" customFormat="1" x14ac:dyDescent="0.2">
      <c r="A108" s="20">
        <v>94</v>
      </c>
      <c r="B108" s="13" t="s">
        <v>158</v>
      </c>
      <c r="C108" s="10" t="s">
        <v>13</v>
      </c>
      <c r="D108" s="44">
        <f t="shared" si="5"/>
        <v>13069030</v>
      </c>
      <c r="E108" s="124">
        <v>7892002</v>
      </c>
      <c r="F108" s="124">
        <v>0</v>
      </c>
      <c r="G108" s="124">
        <v>3895548</v>
      </c>
      <c r="H108" s="124">
        <v>1281480</v>
      </c>
      <c r="I108" s="124">
        <v>0</v>
      </c>
      <c r="J108" s="124">
        <v>0</v>
      </c>
      <c r="K108" s="124">
        <v>0</v>
      </c>
      <c r="L108" s="124">
        <v>0</v>
      </c>
      <c r="M108" s="124"/>
      <c r="N108" s="124"/>
      <c r="O108" s="124"/>
    </row>
    <row r="109" spans="1:15" s="1" customFormat="1" x14ac:dyDescent="0.2">
      <c r="A109" s="20">
        <v>95</v>
      </c>
      <c r="B109" s="21" t="s">
        <v>159</v>
      </c>
      <c r="C109" s="10" t="s">
        <v>31</v>
      </c>
      <c r="D109" s="44">
        <f t="shared" si="5"/>
        <v>1822929</v>
      </c>
      <c r="E109" s="124">
        <v>0</v>
      </c>
      <c r="F109" s="124">
        <v>0</v>
      </c>
      <c r="G109" s="124">
        <v>1308005</v>
      </c>
      <c r="H109" s="124">
        <v>514924</v>
      </c>
      <c r="I109" s="124">
        <v>0</v>
      </c>
      <c r="J109" s="124">
        <v>0</v>
      </c>
      <c r="K109" s="124">
        <v>0</v>
      </c>
      <c r="L109" s="124">
        <v>0</v>
      </c>
      <c r="M109" s="124"/>
      <c r="N109" s="124"/>
      <c r="O109" s="124"/>
    </row>
    <row r="110" spans="1:15" s="1" customFormat="1" x14ac:dyDescent="0.2">
      <c r="A110" s="20">
        <v>96</v>
      </c>
      <c r="B110" s="12" t="s">
        <v>161</v>
      </c>
      <c r="C110" s="10" t="s">
        <v>33</v>
      </c>
      <c r="D110" s="44">
        <f t="shared" si="5"/>
        <v>10095219</v>
      </c>
      <c r="E110" s="124">
        <v>5002595</v>
      </c>
      <c r="F110" s="124">
        <v>0</v>
      </c>
      <c r="G110" s="124">
        <v>3460008</v>
      </c>
      <c r="H110" s="124">
        <v>1632616</v>
      </c>
      <c r="I110" s="124">
        <v>0</v>
      </c>
      <c r="J110" s="124">
        <v>0</v>
      </c>
      <c r="K110" s="124">
        <v>0</v>
      </c>
      <c r="L110" s="124">
        <v>0</v>
      </c>
      <c r="M110" s="124"/>
      <c r="N110" s="124"/>
      <c r="O110" s="124"/>
    </row>
    <row r="111" spans="1:15" s="1" customFormat="1" x14ac:dyDescent="0.2">
      <c r="A111" s="20">
        <v>97</v>
      </c>
      <c r="B111" s="12" t="s">
        <v>163</v>
      </c>
      <c r="C111" s="10" t="s">
        <v>164</v>
      </c>
      <c r="D111" s="44">
        <f t="shared" si="5"/>
        <v>0</v>
      </c>
      <c r="E111" s="124">
        <v>0</v>
      </c>
      <c r="F111" s="124">
        <v>0</v>
      </c>
      <c r="G111" s="124">
        <v>0</v>
      </c>
      <c r="H111" s="124">
        <v>0</v>
      </c>
      <c r="I111" s="124">
        <v>0</v>
      </c>
      <c r="J111" s="124">
        <v>0</v>
      </c>
      <c r="K111" s="124">
        <v>0</v>
      </c>
      <c r="L111" s="124">
        <v>0</v>
      </c>
      <c r="M111" s="124"/>
      <c r="N111" s="124"/>
      <c r="O111" s="124"/>
    </row>
    <row r="112" spans="1:15" s="1" customFormat="1" x14ac:dyDescent="0.2">
      <c r="A112" s="20">
        <v>98</v>
      </c>
      <c r="B112" s="12" t="s">
        <v>165</v>
      </c>
      <c r="C112" s="10" t="s">
        <v>166</v>
      </c>
      <c r="D112" s="44">
        <f t="shared" si="5"/>
        <v>0</v>
      </c>
      <c r="E112" s="124">
        <v>0</v>
      </c>
      <c r="F112" s="124">
        <v>0</v>
      </c>
      <c r="G112" s="124">
        <v>0</v>
      </c>
      <c r="H112" s="124">
        <v>0</v>
      </c>
      <c r="I112" s="124">
        <v>0</v>
      </c>
      <c r="J112" s="124">
        <v>0</v>
      </c>
      <c r="K112" s="124">
        <v>0</v>
      </c>
      <c r="L112" s="124">
        <v>0</v>
      </c>
      <c r="M112" s="124"/>
      <c r="N112" s="124"/>
      <c r="O112" s="124"/>
    </row>
    <row r="113" spans="1:15" s="1" customFormat="1" x14ac:dyDescent="0.2">
      <c r="A113" s="20">
        <v>99</v>
      </c>
      <c r="B113" s="21" t="s">
        <v>167</v>
      </c>
      <c r="C113" s="10" t="s">
        <v>168</v>
      </c>
      <c r="D113" s="44">
        <f t="shared" si="5"/>
        <v>0</v>
      </c>
      <c r="E113" s="124">
        <v>0</v>
      </c>
      <c r="F113" s="124">
        <v>0</v>
      </c>
      <c r="G113" s="124">
        <v>0</v>
      </c>
      <c r="H113" s="124">
        <v>0</v>
      </c>
      <c r="I113" s="124">
        <v>0</v>
      </c>
      <c r="J113" s="124">
        <v>0</v>
      </c>
      <c r="K113" s="124">
        <v>0</v>
      </c>
      <c r="L113" s="124">
        <v>0</v>
      </c>
      <c r="M113" s="124"/>
      <c r="N113" s="124"/>
      <c r="O113" s="124"/>
    </row>
    <row r="114" spans="1:15" s="1" customFormat="1" x14ac:dyDescent="0.2">
      <c r="A114" s="20">
        <v>100</v>
      </c>
      <c r="B114" s="21" t="s">
        <v>169</v>
      </c>
      <c r="C114" s="10" t="s">
        <v>170</v>
      </c>
      <c r="D114" s="44">
        <f t="shared" si="5"/>
        <v>0</v>
      </c>
      <c r="E114" s="124">
        <v>0</v>
      </c>
      <c r="F114" s="124">
        <v>0</v>
      </c>
      <c r="G114" s="124">
        <v>0</v>
      </c>
      <c r="H114" s="124">
        <v>0</v>
      </c>
      <c r="I114" s="124">
        <v>0</v>
      </c>
      <c r="J114" s="124">
        <v>0</v>
      </c>
      <c r="K114" s="124">
        <v>0</v>
      </c>
      <c r="L114" s="124">
        <v>0</v>
      </c>
      <c r="M114" s="124"/>
      <c r="N114" s="124"/>
      <c r="O114" s="124"/>
    </row>
    <row r="115" spans="1:15" s="1" customFormat="1" ht="24" x14ac:dyDescent="0.2">
      <c r="A115" s="20">
        <v>101</v>
      </c>
      <c r="B115" s="21" t="s">
        <v>171</v>
      </c>
      <c r="C115" s="10" t="s">
        <v>172</v>
      </c>
      <c r="D115" s="44">
        <f t="shared" si="5"/>
        <v>0</v>
      </c>
      <c r="E115" s="124">
        <v>0</v>
      </c>
      <c r="F115" s="124">
        <v>0</v>
      </c>
      <c r="G115" s="124">
        <v>0</v>
      </c>
      <c r="H115" s="124">
        <v>0</v>
      </c>
      <c r="I115" s="124">
        <v>0</v>
      </c>
      <c r="J115" s="124">
        <v>0</v>
      </c>
      <c r="K115" s="124">
        <v>0</v>
      </c>
      <c r="L115" s="124">
        <v>0</v>
      </c>
      <c r="M115" s="124"/>
      <c r="N115" s="124"/>
      <c r="O115" s="124"/>
    </row>
    <row r="116" spans="1:15" s="1" customFormat="1" x14ac:dyDescent="0.2">
      <c r="A116" s="20">
        <v>102</v>
      </c>
      <c r="B116" s="21" t="s">
        <v>173</v>
      </c>
      <c r="C116" s="10" t="s">
        <v>174</v>
      </c>
      <c r="D116" s="44">
        <f t="shared" si="5"/>
        <v>5426068</v>
      </c>
      <c r="E116" s="124">
        <v>0</v>
      </c>
      <c r="F116" s="124">
        <v>5426068</v>
      </c>
      <c r="G116" s="124">
        <v>0</v>
      </c>
      <c r="H116" s="124">
        <v>0</v>
      </c>
      <c r="I116" s="124">
        <v>0</v>
      </c>
      <c r="J116" s="124">
        <v>0</v>
      </c>
      <c r="K116" s="124">
        <v>0</v>
      </c>
      <c r="L116" s="124">
        <v>0</v>
      </c>
      <c r="M116" s="124"/>
      <c r="N116" s="124"/>
      <c r="O116" s="124"/>
    </row>
    <row r="117" spans="1:15" s="1" customFormat="1" x14ac:dyDescent="0.2">
      <c r="A117" s="20">
        <v>103</v>
      </c>
      <c r="B117" s="21" t="s">
        <v>175</v>
      </c>
      <c r="C117" s="10" t="s">
        <v>176</v>
      </c>
      <c r="D117" s="44">
        <f t="shared" si="5"/>
        <v>0</v>
      </c>
      <c r="E117" s="124">
        <v>0</v>
      </c>
      <c r="F117" s="124">
        <v>0</v>
      </c>
      <c r="G117" s="124">
        <v>0</v>
      </c>
      <c r="H117" s="124">
        <v>0</v>
      </c>
      <c r="I117" s="124">
        <v>0</v>
      </c>
      <c r="J117" s="124">
        <v>0</v>
      </c>
      <c r="K117" s="124">
        <v>0</v>
      </c>
      <c r="L117" s="124">
        <v>0</v>
      </c>
      <c r="M117" s="124"/>
      <c r="N117" s="124"/>
      <c r="O117" s="124"/>
    </row>
    <row r="118" spans="1:15" s="1" customFormat="1" x14ac:dyDescent="0.2">
      <c r="A118" s="20">
        <v>104</v>
      </c>
      <c r="B118" s="17" t="s">
        <v>177</v>
      </c>
      <c r="C118" s="15" t="s">
        <v>178</v>
      </c>
      <c r="D118" s="44">
        <f t="shared" si="5"/>
        <v>93058126</v>
      </c>
      <c r="E118" s="124">
        <v>20781079</v>
      </c>
      <c r="F118" s="124">
        <v>72277047</v>
      </c>
      <c r="G118" s="124">
        <v>0</v>
      </c>
      <c r="H118" s="124">
        <v>0</v>
      </c>
      <c r="I118" s="124">
        <v>0</v>
      </c>
      <c r="J118" s="124">
        <v>0</v>
      </c>
      <c r="K118" s="124">
        <v>0</v>
      </c>
      <c r="L118" s="124">
        <v>0</v>
      </c>
      <c r="M118" s="124"/>
      <c r="N118" s="124"/>
      <c r="O118" s="124"/>
    </row>
    <row r="119" spans="1:15" s="1" customFormat="1" x14ac:dyDescent="0.2">
      <c r="A119" s="20">
        <v>105</v>
      </c>
      <c r="B119" s="13" t="s">
        <v>179</v>
      </c>
      <c r="C119" s="10" t="s">
        <v>180</v>
      </c>
      <c r="D119" s="44">
        <f t="shared" si="5"/>
        <v>11688158</v>
      </c>
      <c r="E119" s="124">
        <v>0</v>
      </c>
      <c r="F119" s="124">
        <v>11688158</v>
      </c>
      <c r="G119" s="124">
        <v>0</v>
      </c>
      <c r="H119" s="124">
        <v>0</v>
      </c>
      <c r="I119" s="124">
        <v>0</v>
      </c>
      <c r="J119" s="124">
        <v>0</v>
      </c>
      <c r="K119" s="124">
        <v>0</v>
      </c>
      <c r="L119" s="124">
        <v>0</v>
      </c>
      <c r="M119" s="124"/>
      <c r="N119" s="124"/>
      <c r="O119" s="124"/>
    </row>
    <row r="120" spans="1:15" s="1" customFormat="1" x14ac:dyDescent="0.2">
      <c r="A120" s="20">
        <v>106</v>
      </c>
      <c r="B120" s="21" t="s">
        <v>181</v>
      </c>
      <c r="C120" s="10" t="s">
        <v>182</v>
      </c>
      <c r="D120" s="44">
        <f t="shared" si="5"/>
        <v>0</v>
      </c>
      <c r="E120" s="124">
        <v>0</v>
      </c>
      <c r="F120" s="124">
        <v>0</v>
      </c>
      <c r="G120" s="124">
        <v>0</v>
      </c>
      <c r="H120" s="124">
        <v>0</v>
      </c>
      <c r="I120" s="124">
        <v>0</v>
      </c>
      <c r="J120" s="124">
        <v>0</v>
      </c>
      <c r="K120" s="124">
        <v>0</v>
      </c>
      <c r="L120" s="124">
        <v>0</v>
      </c>
      <c r="M120" s="124"/>
      <c r="N120" s="124"/>
      <c r="O120" s="124"/>
    </row>
    <row r="121" spans="1:15" s="1" customFormat="1" x14ac:dyDescent="0.2">
      <c r="A121" s="20">
        <v>107</v>
      </c>
      <c r="B121" s="12" t="s">
        <v>183</v>
      </c>
      <c r="C121" s="18" t="s">
        <v>184</v>
      </c>
      <c r="D121" s="44">
        <f t="shared" si="5"/>
        <v>0</v>
      </c>
      <c r="E121" s="124">
        <v>0</v>
      </c>
      <c r="F121" s="124">
        <v>0</v>
      </c>
      <c r="G121" s="124">
        <v>0</v>
      </c>
      <c r="H121" s="124">
        <v>0</v>
      </c>
      <c r="I121" s="124">
        <v>0</v>
      </c>
      <c r="J121" s="124">
        <v>0</v>
      </c>
      <c r="K121" s="124">
        <v>0</v>
      </c>
      <c r="L121" s="124">
        <v>0</v>
      </c>
      <c r="M121" s="124"/>
      <c r="N121" s="124"/>
      <c r="O121" s="124"/>
    </row>
    <row r="122" spans="1:15" s="1" customFormat="1" x14ac:dyDescent="0.2">
      <c r="A122" s="20">
        <v>108</v>
      </c>
      <c r="B122" s="21" t="s">
        <v>185</v>
      </c>
      <c r="C122" s="10" t="s">
        <v>262</v>
      </c>
      <c r="D122" s="44">
        <f t="shared" si="5"/>
        <v>6512098</v>
      </c>
      <c r="E122" s="124">
        <v>0</v>
      </c>
      <c r="F122" s="124">
        <v>6512098</v>
      </c>
      <c r="G122" s="124">
        <v>0</v>
      </c>
      <c r="H122" s="124">
        <v>0</v>
      </c>
      <c r="I122" s="124">
        <v>0</v>
      </c>
      <c r="J122" s="124">
        <v>0</v>
      </c>
      <c r="K122" s="124">
        <v>0</v>
      </c>
      <c r="L122" s="124">
        <v>0</v>
      </c>
      <c r="M122" s="124"/>
      <c r="N122" s="124"/>
      <c r="O122" s="124"/>
    </row>
    <row r="123" spans="1:15" s="1" customFormat="1" x14ac:dyDescent="0.2">
      <c r="A123" s="20">
        <v>109</v>
      </c>
      <c r="B123" s="13" t="s">
        <v>186</v>
      </c>
      <c r="C123" s="10" t="s">
        <v>251</v>
      </c>
      <c r="D123" s="44">
        <f t="shared" si="5"/>
        <v>7502367</v>
      </c>
      <c r="E123" s="124">
        <v>1913577</v>
      </c>
      <c r="F123" s="124">
        <v>5588790</v>
      </c>
      <c r="G123" s="124">
        <v>0</v>
      </c>
      <c r="H123" s="124">
        <v>0</v>
      </c>
      <c r="I123" s="124">
        <v>0</v>
      </c>
      <c r="J123" s="124">
        <v>0</v>
      </c>
      <c r="K123" s="124">
        <v>0</v>
      </c>
      <c r="L123" s="124">
        <v>0</v>
      </c>
      <c r="M123" s="124"/>
      <c r="N123" s="124"/>
      <c r="O123" s="124"/>
    </row>
    <row r="124" spans="1:15" s="1" customFormat="1" x14ac:dyDescent="0.2">
      <c r="A124" s="20">
        <v>110</v>
      </c>
      <c r="B124" s="12" t="s">
        <v>331</v>
      </c>
      <c r="C124" s="10" t="s">
        <v>319</v>
      </c>
      <c r="D124" s="44">
        <f t="shared" si="5"/>
        <v>0</v>
      </c>
      <c r="E124" s="124">
        <v>0</v>
      </c>
      <c r="F124" s="124">
        <v>0</v>
      </c>
      <c r="G124" s="124">
        <v>0</v>
      </c>
      <c r="H124" s="124">
        <v>0</v>
      </c>
      <c r="I124" s="124">
        <v>0</v>
      </c>
      <c r="J124" s="124">
        <v>0</v>
      </c>
      <c r="K124" s="124">
        <v>0</v>
      </c>
      <c r="L124" s="124">
        <v>0</v>
      </c>
      <c r="M124" s="124"/>
      <c r="N124" s="124"/>
      <c r="O124" s="124"/>
    </row>
    <row r="125" spans="1:15" s="1" customFormat="1" x14ac:dyDescent="0.2">
      <c r="A125" s="20">
        <v>111</v>
      </c>
      <c r="B125" s="54" t="s">
        <v>422</v>
      </c>
      <c r="C125" s="15" t="s">
        <v>423</v>
      </c>
      <c r="D125" s="44">
        <f t="shared" si="5"/>
        <v>0</v>
      </c>
      <c r="E125" s="124">
        <v>0</v>
      </c>
      <c r="F125" s="124">
        <v>0</v>
      </c>
      <c r="G125" s="124">
        <v>0</v>
      </c>
      <c r="H125" s="124">
        <v>0</v>
      </c>
      <c r="I125" s="124">
        <v>0</v>
      </c>
      <c r="J125" s="124">
        <v>0</v>
      </c>
      <c r="K125" s="124">
        <v>0</v>
      </c>
      <c r="L125" s="124">
        <v>0</v>
      </c>
      <c r="M125" s="124"/>
      <c r="N125" s="124"/>
      <c r="O125" s="124"/>
    </row>
    <row r="126" spans="1:15" s="1" customFormat="1" x14ac:dyDescent="0.2">
      <c r="A126" s="20">
        <v>112</v>
      </c>
      <c r="B126" s="13" t="s">
        <v>187</v>
      </c>
      <c r="C126" s="10" t="s">
        <v>322</v>
      </c>
      <c r="D126" s="44">
        <f t="shared" si="5"/>
        <v>0</v>
      </c>
      <c r="E126" s="124">
        <v>0</v>
      </c>
      <c r="F126" s="124">
        <v>0</v>
      </c>
      <c r="G126" s="124">
        <v>0</v>
      </c>
      <c r="H126" s="124">
        <v>0</v>
      </c>
      <c r="I126" s="124">
        <v>0</v>
      </c>
      <c r="J126" s="124">
        <v>0</v>
      </c>
      <c r="K126" s="124">
        <v>0</v>
      </c>
      <c r="L126" s="124">
        <v>0</v>
      </c>
      <c r="M126" s="124"/>
      <c r="N126" s="124"/>
      <c r="O126" s="124"/>
    </row>
    <row r="127" spans="1:15" s="1" customFormat="1" x14ac:dyDescent="0.2">
      <c r="A127" s="20">
        <v>113</v>
      </c>
      <c r="B127" s="21" t="s">
        <v>188</v>
      </c>
      <c r="C127" s="10" t="s">
        <v>189</v>
      </c>
      <c r="D127" s="44">
        <f t="shared" si="5"/>
        <v>0</v>
      </c>
      <c r="E127" s="124">
        <v>0</v>
      </c>
      <c r="F127" s="124">
        <v>0</v>
      </c>
      <c r="G127" s="124">
        <v>0</v>
      </c>
      <c r="H127" s="124">
        <v>0</v>
      </c>
      <c r="I127" s="124">
        <v>0</v>
      </c>
      <c r="J127" s="124">
        <v>0</v>
      </c>
      <c r="K127" s="124">
        <v>0</v>
      </c>
      <c r="L127" s="124">
        <v>0</v>
      </c>
      <c r="M127" s="124"/>
      <c r="N127" s="124"/>
      <c r="O127" s="124"/>
    </row>
    <row r="128" spans="1:15" s="1" customFormat="1" ht="24" x14ac:dyDescent="0.2">
      <c r="A128" s="20">
        <v>114</v>
      </c>
      <c r="B128" s="21" t="s">
        <v>190</v>
      </c>
      <c r="C128" s="35" t="s">
        <v>307</v>
      </c>
      <c r="D128" s="44">
        <f t="shared" si="5"/>
        <v>0</v>
      </c>
      <c r="E128" s="124">
        <v>0</v>
      </c>
      <c r="F128" s="124">
        <v>0</v>
      </c>
      <c r="G128" s="124">
        <v>0</v>
      </c>
      <c r="H128" s="124">
        <v>0</v>
      </c>
      <c r="I128" s="124">
        <v>0</v>
      </c>
      <c r="J128" s="124">
        <v>0</v>
      </c>
      <c r="K128" s="124">
        <v>0</v>
      </c>
      <c r="L128" s="124">
        <v>0</v>
      </c>
      <c r="M128" s="124"/>
      <c r="N128" s="124"/>
      <c r="O128" s="124"/>
    </row>
    <row r="129" spans="1:15" s="1" customFormat="1" x14ac:dyDescent="0.2">
      <c r="A129" s="20">
        <v>115</v>
      </c>
      <c r="B129" s="21" t="s">
        <v>191</v>
      </c>
      <c r="C129" s="10" t="s">
        <v>226</v>
      </c>
      <c r="D129" s="44">
        <f t="shared" si="5"/>
        <v>191058312</v>
      </c>
      <c r="E129" s="124">
        <v>64662676</v>
      </c>
      <c r="F129" s="124">
        <v>54425000</v>
      </c>
      <c r="G129" s="124">
        <v>6048993</v>
      </c>
      <c r="H129" s="124">
        <v>5786946</v>
      </c>
      <c r="I129" s="124">
        <v>43099499</v>
      </c>
      <c r="J129" s="124">
        <v>0</v>
      </c>
      <c r="K129" s="124">
        <v>0</v>
      </c>
      <c r="L129" s="124">
        <v>17035198</v>
      </c>
      <c r="M129" s="124"/>
      <c r="N129" s="124"/>
      <c r="O129" s="124"/>
    </row>
    <row r="130" spans="1:15" x14ac:dyDescent="0.2">
      <c r="A130" s="20">
        <v>116</v>
      </c>
      <c r="B130" s="21" t="s">
        <v>192</v>
      </c>
      <c r="C130" s="10" t="s">
        <v>193</v>
      </c>
      <c r="D130" s="44">
        <f t="shared" si="5"/>
        <v>513162017</v>
      </c>
      <c r="E130" s="124">
        <v>240871785</v>
      </c>
      <c r="F130" s="124">
        <v>102222566</v>
      </c>
      <c r="G130" s="124">
        <v>2184840</v>
      </c>
      <c r="H130" s="124">
        <v>20519274</v>
      </c>
      <c r="I130" s="124">
        <v>101824981</v>
      </c>
      <c r="J130" s="124">
        <v>0</v>
      </c>
      <c r="K130" s="124">
        <v>0</v>
      </c>
      <c r="L130" s="124">
        <v>45538571</v>
      </c>
      <c r="M130" s="124"/>
      <c r="N130" s="124"/>
      <c r="O130" s="124"/>
    </row>
    <row r="131" spans="1:15" s="1" customFormat="1" x14ac:dyDescent="0.2">
      <c r="A131" s="20">
        <v>117</v>
      </c>
      <c r="B131" s="21" t="s">
        <v>194</v>
      </c>
      <c r="C131" s="10" t="s">
        <v>40</v>
      </c>
      <c r="D131" s="44">
        <f t="shared" si="5"/>
        <v>59341740</v>
      </c>
      <c r="E131" s="124">
        <v>26879303</v>
      </c>
      <c r="F131" s="124">
        <v>3513800</v>
      </c>
      <c r="G131" s="124">
        <v>13314626</v>
      </c>
      <c r="H131" s="124">
        <v>0</v>
      </c>
      <c r="I131" s="124">
        <v>0</v>
      </c>
      <c r="J131" s="124">
        <v>0</v>
      </c>
      <c r="K131" s="124">
        <v>0</v>
      </c>
      <c r="L131" s="124">
        <v>15634011</v>
      </c>
      <c r="M131" s="124"/>
      <c r="N131" s="124"/>
      <c r="O131" s="124"/>
    </row>
    <row r="132" spans="1:15" s="1" customFormat="1" x14ac:dyDescent="0.2">
      <c r="A132" s="20">
        <v>118</v>
      </c>
      <c r="B132" s="12" t="s">
        <v>195</v>
      </c>
      <c r="C132" s="10" t="s">
        <v>46</v>
      </c>
      <c r="D132" s="44">
        <f t="shared" si="5"/>
        <v>31823955</v>
      </c>
      <c r="E132" s="124">
        <v>11108403</v>
      </c>
      <c r="F132" s="124">
        <v>12885380</v>
      </c>
      <c r="G132" s="124">
        <v>1820700</v>
      </c>
      <c r="H132" s="124">
        <v>3361125</v>
      </c>
      <c r="I132" s="124">
        <v>2648347</v>
      </c>
      <c r="J132" s="124">
        <v>0</v>
      </c>
      <c r="K132" s="124">
        <v>0</v>
      </c>
      <c r="L132" s="124">
        <v>0</v>
      </c>
      <c r="M132" s="124"/>
      <c r="N132" s="124"/>
      <c r="O132" s="124"/>
    </row>
    <row r="133" spans="1:15" s="1" customFormat="1" x14ac:dyDescent="0.2">
      <c r="A133" s="20">
        <v>119</v>
      </c>
      <c r="B133" s="12" t="s">
        <v>196</v>
      </c>
      <c r="C133" s="10" t="s">
        <v>228</v>
      </c>
      <c r="D133" s="44">
        <f t="shared" si="5"/>
        <v>0</v>
      </c>
      <c r="E133" s="124">
        <v>0</v>
      </c>
      <c r="F133" s="124">
        <v>0</v>
      </c>
      <c r="G133" s="124">
        <v>0</v>
      </c>
      <c r="H133" s="124">
        <v>0</v>
      </c>
      <c r="I133" s="124">
        <v>0</v>
      </c>
      <c r="J133" s="124">
        <v>0</v>
      </c>
      <c r="K133" s="124">
        <v>0</v>
      </c>
      <c r="L133" s="124">
        <v>0</v>
      </c>
      <c r="M133" s="124"/>
      <c r="N133" s="124"/>
      <c r="O133" s="124"/>
    </row>
    <row r="134" spans="1:15" s="1" customFormat="1" x14ac:dyDescent="0.2">
      <c r="A134" s="20">
        <v>120</v>
      </c>
      <c r="B134" s="12" t="s">
        <v>197</v>
      </c>
      <c r="C134" s="10" t="s">
        <v>48</v>
      </c>
      <c r="D134" s="44">
        <f t="shared" si="5"/>
        <v>15301853</v>
      </c>
      <c r="E134" s="124">
        <v>0</v>
      </c>
      <c r="F134" s="124">
        <v>14792057</v>
      </c>
      <c r="G134" s="124">
        <v>509796</v>
      </c>
      <c r="H134" s="124">
        <v>0</v>
      </c>
      <c r="I134" s="124">
        <v>0</v>
      </c>
      <c r="J134" s="124">
        <v>0</v>
      </c>
      <c r="K134" s="124">
        <v>0</v>
      </c>
      <c r="L134" s="124">
        <v>0</v>
      </c>
      <c r="M134" s="124"/>
      <c r="N134" s="124"/>
      <c r="O134" s="124"/>
    </row>
    <row r="135" spans="1:15" s="1" customFormat="1" x14ac:dyDescent="0.2">
      <c r="A135" s="20">
        <v>121</v>
      </c>
      <c r="B135" s="21" t="s">
        <v>198</v>
      </c>
      <c r="C135" s="10" t="s">
        <v>47</v>
      </c>
      <c r="D135" s="44">
        <f t="shared" si="5"/>
        <v>107811128</v>
      </c>
      <c r="E135" s="124">
        <v>0</v>
      </c>
      <c r="F135" s="124">
        <v>0</v>
      </c>
      <c r="G135" s="124">
        <v>0</v>
      </c>
      <c r="H135" s="124">
        <v>0</v>
      </c>
      <c r="I135" s="124">
        <v>0</v>
      </c>
      <c r="J135" s="124">
        <v>67871872</v>
      </c>
      <c r="K135" s="124">
        <v>0</v>
      </c>
      <c r="L135" s="124">
        <v>0</v>
      </c>
      <c r="M135" s="124">
        <v>39939256</v>
      </c>
      <c r="N135" s="124"/>
      <c r="O135" s="124"/>
    </row>
    <row r="136" spans="1:15" s="1" customFormat="1" x14ac:dyDescent="0.2">
      <c r="A136" s="20">
        <v>122</v>
      </c>
      <c r="B136" s="21" t="s">
        <v>199</v>
      </c>
      <c r="C136" s="10" t="s">
        <v>200</v>
      </c>
      <c r="D136" s="44">
        <f t="shared" si="5"/>
        <v>0</v>
      </c>
      <c r="E136" s="124">
        <v>0</v>
      </c>
      <c r="F136" s="124">
        <v>0</v>
      </c>
      <c r="G136" s="124">
        <v>0</v>
      </c>
      <c r="H136" s="124">
        <v>0</v>
      </c>
      <c r="I136" s="124">
        <v>0</v>
      </c>
      <c r="J136" s="124">
        <v>0</v>
      </c>
      <c r="K136" s="124">
        <v>0</v>
      </c>
      <c r="L136" s="124">
        <v>0</v>
      </c>
      <c r="M136" s="124"/>
      <c r="N136" s="124"/>
      <c r="O136" s="124"/>
    </row>
    <row r="137" spans="1:15" s="1" customFormat="1" x14ac:dyDescent="0.2">
      <c r="A137" s="20">
        <v>123</v>
      </c>
      <c r="B137" s="21" t="s">
        <v>201</v>
      </c>
      <c r="C137" s="10" t="s">
        <v>41</v>
      </c>
      <c r="D137" s="44">
        <f t="shared" si="5"/>
        <v>17986625</v>
      </c>
      <c r="E137" s="124">
        <v>13066678</v>
      </c>
      <c r="F137" s="124">
        <v>0</v>
      </c>
      <c r="G137" s="124">
        <v>1908379</v>
      </c>
      <c r="H137" s="124">
        <v>3011568</v>
      </c>
      <c r="I137" s="124">
        <v>0</v>
      </c>
      <c r="J137" s="124">
        <v>0</v>
      </c>
      <c r="K137" s="124">
        <v>0</v>
      </c>
      <c r="L137" s="124">
        <v>0</v>
      </c>
      <c r="M137" s="124"/>
      <c r="N137" s="124"/>
      <c r="O137" s="124"/>
    </row>
    <row r="138" spans="1:15" s="1" customFormat="1" x14ac:dyDescent="0.2">
      <c r="A138" s="20">
        <v>124</v>
      </c>
      <c r="B138" s="12" t="s">
        <v>202</v>
      </c>
      <c r="C138" s="10" t="s">
        <v>227</v>
      </c>
      <c r="D138" s="44">
        <f t="shared" si="5"/>
        <v>127379615</v>
      </c>
      <c r="E138" s="124">
        <v>65042417</v>
      </c>
      <c r="F138" s="124">
        <v>52430559</v>
      </c>
      <c r="G138" s="124">
        <v>6718091</v>
      </c>
      <c r="H138" s="124">
        <v>3188548</v>
      </c>
      <c r="I138" s="124">
        <v>0</v>
      </c>
      <c r="J138" s="124">
        <v>0</v>
      </c>
      <c r="K138" s="124">
        <v>0</v>
      </c>
      <c r="L138" s="124">
        <v>0</v>
      </c>
      <c r="M138" s="124"/>
      <c r="N138" s="124"/>
      <c r="O138" s="124"/>
    </row>
    <row r="139" spans="1:15" s="1" customFormat="1" ht="24" x14ac:dyDescent="0.2">
      <c r="A139" s="20">
        <v>125</v>
      </c>
      <c r="B139" s="13" t="s">
        <v>203</v>
      </c>
      <c r="C139" s="10" t="s">
        <v>465</v>
      </c>
      <c r="D139" s="44">
        <f t="shared" si="5"/>
        <v>53593830</v>
      </c>
      <c r="E139" s="124">
        <v>11279668</v>
      </c>
      <c r="F139" s="124">
        <v>5302866</v>
      </c>
      <c r="G139" s="124">
        <v>9652297</v>
      </c>
      <c r="H139" s="124">
        <v>5689130</v>
      </c>
      <c r="I139" s="124">
        <v>21669869</v>
      </c>
      <c r="J139" s="124">
        <v>0</v>
      </c>
      <c r="K139" s="124">
        <v>0</v>
      </c>
      <c r="L139" s="124">
        <v>0</v>
      </c>
      <c r="M139" s="124"/>
      <c r="N139" s="124"/>
      <c r="O139" s="124"/>
    </row>
    <row r="140" spans="1:15" x14ac:dyDescent="0.2">
      <c r="A140" s="20">
        <v>126</v>
      </c>
      <c r="B140" s="21" t="s">
        <v>204</v>
      </c>
      <c r="C140" s="10" t="s">
        <v>205</v>
      </c>
      <c r="D140" s="44">
        <f t="shared" si="5"/>
        <v>21321384</v>
      </c>
      <c r="E140" s="124">
        <v>10330914</v>
      </c>
      <c r="F140" s="124">
        <v>0</v>
      </c>
      <c r="G140" s="124">
        <v>0</v>
      </c>
      <c r="H140" s="124">
        <v>0</v>
      </c>
      <c r="I140" s="124">
        <v>0</v>
      </c>
      <c r="J140" s="124">
        <v>0</v>
      </c>
      <c r="K140" s="124">
        <v>0</v>
      </c>
      <c r="L140" s="124">
        <v>0</v>
      </c>
      <c r="M140" s="124"/>
      <c r="N140" s="124">
        <v>5819490</v>
      </c>
      <c r="O140" s="124">
        <v>5170980</v>
      </c>
    </row>
    <row r="141" spans="1:15" x14ac:dyDescent="0.2">
      <c r="A141" s="20">
        <v>127</v>
      </c>
      <c r="B141" s="12" t="s">
        <v>206</v>
      </c>
      <c r="C141" s="10" t="s">
        <v>207</v>
      </c>
      <c r="D141" s="44">
        <f t="shared" ref="D141:D149" si="6">SUM(E141:O141)</f>
        <v>0</v>
      </c>
      <c r="E141" s="124">
        <v>0</v>
      </c>
      <c r="F141" s="124">
        <v>0</v>
      </c>
      <c r="G141" s="124">
        <v>0</v>
      </c>
      <c r="H141" s="124">
        <v>0</v>
      </c>
      <c r="I141" s="124">
        <v>0</v>
      </c>
      <c r="J141" s="124">
        <v>0</v>
      </c>
      <c r="K141" s="124">
        <v>0</v>
      </c>
      <c r="L141" s="124">
        <v>0</v>
      </c>
      <c r="M141" s="124"/>
      <c r="N141" s="124"/>
      <c r="O141" s="124"/>
    </row>
    <row r="142" spans="1:15" x14ac:dyDescent="0.2">
      <c r="A142" s="20">
        <v>128</v>
      </c>
      <c r="B142" s="21" t="s">
        <v>208</v>
      </c>
      <c r="C142" s="10" t="s">
        <v>209</v>
      </c>
      <c r="D142" s="44">
        <f t="shared" si="6"/>
        <v>289311743</v>
      </c>
      <c r="E142" s="124">
        <v>0</v>
      </c>
      <c r="F142" s="124">
        <v>0</v>
      </c>
      <c r="G142" s="124">
        <v>0</v>
      </c>
      <c r="H142" s="124">
        <v>0</v>
      </c>
      <c r="I142" s="124">
        <v>0</v>
      </c>
      <c r="J142" s="124">
        <v>0</v>
      </c>
      <c r="K142" s="124">
        <v>289311743</v>
      </c>
      <c r="L142" s="124">
        <v>0</v>
      </c>
      <c r="M142" s="124"/>
      <c r="N142" s="124"/>
      <c r="O142" s="124"/>
    </row>
    <row r="143" spans="1:15" x14ac:dyDescent="0.2">
      <c r="A143" s="20">
        <v>129</v>
      </c>
      <c r="B143" s="85" t="s">
        <v>252</v>
      </c>
      <c r="C143" s="87" t="s">
        <v>253</v>
      </c>
      <c r="D143" s="44">
        <f t="shared" si="6"/>
        <v>0</v>
      </c>
      <c r="E143" s="124">
        <v>0</v>
      </c>
      <c r="F143" s="124">
        <v>0</v>
      </c>
      <c r="G143" s="124">
        <v>0</v>
      </c>
      <c r="H143" s="124">
        <v>0</v>
      </c>
      <c r="I143" s="124">
        <v>0</v>
      </c>
      <c r="J143" s="124">
        <v>0</v>
      </c>
      <c r="K143" s="124">
        <v>0</v>
      </c>
      <c r="L143" s="124">
        <v>0</v>
      </c>
      <c r="M143" s="124"/>
      <c r="N143" s="124"/>
      <c r="O143" s="124"/>
    </row>
    <row r="144" spans="1:15" x14ac:dyDescent="0.2">
      <c r="A144" s="20">
        <v>130</v>
      </c>
      <c r="B144" s="88" t="s">
        <v>254</v>
      </c>
      <c r="C144" s="41" t="s">
        <v>255</v>
      </c>
      <c r="D144" s="44">
        <f t="shared" si="6"/>
        <v>0</v>
      </c>
      <c r="E144" s="124">
        <v>0</v>
      </c>
      <c r="F144" s="124">
        <v>0</v>
      </c>
      <c r="G144" s="124">
        <v>0</v>
      </c>
      <c r="H144" s="124">
        <v>0</v>
      </c>
      <c r="I144" s="124">
        <v>0</v>
      </c>
      <c r="J144" s="124">
        <v>0</v>
      </c>
      <c r="K144" s="124">
        <v>0</v>
      </c>
      <c r="L144" s="124">
        <v>0</v>
      </c>
      <c r="M144" s="124"/>
      <c r="N144" s="124"/>
      <c r="O144" s="124"/>
    </row>
    <row r="145" spans="1:15" x14ac:dyDescent="0.2">
      <c r="A145" s="20">
        <v>131</v>
      </c>
      <c r="B145" s="89" t="s">
        <v>256</v>
      </c>
      <c r="C145" s="141" t="s">
        <v>420</v>
      </c>
      <c r="D145" s="44">
        <f t="shared" si="6"/>
        <v>0</v>
      </c>
      <c r="E145" s="124">
        <v>0</v>
      </c>
      <c r="F145" s="124">
        <v>0</v>
      </c>
      <c r="G145" s="124">
        <v>0</v>
      </c>
      <c r="H145" s="124">
        <v>0</v>
      </c>
      <c r="I145" s="124">
        <v>0</v>
      </c>
      <c r="J145" s="124">
        <v>0</v>
      </c>
      <c r="K145" s="124">
        <v>0</v>
      </c>
      <c r="L145" s="124">
        <v>0</v>
      </c>
      <c r="M145" s="124"/>
      <c r="N145" s="124"/>
      <c r="O145" s="124"/>
    </row>
    <row r="146" spans="1:15" x14ac:dyDescent="0.2">
      <c r="A146" s="20">
        <v>132</v>
      </c>
      <c r="B146" s="20" t="s">
        <v>260</v>
      </c>
      <c r="C146" s="28" t="s">
        <v>261</v>
      </c>
      <c r="D146" s="44">
        <f t="shared" si="6"/>
        <v>0</v>
      </c>
      <c r="E146" s="124">
        <v>0</v>
      </c>
      <c r="F146" s="124">
        <v>0</v>
      </c>
      <c r="G146" s="124">
        <v>0</v>
      </c>
      <c r="H146" s="124">
        <v>0</v>
      </c>
      <c r="I146" s="124">
        <v>0</v>
      </c>
      <c r="J146" s="124">
        <v>0</v>
      </c>
      <c r="K146" s="124">
        <v>0</v>
      </c>
      <c r="L146" s="124">
        <v>0</v>
      </c>
      <c r="M146" s="124"/>
      <c r="N146" s="124"/>
      <c r="O146" s="124"/>
    </row>
    <row r="147" spans="1:15" x14ac:dyDescent="0.2">
      <c r="A147" s="20">
        <v>133</v>
      </c>
      <c r="B147" s="54" t="s">
        <v>312</v>
      </c>
      <c r="C147" s="28" t="s">
        <v>311</v>
      </c>
      <c r="D147" s="44">
        <f t="shared" si="6"/>
        <v>0</v>
      </c>
      <c r="E147" s="124">
        <v>0</v>
      </c>
      <c r="F147" s="124">
        <v>0</v>
      </c>
      <c r="G147" s="124">
        <v>0</v>
      </c>
      <c r="H147" s="124">
        <v>0</v>
      </c>
      <c r="I147" s="124">
        <v>0</v>
      </c>
      <c r="J147" s="124">
        <v>0</v>
      </c>
      <c r="K147" s="124">
        <v>0</v>
      </c>
      <c r="L147" s="124">
        <v>0</v>
      </c>
      <c r="M147" s="124"/>
      <c r="N147" s="124"/>
      <c r="O147" s="124"/>
    </row>
    <row r="148" spans="1:15" x14ac:dyDescent="0.2">
      <c r="A148" s="20">
        <v>134</v>
      </c>
      <c r="B148" s="54" t="s">
        <v>321</v>
      </c>
      <c r="C148" s="28" t="s">
        <v>318</v>
      </c>
      <c r="D148" s="44">
        <f t="shared" si="6"/>
        <v>0</v>
      </c>
      <c r="E148" s="124">
        <v>0</v>
      </c>
      <c r="F148" s="124">
        <v>0</v>
      </c>
      <c r="G148" s="124">
        <v>0</v>
      </c>
      <c r="H148" s="124">
        <v>0</v>
      </c>
      <c r="I148" s="124">
        <v>0</v>
      </c>
      <c r="J148" s="124">
        <v>0</v>
      </c>
      <c r="K148" s="124">
        <v>0</v>
      </c>
      <c r="L148" s="124">
        <v>0</v>
      </c>
      <c r="M148" s="124"/>
      <c r="N148" s="124"/>
      <c r="O148" s="124"/>
    </row>
    <row r="149" spans="1:15" s="4" customFormat="1" x14ac:dyDescent="0.2">
      <c r="A149" s="20">
        <v>135</v>
      </c>
      <c r="B149" s="54" t="s">
        <v>413</v>
      </c>
      <c r="C149" s="15" t="s">
        <v>414</v>
      </c>
      <c r="D149" s="44">
        <f t="shared" si="6"/>
        <v>0</v>
      </c>
      <c r="E149" s="124">
        <v>0</v>
      </c>
      <c r="F149" s="124">
        <v>0</v>
      </c>
      <c r="G149" s="124">
        <v>0</v>
      </c>
      <c r="H149" s="124">
        <v>0</v>
      </c>
      <c r="I149" s="124">
        <v>0</v>
      </c>
      <c r="J149" s="124">
        <v>0</v>
      </c>
      <c r="K149" s="124">
        <v>0</v>
      </c>
      <c r="L149" s="124">
        <v>0</v>
      </c>
      <c r="M149" s="124"/>
      <c r="N149" s="124"/>
      <c r="O149" s="124"/>
    </row>
    <row r="150" spans="1:15" s="4" customFormat="1" x14ac:dyDescent="0.2">
      <c r="A150" s="6"/>
      <c r="B150" s="6"/>
      <c r="C150" s="7"/>
      <c r="D150" s="8"/>
      <c r="E150" s="8"/>
      <c r="F150" s="8"/>
      <c r="G150" s="8"/>
      <c r="H150" s="8"/>
      <c r="I150" s="8"/>
      <c r="J150" s="8"/>
      <c r="K150" s="8"/>
      <c r="L150" s="8"/>
      <c r="O150" s="8"/>
    </row>
  </sheetData>
  <mergeCells count="22">
    <mergeCell ref="A92:A95"/>
    <mergeCell ref="B92:B95"/>
    <mergeCell ref="K5:K7"/>
    <mergeCell ref="L5:L7"/>
    <mergeCell ref="M5:M7"/>
    <mergeCell ref="I5:I7"/>
    <mergeCell ref="J5:J7"/>
    <mergeCell ref="A8:C8"/>
    <mergeCell ref="A11:C11"/>
    <mergeCell ref="E4:O4"/>
    <mergeCell ref="A2:O2"/>
    <mergeCell ref="H5:H7"/>
    <mergeCell ref="A4:A7"/>
    <mergeCell ref="B4:B7"/>
    <mergeCell ref="C4:C7"/>
    <mergeCell ref="E5:E7"/>
    <mergeCell ref="D4:D7"/>
    <mergeCell ref="F5:F7"/>
    <mergeCell ref="G5:G7"/>
    <mergeCell ref="O5:O7"/>
    <mergeCell ref="N5:N7"/>
    <mergeCell ref="M3:O3"/>
  </mergeCells>
  <pageMargins left="0" right="0" top="0" bottom="0" header="0" footer="0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9"/>
  <sheetViews>
    <sheetView zoomScale="110" zoomScaleNormal="110" workbookViewId="0">
      <pane xSplit="3" ySplit="7" topLeftCell="D8" activePane="bottomRight" state="frozen"/>
      <selection pane="topRight" activeCell="E1" sqref="E1"/>
      <selection pane="bottomLeft" activeCell="A9" sqref="A9"/>
      <selection pane="bottomRight" activeCell="H145" sqref="H145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22.42578125" style="8" customWidth="1"/>
    <col min="5" max="5" width="13" style="8" customWidth="1"/>
    <col min="6" max="16384" width="9.140625" style="8"/>
  </cols>
  <sheetData>
    <row r="2" spans="1:5" ht="75.75" customHeight="1" x14ac:dyDescent="0.2">
      <c r="A2" s="318" t="s">
        <v>442</v>
      </c>
      <c r="B2" s="318"/>
      <c r="C2" s="318"/>
      <c r="D2" s="318"/>
      <c r="E2" s="318"/>
    </row>
    <row r="3" spans="1:5" x14ac:dyDescent="0.2">
      <c r="C3" s="9"/>
      <c r="D3" s="8" t="s">
        <v>278</v>
      </c>
    </row>
    <row r="4" spans="1:5" ht="12" customHeight="1" x14ac:dyDescent="0.2">
      <c r="A4" s="294" t="s">
        <v>44</v>
      </c>
      <c r="B4" s="294" t="s">
        <v>56</v>
      </c>
      <c r="C4" s="295" t="s">
        <v>45</v>
      </c>
      <c r="D4" s="450" t="s">
        <v>454</v>
      </c>
      <c r="E4" s="180" t="s">
        <v>419</v>
      </c>
    </row>
    <row r="5" spans="1:5" ht="12" customHeight="1" x14ac:dyDescent="0.2">
      <c r="A5" s="294"/>
      <c r="B5" s="294"/>
      <c r="C5" s="295"/>
      <c r="D5" s="450"/>
      <c r="E5" s="294" t="s">
        <v>443</v>
      </c>
    </row>
    <row r="6" spans="1:5" ht="41.25" customHeight="1" x14ac:dyDescent="0.2">
      <c r="A6" s="294"/>
      <c r="B6" s="294"/>
      <c r="C6" s="295"/>
      <c r="D6" s="450"/>
      <c r="E6" s="294"/>
    </row>
    <row r="7" spans="1:5" s="2" customFormat="1" x14ac:dyDescent="0.2">
      <c r="A7" s="289" t="s">
        <v>225</v>
      </c>
      <c r="B7" s="289"/>
      <c r="C7" s="289"/>
      <c r="D7" s="179">
        <f>D10+D9+D8</f>
        <v>859484560</v>
      </c>
      <c r="E7" s="260">
        <f>E10+E9+E8</f>
        <v>33825540</v>
      </c>
    </row>
    <row r="8" spans="1:5" s="3" customFormat="1" ht="13.5" customHeight="1" x14ac:dyDescent="0.2">
      <c r="A8" s="5"/>
      <c r="B8" s="5"/>
      <c r="C8" s="11" t="s">
        <v>54</v>
      </c>
      <c r="D8" s="124">
        <v>6846</v>
      </c>
      <c r="E8" s="124">
        <v>12</v>
      </c>
    </row>
    <row r="9" spans="1:5" s="3" customFormat="1" ht="24" x14ac:dyDescent="0.2">
      <c r="A9" s="5"/>
      <c r="B9" s="5"/>
      <c r="C9" s="11" t="s">
        <v>280</v>
      </c>
      <c r="D9" s="124"/>
      <c r="E9" s="140"/>
    </row>
    <row r="10" spans="1:5" s="2" customFormat="1" x14ac:dyDescent="0.2">
      <c r="A10" s="289" t="s">
        <v>224</v>
      </c>
      <c r="B10" s="289"/>
      <c r="C10" s="289"/>
      <c r="D10" s="179">
        <f t="shared" ref="D10:E10" si="0">SUM(D11:D147)-D91</f>
        <v>859477714</v>
      </c>
      <c r="E10" s="179">
        <f t="shared" si="0"/>
        <v>33825528</v>
      </c>
    </row>
    <row r="11" spans="1:5" s="1" customFormat="1" x14ac:dyDescent="0.2">
      <c r="A11" s="20">
        <v>1</v>
      </c>
      <c r="B11" s="12" t="s">
        <v>57</v>
      </c>
      <c r="C11" s="10" t="s">
        <v>42</v>
      </c>
      <c r="D11" s="124">
        <v>4268649</v>
      </c>
      <c r="E11" s="124">
        <v>13607</v>
      </c>
    </row>
    <row r="12" spans="1:5" s="1" customFormat="1" x14ac:dyDescent="0.2">
      <c r="A12" s="20">
        <v>2</v>
      </c>
      <c r="B12" s="13" t="s">
        <v>58</v>
      </c>
      <c r="C12" s="10" t="s">
        <v>210</v>
      </c>
      <c r="D12" s="124">
        <v>4540454</v>
      </c>
      <c r="E12" s="124">
        <v>499581</v>
      </c>
    </row>
    <row r="13" spans="1:5" s="19" customFormat="1" x14ac:dyDescent="0.2">
      <c r="A13" s="20">
        <v>3</v>
      </c>
      <c r="B13" s="21" t="s">
        <v>59</v>
      </c>
      <c r="C13" s="10" t="s">
        <v>5</v>
      </c>
      <c r="D13" s="124">
        <v>13411239</v>
      </c>
      <c r="E13" s="124">
        <v>811989</v>
      </c>
    </row>
    <row r="14" spans="1:5" s="1" customFormat="1" x14ac:dyDescent="0.2">
      <c r="A14" s="20">
        <v>4</v>
      </c>
      <c r="B14" s="12" t="s">
        <v>60</v>
      </c>
      <c r="C14" s="10" t="s">
        <v>211</v>
      </c>
      <c r="D14" s="124">
        <v>5009130</v>
      </c>
      <c r="E14" s="124">
        <v>18143</v>
      </c>
    </row>
    <row r="15" spans="1:5" s="1" customFormat="1" x14ac:dyDescent="0.2">
      <c r="A15" s="20">
        <v>5</v>
      </c>
      <c r="B15" s="12" t="s">
        <v>61</v>
      </c>
      <c r="C15" s="10" t="s">
        <v>8</v>
      </c>
      <c r="D15" s="124">
        <v>4714667</v>
      </c>
      <c r="E15" s="124">
        <v>11339</v>
      </c>
    </row>
    <row r="16" spans="1:5" s="19" customFormat="1" x14ac:dyDescent="0.2">
      <c r="A16" s="20">
        <v>6</v>
      </c>
      <c r="B16" s="21" t="s">
        <v>62</v>
      </c>
      <c r="C16" s="10" t="s">
        <v>63</v>
      </c>
      <c r="D16" s="124">
        <v>22692488</v>
      </c>
      <c r="E16" s="124">
        <v>1520163</v>
      </c>
    </row>
    <row r="17" spans="1:5" s="1" customFormat="1" x14ac:dyDescent="0.2">
      <c r="A17" s="20">
        <v>7</v>
      </c>
      <c r="B17" s="12" t="s">
        <v>64</v>
      </c>
      <c r="C17" s="10" t="s">
        <v>212</v>
      </c>
      <c r="D17" s="124">
        <v>10175885</v>
      </c>
      <c r="E17" s="124">
        <v>706238</v>
      </c>
    </row>
    <row r="18" spans="1:5" s="1" customFormat="1" x14ac:dyDescent="0.2">
      <c r="A18" s="20">
        <v>8</v>
      </c>
      <c r="B18" s="21" t="s">
        <v>65</v>
      </c>
      <c r="C18" s="10" t="s">
        <v>17</v>
      </c>
      <c r="D18" s="124">
        <v>3999719</v>
      </c>
      <c r="E18" s="124">
        <v>11339</v>
      </c>
    </row>
    <row r="19" spans="1:5" s="1" customFormat="1" x14ac:dyDescent="0.2">
      <c r="A19" s="20">
        <v>9</v>
      </c>
      <c r="B19" s="21" t="s">
        <v>66</v>
      </c>
      <c r="C19" s="10" t="s">
        <v>6</v>
      </c>
      <c r="D19" s="124">
        <v>5204402</v>
      </c>
      <c r="E19" s="124">
        <v>18143</v>
      </c>
    </row>
    <row r="20" spans="1:5" s="1" customFormat="1" x14ac:dyDescent="0.2">
      <c r="A20" s="20">
        <v>10</v>
      </c>
      <c r="B20" s="21" t="s">
        <v>67</v>
      </c>
      <c r="C20" s="10" t="s">
        <v>18</v>
      </c>
      <c r="D20" s="124">
        <v>6021858</v>
      </c>
      <c r="E20" s="124">
        <v>27214</v>
      </c>
    </row>
    <row r="21" spans="1:5" s="1" customFormat="1" x14ac:dyDescent="0.2">
      <c r="A21" s="20">
        <v>11</v>
      </c>
      <c r="B21" s="21" t="s">
        <v>68</v>
      </c>
      <c r="C21" s="10" t="s">
        <v>7</v>
      </c>
      <c r="D21" s="124">
        <v>5149137</v>
      </c>
      <c r="E21" s="124">
        <v>9071</v>
      </c>
    </row>
    <row r="22" spans="1:5" s="1" customFormat="1" x14ac:dyDescent="0.2">
      <c r="A22" s="20">
        <v>12</v>
      </c>
      <c r="B22" s="21" t="s">
        <v>69</v>
      </c>
      <c r="C22" s="10" t="s">
        <v>19</v>
      </c>
      <c r="D22" s="124">
        <v>9259775</v>
      </c>
      <c r="E22" s="124">
        <v>619509</v>
      </c>
    </row>
    <row r="23" spans="1:5" s="1" customFormat="1" x14ac:dyDescent="0.2">
      <c r="A23" s="20">
        <v>13</v>
      </c>
      <c r="B23" s="21" t="s">
        <v>231</v>
      </c>
      <c r="C23" s="10" t="s">
        <v>232</v>
      </c>
      <c r="D23" s="124">
        <v>0</v>
      </c>
      <c r="E23" s="124">
        <v>0</v>
      </c>
    </row>
    <row r="24" spans="1:5" s="1" customFormat="1" x14ac:dyDescent="0.2">
      <c r="A24" s="20">
        <v>14</v>
      </c>
      <c r="B24" s="21" t="s">
        <v>70</v>
      </c>
      <c r="C24" s="10" t="s">
        <v>22</v>
      </c>
      <c r="D24" s="124">
        <v>5791165</v>
      </c>
      <c r="E24" s="124">
        <v>261605</v>
      </c>
    </row>
    <row r="25" spans="1:5" s="1" customFormat="1" x14ac:dyDescent="0.2">
      <c r="A25" s="20">
        <v>15</v>
      </c>
      <c r="B25" s="21" t="s">
        <v>71</v>
      </c>
      <c r="C25" s="10" t="s">
        <v>10</v>
      </c>
      <c r="D25" s="124">
        <v>6511216</v>
      </c>
      <c r="E25" s="124">
        <v>43090</v>
      </c>
    </row>
    <row r="26" spans="1:5" s="1" customFormat="1" x14ac:dyDescent="0.2">
      <c r="A26" s="20">
        <v>16</v>
      </c>
      <c r="B26" s="21" t="s">
        <v>72</v>
      </c>
      <c r="C26" s="10" t="s">
        <v>344</v>
      </c>
      <c r="D26" s="124">
        <v>7458516</v>
      </c>
      <c r="E26" s="124">
        <v>47625</v>
      </c>
    </row>
    <row r="27" spans="1:5" s="19" customFormat="1" x14ac:dyDescent="0.2">
      <c r="A27" s="20">
        <v>17</v>
      </c>
      <c r="B27" s="21" t="s">
        <v>73</v>
      </c>
      <c r="C27" s="10" t="s">
        <v>9</v>
      </c>
      <c r="D27" s="124">
        <v>18839950</v>
      </c>
      <c r="E27" s="124">
        <v>1068089</v>
      </c>
    </row>
    <row r="28" spans="1:5" s="1" customFormat="1" x14ac:dyDescent="0.2">
      <c r="A28" s="20">
        <v>18</v>
      </c>
      <c r="B28" s="12" t="s">
        <v>74</v>
      </c>
      <c r="C28" s="10" t="s">
        <v>11</v>
      </c>
      <c r="D28" s="124">
        <v>2988378</v>
      </c>
      <c r="E28" s="124">
        <v>6804</v>
      </c>
    </row>
    <row r="29" spans="1:5" s="1" customFormat="1" x14ac:dyDescent="0.2">
      <c r="A29" s="20">
        <v>19</v>
      </c>
      <c r="B29" s="12" t="s">
        <v>75</v>
      </c>
      <c r="C29" s="10" t="s">
        <v>213</v>
      </c>
      <c r="D29" s="124">
        <v>2424944</v>
      </c>
      <c r="E29" s="124">
        <v>11339</v>
      </c>
    </row>
    <row r="30" spans="1:5" x14ac:dyDescent="0.2">
      <c r="A30" s="20">
        <v>20</v>
      </c>
      <c r="B30" s="12" t="s">
        <v>76</v>
      </c>
      <c r="C30" s="10" t="s">
        <v>345</v>
      </c>
      <c r="D30" s="124">
        <v>11937815</v>
      </c>
      <c r="E30" s="124">
        <v>594186</v>
      </c>
    </row>
    <row r="31" spans="1:5" s="19" customFormat="1" x14ac:dyDescent="0.2">
      <c r="A31" s="20">
        <v>21</v>
      </c>
      <c r="B31" s="12" t="s">
        <v>77</v>
      </c>
      <c r="C31" s="10" t="s">
        <v>38</v>
      </c>
      <c r="D31" s="124">
        <v>9297752</v>
      </c>
      <c r="E31" s="124">
        <v>798166</v>
      </c>
    </row>
    <row r="32" spans="1:5" s="19" customFormat="1" x14ac:dyDescent="0.2">
      <c r="A32" s="20">
        <v>22</v>
      </c>
      <c r="B32" s="21" t="s">
        <v>78</v>
      </c>
      <c r="C32" s="10" t="s">
        <v>79</v>
      </c>
      <c r="D32" s="124">
        <v>3231790</v>
      </c>
      <c r="E32" s="124">
        <v>28949</v>
      </c>
    </row>
    <row r="33" spans="1:5" s="1" customFormat="1" x14ac:dyDescent="0.2">
      <c r="A33" s="20">
        <v>23</v>
      </c>
      <c r="B33" s="21" t="s">
        <v>80</v>
      </c>
      <c r="C33" s="10" t="s">
        <v>81</v>
      </c>
      <c r="D33" s="124">
        <v>0</v>
      </c>
      <c r="E33" s="124">
        <v>0</v>
      </c>
    </row>
    <row r="34" spans="1:5" s="1" customFormat="1" ht="24" x14ac:dyDescent="0.2">
      <c r="A34" s="20">
        <v>24</v>
      </c>
      <c r="B34" s="21" t="s">
        <v>82</v>
      </c>
      <c r="C34" s="10" t="s">
        <v>83</v>
      </c>
      <c r="D34" s="124">
        <v>0</v>
      </c>
      <c r="E34" s="124">
        <v>0</v>
      </c>
    </row>
    <row r="35" spans="1:5" s="1" customFormat="1" x14ac:dyDescent="0.2">
      <c r="A35" s="20">
        <v>25</v>
      </c>
      <c r="B35" s="12" t="s">
        <v>84</v>
      </c>
      <c r="C35" s="10" t="s">
        <v>85</v>
      </c>
      <c r="D35" s="124">
        <v>74913340</v>
      </c>
      <c r="E35" s="124">
        <v>2710956</v>
      </c>
    </row>
    <row r="36" spans="1:5" s="1" customFormat="1" x14ac:dyDescent="0.2">
      <c r="A36" s="20">
        <v>26</v>
      </c>
      <c r="B36" s="21" t="s">
        <v>86</v>
      </c>
      <c r="C36" s="10" t="s">
        <v>87</v>
      </c>
      <c r="D36" s="124">
        <v>1157667</v>
      </c>
      <c r="E36" s="124">
        <v>222251</v>
      </c>
    </row>
    <row r="37" spans="1:5" s="1" customFormat="1" x14ac:dyDescent="0.2">
      <c r="A37" s="20">
        <v>27</v>
      </c>
      <c r="B37" s="13" t="s">
        <v>88</v>
      </c>
      <c r="C37" s="10" t="s">
        <v>89</v>
      </c>
      <c r="D37" s="124">
        <v>0</v>
      </c>
      <c r="E37" s="124">
        <v>0</v>
      </c>
    </row>
    <row r="38" spans="1:5" s="19" customFormat="1" x14ac:dyDescent="0.2">
      <c r="A38" s="20">
        <v>28</v>
      </c>
      <c r="B38" s="13" t="s">
        <v>90</v>
      </c>
      <c r="C38" s="10" t="s">
        <v>39</v>
      </c>
      <c r="D38" s="124">
        <v>12969505</v>
      </c>
      <c r="E38" s="124">
        <v>665263</v>
      </c>
    </row>
    <row r="39" spans="1:5" x14ac:dyDescent="0.2">
      <c r="A39" s="20">
        <v>29</v>
      </c>
      <c r="B39" s="12" t="s">
        <v>91</v>
      </c>
      <c r="C39" s="10" t="s">
        <v>37</v>
      </c>
      <c r="D39" s="124">
        <v>21277943</v>
      </c>
      <c r="E39" s="124">
        <v>1306646</v>
      </c>
    </row>
    <row r="40" spans="1:5" s="1" customFormat="1" x14ac:dyDescent="0.2">
      <c r="A40" s="20">
        <v>30</v>
      </c>
      <c r="B40" s="13" t="s">
        <v>92</v>
      </c>
      <c r="C40" s="10" t="s">
        <v>16</v>
      </c>
      <c r="D40" s="124">
        <v>5097149</v>
      </c>
      <c r="E40" s="124">
        <v>15875</v>
      </c>
    </row>
    <row r="41" spans="1:5" s="1" customFormat="1" x14ac:dyDescent="0.2">
      <c r="A41" s="20">
        <v>31</v>
      </c>
      <c r="B41" s="21" t="s">
        <v>93</v>
      </c>
      <c r="C41" s="10" t="s">
        <v>21</v>
      </c>
      <c r="D41" s="124">
        <v>14424700</v>
      </c>
      <c r="E41" s="124">
        <v>738855</v>
      </c>
    </row>
    <row r="42" spans="1:5" s="1" customFormat="1" x14ac:dyDescent="0.2">
      <c r="A42" s="20">
        <v>32</v>
      </c>
      <c r="B42" s="13" t="s">
        <v>94</v>
      </c>
      <c r="C42" s="10" t="s">
        <v>24</v>
      </c>
      <c r="D42" s="124">
        <v>5898183</v>
      </c>
      <c r="E42" s="124">
        <v>295134</v>
      </c>
    </row>
    <row r="43" spans="1:5" x14ac:dyDescent="0.2">
      <c r="A43" s="20">
        <v>33</v>
      </c>
      <c r="B43" s="12" t="s">
        <v>95</v>
      </c>
      <c r="C43" s="10" t="s">
        <v>214</v>
      </c>
      <c r="D43" s="124">
        <v>13954129</v>
      </c>
      <c r="E43" s="124">
        <v>867749</v>
      </c>
    </row>
    <row r="44" spans="1:5" s="1" customFormat="1" x14ac:dyDescent="0.2">
      <c r="A44" s="20">
        <v>34</v>
      </c>
      <c r="B44" s="14" t="s">
        <v>96</v>
      </c>
      <c r="C44" s="15" t="s">
        <v>215</v>
      </c>
      <c r="D44" s="124">
        <v>6024092</v>
      </c>
      <c r="E44" s="124">
        <v>396896</v>
      </c>
    </row>
    <row r="45" spans="1:5" s="1" customFormat="1" x14ac:dyDescent="0.2">
      <c r="A45" s="20">
        <v>35</v>
      </c>
      <c r="B45" s="12" t="s">
        <v>97</v>
      </c>
      <c r="C45" s="10" t="s">
        <v>216</v>
      </c>
      <c r="D45" s="124">
        <v>3841569</v>
      </c>
      <c r="E45" s="124">
        <v>2268</v>
      </c>
    </row>
    <row r="46" spans="1:5" s="1" customFormat="1" x14ac:dyDescent="0.2">
      <c r="A46" s="20">
        <v>36</v>
      </c>
      <c r="B46" s="12" t="s">
        <v>98</v>
      </c>
      <c r="C46" s="10" t="s">
        <v>23</v>
      </c>
      <c r="D46" s="124">
        <v>7951523</v>
      </c>
      <c r="E46" s="124">
        <v>13607</v>
      </c>
    </row>
    <row r="47" spans="1:5" s="1" customFormat="1" x14ac:dyDescent="0.2">
      <c r="A47" s="20">
        <v>37</v>
      </c>
      <c r="B47" s="21" t="s">
        <v>99</v>
      </c>
      <c r="C47" s="10" t="s">
        <v>20</v>
      </c>
      <c r="D47" s="124">
        <v>3168952</v>
      </c>
      <c r="E47" s="124">
        <v>6804</v>
      </c>
    </row>
    <row r="48" spans="1:5" s="1" customFormat="1" x14ac:dyDescent="0.2">
      <c r="A48" s="20">
        <v>38</v>
      </c>
      <c r="B48" s="13" t="s">
        <v>100</v>
      </c>
      <c r="C48" s="10" t="s">
        <v>101</v>
      </c>
      <c r="D48" s="124">
        <v>2986823</v>
      </c>
      <c r="E48" s="124">
        <v>0</v>
      </c>
    </row>
    <row r="49" spans="1:5" s="19" customFormat="1" x14ac:dyDescent="0.2">
      <c r="A49" s="20">
        <v>39</v>
      </c>
      <c r="B49" s="21" t="s">
        <v>102</v>
      </c>
      <c r="C49" s="10" t="s">
        <v>103</v>
      </c>
      <c r="D49" s="124">
        <v>21630670</v>
      </c>
      <c r="E49" s="124">
        <v>865687</v>
      </c>
    </row>
    <row r="50" spans="1:5" s="1" customFormat="1" x14ac:dyDescent="0.2">
      <c r="A50" s="20">
        <v>40</v>
      </c>
      <c r="B50" s="12" t="s">
        <v>104</v>
      </c>
      <c r="C50" s="10" t="s">
        <v>221</v>
      </c>
      <c r="D50" s="124">
        <v>5569037</v>
      </c>
      <c r="E50" s="124">
        <v>22679</v>
      </c>
    </row>
    <row r="51" spans="1:5" s="1" customFormat="1" x14ac:dyDescent="0.2">
      <c r="A51" s="20">
        <v>41</v>
      </c>
      <c r="B51" s="12" t="s">
        <v>105</v>
      </c>
      <c r="C51" s="10" t="s">
        <v>2</v>
      </c>
      <c r="D51" s="124">
        <v>13529510</v>
      </c>
      <c r="E51" s="124">
        <v>858870</v>
      </c>
    </row>
    <row r="52" spans="1:5" s="1" customFormat="1" x14ac:dyDescent="0.2">
      <c r="A52" s="20">
        <v>42</v>
      </c>
      <c r="B52" s="21" t="s">
        <v>106</v>
      </c>
      <c r="C52" s="10" t="s">
        <v>3</v>
      </c>
      <c r="D52" s="124">
        <v>3794998</v>
      </c>
      <c r="E52" s="124">
        <v>11339</v>
      </c>
    </row>
    <row r="53" spans="1:5" s="1" customFormat="1" x14ac:dyDescent="0.2">
      <c r="A53" s="20">
        <v>43</v>
      </c>
      <c r="B53" s="13" t="s">
        <v>152</v>
      </c>
      <c r="C53" s="10" t="s">
        <v>32</v>
      </c>
      <c r="D53" s="124">
        <v>5070150</v>
      </c>
      <c r="E53" s="124">
        <v>596739</v>
      </c>
    </row>
    <row r="54" spans="1:5" s="1" customFormat="1" x14ac:dyDescent="0.2">
      <c r="A54" s="20">
        <v>44</v>
      </c>
      <c r="B54" s="21" t="s">
        <v>107</v>
      </c>
      <c r="C54" s="10" t="s">
        <v>217</v>
      </c>
      <c r="D54" s="124">
        <v>6187902</v>
      </c>
      <c r="E54" s="124">
        <v>29482</v>
      </c>
    </row>
    <row r="55" spans="1:5" s="1" customFormat="1" x14ac:dyDescent="0.2">
      <c r="A55" s="20">
        <v>45</v>
      </c>
      <c r="B55" s="13" t="s">
        <v>108</v>
      </c>
      <c r="C55" s="10" t="s">
        <v>0</v>
      </c>
      <c r="D55" s="124">
        <v>6272227</v>
      </c>
      <c r="E55" s="124">
        <v>34018</v>
      </c>
    </row>
    <row r="56" spans="1:5" s="1" customFormat="1" x14ac:dyDescent="0.2">
      <c r="A56" s="20">
        <v>46</v>
      </c>
      <c r="B56" s="21" t="s">
        <v>109</v>
      </c>
      <c r="C56" s="10" t="s">
        <v>4</v>
      </c>
      <c r="D56" s="124">
        <v>2623198</v>
      </c>
      <c r="E56" s="124">
        <v>9071</v>
      </c>
    </row>
    <row r="57" spans="1:5" s="1" customFormat="1" x14ac:dyDescent="0.2">
      <c r="A57" s="20">
        <v>47</v>
      </c>
      <c r="B57" s="13" t="s">
        <v>110</v>
      </c>
      <c r="C57" s="10" t="s">
        <v>1</v>
      </c>
      <c r="D57" s="124">
        <v>4861392</v>
      </c>
      <c r="E57" s="124">
        <v>523412</v>
      </c>
    </row>
    <row r="58" spans="1:5" s="1" customFormat="1" x14ac:dyDescent="0.2">
      <c r="A58" s="20">
        <v>48</v>
      </c>
      <c r="B58" s="21" t="s">
        <v>111</v>
      </c>
      <c r="C58" s="10" t="s">
        <v>218</v>
      </c>
      <c r="D58" s="124">
        <v>10089058</v>
      </c>
      <c r="E58" s="124">
        <v>253013</v>
      </c>
    </row>
    <row r="59" spans="1:5" s="1" customFormat="1" x14ac:dyDescent="0.2">
      <c r="A59" s="20">
        <v>49</v>
      </c>
      <c r="B59" s="21" t="s">
        <v>112</v>
      </c>
      <c r="C59" s="10" t="s">
        <v>25</v>
      </c>
      <c r="D59" s="124">
        <v>24250353</v>
      </c>
      <c r="E59" s="124">
        <v>1068615</v>
      </c>
    </row>
    <row r="60" spans="1:5" s="1" customFormat="1" x14ac:dyDescent="0.2">
      <c r="A60" s="20">
        <v>50</v>
      </c>
      <c r="B60" s="21" t="s">
        <v>160</v>
      </c>
      <c r="C60" s="10" t="s">
        <v>53</v>
      </c>
      <c r="D60" s="124">
        <v>4308048</v>
      </c>
      <c r="E60" s="124">
        <v>723860</v>
      </c>
    </row>
    <row r="61" spans="1:5" s="1" customFormat="1" x14ac:dyDescent="0.2">
      <c r="A61" s="20">
        <v>51</v>
      </c>
      <c r="B61" s="21" t="s">
        <v>113</v>
      </c>
      <c r="C61" s="10" t="s">
        <v>219</v>
      </c>
      <c r="D61" s="124">
        <v>4131287</v>
      </c>
      <c r="E61" s="124">
        <v>15875</v>
      </c>
    </row>
    <row r="62" spans="1:5" s="1" customFormat="1" x14ac:dyDescent="0.2">
      <c r="A62" s="20">
        <v>52</v>
      </c>
      <c r="B62" s="13" t="s">
        <v>162</v>
      </c>
      <c r="C62" s="10" t="s">
        <v>220</v>
      </c>
      <c r="D62" s="124">
        <v>5286081</v>
      </c>
      <c r="E62" s="124">
        <v>29482</v>
      </c>
    </row>
    <row r="63" spans="1:5" s="1" customFormat="1" x14ac:dyDescent="0.2">
      <c r="A63" s="20">
        <v>53</v>
      </c>
      <c r="B63" s="21" t="s">
        <v>223</v>
      </c>
      <c r="C63" s="10" t="s">
        <v>222</v>
      </c>
      <c r="D63" s="124">
        <v>0</v>
      </c>
      <c r="E63" s="124">
        <v>0</v>
      </c>
    </row>
    <row r="64" spans="1:5" s="1" customFormat="1" x14ac:dyDescent="0.2">
      <c r="A64" s="20">
        <v>54</v>
      </c>
      <c r="B64" s="21" t="s">
        <v>233</v>
      </c>
      <c r="C64" s="10" t="s">
        <v>234</v>
      </c>
      <c r="D64" s="124">
        <v>0</v>
      </c>
      <c r="E64" s="124">
        <v>0</v>
      </c>
    </row>
    <row r="65" spans="1:5" s="1" customFormat="1" x14ac:dyDescent="0.2">
      <c r="A65" s="20">
        <v>55</v>
      </c>
      <c r="B65" s="21" t="s">
        <v>114</v>
      </c>
      <c r="C65" s="10" t="s">
        <v>52</v>
      </c>
      <c r="D65" s="124">
        <v>1523142</v>
      </c>
      <c r="E65" s="124">
        <v>238126</v>
      </c>
    </row>
    <row r="66" spans="1:5" s="1" customFormat="1" x14ac:dyDescent="0.2">
      <c r="A66" s="20">
        <v>56</v>
      </c>
      <c r="B66" s="13" t="s">
        <v>115</v>
      </c>
      <c r="C66" s="10" t="s">
        <v>235</v>
      </c>
      <c r="D66" s="124">
        <v>1036094</v>
      </c>
      <c r="E66" s="124">
        <v>210912</v>
      </c>
    </row>
    <row r="67" spans="1:5" s="1" customFormat="1" x14ac:dyDescent="0.2">
      <c r="A67" s="20">
        <v>57</v>
      </c>
      <c r="B67" s="12" t="s">
        <v>116</v>
      </c>
      <c r="C67" s="10" t="s">
        <v>421</v>
      </c>
      <c r="D67" s="124">
        <v>1622206</v>
      </c>
      <c r="E67" s="124">
        <v>229055</v>
      </c>
    </row>
    <row r="68" spans="1:5" s="1" customFormat="1" x14ac:dyDescent="0.2">
      <c r="A68" s="20">
        <v>58</v>
      </c>
      <c r="B68" s="13" t="s">
        <v>118</v>
      </c>
      <c r="C68" s="10" t="s">
        <v>236</v>
      </c>
      <c r="D68" s="124">
        <v>2152099</v>
      </c>
      <c r="E68" s="124">
        <v>381002</v>
      </c>
    </row>
    <row r="69" spans="1:5" s="1" customFormat="1" x14ac:dyDescent="0.2">
      <c r="A69" s="20">
        <v>59</v>
      </c>
      <c r="B69" s="21" t="s">
        <v>119</v>
      </c>
      <c r="C69" s="10" t="s">
        <v>327</v>
      </c>
      <c r="D69" s="124">
        <v>1842751</v>
      </c>
      <c r="E69" s="124">
        <v>145144</v>
      </c>
    </row>
    <row r="70" spans="1:5" s="1" customFormat="1" ht="24" x14ac:dyDescent="0.2">
      <c r="A70" s="20">
        <v>60</v>
      </c>
      <c r="B70" s="12" t="s">
        <v>120</v>
      </c>
      <c r="C70" s="10" t="s">
        <v>237</v>
      </c>
      <c r="D70" s="124">
        <v>0</v>
      </c>
      <c r="E70" s="124">
        <v>0</v>
      </c>
    </row>
    <row r="71" spans="1:5" s="1" customFormat="1" ht="24" x14ac:dyDescent="0.2">
      <c r="A71" s="20">
        <v>61</v>
      </c>
      <c r="B71" s="12" t="s">
        <v>121</v>
      </c>
      <c r="C71" s="10" t="s">
        <v>238</v>
      </c>
      <c r="D71" s="124">
        <v>0</v>
      </c>
      <c r="E71" s="124">
        <v>0</v>
      </c>
    </row>
    <row r="72" spans="1:5" s="1" customFormat="1" x14ac:dyDescent="0.2">
      <c r="A72" s="20">
        <v>62</v>
      </c>
      <c r="B72" s="13" t="s">
        <v>122</v>
      </c>
      <c r="C72" s="10" t="s">
        <v>239</v>
      </c>
      <c r="D72" s="124">
        <v>18975041</v>
      </c>
      <c r="E72" s="124">
        <v>944917</v>
      </c>
    </row>
    <row r="73" spans="1:5" s="1" customFormat="1" x14ac:dyDescent="0.2">
      <c r="A73" s="20">
        <v>63</v>
      </c>
      <c r="B73" s="13" t="s">
        <v>123</v>
      </c>
      <c r="C73" s="10" t="s">
        <v>51</v>
      </c>
      <c r="D73" s="124">
        <v>11514009</v>
      </c>
      <c r="E73" s="124">
        <v>538877</v>
      </c>
    </row>
    <row r="74" spans="1:5" s="1" customFormat="1" x14ac:dyDescent="0.2">
      <c r="A74" s="20">
        <v>64</v>
      </c>
      <c r="B74" s="13" t="s">
        <v>124</v>
      </c>
      <c r="C74" s="10" t="s">
        <v>240</v>
      </c>
      <c r="D74" s="124">
        <v>25452363</v>
      </c>
      <c r="E74" s="124">
        <v>1002406</v>
      </c>
    </row>
    <row r="75" spans="1:5" s="1" customFormat="1" ht="24" x14ac:dyDescent="0.2">
      <c r="A75" s="20">
        <v>65</v>
      </c>
      <c r="B75" s="13" t="s">
        <v>125</v>
      </c>
      <c r="C75" s="10" t="s">
        <v>241</v>
      </c>
      <c r="D75" s="124">
        <v>0</v>
      </c>
      <c r="E75" s="124">
        <v>0</v>
      </c>
    </row>
    <row r="76" spans="1:5" s="1" customFormat="1" ht="24" x14ac:dyDescent="0.2">
      <c r="A76" s="20">
        <v>66</v>
      </c>
      <c r="B76" s="12" t="s">
        <v>126</v>
      </c>
      <c r="C76" s="10" t="s">
        <v>242</v>
      </c>
      <c r="D76" s="124">
        <v>0</v>
      </c>
      <c r="E76" s="124">
        <v>0</v>
      </c>
    </row>
    <row r="77" spans="1:5" s="1" customFormat="1" ht="24" x14ac:dyDescent="0.2">
      <c r="A77" s="20">
        <v>67</v>
      </c>
      <c r="B77" s="13" t="s">
        <v>127</v>
      </c>
      <c r="C77" s="10" t="s">
        <v>243</v>
      </c>
      <c r="D77" s="124">
        <v>0</v>
      </c>
      <c r="E77" s="124">
        <v>0</v>
      </c>
    </row>
    <row r="78" spans="1:5" s="1" customFormat="1" ht="24" x14ac:dyDescent="0.2">
      <c r="A78" s="20">
        <v>68</v>
      </c>
      <c r="B78" s="13" t="s">
        <v>128</v>
      </c>
      <c r="C78" s="10" t="s">
        <v>244</v>
      </c>
      <c r="D78" s="124">
        <v>0</v>
      </c>
      <c r="E78" s="124">
        <v>0</v>
      </c>
    </row>
    <row r="79" spans="1:5" s="1" customFormat="1" ht="24" x14ac:dyDescent="0.2">
      <c r="A79" s="20">
        <v>69</v>
      </c>
      <c r="B79" s="12" t="s">
        <v>129</v>
      </c>
      <c r="C79" s="10" t="s">
        <v>245</v>
      </c>
      <c r="D79" s="124">
        <v>0</v>
      </c>
      <c r="E79" s="124">
        <v>0</v>
      </c>
    </row>
    <row r="80" spans="1:5" s="1" customFormat="1" ht="24" x14ac:dyDescent="0.2">
      <c r="A80" s="20">
        <v>70</v>
      </c>
      <c r="B80" s="12" t="s">
        <v>130</v>
      </c>
      <c r="C80" s="10" t="s">
        <v>246</v>
      </c>
      <c r="D80" s="124">
        <v>0</v>
      </c>
      <c r="E80" s="124">
        <v>0</v>
      </c>
    </row>
    <row r="81" spans="1:5" s="1" customFormat="1" ht="24" x14ac:dyDescent="0.2">
      <c r="A81" s="20">
        <v>71</v>
      </c>
      <c r="B81" s="12" t="s">
        <v>131</v>
      </c>
      <c r="C81" s="10" t="s">
        <v>247</v>
      </c>
      <c r="D81" s="124">
        <v>0</v>
      </c>
      <c r="E81" s="124">
        <v>0</v>
      </c>
    </row>
    <row r="82" spans="1:5" s="1" customFormat="1" x14ac:dyDescent="0.2">
      <c r="A82" s="20">
        <v>72</v>
      </c>
      <c r="B82" s="21" t="s">
        <v>132</v>
      </c>
      <c r="C82" s="10" t="s">
        <v>133</v>
      </c>
      <c r="D82" s="124">
        <v>15202608</v>
      </c>
      <c r="E82" s="124">
        <v>834361</v>
      </c>
    </row>
    <row r="83" spans="1:5" s="1" customFormat="1" x14ac:dyDescent="0.2">
      <c r="A83" s="20">
        <v>73</v>
      </c>
      <c r="B83" s="12" t="s">
        <v>134</v>
      </c>
      <c r="C83" s="10" t="s">
        <v>248</v>
      </c>
      <c r="D83" s="124">
        <v>30656778</v>
      </c>
      <c r="E83" s="124">
        <v>1226333</v>
      </c>
    </row>
    <row r="84" spans="1:5" s="1" customFormat="1" x14ac:dyDescent="0.2">
      <c r="A84" s="20">
        <v>74</v>
      </c>
      <c r="B84" s="21" t="s">
        <v>135</v>
      </c>
      <c r="C84" s="10" t="s">
        <v>35</v>
      </c>
      <c r="D84" s="124">
        <v>18946609</v>
      </c>
      <c r="E84" s="124">
        <v>836696</v>
      </c>
    </row>
    <row r="85" spans="1:5" s="1" customFormat="1" x14ac:dyDescent="0.2">
      <c r="A85" s="20">
        <v>75</v>
      </c>
      <c r="B85" s="12" t="s">
        <v>136</v>
      </c>
      <c r="C85" s="10" t="s">
        <v>415</v>
      </c>
      <c r="D85" s="124">
        <v>11670361</v>
      </c>
      <c r="E85" s="124">
        <v>476860</v>
      </c>
    </row>
    <row r="86" spans="1:5" s="1" customFormat="1" x14ac:dyDescent="0.2">
      <c r="A86" s="20">
        <v>76</v>
      </c>
      <c r="B86" s="12" t="s">
        <v>137</v>
      </c>
      <c r="C86" s="10" t="s">
        <v>36</v>
      </c>
      <c r="D86" s="124">
        <v>61692759</v>
      </c>
      <c r="E86" s="124">
        <v>1555251</v>
      </c>
    </row>
    <row r="87" spans="1:5" s="1" customFormat="1" x14ac:dyDescent="0.2">
      <c r="A87" s="20">
        <v>77</v>
      </c>
      <c r="B87" s="12" t="s">
        <v>138</v>
      </c>
      <c r="C87" s="10" t="s">
        <v>50</v>
      </c>
      <c r="D87" s="124">
        <v>862232</v>
      </c>
      <c r="E87" s="124">
        <v>131536</v>
      </c>
    </row>
    <row r="88" spans="1:5" s="1" customFormat="1" x14ac:dyDescent="0.2">
      <c r="A88" s="20">
        <v>78</v>
      </c>
      <c r="B88" s="12" t="s">
        <v>139</v>
      </c>
      <c r="C88" s="10" t="s">
        <v>229</v>
      </c>
      <c r="D88" s="124">
        <v>25871972</v>
      </c>
      <c r="E88" s="124">
        <v>1019923</v>
      </c>
    </row>
    <row r="89" spans="1:5" s="1" customFormat="1" x14ac:dyDescent="0.2">
      <c r="A89" s="20">
        <v>79</v>
      </c>
      <c r="B89" s="12" t="s">
        <v>140</v>
      </c>
      <c r="C89" s="10" t="s">
        <v>310</v>
      </c>
      <c r="D89" s="124">
        <v>0</v>
      </c>
      <c r="E89" s="124">
        <v>0</v>
      </c>
    </row>
    <row r="90" spans="1:5" s="1" customFormat="1" x14ac:dyDescent="0.2">
      <c r="A90" s="20">
        <v>80</v>
      </c>
      <c r="B90" s="13" t="s">
        <v>141</v>
      </c>
      <c r="C90" s="10" t="s">
        <v>259</v>
      </c>
      <c r="D90" s="124">
        <v>0</v>
      </c>
      <c r="E90" s="124">
        <v>0</v>
      </c>
    </row>
    <row r="91" spans="1:5" s="1" customFormat="1" ht="24" x14ac:dyDescent="0.2">
      <c r="A91" s="277">
        <v>81</v>
      </c>
      <c r="B91" s="280" t="s">
        <v>142</v>
      </c>
      <c r="C91" s="16" t="s">
        <v>249</v>
      </c>
      <c r="D91" s="124">
        <v>160627</v>
      </c>
      <c r="E91" s="124">
        <v>0</v>
      </c>
    </row>
    <row r="92" spans="1:5" s="1" customFormat="1" ht="36" x14ac:dyDescent="0.2">
      <c r="A92" s="278"/>
      <c r="B92" s="281"/>
      <c r="C92" s="10" t="s">
        <v>308</v>
      </c>
      <c r="D92" s="124">
        <v>160627</v>
      </c>
      <c r="E92" s="124">
        <v>0</v>
      </c>
    </row>
    <row r="93" spans="1:5" s="1" customFormat="1" ht="24" x14ac:dyDescent="0.2">
      <c r="A93" s="278"/>
      <c r="B93" s="281"/>
      <c r="C93" s="10" t="s">
        <v>250</v>
      </c>
      <c r="D93" s="124">
        <v>0</v>
      </c>
      <c r="E93" s="124">
        <v>0</v>
      </c>
    </row>
    <row r="94" spans="1:5" s="1" customFormat="1" ht="36" x14ac:dyDescent="0.2">
      <c r="A94" s="279"/>
      <c r="B94" s="282"/>
      <c r="C94" s="22" t="s">
        <v>309</v>
      </c>
      <c r="D94" s="124">
        <v>0</v>
      </c>
      <c r="E94" s="124">
        <v>0</v>
      </c>
    </row>
    <row r="95" spans="1:5" s="1" customFormat="1" ht="24" x14ac:dyDescent="0.2">
      <c r="A95" s="20">
        <v>82</v>
      </c>
      <c r="B95" s="13" t="s">
        <v>143</v>
      </c>
      <c r="C95" s="10" t="s">
        <v>49</v>
      </c>
      <c r="D95" s="124">
        <v>0</v>
      </c>
      <c r="E95" s="124">
        <v>0</v>
      </c>
    </row>
    <row r="96" spans="1:5" s="1" customFormat="1" x14ac:dyDescent="0.2">
      <c r="A96" s="20">
        <v>83</v>
      </c>
      <c r="B96" s="13" t="s">
        <v>144</v>
      </c>
      <c r="C96" s="10" t="s">
        <v>145</v>
      </c>
      <c r="D96" s="124">
        <v>1215726</v>
      </c>
      <c r="E96" s="124">
        <v>0</v>
      </c>
    </row>
    <row r="97" spans="1:5" s="1" customFormat="1" x14ac:dyDescent="0.2">
      <c r="A97" s="20">
        <v>84</v>
      </c>
      <c r="B97" s="21" t="s">
        <v>146</v>
      </c>
      <c r="C97" s="10" t="s">
        <v>147</v>
      </c>
      <c r="D97" s="124">
        <v>6628753</v>
      </c>
      <c r="E97" s="124">
        <v>0</v>
      </c>
    </row>
    <row r="98" spans="1:5" s="1" customFormat="1" x14ac:dyDescent="0.2">
      <c r="A98" s="20">
        <v>85</v>
      </c>
      <c r="B98" s="13" t="s">
        <v>148</v>
      </c>
      <c r="C98" s="10" t="s">
        <v>27</v>
      </c>
      <c r="D98" s="124">
        <v>3399878</v>
      </c>
      <c r="E98" s="124">
        <v>20411</v>
      </c>
    </row>
    <row r="99" spans="1:5" s="1" customFormat="1" x14ac:dyDescent="0.2">
      <c r="A99" s="20">
        <v>86</v>
      </c>
      <c r="B99" s="21" t="s">
        <v>149</v>
      </c>
      <c r="C99" s="10" t="s">
        <v>12</v>
      </c>
      <c r="D99" s="124">
        <v>3606194</v>
      </c>
      <c r="E99" s="124">
        <v>13607</v>
      </c>
    </row>
    <row r="100" spans="1:5" s="1" customFormat="1" x14ac:dyDescent="0.2">
      <c r="A100" s="20">
        <v>87</v>
      </c>
      <c r="B100" s="21" t="s">
        <v>150</v>
      </c>
      <c r="C100" s="10" t="s">
        <v>26</v>
      </c>
      <c r="D100" s="124">
        <v>9643359</v>
      </c>
      <c r="E100" s="124">
        <v>485517</v>
      </c>
    </row>
    <row r="101" spans="1:5" s="1" customFormat="1" x14ac:dyDescent="0.2">
      <c r="A101" s="20">
        <v>88</v>
      </c>
      <c r="B101" s="13" t="s">
        <v>151</v>
      </c>
      <c r="C101" s="10" t="s">
        <v>43</v>
      </c>
      <c r="D101" s="124">
        <v>4329204</v>
      </c>
      <c r="E101" s="124">
        <v>9071</v>
      </c>
    </row>
    <row r="102" spans="1:5" s="1" customFormat="1" x14ac:dyDescent="0.2">
      <c r="A102" s="20">
        <v>89</v>
      </c>
      <c r="B102" s="12" t="s">
        <v>153</v>
      </c>
      <c r="C102" s="10" t="s">
        <v>28</v>
      </c>
      <c r="D102" s="124">
        <v>9613818</v>
      </c>
      <c r="E102" s="124">
        <v>510569</v>
      </c>
    </row>
    <row r="103" spans="1:5" s="1" customFormat="1" x14ac:dyDescent="0.2">
      <c r="A103" s="20">
        <v>90</v>
      </c>
      <c r="B103" s="12" t="s">
        <v>154</v>
      </c>
      <c r="C103" s="10" t="s">
        <v>29</v>
      </c>
      <c r="D103" s="124">
        <v>8270185</v>
      </c>
      <c r="E103" s="124">
        <v>758508</v>
      </c>
    </row>
    <row r="104" spans="1:5" s="1" customFormat="1" x14ac:dyDescent="0.2">
      <c r="A104" s="20">
        <v>91</v>
      </c>
      <c r="B104" s="21" t="s">
        <v>155</v>
      </c>
      <c r="C104" s="10" t="s">
        <v>14</v>
      </c>
      <c r="D104" s="124">
        <v>3605899</v>
      </c>
      <c r="E104" s="124">
        <v>310420</v>
      </c>
    </row>
    <row r="105" spans="1:5" s="19" customFormat="1" x14ac:dyDescent="0.2">
      <c r="A105" s="20">
        <v>92</v>
      </c>
      <c r="B105" s="12" t="s">
        <v>156</v>
      </c>
      <c r="C105" s="10" t="s">
        <v>30</v>
      </c>
      <c r="D105" s="124">
        <v>5806638</v>
      </c>
      <c r="E105" s="124">
        <v>27214</v>
      </c>
    </row>
    <row r="106" spans="1:5" s="1" customFormat="1" x14ac:dyDescent="0.2">
      <c r="A106" s="20">
        <v>93</v>
      </c>
      <c r="B106" s="12" t="s">
        <v>157</v>
      </c>
      <c r="C106" s="10" t="s">
        <v>15</v>
      </c>
      <c r="D106" s="124">
        <v>4636097</v>
      </c>
      <c r="E106" s="124">
        <v>13607</v>
      </c>
    </row>
    <row r="107" spans="1:5" s="1" customFormat="1" x14ac:dyDescent="0.2">
      <c r="A107" s="20">
        <v>94</v>
      </c>
      <c r="B107" s="13" t="s">
        <v>158</v>
      </c>
      <c r="C107" s="10" t="s">
        <v>13</v>
      </c>
      <c r="D107" s="124">
        <v>5714167</v>
      </c>
      <c r="E107" s="124">
        <v>538406</v>
      </c>
    </row>
    <row r="108" spans="1:5" s="1" customFormat="1" x14ac:dyDescent="0.2">
      <c r="A108" s="20">
        <v>95</v>
      </c>
      <c r="B108" s="21" t="s">
        <v>159</v>
      </c>
      <c r="C108" s="10" t="s">
        <v>31</v>
      </c>
      <c r="D108" s="124">
        <v>3138969</v>
      </c>
      <c r="E108" s="124">
        <v>27214</v>
      </c>
    </row>
    <row r="109" spans="1:5" s="1" customFormat="1" x14ac:dyDescent="0.2">
      <c r="A109" s="20">
        <v>96</v>
      </c>
      <c r="B109" s="12" t="s">
        <v>161</v>
      </c>
      <c r="C109" s="10" t="s">
        <v>33</v>
      </c>
      <c r="D109" s="124">
        <v>10443401</v>
      </c>
      <c r="E109" s="124">
        <v>511820</v>
      </c>
    </row>
    <row r="110" spans="1:5" s="1" customFormat="1" x14ac:dyDescent="0.2">
      <c r="A110" s="20">
        <v>97</v>
      </c>
      <c r="B110" s="12" t="s">
        <v>163</v>
      </c>
      <c r="C110" s="10" t="s">
        <v>164</v>
      </c>
      <c r="D110" s="124">
        <v>0</v>
      </c>
      <c r="E110" s="124">
        <v>0</v>
      </c>
    </row>
    <row r="111" spans="1:5" s="1" customFormat="1" x14ac:dyDescent="0.2">
      <c r="A111" s="20">
        <v>98</v>
      </c>
      <c r="B111" s="12" t="s">
        <v>165</v>
      </c>
      <c r="C111" s="10" t="s">
        <v>166</v>
      </c>
      <c r="D111" s="124">
        <v>0</v>
      </c>
      <c r="E111" s="124">
        <v>0</v>
      </c>
    </row>
    <row r="112" spans="1:5" s="1" customFormat="1" x14ac:dyDescent="0.2">
      <c r="A112" s="20">
        <v>99</v>
      </c>
      <c r="B112" s="21" t="s">
        <v>167</v>
      </c>
      <c r="C112" s="10" t="s">
        <v>168</v>
      </c>
      <c r="D112" s="124">
        <v>0</v>
      </c>
      <c r="E112" s="124">
        <v>0</v>
      </c>
    </row>
    <row r="113" spans="1:5" s="1" customFormat="1" x14ac:dyDescent="0.2">
      <c r="A113" s="20">
        <v>100</v>
      </c>
      <c r="B113" s="21" t="s">
        <v>169</v>
      </c>
      <c r="C113" s="10" t="s">
        <v>170</v>
      </c>
      <c r="D113" s="124">
        <v>0</v>
      </c>
      <c r="E113" s="124">
        <v>0</v>
      </c>
    </row>
    <row r="114" spans="1:5" s="1" customFormat="1" ht="24" x14ac:dyDescent="0.2">
      <c r="A114" s="20">
        <v>101</v>
      </c>
      <c r="B114" s="21" t="s">
        <v>171</v>
      </c>
      <c r="C114" s="10" t="s">
        <v>172</v>
      </c>
      <c r="D114" s="124">
        <v>0</v>
      </c>
      <c r="E114" s="124">
        <v>0</v>
      </c>
    </row>
    <row r="115" spans="1:5" s="1" customFormat="1" x14ac:dyDescent="0.2">
      <c r="A115" s="20">
        <v>102</v>
      </c>
      <c r="B115" s="21" t="s">
        <v>173</v>
      </c>
      <c r="C115" s="10" t="s">
        <v>174</v>
      </c>
      <c r="D115" s="124">
        <v>0</v>
      </c>
      <c r="E115" s="124">
        <v>0</v>
      </c>
    </row>
    <row r="116" spans="1:5" s="1" customFormat="1" x14ac:dyDescent="0.2">
      <c r="A116" s="20">
        <v>103</v>
      </c>
      <c r="B116" s="21" t="s">
        <v>175</v>
      </c>
      <c r="C116" s="10" t="s">
        <v>176</v>
      </c>
      <c r="D116" s="124">
        <v>0</v>
      </c>
      <c r="E116" s="124">
        <v>0</v>
      </c>
    </row>
    <row r="117" spans="1:5" s="1" customFormat="1" x14ac:dyDescent="0.2">
      <c r="A117" s="20">
        <v>104</v>
      </c>
      <c r="B117" s="17" t="s">
        <v>177</v>
      </c>
      <c r="C117" s="15" t="s">
        <v>178</v>
      </c>
      <c r="D117" s="124">
        <v>0</v>
      </c>
      <c r="E117" s="124">
        <v>0</v>
      </c>
    </row>
    <row r="118" spans="1:5" s="1" customFormat="1" x14ac:dyDescent="0.2">
      <c r="A118" s="20">
        <v>105</v>
      </c>
      <c r="B118" s="13" t="s">
        <v>179</v>
      </c>
      <c r="C118" s="10" t="s">
        <v>180</v>
      </c>
      <c r="D118" s="124">
        <v>0</v>
      </c>
      <c r="E118" s="124">
        <v>0</v>
      </c>
    </row>
    <row r="119" spans="1:5" s="1" customFormat="1" x14ac:dyDescent="0.2">
      <c r="A119" s="20">
        <v>106</v>
      </c>
      <c r="B119" s="21" t="s">
        <v>181</v>
      </c>
      <c r="C119" s="10" t="s">
        <v>182</v>
      </c>
      <c r="D119" s="124">
        <v>0</v>
      </c>
      <c r="E119" s="124">
        <v>0</v>
      </c>
    </row>
    <row r="120" spans="1:5" s="1" customFormat="1" x14ac:dyDescent="0.2">
      <c r="A120" s="20">
        <v>107</v>
      </c>
      <c r="B120" s="12" t="s">
        <v>183</v>
      </c>
      <c r="C120" s="18" t="s">
        <v>184</v>
      </c>
      <c r="D120" s="124">
        <v>0</v>
      </c>
      <c r="E120" s="124">
        <v>0</v>
      </c>
    </row>
    <row r="121" spans="1:5" s="1" customFormat="1" x14ac:dyDescent="0.2">
      <c r="A121" s="20">
        <v>108</v>
      </c>
      <c r="B121" s="21" t="s">
        <v>185</v>
      </c>
      <c r="C121" s="10" t="s">
        <v>262</v>
      </c>
      <c r="D121" s="124">
        <v>0</v>
      </c>
      <c r="E121" s="124">
        <v>0</v>
      </c>
    </row>
    <row r="122" spans="1:5" s="1" customFormat="1" x14ac:dyDescent="0.2">
      <c r="A122" s="20">
        <v>109</v>
      </c>
      <c r="B122" s="13" t="s">
        <v>186</v>
      </c>
      <c r="C122" s="10" t="s">
        <v>251</v>
      </c>
      <c r="D122" s="124">
        <v>0</v>
      </c>
      <c r="E122" s="124">
        <v>0</v>
      </c>
    </row>
    <row r="123" spans="1:5" s="1" customFormat="1" x14ac:dyDescent="0.2">
      <c r="A123" s="20">
        <v>110</v>
      </c>
      <c r="B123" s="12" t="s">
        <v>331</v>
      </c>
      <c r="C123" s="10" t="s">
        <v>319</v>
      </c>
      <c r="D123" s="124">
        <v>0</v>
      </c>
      <c r="E123" s="124">
        <v>0</v>
      </c>
    </row>
    <row r="124" spans="1:5" s="1" customFormat="1" x14ac:dyDescent="0.2">
      <c r="A124" s="20">
        <v>111</v>
      </c>
      <c r="B124" s="54" t="s">
        <v>422</v>
      </c>
      <c r="C124" s="15" t="s">
        <v>423</v>
      </c>
      <c r="D124" s="124">
        <v>0</v>
      </c>
      <c r="E124" s="124">
        <v>0</v>
      </c>
    </row>
    <row r="125" spans="1:5" s="1" customFormat="1" x14ac:dyDescent="0.2">
      <c r="A125" s="20">
        <v>112</v>
      </c>
      <c r="B125" s="13" t="s">
        <v>187</v>
      </c>
      <c r="C125" s="10" t="s">
        <v>322</v>
      </c>
      <c r="D125" s="124">
        <v>0</v>
      </c>
      <c r="E125" s="124">
        <v>0</v>
      </c>
    </row>
    <row r="126" spans="1:5" s="1" customFormat="1" x14ac:dyDescent="0.2">
      <c r="A126" s="20">
        <v>113</v>
      </c>
      <c r="B126" s="21" t="s">
        <v>188</v>
      </c>
      <c r="C126" s="10" t="s">
        <v>189</v>
      </c>
      <c r="D126" s="124">
        <v>0</v>
      </c>
      <c r="E126" s="124">
        <v>0</v>
      </c>
    </row>
    <row r="127" spans="1:5" s="1" customFormat="1" ht="24" x14ac:dyDescent="0.2">
      <c r="A127" s="20">
        <v>114</v>
      </c>
      <c r="B127" s="21" t="s">
        <v>190</v>
      </c>
      <c r="C127" s="35" t="s">
        <v>307</v>
      </c>
      <c r="D127" s="124">
        <v>0</v>
      </c>
      <c r="E127" s="124">
        <v>0</v>
      </c>
    </row>
    <row r="128" spans="1:5" s="1" customFormat="1" x14ac:dyDescent="0.2">
      <c r="A128" s="20">
        <v>115</v>
      </c>
      <c r="B128" s="21" t="s">
        <v>191</v>
      </c>
      <c r="C128" s="10" t="s">
        <v>226</v>
      </c>
      <c r="D128" s="124">
        <v>60156405</v>
      </c>
      <c r="E128" s="124">
        <v>0</v>
      </c>
    </row>
    <row r="129" spans="1:5" x14ac:dyDescent="0.2">
      <c r="A129" s="20">
        <v>116</v>
      </c>
      <c r="B129" s="21" t="s">
        <v>192</v>
      </c>
      <c r="C129" s="10" t="s">
        <v>193</v>
      </c>
      <c r="D129" s="124">
        <v>0</v>
      </c>
      <c r="E129" s="124">
        <v>0</v>
      </c>
    </row>
    <row r="130" spans="1:5" s="1" customFormat="1" x14ac:dyDescent="0.2">
      <c r="A130" s="20">
        <v>117</v>
      </c>
      <c r="B130" s="21" t="s">
        <v>194</v>
      </c>
      <c r="C130" s="10" t="s">
        <v>40</v>
      </c>
      <c r="D130" s="124">
        <v>90287</v>
      </c>
      <c r="E130" s="124">
        <v>0</v>
      </c>
    </row>
    <row r="131" spans="1:5" s="1" customFormat="1" x14ac:dyDescent="0.2">
      <c r="A131" s="20">
        <v>118</v>
      </c>
      <c r="B131" s="12" t="s">
        <v>195</v>
      </c>
      <c r="C131" s="10" t="s">
        <v>46</v>
      </c>
      <c r="D131" s="124">
        <v>0</v>
      </c>
      <c r="E131" s="124">
        <v>0</v>
      </c>
    </row>
    <row r="132" spans="1:5" s="1" customFormat="1" x14ac:dyDescent="0.2">
      <c r="A132" s="20">
        <v>119</v>
      </c>
      <c r="B132" s="12" t="s">
        <v>196</v>
      </c>
      <c r="C132" s="10" t="s">
        <v>228</v>
      </c>
      <c r="D132" s="124">
        <v>0</v>
      </c>
      <c r="E132" s="124">
        <v>0</v>
      </c>
    </row>
    <row r="133" spans="1:5" s="1" customFormat="1" x14ac:dyDescent="0.2">
      <c r="A133" s="20">
        <v>120</v>
      </c>
      <c r="B133" s="12" t="s">
        <v>197</v>
      </c>
      <c r="C133" s="10" t="s">
        <v>48</v>
      </c>
      <c r="D133" s="124">
        <v>0</v>
      </c>
      <c r="E133" s="124">
        <v>0</v>
      </c>
    </row>
    <row r="134" spans="1:5" s="1" customFormat="1" x14ac:dyDescent="0.2">
      <c r="A134" s="20">
        <v>121</v>
      </c>
      <c r="B134" s="21" t="s">
        <v>198</v>
      </c>
      <c r="C134" s="10" t="s">
        <v>47</v>
      </c>
      <c r="D134" s="124">
        <v>0</v>
      </c>
      <c r="E134" s="124">
        <v>0</v>
      </c>
    </row>
    <row r="135" spans="1:5" s="1" customFormat="1" x14ac:dyDescent="0.2">
      <c r="A135" s="20">
        <v>122</v>
      </c>
      <c r="B135" s="21" t="s">
        <v>199</v>
      </c>
      <c r="C135" s="10" t="s">
        <v>200</v>
      </c>
      <c r="D135" s="124">
        <v>0</v>
      </c>
      <c r="E135" s="124">
        <v>0</v>
      </c>
    </row>
    <row r="136" spans="1:5" s="1" customFormat="1" x14ac:dyDescent="0.2">
      <c r="A136" s="20">
        <v>123</v>
      </c>
      <c r="B136" s="21" t="s">
        <v>201</v>
      </c>
      <c r="C136" s="10" t="s">
        <v>41</v>
      </c>
      <c r="D136" s="124">
        <v>0</v>
      </c>
      <c r="E136" s="124">
        <v>0</v>
      </c>
    </row>
    <row r="137" spans="1:5" s="1" customFormat="1" x14ac:dyDescent="0.2">
      <c r="A137" s="20">
        <v>124</v>
      </c>
      <c r="B137" s="12" t="s">
        <v>202</v>
      </c>
      <c r="C137" s="10" t="s">
        <v>227</v>
      </c>
      <c r="D137" s="124">
        <v>12230597</v>
      </c>
      <c r="E137" s="124">
        <v>646552</v>
      </c>
    </row>
    <row r="138" spans="1:5" s="1" customFormat="1" ht="24" x14ac:dyDescent="0.2">
      <c r="A138" s="20">
        <v>125</v>
      </c>
      <c r="B138" s="13" t="s">
        <v>203</v>
      </c>
      <c r="C138" s="10" t="s">
        <v>465</v>
      </c>
      <c r="D138" s="124">
        <v>23568071</v>
      </c>
      <c r="E138" s="124">
        <v>770578</v>
      </c>
    </row>
    <row r="139" spans="1:5" x14ac:dyDescent="0.2">
      <c r="A139" s="20">
        <v>126</v>
      </c>
      <c r="B139" s="21" t="s">
        <v>204</v>
      </c>
      <c r="C139" s="10" t="s">
        <v>205</v>
      </c>
      <c r="D139" s="124">
        <v>0</v>
      </c>
      <c r="E139" s="124">
        <v>0</v>
      </c>
    </row>
    <row r="140" spans="1:5" x14ac:dyDescent="0.2">
      <c r="A140" s="20">
        <v>127</v>
      </c>
      <c r="B140" s="12" t="s">
        <v>206</v>
      </c>
      <c r="C140" s="10" t="s">
        <v>207</v>
      </c>
      <c r="D140" s="124">
        <v>0</v>
      </c>
      <c r="E140" s="124">
        <v>0</v>
      </c>
    </row>
    <row r="141" spans="1:5" x14ac:dyDescent="0.2">
      <c r="A141" s="20">
        <v>128</v>
      </c>
      <c r="B141" s="21" t="s">
        <v>208</v>
      </c>
      <c r="C141" s="10" t="s">
        <v>209</v>
      </c>
      <c r="D141" s="124">
        <v>0</v>
      </c>
      <c r="E141" s="124">
        <v>0</v>
      </c>
    </row>
    <row r="142" spans="1:5" x14ac:dyDescent="0.2">
      <c r="A142" s="20">
        <v>129</v>
      </c>
      <c r="B142" s="85" t="s">
        <v>252</v>
      </c>
      <c r="C142" s="87" t="s">
        <v>253</v>
      </c>
      <c r="D142" s="124">
        <v>0</v>
      </c>
      <c r="E142" s="124">
        <v>0</v>
      </c>
    </row>
    <row r="143" spans="1:5" x14ac:dyDescent="0.2">
      <c r="A143" s="20">
        <v>130</v>
      </c>
      <c r="B143" s="88" t="s">
        <v>254</v>
      </c>
      <c r="C143" s="41" t="s">
        <v>255</v>
      </c>
      <c r="D143" s="124">
        <v>0</v>
      </c>
      <c r="E143" s="124">
        <v>0</v>
      </c>
    </row>
    <row r="144" spans="1:5" x14ac:dyDescent="0.2">
      <c r="A144" s="20">
        <v>131</v>
      </c>
      <c r="B144" s="89" t="s">
        <v>256</v>
      </c>
      <c r="C144" s="141" t="s">
        <v>420</v>
      </c>
      <c r="D144" s="124">
        <v>0</v>
      </c>
      <c r="E144" s="124">
        <v>0</v>
      </c>
    </row>
    <row r="145" spans="1:5" x14ac:dyDescent="0.2">
      <c r="A145" s="20">
        <v>132</v>
      </c>
      <c r="B145" s="20" t="s">
        <v>260</v>
      </c>
      <c r="C145" s="28" t="s">
        <v>261</v>
      </c>
      <c r="D145" s="124">
        <v>0</v>
      </c>
      <c r="E145" s="124">
        <v>0</v>
      </c>
    </row>
    <row r="146" spans="1:5" x14ac:dyDescent="0.2">
      <c r="A146" s="20">
        <v>133</v>
      </c>
      <c r="B146" s="54" t="s">
        <v>312</v>
      </c>
      <c r="C146" s="28" t="s">
        <v>311</v>
      </c>
      <c r="D146" s="124">
        <v>0</v>
      </c>
      <c r="E146" s="124">
        <v>0</v>
      </c>
    </row>
    <row r="147" spans="1:5" x14ac:dyDescent="0.2">
      <c r="A147" s="20">
        <v>134</v>
      </c>
      <c r="B147" s="54" t="s">
        <v>321</v>
      </c>
      <c r="C147" s="28" t="s">
        <v>318</v>
      </c>
      <c r="D147" s="124">
        <v>0</v>
      </c>
      <c r="E147" s="124">
        <v>0</v>
      </c>
    </row>
    <row r="148" spans="1:5" s="4" customFormat="1" x14ac:dyDescent="0.2">
      <c r="A148" s="20">
        <v>135</v>
      </c>
      <c r="B148" s="54" t="s">
        <v>413</v>
      </c>
      <c r="C148" s="15" t="s">
        <v>414</v>
      </c>
      <c r="D148" s="124">
        <v>0</v>
      </c>
      <c r="E148" s="124">
        <v>0</v>
      </c>
    </row>
    <row r="149" spans="1:5" s="4" customFormat="1" x14ac:dyDescent="0.2">
      <c r="A149" s="6"/>
      <c r="B149" s="6"/>
      <c r="C149" s="7"/>
      <c r="E149" s="8"/>
    </row>
  </sheetData>
  <mergeCells count="10">
    <mergeCell ref="A2:E2"/>
    <mergeCell ref="A7:C7"/>
    <mergeCell ref="A10:C10"/>
    <mergeCell ref="D4:D6"/>
    <mergeCell ref="E5:E6"/>
    <mergeCell ref="A91:A94"/>
    <mergeCell ref="B91:B94"/>
    <mergeCell ref="A4:A6"/>
    <mergeCell ref="B4:B6"/>
    <mergeCell ref="C4:C6"/>
  </mergeCells>
  <pageMargins left="0" right="0" top="0" bottom="0" header="0" footer="0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151"/>
  <sheetViews>
    <sheetView zoomScale="98" zoomScaleNormal="98" workbookViewId="0">
      <selection activeCell="G22" sqref="G22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39.5703125" style="7" customWidth="1"/>
    <col min="4" max="4" width="13.5703125" style="45" customWidth="1"/>
    <col min="5" max="16384" width="9.140625" style="1"/>
  </cols>
  <sheetData>
    <row r="2" spans="1:4" ht="36" customHeight="1" x14ac:dyDescent="0.2">
      <c r="A2" s="318" t="s">
        <v>430</v>
      </c>
      <c r="B2" s="318"/>
      <c r="C2" s="318"/>
      <c r="D2" s="318"/>
    </row>
    <row r="3" spans="1:4" x14ac:dyDescent="0.2">
      <c r="C3" s="47"/>
      <c r="D3" s="45" t="s">
        <v>278</v>
      </c>
    </row>
    <row r="4" spans="1:4" s="3" customFormat="1" ht="15.75" customHeight="1" x14ac:dyDescent="0.2">
      <c r="A4" s="295" t="s">
        <v>44</v>
      </c>
      <c r="B4" s="295" t="s">
        <v>56</v>
      </c>
      <c r="C4" s="295" t="s">
        <v>45</v>
      </c>
      <c r="D4" s="422" t="s">
        <v>300</v>
      </c>
    </row>
    <row r="5" spans="1:4" ht="25.5" customHeight="1" x14ac:dyDescent="0.2">
      <c r="A5" s="295"/>
      <c r="B5" s="295"/>
      <c r="C5" s="295"/>
      <c r="D5" s="423"/>
    </row>
    <row r="6" spans="1:4" ht="14.25" customHeight="1" x14ac:dyDescent="0.2">
      <c r="A6" s="295"/>
      <c r="B6" s="295"/>
      <c r="C6" s="295"/>
      <c r="D6" s="423"/>
    </row>
    <row r="7" spans="1:4" ht="21.75" customHeight="1" x14ac:dyDescent="0.2">
      <c r="A7" s="295"/>
      <c r="B7" s="295"/>
      <c r="C7" s="295"/>
      <c r="D7" s="424"/>
    </row>
    <row r="8" spans="1:4" s="3" customFormat="1" x14ac:dyDescent="0.2">
      <c r="A8" s="289" t="s">
        <v>225</v>
      </c>
      <c r="B8" s="289"/>
      <c r="C8" s="289"/>
      <c r="D8" s="59">
        <f>D11+D10+D9</f>
        <v>2851122648</v>
      </c>
    </row>
    <row r="9" spans="1:4" s="3" customFormat="1" ht="11.25" customHeight="1" x14ac:dyDescent="0.2">
      <c r="A9" s="53"/>
      <c r="B9" s="53"/>
      <c r="C9" s="261" t="s">
        <v>54</v>
      </c>
      <c r="D9" s="44">
        <v>79846756</v>
      </c>
    </row>
    <row r="10" spans="1:4" s="3" customFormat="1" ht="11.25" customHeight="1" x14ac:dyDescent="0.2">
      <c r="A10" s="53"/>
      <c r="B10" s="53"/>
      <c r="C10" s="261" t="s">
        <v>280</v>
      </c>
      <c r="D10" s="263"/>
    </row>
    <row r="11" spans="1:4" s="3" customFormat="1" x14ac:dyDescent="0.2">
      <c r="A11" s="289" t="s">
        <v>224</v>
      </c>
      <c r="B11" s="289"/>
      <c r="C11" s="289"/>
      <c r="D11" s="59">
        <f>SUM(D12:D148)-D92</f>
        <v>2771275892</v>
      </c>
    </row>
    <row r="12" spans="1:4" ht="12" customHeight="1" x14ac:dyDescent="0.2">
      <c r="A12" s="20">
        <v>1</v>
      </c>
      <c r="B12" s="12" t="s">
        <v>57</v>
      </c>
      <c r="C12" s="10" t="s">
        <v>42</v>
      </c>
      <c r="D12" s="44">
        <v>46304510</v>
      </c>
    </row>
    <row r="13" spans="1:4" x14ac:dyDescent="0.2">
      <c r="A13" s="20">
        <v>2</v>
      </c>
      <c r="B13" s="13" t="s">
        <v>58</v>
      </c>
      <c r="C13" s="10" t="s">
        <v>210</v>
      </c>
      <c r="D13" s="44">
        <v>48307890</v>
      </c>
    </row>
    <row r="14" spans="1:4" x14ac:dyDescent="0.2">
      <c r="A14" s="20">
        <v>3</v>
      </c>
      <c r="B14" s="21" t="s">
        <v>59</v>
      </c>
      <c r="C14" s="10" t="s">
        <v>5</v>
      </c>
      <c r="D14" s="44">
        <v>34824485</v>
      </c>
    </row>
    <row r="15" spans="1:4" ht="14.25" customHeight="1" x14ac:dyDescent="0.2">
      <c r="A15" s="20">
        <v>4</v>
      </c>
      <c r="B15" s="12" t="s">
        <v>60</v>
      </c>
      <c r="C15" s="10" t="s">
        <v>211</v>
      </c>
      <c r="D15" s="44">
        <v>57869165</v>
      </c>
    </row>
    <row r="16" spans="1:4" x14ac:dyDescent="0.2">
      <c r="A16" s="20">
        <v>5</v>
      </c>
      <c r="B16" s="12" t="s">
        <v>61</v>
      </c>
      <c r="C16" s="10" t="s">
        <v>8</v>
      </c>
      <c r="D16" s="44">
        <v>45090456</v>
      </c>
    </row>
    <row r="17" spans="1:4" x14ac:dyDescent="0.2">
      <c r="A17" s="20">
        <v>6</v>
      </c>
      <c r="B17" s="21" t="s">
        <v>62</v>
      </c>
      <c r="C17" s="10" t="s">
        <v>63</v>
      </c>
      <c r="D17" s="44">
        <v>4216959</v>
      </c>
    </row>
    <row r="18" spans="1:4" x14ac:dyDescent="0.2">
      <c r="A18" s="20">
        <v>7</v>
      </c>
      <c r="B18" s="12" t="s">
        <v>64</v>
      </c>
      <c r="C18" s="10" t="s">
        <v>212</v>
      </c>
      <c r="D18" s="44">
        <v>43392571</v>
      </c>
    </row>
    <row r="19" spans="1:4" x14ac:dyDescent="0.2">
      <c r="A19" s="20">
        <v>8</v>
      </c>
      <c r="B19" s="21" t="s">
        <v>65</v>
      </c>
      <c r="C19" s="10" t="s">
        <v>17</v>
      </c>
      <c r="D19" s="44">
        <v>39570280</v>
      </c>
    </row>
    <row r="20" spans="1:4" x14ac:dyDescent="0.2">
      <c r="A20" s="20">
        <v>9</v>
      </c>
      <c r="B20" s="21" t="s">
        <v>66</v>
      </c>
      <c r="C20" s="10" t="s">
        <v>6</v>
      </c>
      <c r="D20" s="44">
        <v>59037226</v>
      </c>
    </row>
    <row r="21" spans="1:4" x14ac:dyDescent="0.2">
      <c r="A21" s="20">
        <v>10</v>
      </c>
      <c r="B21" s="21" t="s">
        <v>67</v>
      </c>
      <c r="C21" s="10" t="s">
        <v>18</v>
      </c>
      <c r="D21" s="44">
        <v>47534955</v>
      </c>
    </row>
    <row r="22" spans="1:4" x14ac:dyDescent="0.2">
      <c r="A22" s="20">
        <v>11</v>
      </c>
      <c r="B22" s="21" t="s">
        <v>68</v>
      </c>
      <c r="C22" s="10" t="s">
        <v>7</v>
      </c>
      <c r="D22" s="44">
        <v>44007806</v>
      </c>
    </row>
    <row r="23" spans="1:4" x14ac:dyDescent="0.2">
      <c r="A23" s="20">
        <v>12</v>
      </c>
      <c r="B23" s="21" t="s">
        <v>69</v>
      </c>
      <c r="C23" s="10" t="s">
        <v>19</v>
      </c>
      <c r="D23" s="44">
        <v>65864247</v>
      </c>
    </row>
    <row r="24" spans="1:4" x14ac:dyDescent="0.2">
      <c r="A24" s="20">
        <v>13</v>
      </c>
      <c r="B24" s="21" t="s">
        <v>231</v>
      </c>
      <c r="C24" s="10" t="s">
        <v>232</v>
      </c>
      <c r="D24" s="44"/>
    </row>
    <row r="25" spans="1:4" x14ac:dyDescent="0.2">
      <c r="A25" s="20">
        <v>14</v>
      </c>
      <c r="B25" s="21" t="s">
        <v>70</v>
      </c>
      <c r="C25" s="10" t="s">
        <v>22</v>
      </c>
      <c r="D25" s="44">
        <v>47206761</v>
      </c>
    </row>
    <row r="26" spans="1:4" x14ac:dyDescent="0.2">
      <c r="A26" s="20">
        <v>15</v>
      </c>
      <c r="B26" s="21" t="s">
        <v>71</v>
      </c>
      <c r="C26" s="10" t="s">
        <v>10</v>
      </c>
      <c r="D26" s="44">
        <v>88039119</v>
      </c>
    </row>
    <row r="27" spans="1:4" x14ac:dyDescent="0.2">
      <c r="A27" s="20">
        <v>16</v>
      </c>
      <c r="B27" s="21" t="s">
        <v>72</v>
      </c>
      <c r="C27" s="10" t="s">
        <v>344</v>
      </c>
      <c r="D27" s="44">
        <v>73350742</v>
      </c>
    </row>
    <row r="28" spans="1:4" x14ac:dyDescent="0.2">
      <c r="A28" s="20">
        <v>17</v>
      </c>
      <c r="B28" s="21" t="s">
        <v>73</v>
      </c>
      <c r="C28" s="10" t="s">
        <v>9</v>
      </c>
      <c r="D28" s="44">
        <v>48746520</v>
      </c>
    </row>
    <row r="29" spans="1:4" x14ac:dyDescent="0.2">
      <c r="A29" s="20">
        <v>18</v>
      </c>
      <c r="B29" s="12" t="s">
        <v>74</v>
      </c>
      <c r="C29" s="10" t="s">
        <v>11</v>
      </c>
      <c r="D29" s="44">
        <v>34233212</v>
      </c>
    </row>
    <row r="30" spans="1:4" x14ac:dyDescent="0.2">
      <c r="A30" s="20">
        <v>19</v>
      </c>
      <c r="B30" s="12" t="s">
        <v>75</v>
      </c>
      <c r="C30" s="10" t="s">
        <v>213</v>
      </c>
      <c r="D30" s="44">
        <v>28519365</v>
      </c>
    </row>
    <row r="31" spans="1:4" x14ac:dyDescent="0.2">
      <c r="A31" s="20">
        <v>20</v>
      </c>
      <c r="B31" s="12" t="s">
        <v>76</v>
      </c>
      <c r="C31" s="10" t="s">
        <v>345</v>
      </c>
      <c r="D31" s="44">
        <v>73847335</v>
      </c>
    </row>
    <row r="32" spans="1:4" x14ac:dyDescent="0.2">
      <c r="A32" s="20">
        <v>21</v>
      </c>
      <c r="B32" s="12" t="s">
        <v>77</v>
      </c>
      <c r="C32" s="10" t="s">
        <v>38</v>
      </c>
      <c r="D32" s="44">
        <v>2718124</v>
      </c>
    </row>
    <row r="33" spans="1:4" x14ac:dyDescent="0.2">
      <c r="A33" s="20">
        <v>22</v>
      </c>
      <c r="B33" s="21" t="s">
        <v>78</v>
      </c>
      <c r="C33" s="10" t="s">
        <v>79</v>
      </c>
      <c r="D33" s="44"/>
    </row>
    <row r="34" spans="1:4" ht="12" customHeight="1" x14ac:dyDescent="0.2">
      <c r="A34" s="20">
        <v>23</v>
      </c>
      <c r="B34" s="21" t="s">
        <v>80</v>
      </c>
      <c r="C34" s="10" t="s">
        <v>81</v>
      </c>
      <c r="D34" s="44"/>
    </row>
    <row r="35" spans="1:4" ht="24" x14ac:dyDescent="0.2">
      <c r="A35" s="20">
        <v>24</v>
      </c>
      <c r="B35" s="21" t="s">
        <v>82</v>
      </c>
      <c r="C35" s="10" t="s">
        <v>83</v>
      </c>
      <c r="D35" s="44"/>
    </row>
    <row r="36" spans="1:4" x14ac:dyDescent="0.2">
      <c r="A36" s="20">
        <v>25</v>
      </c>
      <c r="B36" s="12" t="s">
        <v>84</v>
      </c>
      <c r="C36" s="10" t="s">
        <v>85</v>
      </c>
      <c r="D36" s="44">
        <v>89152691</v>
      </c>
    </row>
    <row r="37" spans="1:4" ht="15.75" customHeight="1" x14ac:dyDescent="0.2">
      <c r="A37" s="20">
        <v>26</v>
      </c>
      <c r="B37" s="21" t="s">
        <v>86</v>
      </c>
      <c r="C37" s="10" t="s">
        <v>87</v>
      </c>
      <c r="D37" s="44"/>
    </row>
    <row r="38" spans="1:4" x14ac:dyDescent="0.2">
      <c r="A38" s="20">
        <v>27</v>
      </c>
      <c r="B38" s="13" t="s">
        <v>88</v>
      </c>
      <c r="C38" s="10" t="s">
        <v>89</v>
      </c>
      <c r="D38" s="44"/>
    </row>
    <row r="39" spans="1:4" x14ac:dyDescent="0.2">
      <c r="A39" s="20">
        <v>28</v>
      </c>
      <c r="B39" s="13" t="s">
        <v>90</v>
      </c>
      <c r="C39" s="10" t="s">
        <v>39</v>
      </c>
      <c r="D39" s="44">
        <v>54539001</v>
      </c>
    </row>
    <row r="40" spans="1:4" x14ac:dyDescent="0.2">
      <c r="A40" s="20">
        <v>29</v>
      </c>
      <c r="B40" s="12" t="s">
        <v>91</v>
      </c>
      <c r="C40" s="10" t="s">
        <v>37</v>
      </c>
      <c r="D40" s="44"/>
    </row>
    <row r="41" spans="1:4" x14ac:dyDescent="0.2">
      <c r="A41" s="20">
        <v>30</v>
      </c>
      <c r="B41" s="13" t="s">
        <v>92</v>
      </c>
      <c r="C41" s="10" t="s">
        <v>16</v>
      </c>
      <c r="D41" s="44">
        <v>56357230</v>
      </c>
    </row>
    <row r="42" spans="1:4" x14ac:dyDescent="0.2">
      <c r="A42" s="20">
        <v>31</v>
      </c>
      <c r="B42" s="21" t="s">
        <v>93</v>
      </c>
      <c r="C42" s="10" t="s">
        <v>21</v>
      </c>
      <c r="D42" s="44">
        <v>40987289</v>
      </c>
    </row>
    <row r="43" spans="1:4" x14ac:dyDescent="0.2">
      <c r="A43" s="20">
        <v>32</v>
      </c>
      <c r="B43" s="13" t="s">
        <v>94</v>
      </c>
      <c r="C43" s="10" t="s">
        <v>24</v>
      </c>
      <c r="D43" s="44">
        <v>54145705</v>
      </c>
    </row>
    <row r="44" spans="1:4" x14ac:dyDescent="0.2">
      <c r="A44" s="20">
        <v>33</v>
      </c>
      <c r="B44" s="12" t="s">
        <v>95</v>
      </c>
      <c r="C44" s="10" t="s">
        <v>214</v>
      </c>
      <c r="D44" s="44">
        <v>63946634</v>
      </c>
    </row>
    <row r="45" spans="1:4" x14ac:dyDescent="0.2">
      <c r="A45" s="20">
        <v>34</v>
      </c>
      <c r="B45" s="14" t="s">
        <v>96</v>
      </c>
      <c r="C45" s="15" t="s">
        <v>215</v>
      </c>
      <c r="D45" s="44">
        <v>67111485</v>
      </c>
    </row>
    <row r="46" spans="1:4" x14ac:dyDescent="0.2">
      <c r="A46" s="20">
        <v>35</v>
      </c>
      <c r="B46" s="12" t="s">
        <v>97</v>
      </c>
      <c r="C46" s="10" t="s">
        <v>216</v>
      </c>
      <c r="D46" s="44">
        <v>50279054</v>
      </c>
    </row>
    <row r="47" spans="1:4" x14ac:dyDescent="0.2">
      <c r="A47" s="20">
        <v>36</v>
      </c>
      <c r="B47" s="12" t="s">
        <v>98</v>
      </c>
      <c r="C47" s="10" t="s">
        <v>23</v>
      </c>
      <c r="D47" s="44">
        <v>56853803</v>
      </c>
    </row>
    <row r="48" spans="1:4" x14ac:dyDescent="0.2">
      <c r="A48" s="20">
        <v>37</v>
      </c>
      <c r="B48" s="21" t="s">
        <v>99</v>
      </c>
      <c r="C48" s="10" t="s">
        <v>20</v>
      </c>
      <c r="D48" s="44">
        <v>41857680</v>
      </c>
    </row>
    <row r="49" spans="1:4" x14ac:dyDescent="0.2">
      <c r="A49" s="20">
        <v>38</v>
      </c>
      <c r="B49" s="13" t="s">
        <v>100</v>
      </c>
      <c r="C49" s="10" t="s">
        <v>101</v>
      </c>
      <c r="D49" s="44"/>
    </row>
    <row r="50" spans="1:4" x14ac:dyDescent="0.2">
      <c r="A50" s="20">
        <v>39</v>
      </c>
      <c r="B50" s="21" t="s">
        <v>102</v>
      </c>
      <c r="C50" s="10" t="s">
        <v>103</v>
      </c>
      <c r="D50" s="44"/>
    </row>
    <row r="51" spans="1:4" x14ac:dyDescent="0.2">
      <c r="A51" s="20">
        <v>40</v>
      </c>
      <c r="B51" s="12" t="s">
        <v>104</v>
      </c>
      <c r="C51" s="10" t="s">
        <v>221</v>
      </c>
      <c r="D51" s="44">
        <v>56452168</v>
      </c>
    </row>
    <row r="52" spans="1:4" ht="10.5" customHeight="1" x14ac:dyDescent="0.2">
      <c r="A52" s="20">
        <v>41</v>
      </c>
      <c r="B52" s="12" t="s">
        <v>105</v>
      </c>
      <c r="C52" s="10" t="s">
        <v>2</v>
      </c>
      <c r="D52" s="44">
        <v>34431348</v>
      </c>
    </row>
    <row r="53" spans="1:4" x14ac:dyDescent="0.2">
      <c r="A53" s="20">
        <v>42</v>
      </c>
      <c r="B53" s="21" t="s">
        <v>106</v>
      </c>
      <c r="C53" s="10" t="s">
        <v>3</v>
      </c>
      <c r="D53" s="44">
        <v>42973581</v>
      </c>
    </row>
    <row r="54" spans="1:4" x14ac:dyDescent="0.2">
      <c r="A54" s="20">
        <v>43</v>
      </c>
      <c r="B54" s="13" t="s">
        <v>152</v>
      </c>
      <c r="C54" s="10" t="s">
        <v>32</v>
      </c>
      <c r="D54" s="44">
        <v>57230416</v>
      </c>
    </row>
    <row r="55" spans="1:4" x14ac:dyDescent="0.2">
      <c r="A55" s="20">
        <v>44</v>
      </c>
      <c r="B55" s="21" t="s">
        <v>107</v>
      </c>
      <c r="C55" s="10" t="s">
        <v>217</v>
      </c>
      <c r="D55" s="44">
        <v>73171695</v>
      </c>
    </row>
    <row r="56" spans="1:4" ht="10.5" customHeight="1" x14ac:dyDescent="0.2">
      <c r="A56" s="20">
        <v>45</v>
      </c>
      <c r="B56" s="13" t="s">
        <v>108</v>
      </c>
      <c r="C56" s="10" t="s">
        <v>0</v>
      </c>
      <c r="D56" s="44">
        <v>56067042</v>
      </c>
    </row>
    <row r="57" spans="1:4" x14ac:dyDescent="0.2">
      <c r="A57" s="20">
        <v>46</v>
      </c>
      <c r="B57" s="21" t="s">
        <v>109</v>
      </c>
      <c r="C57" s="10" t="s">
        <v>4</v>
      </c>
      <c r="D57" s="44">
        <v>35461799</v>
      </c>
    </row>
    <row r="58" spans="1:4" x14ac:dyDescent="0.2">
      <c r="A58" s="20">
        <v>47</v>
      </c>
      <c r="B58" s="13" t="s">
        <v>110</v>
      </c>
      <c r="C58" s="10" t="s">
        <v>1</v>
      </c>
      <c r="D58" s="44">
        <v>51793634</v>
      </c>
    </row>
    <row r="59" spans="1:4" x14ac:dyDescent="0.2">
      <c r="A59" s="20">
        <v>48</v>
      </c>
      <c r="B59" s="21" t="s">
        <v>111</v>
      </c>
      <c r="C59" s="10" t="s">
        <v>218</v>
      </c>
      <c r="D59" s="44">
        <v>51845097</v>
      </c>
    </row>
    <row r="60" spans="1:4" x14ac:dyDescent="0.2">
      <c r="A60" s="20">
        <v>49</v>
      </c>
      <c r="B60" s="21" t="s">
        <v>112</v>
      </c>
      <c r="C60" s="10" t="s">
        <v>25</v>
      </c>
      <c r="D60" s="44">
        <v>87261595</v>
      </c>
    </row>
    <row r="61" spans="1:4" x14ac:dyDescent="0.2">
      <c r="A61" s="20">
        <v>50</v>
      </c>
      <c r="B61" s="21" t="s">
        <v>160</v>
      </c>
      <c r="C61" s="10" t="s">
        <v>53</v>
      </c>
      <c r="D61" s="44">
        <v>51055478</v>
      </c>
    </row>
    <row r="62" spans="1:4" x14ac:dyDescent="0.2">
      <c r="A62" s="20">
        <v>51</v>
      </c>
      <c r="B62" s="21" t="s">
        <v>113</v>
      </c>
      <c r="C62" s="10" t="s">
        <v>219</v>
      </c>
      <c r="D62" s="44">
        <v>54675631</v>
      </c>
    </row>
    <row r="63" spans="1:4" x14ac:dyDescent="0.2">
      <c r="A63" s="20">
        <v>52</v>
      </c>
      <c r="B63" s="13" t="s">
        <v>162</v>
      </c>
      <c r="C63" s="10" t="s">
        <v>220</v>
      </c>
      <c r="D63" s="44">
        <v>40930662</v>
      </c>
    </row>
    <row r="64" spans="1:4" x14ac:dyDescent="0.2">
      <c r="A64" s="20">
        <v>53</v>
      </c>
      <c r="B64" s="21" t="s">
        <v>223</v>
      </c>
      <c r="C64" s="10" t="s">
        <v>222</v>
      </c>
      <c r="D64" s="44"/>
    </row>
    <row r="65" spans="1:4" ht="14.25" customHeight="1" x14ac:dyDescent="0.2">
      <c r="A65" s="20">
        <v>54</v>
      </c>
      <c r="B65" s="21" t="s">
        <v>233</v>
      </c>
      <c r="C65" s="10" t="s">
        <v>234</v>
      </c>
      <c r="D65" s="44"/>
    </row>
    <row r="66" spans="1:4" ht="14.25" customHeight="1" x14ac:dyDescent="0.2">
      <c r="A66" s="20">
        <v>55</v>
      </c>
      <c r="B66" s="21" t="s">
        <v>114</v>
      </c>
      <c r="C66" s="10" t="s">
        <v>52</v>
      </c>
      <c r="D66" s="44"/>
    </row>
    <row r="67" spans="1:4" ht="14.25" customHeight="1" x14ac:dyDescent="0.2">
      <c r="A67" s="20">
        <v>56</v>
      </c>
      <c r="B67" s="13" t="s">
        <v>115</v>
      </c>
      <c r="C67" s="10" t="s">
        <v>235</v>
      </c>
      <c r="D67" s="44"/>
    </row>
    <row r="68" spans="1:4" ht="25.5" customHeight="1" x14ac:dyDescent="0.2">
      <c r="A68" s="20">
        <v>57</v>
      </c>
      <c r="B68" s="12" t="s">
        <v>116</v>
      </c>
      <c r="C68" s="10" t="s">
        <v>117</v>
      </c>
      <c r="D68" s="44"/>
    </row>
    <row r="69" spans="1:4" ht="25.5" customHeight="1" x14ac:dyDescent="0.2">
      <c r="A69" s="20">
        <v>58</v>
      </c>
      <c r="B69" s="13" t="s">
        <v>118</v>
      </c>
      <c r="C69" s="10" t="s">
        <v>236</v>
      </c>
      <c r="D69" s="44"/>
    </row>
    <row r="70" spans="1:4" x14ac:dyDescent="0.2">
      <c r="A70" s="20">
        <v>59</v>
      </c>
      <c r="B70" s="21" t="s">
        <v>119</v>
      </c>
      <c r="C70" s="10" t="s">
        <v>327</v>
      </c>
      <c r="D70" s="44"/>
    </row>
    <row r="71" spans="1:4" ht="24" x14ac:dyDescent="0.2">
      <c r="A71" s="20">
        <v>60</v>
      </c>
      <c r="B71" s="12" t="s">
        <v>120</v>
      </c>
      <c r="C71" s="10" t="s">
        <v>237</v>
      </c>
      <c r="D71" s="44"/>
    </row>
    <row r="72" spans="1:4" ht="24" x14ac:dyDescent="0.2">
      <c r="A72" s="20">
        <v>61</v>
      </c>
      <c r="B72" s="12" t="s">
        <v>121</v>
      </c>
      <c r="C72" s="10" t="s">
        <v>238</v>
      </c>
      <c r="D72" s="44"/>
    </row>
    <row r="73" spans="1:4" x14ac:dyDescent="0.2">
      <c r="A73" s="20">
        <v>62</v>
      </c>
      <c r="B73" s="13" t="s">
        <v>122</v>
      </c>
      <c r="C73" s="10" t="s">
        <v>239</v>
      </c>
      <c r="D73" s="44"/>
    </row>
    <row r="74" spans="1:4" x14ac:dyDescent="0.2">
      <c r="A74" s="20">
        <v>63</v>
      </c>
      <c r="B74" s="13" t="s">
        <v>123</v>
      </c>
      <c r="C74" s="10" t="s">
        <v>51</v>
      </c>
      <c r="D74" s="44"/>
    </row>
    <row r="75" spans="1:4" x14ac:dyDescent="0.2">
      <c r="A75" s="20">
        <v>64</v>
      </c>
      <c r="B75" s="13" t="s">
        <v>124</v>
      </c>
      <c r="C75" s="10" t="s">
        <v>240</v>
      </c>
      <c r="D75" s="44"/>
    </row>
    <row r="76" spans="1:4" ht="24" x14ac:dyDescent="0.2">
      <c r="A76" s="20">
        <v>65</v>
      </c>
      <c r="B76" s="13" t="s">
        <v>125</v>
      </c>
      <c r="C76" s="10" t="s">
        <v>241</v>
      </c>
      <c r="D76" s="44"/>
    </row>
    <row r="77" spans="1:4" ht="24" x14ac:dyDescent="0.2">
      <c r="A77" s="20">
        <v>66</v>
      </c>
      <c r="B77" s="12" t="s">
        <v>126</v>
      </c>
      <c r="C77" s="10" t="s">
        <v>242</v>
      </c>
      <c r="D77" s="44"/>
    </row>
    <row r="78" spans="1:4" ht="24" x14ac:dyDescent="0.2">
      <c r="A78" s="20">
        <v>67</v>
      </c>
      <c r="B78" s="13" t="s">
        <v>127</v>
      </c>
      <c r="C78" s="10" t="s">
        <v>243</v>
      </c>
      <c r="D78" s="44"/>
    </row>
    <row r="79" spans="1:4" ht="24" x14ac:dyDescent="0.2">
      <c r="A79" s="20">
        <v>68</v>
      </c>
      <c r="B79" s="13" t="s">
        <v>128</v>
      </c>
      <c r="C79" s="10" t="s">
        <v>244</v>
      </c>
      <c r="D79" s="44"/>
    </row>
    <row r="80" spans="1:4" ht="24" x14ac:dyDescent="0.2">
      <c r="A80" s="20">
        <v>69</v>
      </c>
      <c r="B80" s="12" t="s">
        <v>129</v>
      </c>
      <c r="C80" s="10" t="s">
        <v>245</v>
      </c>
      <c r="D80" s="44"/>
    </row>
    <row r="81" spans="1:4" ht="24" x14ac:dyDescent="0.2">
      <c r="A81" s="20">
        <v>70</v>
      </c>
      <c r="B81" s="12" t="s">
        <v>130</v>
      </c>
      <c r="C81" s="10" t="s">
        <v>246</v>
      </c>
      <c r="D81" s="44"/>
    </row>
    <row r="82" spans="1:4" ht="24" x14ac:dyDescent="0.2">
      <c r="A82" s="20">
        <v>71</v>
      </c>
      <c r="B82" s="12" t="s">
        <v>131</v>
      </c>
      <c r="C82" s="10" t="s">
        <v>247</v>
      </c>
      <c r="D82" s="44"/>
    </row>
    <row r="83" spans="1:4" x14ac:dyDescent="0.2">
      <c r="A83" s="20">
        <v>72</v>
      </c>
      <c r="B83" s="21" t="s">
        <v>132</v>
      </c>
      <c r="C83" s="10" t="s">
        <v>133</v>
      </c>
      <c r="D83" s="44">
        <v>2754566</v>
      </c>
    </row>
    <row r="84" spans="1:4" ht="13.5" customHeight="1" x14ac:dyDescent="0.2">
      <c r="A84" s="20">
        <v>73</v>
      </c>
      <c r="B84" s="12" t="s">
        <v>134</v>
      </c>
      <c r="C84" s="10" t="s">
        <v>248</v>
      </c>
      <c r="D84" s="44">
        <v>5509905</v>
      </c>
    </row>
    <row r="85" spans="1:4" ht="14.25" customHeight="1" x14ac:dyDescent="0.2">
      <c r="A85" s="20">
        <v>74</v>
      </c>
      <c r="B85" s="21" t="s">
        <v>135</v>
      </c>
      <c r="C85" s="10" t="s">
        <v>35</v>
      </c>
      <c r="D85" s="44">
        <v>2758175</v>
      </c>
    </row>
    <row r="86" spans="1:4" x14ac:dyDescent="0.2">
      <c r="A86" s="20">
        <v>75</v>
      </c>
      <c r="B86" s="12" t="s">
        <v>136</v>
      </c>
      <c r="C86" s="10" t="s">
        <v>415</v>
      </c>
      <c r="D86" s="44">
        <v>15794689</v>
      </c>
    </row>
    <row r="87" spans="1:4" x14ac:dyDescent="0.2">
      <c r="A87" s="20">
        <v>76</v>
      </c>
      <c r="B87" s="12" t="s">
        <v>137</v>
      </c>
      <c r="C87" s="10" t="s">
        <v>36</v>
      </c>
      <c r="D87" s="44">
        <v>6270780</v>
      </c>
    </row>
    <row r="88" spans="1:4" x14ac:dyDescent="0.2">
      <c r="A88" s="20">
        <v>77</v>
      </c>
      <c r="B88" s="12" t="s">
        <v>138</v>
      </c>
      <c r="C88" s="10" t="s">
        <v>50</v>
      </c>
      <c r="D88" s="44"/>
    </row>
    <row r="89" spans="1:4" x14ac:dyDescent="0.2">
      <c r="A89" s="20">
        <v>78</v>
      </c>
      <c r="B89" s="12" t="s">
        <v>139</v>
      </c>
      <c r="C89" s="10" t="s">
        <v>229</v>
      </c>
      <c r="D89" s="44">
        <v>2788492</v>
      </c>
    </row>
    <row r="90" spans="1:4" x14ac:dyDescent="0.2">
      <c r="A90" s="20">
        <v>79</v>
      </c>
      <c r="B90" s="12" t="s">
        <v>140</v>
      </c>
      <c r="C90" s="10" t="s">
        <v>310</v>
      </c>
      <c r="D90" s="44"/>
    </row>
    <row r="91" spans="1:4" x14ac:dyDescent="0.2">
      <c r="A91" s="20">
        <v>80</v>
      </c>
      <c r="B91" s="13" t="s">
        <v>141</v>
      </c>
      <c r="C91" s="10" t="s">
        <v>259</v>
      </c>
      <c r="D91" s="44"/>
    </row>
    <row r="92" spans="1:4" ht="24" x14ac:dyDescent="0.2">
      <c r="A92" s="277">
        <v>81</v>
      </c>
      <c r="B92" s="280" t="s">
        <v>142</v>
      </c>
      <c r="C92" s="16" t="s">
        <v>249</v>
      </c>
      <c r="D92" s="44"/>
    </row>
    <row r="93" spans="1:4" ht="36" x14ac:dyDescent="0.2">
      <c r="A93" s="278"/>
      <c r="B93" s="281"/>
      <c r="C93" s="10" t="s">
        <v>308</v>
      </c>
      <c r="D93" s="44"/>
    </row>
    <row r="94" spans="1:4" ht="24" x14ac:dyDescent="0.2">
      <c r="A94" s="278"/>
      <c r="B94" s="281"/>
      <c r="C94" s="10" t="s">
        <v>250</v>
      </c>
      <c r="D94" s="44"/>
    </row>
    <row r="95" spans="1:4" ht="36" x14ac:dyDescent="0.2">
      <c r="A95" s="279"/>
      <c r="B95" s="282"/>
      <c r="C95" s="22" t="s">
        <v>309</v>
      </c>
      <c r="D95" s="44"/>
    </row>
    <row r="96" spans="1:4" ht="24" x14ac:dyDescent="0.2">
      <c r="A96" s="20">
        <v>82</v>
      </c>
      <c r="B96" s="13" t="s">
        <v>143</v>
      </c>
      <c r="C96" s="10" t="s">
        <v>49</v>
      </c>
      <c r="D96" s="44"/>
    </row>
    <row r="97" spans="1:4" x14ac:dyDescent="0.2">
      <c r="A97" s="20">
        <v>83</v>
      </c>
      <c r="B97" s="13" t="s">
        <v>144</v>
      </c>
      <c r="C97" s="10" t="s">
        <v>145</v>
      </c>
      <c r="D97" s="44"/>
    </row>
    <row r="98" spans="1:4" x14ac:dyDescent="0.2">
      <c r="A98" s="20">
        <v>84</v>
      </c>
      <c r="B98" s="21" t="s">
        <v>146</v>
      </c>
      <c r="C98" s="10" t="s">
        <v>147</v>
      </c>
      <c r="D98" s="44"/>
    </row>
    <row r="99" spans="1:4" x14ac:dyDescent="0.2">
      <c r="A99" s="20">
        <v>85</v>
      </c>
      <c r="B99" s="13" t="s">
        <v>148</v>
      </c>
      <c r="C99" s="10" t="s">
        <v>27</v>
      </c>
      <c r="D99" s="44">
        <v>48339816</v>
      </c>
    </row>
    <row r="100" spans="1:4" x14ac:dyDescent="0.2">
      <c r="A100" s="20">
        <v>86</v>
      </c>
      <c r="B100" s="21" t="s">
        <v>149</v>
      </c>
      <c r="C100" s="10" t="s">
        <v>12</v>
      </c>
      <c r="D100" s="44">
        <v>32316213</v>
      </c>
    </row>
    <row r="101" spans="1:4" x14ac:dyDescent="0.2">
      <c r="A101" s="20">
        <v>87</v>
      </c>
      <c r="B101" s="21" t="s">
        <v>150</v>
      </c>
      <c r="C101" s="10" t="s">
        <v>26</v>
      </c>
      <c r="D101" s="44">
        <v>29620947</v>
      </c>
    </row>
    <row r="102" spans="1:4" x14ac:dyDescent="0.2">
      <c r="A102" s="20">
        <v>88</v>
      </c>
      <c r="B102" s="13" t="s">
        <v>151</v>
      </c>
      <c r="C102" s="10" t="s">
        <v>43</v>
      </c>
      <c r="D102" s="44">
        <v>40815384</v>
      </c>
    </row>
    <row r="103" spans="1:4" x14ac:dyDescent="0.2">
      <c r="A103" s="20">
        <v>89</v>
      </c>
      <c r="B103" s="12" t="s">
        <v>153</v>
      </c>
      <c r="C103" s="10" t="s">
        <v>28</v>
      </c>
      <c r="D103" s="44">
        <v>51576829</v>
      </c>
    </row>
    <row r="104" spans="1:4" x14ac:dyDescent="0.2">
      <c r="A104" s="20">
        <v>90</v>
      </c>
      <c r="B104" s="12" t="s">
        <v>154</v>
      </c>
      <c r="C104" s="10" t="s">
        <v>29</v>
      </c>
      <c r="D104" s="44">
        <v>73483604</v>
      </c>
    </row>
    <row r="105" spans="1:4" ht="12" customHeight="1" x14ac:dyDescent="0.2">
      <c r="A105" s="20">
        <v>91</v>
      </c>
      <c r="B105" s="21" t="s">
        <v>155</v>
      </c>
      <c r="C105" s="10" t="s">
        <v>14</v>
      </c>
      <c r="D105" s="44">
        <v>28729791</v>
      </c>
    </row>
    <row r="106" spans="1:4" x14ac:dyDescent="0.2">
      <c r="A106" s="20">
        <v>92</v>
      </c>
      <c r="B106" s="12" t="s">
        <v>156</v>
      </c>
      <c r="C106" s="10" t="s">
        <v>30</v>
      </c>
      <c r="D106" s="44">
        <v>49138999</v>
      </c>
    </row>
    <row r="107" spans="1:4" x14ac:dyDescent="0.2">
      <c r="A107" s="20">
        <v>93</v>
      </c>
      <c r="B107" s="12" t="s">
        <v>157</v>
      </c>
      <c r="C107" s="10" t="s">
        <v>15</v>
      </c>
      <c r="D107" s="44">
        <v>49306403</v>
      </c>
    </row>
    <row r="108" spans="1:4" x14ac:dyDescent="0.2">
      <c r="A108" s="20">
        <v>94</v>
      </c>
      <c r="B108" s="13" t="s">
        <v>158</v>
      </c>
      <c r="C108" s="10" t="s">
        <v>13</v>
      </c>
      <c r="D108" s="44">
        <v>25480127</v>
      </c>
    </row>
    <row r="109" spans="1:4" x14ac:dyDescent="0.2">
      <c r="A109" s="20">
        <v>95</v>
      </c>
      <c r="B109" s="21" t="s">
        <v>159</v>
      </c>
      <c r="C109" s="10" t="s">
        <v>31</v>
      </c>
      <c r="D109" s="44">
        <v>25285122</v>
      </c>
    </row>
    <row r="110" spans="1:4" x14ac:dyDescent="0.2">
      <c r="A110" s="20">
        <v>96</v>
      </c>
      <c r="B110" s="12" t="s">
        <v>161</v>
      </c>
      <c r="C110" s="10" t="s">
        <v>33</v>
      </c>
      <c r="D110" s="44">
        <v>59206847</v>
      </c>
    </row>
    <row r="111" spans="1:4" ht="13.5" customHeight="1" x14ac:dyDescent="0.2">
      <c r="A111" s="20">
        <v>97</v>
      </c>
      <c r="B111" s="12" t="s">
        <v>163</v>
      </c>
      <c r="C111" s="10" t="s">
        <v>164</v>
      </c>
      <c r="D111" s="44"/>
    </row>
    <row r="112" spans="1:4" x14ac:dyDescent="0.2">
      <c r="A112" s="20">
        <v>98</v>
      </c>
      <c r="B112" s="12" t="s">
        <v>165</v>
      </c>
      <c r="C112" s="10" t="s">
        <v>166</v>
      </c>
      <c r="D112" s="44"/>
    </row>
    <row r="113" spans="1:4" x14ac:dyDescent="0.2">
      <c r="A113" s="20">
        <v>99</v>
      </c>
      <c r="B113" s="21" t="s">
        <v>167</v>
      </c>
      <c r="C113" s="10" t="s">
        <v>168</v>
      </c>
      <c r="D113" s="44"/>
    </row>
    <row r="114" spans="1:4" ht="12.75" customHeight="1" x14ac:dyDescent="0.2">
      <c r="A114" s="20">
        <v>100</v>
      </c>
      <c r="B114" s="21" t="s">
        <v>169</v>
      </c>
      <c r="C114" s="10" t="s">
        <v>170</v>
      </c>
      <c r="D114" s="44"/>
    </row>
    <row r="115" spans="1:4" x14ac:dyDescent="0.2">
      <c r="A115" s="20">
        <v>101</v>
      </c>
      <c r="B115" s="21" t="s">
        <v>171</v>
      </c>
      <c r="C115" s="10" t="s">
        <v>172</v>
      </c>
      <c r="D115" s="44"/>
    </row>
    <row r="116" spans="1:4" x14ac:dyDescent="0.2">
      <c r="A116" s="20">
        <v>102</v>
      </c>
      <c r="B116" s="21" t="s">
        <v>173</v>
      </c>
      <c r="C116" s="10" t="s">
        <v>174</v>
      </c>
      <c r="D116" s="44"/>
    </row>
    <row r="117" spans="1:4" x14ac:dyDescent="0.2">
      <c r="A117" s="20">
        <v>103</v>
      </c>
      <c r="B117" s="21" t="s">
        <v>175</v>
      </c>
      <c r="C117" s="10" t="s">
        <v>176</v>
      </c>
      <c r="D117" s="44"/>
    </row>
    <row r="118" spans="1:4" x14ac:dyDescent="0.2">
      <c r="A118" s="20">
        <v>104</v>
      </c>
      <c r="B118" s="17" t="s">
        <v>177</v>
      </c>
      <c r="C118" s="15" t="s">
        <v>178</v>
      </c>
      <c r="D118" s="44"/>
    </row>
    <row r="119" spans="1:4" x14ac:dyDescent="0.2">
      <c r="A119" s="20">
        <v>105</v>
      </c>
      <c r="B119" s="13" t="s">
        <v>179</v>
      </c>
      <c r="C119" s="10" t="s">
        <v>180</v>
      </c>
      <c r="D119" s="44"/>
    </row>
    <row r="120" spans="1:4" ht="11.25" customHeight="1" x14ac:dyDescent="0.2">
      <c r="A120" s="20">
        <v>106</v>
      </c>
      <c r="B120" s="21" t="s">
        <v>181</v>
      </c>
      <c r="C120" s="10" t="s">
        <v>182</v>
      </c>
      <c r="D120" s="44"/>
    </row>
    <row r="121" spans="1:4" x14ac:dyDescent="0.2">
      <c r="A121" s="20">
        <v>107</v>
      </c>
      <c r="B121" s="12" t="s">
        <v>183</v>
      </c>
      <c r="C121" s="18" t="s">
        <v>184</v>
      </c>
      <c r="D121" s="44"/>
    </row>
    <row r="122" spans="1:4" x14ac:dyDescent="0.2">
      <c r="A122" s="20">
        <v>108</v>
      </c>
      <c r="B122" s="21" t="s">
        <v>185</v>
      </c>
      <c r="C122" s="10" t="s">
        <v>262</v>
      </c>
      <c r="D122" s="44"/>
    </row>
    <row r="123" spans="1:4" ht="14.25" customHeight="1" x14ac:dyDescent="0.2">
      <c r="A123" s="20">
        <v>109</v>
      </c>
      <c r="B123" s="13" t="s">
        <v>186</v>
      </c>
      <c r="C123" s="10" t="s">
        <v>251</v>
      </c>
      <c r="D123" s="44"/>
    </row>
    <row r="124" spans="1:4" x14ac:dyDescent="0.2">
      <c r="A124" s="20">
        <v>110</v>
      </c>
      <c r="B124" s="12" t="s">
        <v>331</v>
      </c>
      <c r="C124" s="10" t="s">
        <v>319</v>
      </c>
      <c r="D124" s="44"/>
    </row>
    <row r="125" spans="1:4" x14ac:dyDescent="0.2">
      <c r="A125" s="20">
        <v>111</v>
      </c>
      <c r="B125" s="54" t="s">
        <v>422</v>
      </c>
      <c r="C125" s="15" t="s">
        <v>423</v>
      </c>
      <c r="D125" s="44"/>
    </row>
    <row r="126" spans="1:4" ht="13.5" customHeight="1" x14ac:dyDescent="0.2">
      <c r="A126" s="20">
        <v>112</v>
      </c>
      <c r="B126" s="13" t="s">
        <v>187</v>
      </c>
      <c r="C126" s="10" t="s">
        <v>322</v>
      </c>
      <c r="D126" s="44"/>
    </row>
    <row r="127" spans="1:4" x14ac:dyDescent="0.2">
      <c r="A127" s="20">
        <v>113</v>
      </c>
      <c r="B127" s="21" t="s">
        <v>188</v>
      </c>
      <c r="C127" s="10" t="s">
        <v>189</v>
      </c>
      <c r="D127" s="44"/>
    </row>
    <row r="128" spans="1:4" x14ac:dyDescent="0.2">
      <c r="A128" s="20">
        <v>114</v>
      </c>
      <c r="B128" s="21" t="s">
        <v>190</v>
      </c>
      <c r="C128" s="35" t="s">
        <v>307</v>
      </c>
      <c r="D128" s="44"/>
    </row>
    <row r="129" spans="1:4" x14ac:dyDescent="0.2">
      <c r="A129" s="20">
        <v>115</v>
      </c>
      <c r="B129" s="21" t="s">
        <v>191</v>
      </c>
      <c r="C129" s="10" t="s">
        <v>226</v>
      </c>
      <c r="D129" s="44"/>
    </row>
    <row r="130" spans="1:4" ht="10.5" customHeight="1" x14ac:dyDescent="0.2">
      <c r="A130" s="20">
        <v>116</v>
      </c>
      <c r="B130" s="21" t="s">
        <v>192</v>
      </c>
      <c r="C130" s="10" t="s">
        <v>193</v>
      </c>
      <c r="D130" s="44"/>
    </row>
    <row r="131" spans="1:4" x14ac:dyDescent="0.2">
      <c r="A131" s="20">
        <v>117</v>
      </c>
      <c r="B131" s="21" t="s">
        <v>194</v>
      </c>
      <c r="C131" s="10" t="s">
        <v>40</v>
      </c>
      <c r="D131" s="44"/>
    </row>
    <row r="132" spans="1:4" x14ac:dyDescent="0.2">
      <c r="A132" s="20">
        <v>118</v>
      </c>
      <c r="B132" s="12" t="s">
        <v>195</v>
      </c>
      <c r="C132" s="10" t="s">
        <v>46</v>
      </c>
      <c r="D132" s="44"/>
    </row>
    <row r="133" spans="1:4" x14ac:dyDescent="0.2">
      <c r="A133" s="20">
        <v>119</v>
      </c>
      <c r="B133" s="12" t="s">
        <v>196</v>
      </c>
      <c r="C133" s="10" t="s">
        <v>228</v>
      </c>
      <c r="D133" s="44"/>
    </row>
    <row r="134" spans="1:4" x14ac:dyDescent="0.2">
      <c r="A134" s="20">
        <v>120</v>
      </c>
      <c r="B134" s="12" t="s">
        <v>197</v>
      </c>
      <c r="C134" s="10" t="s">
        <v>48</v>
      </c>
      <c r="D134" s="44"/>
    </row>
    <row r="135" spans="1:4" x14ac:dyDescent="0.2">
      <c r="A135" s="20">
        <v>121</v>
      </c>
      <c r="B135" s="21" t="s">
        <v>198</v>
      </c>
      <c r="C135" s="10" t="s">
        <v>47</v>
      </c>
      <c r="D135" s="44"/>
    </row>
    <row r="136" spans="1:4" x14ac:dyDescent="0.2">
      <c r="A136" s="20">
        <v>122</v>
      </c>
      <c r="B136" s="21" t="s">
        <v>199</v>
      </c>
      <c r="C136" s="10" t="s">
        <v>200</v>
      </c>
      <c r="D136" s="44"/>
    </row>
    <row r="137" spans="1:4" x14ac:dyDescent="0.2">
      <c r="A137" s="20">
        <v>123</v>
      </c>
      <c r="B137" s="21" t="s">
        <v>201</v>
      </c>
      <c r="C137" s="10" t="s">
        <v>41</v>
      </c>
      <c r="D137" s="44"/>
    </row>
    <row r="138" spans="1:4" x14ac:dyDescent="0.2">
      <c r="A138" s="20">
        <v>124</v>
      </c>
      <c r="B138" s="12" t="s">
        <v>202</v>
      </c>
      <c r="C138" s="10" t="s">
        <v>227</v>
      </c>
      <c r="D138" s="44"/>
    </row>
    <row r="139" spans="1:4" x14ac:dyDescent="0.2">
      <c r="A139" s="20">
        <v>125</v>
      </c>
      <c r="B139" s="13" t="s">
        <v>203</v>
      </c>
      <c r="C139" s="10" t="s">
        <v>465</v>
      </c>
      <c r="D139" s="44">
        <v>20836757</v>
      </c>
    </row>
    <row r="140" spans="1:4" x14ac:dyDescent="0.2">
      <c r="A140" s="20">
        <v>126</v>
      </c>
      <c r="B140" s="21" t="s">
        <v>204</v>
      </c>
      <c r="C140" s="10" t="s">
        <v>205</v>
      </c>
      <c r="D140" s="44"/>
    </row>
    <row r="141" spans="1:4" x14ac:dyDescent="0.2">
      <c r="A141" s="20">
        <v>127</v>
      </c>
      <c r="B141" s="12" t="s">
        <v>206</v>
      </c>
      <c r="C141" s="10" t="s">
        <v>207</v>
      </c>
      <c r="D141" s="44"/>
    </row>
    <row r="142" spans="1:4" x14ac:dyDescent="0.2">
      <c r="A142" s="20">
        <v>128</v>
      </c>
      <c r="B142" s="21" t="s">
        <v>208</v>
      </c>
      <c r="C142" s="10" t="s">
        <v>209</v>
      </c>
      <c r="D142" s="44"/>
    </row>
    <row r="143" spans="1:4" x14ac:dyDescent="0.2">
      <c r="A143" s="20">
        <v>129</v>
      </c>
      <c r="B143" s="85" t="s">
        <v>252</v>
      </c>
      <c r="C143" s="87" t="s">
        <v>253</v>
      </c>
      <c r="D143" s="44"/>
    </row>
    <row r="144" spans="1:4" x14ac:dyDescent="0.2">
      <c r="A144" s="20">
        <v>130</v>
      </c>
      <c r="B144" s="88" t="s">
        <v>254</v>
      </c>
      <c r="C144" s="41" t="s">
        <v>255</v>
      </c>
      <c r="D144" s="44"/>
    </row>
    <row r="145" spans="1:38" x14ac:dyDescent="0.2">
      <c r="A145" s="20">
        <v>131</v>
      </c>
      <c r="B145" s="89" t="s">
        <v>256</v>
      </c>
      <c r="C145" s="141" t="s">
        <v>420</v>
      </c>
      <c r="D145" s="44"/>
    </row>
    <row r="146" spans="1:38" x14ac:dyDescent="0.2">
      <c r="A146" s="20">
        <v>132</v>
      </c>
      <c r="B146" s="20" t="s">
        <v>260</v>
      </c>
      <c r="C146" s="28" t="s">
        <v>261</v>
      </c>
      <c r="D146" s="44"/>
    </row>
    <row r="147" spans="1:38" x14ac:dyDescent="0.2">
      <c r="A147" s="20">
        <v>133</v>
      </c>
      <c r="B147" s="54" t="s">
        <v>312</v>
      </c>
      <c r="C147" s="28" t="s">
        <v>311</v>
      </c>
      <c r="D147" s="44"/>
    </row>
    <row r="148" spans="1:38" s="45" customFormat="1" x14ac:dyDescent="0.2">
      <c r="A148" s="20">
        <v>134</v>
      </c>
      <c r="B148" s="54" t="s">
        <v>321</v>
      </c>
      <c r="C148" s="28" t="s">
        <v>318</v>
      </c>
      <c r="D148" s="44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s="45" customFormat="1" ht="17.25" customHeight="1" x14ac:dyDescent="0.2">
      <c r="A149" s="20">
        <v>135</v>
      </c>
      <c r="B149" s="54" t="s">
        <v>413</v>
      </c>
      <c r="C149" s="15" t="s">
        <v>414</v>
      </c>
      <c r="D149" s="44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s="45" customFormat="1" x14ac:dyDescent="0.2">
      <c r="A150" s="46"/>
      <c r="B150" s="46"/>
      <c r="C150" s="7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s="45" customFormat="1" x14ac:dyDescent="0.2">
      <c r="A151" s="46"/>
      <c r="B151" s="46"/>
      <c r="C151" s="7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</sheetData>
  <mergeCells count="9">
    <mergeCell ref="A8:C8"/>
    <mergeCell ref="A11:C11"/>
    <mergeCell ref="A92:A95"/>
    <mergeCell ref="B92:B95"/>
    <mergeCell ref="A2:D2"/>
    <mergeCell ref="A4:A7"/>
    <mergeCell ref="B4:B7"/>
    <mergeCell ref="C4:C7"/>
    <mergeCell ref="D4:D7"/>
  </mergeCells>
  <pageMargins left="0" right="0" top="0" bottom="0" header="0" footer="0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zoomScale="98" zoomScaleNormal="98" workbookViewId="0">
      <pane ySplit="11" topLeftCell="A127" activePane="bottomLeft" state="frozen"/>
      <selection activeCell="C1" sqref="C1"/>
      <selection pane="bottomLeft" activeCell="J15" sqref="J15"/>
    </sheetView>
  </sheetViews>
  <sheetFormatPr defaultColWidth="9.140625" defaultRowHeight="12" x14ac:dyDescent="0.2"/>
  <cols>
    <col min="1" max="1" width="4.7109375" style="6" customWidth="1"/>
    <col min="2" max="2" width="10.140625" style="6" customWidth="1"/>
    <col min="3" max="3" width="31.7109375" style="7" bestFit="1" customWidth="1"/>
    <col min="4" max="4" width="12" style="136" customWidth="1"/>
    <col min="5" max="5" width="10.7109375" style="4" customWidth="1"/>
    <col min="6" max="6" width="10.5703125" style="4" customWidth="1"/>
    <col min="7" max="7" width="11.7109375" style="4" customWidth="1"/>
    <col min="8" max="8" width="6.5703125" style="8" customWidth="1"/>
    <col min="9" max="16384" width="9.140625" style="8"/>
  </cols>
  <sheetData>
    <row r="1" spans="1:8" ht="4.5" customHeight="1" x14ac:dyDescent="0.2"/>
    <row r="2" spans="1:8" ht="23.25" customHeight="1" x14ac:dyDescent="0.2"/>
    <row r="3" spans="1:8" ht="5.25" customHeight="1" x14ac:dyDescent="0.2"/>
    <row r="4" spans="1:8" ht="45.75" customHeight="1" x14ac:dyDescent="0.2">
      <c r="A4" s="318" t="s">
        <v>431</v>
      </c>
      <c r="B4" s="318"/>
      <c r="C4" s="318"/>
      <c r="D4" s="318"/>
      <c r="E4" s="318"/>
      <c r="F4" s="318"/>
      <c r="G4" s="318"/>
    </row>
    <row r="5" spans="1:8" ht="6" customHeight="1" x14ac:dyDescent="0.2">
      <c r="A5" s="70"/>
      <c r="B5" s="70"/>
      <c r="C5" s="70"/>
      <c r="D5" s="143"/>
      <c r="E5" s="70"/>
      <c r="F5" s="70"/>
      <c r="G5" s="70"/>
    </row>
    <row r="6" spans="1:8" ht="9" customHeight="1" x14ac:dyDescent="0.2">
      <c r="C6" s="9"/>
      <c r="G6" s="4" t="s">
        <v>278</v>
      </c>
    </row>
    <row r="7" spans="1:8" s="2" customFormat="1" ht="28.5" customHeight="1" x14ac:dyDescent="0.2">
      <c r="A7" s="69" t="s">
        <v>44</v>
      </c>
      <c r="B7" s="69" t="s">
        <v>56</v>
      </c>
      <c r="C7" s="69" t="s">
        <v>45</v>
      </c>
      <c r="D7" s="144" t="s">
        <v>230</v>
      </c>
      <c r="E7" s="71" t="s">
        <v>328</v>
      </c>
      <c r="F7" s="71" t="s">
        <v>329</v>
      </c>
      <c r="G7" s="71" t="s">
        <v>330</v>
      </c>
    </row>
    <row r="8" spans="1:8" s="2" customFormat="1" x14ac:dyDescent="0.2">
      <c r="A8" s="289" t="s">
        <v>225</v>
      </c>
      <c r="B8" s="289"/>
      <c r="C8" s="289"/>
      <c r="D8" s="30">
        <f>D11+D10+D9</f>
        <v>1918155649</v>
      </c>
      <c r="E8" s="30">
        <f t="shared" ref="E8:G8" si="0">E11+E10+E9</f>
        <v>34673332</v>
      </c>
      <c r="F8" s="30">
        <f t="shared" si="0"/>
        <v>5366900</v>
      </c>
      <c r="G8" s="30">
        <f t="shared" si="0"/>
        <v>1878115417</v>
      </c>
    </row>
    <row r="9" spans="1:8" s="3" customFormat="1" ht="11.25" customHeight="1" x14ac:dyDescent="0.2">
      <c r="A9" s="5"/>
      <c r="B9" s="5"/>
      <c r="C9" s="11" t="s">
        <v>54</v>
      </c>
      <c r="D9" s="31">
        <v>44253924</v>
      </c>
      <c r="E9" s="31"/>
      <c r="F9" s="37"/>
      <c r="G9" s="37">
        <v>44253924</v>
      </c>
      <c r="H9" s="32"/>
    </row>
    <row r="10" spans="1:8" s="3" customFormat="1" ht="11.25" customHeight="1" x14ac:dyDescent="0.2">
      <c r="A10" s="5"/>
      <c r="B10" s="5"/>
      <c r="C10" s="11" t="s">
        <v>280</v>
      </c>
      <c r="D10" s="31">
        <f t="shared" ref="D10:D72" si="1">E10+F10+G10</f>
        <v>0</v>
      </c>
      <c r="E10" s="31"/>
      <c r="F10" s="37"/>
      <c r="G10" s="37"/>
    </row>
    <row r="11" spans="1:8" s="2" customFormat="1" x14ac:dyDescent="0.2">
      <c r="A11" s="289" t="s">
        <v>224</v>
      </c>
      <c r="B11" s="289"/>
      <c r="C11" s="289"/>
      <c r="D11" s="30">
        <f>SUM(D12:D148)-D92</f>
        <v>1873901725</v>
      </c>
      <c r="E11" s="30">
        <f>SUM(E12:E148)-E92</f>
        <v>34673332</v>
      </c>
      <c r="F11" s="30">
        <f>SUM(F12:F148)-F92</f>
        <v>5366900</v>
      </c>
      <c r="G11" s="30">
        <f>SUM(G12:G148)-G92</f>
        <v>1833861493</v>
      </c>
    </row>
    <row r="12" spans="1:8" s="1" customFormat="1" ht="12" customHeight="1" x14ac:dyDescent="0.2">
      <c r="A12" s="20">
        <v>1</v>
      </c>
      <c r="B12" s="12" t="s">
        <v>57</v>
      </c>
      <c r="C12" s="10" t="s">
        <v>42</v>
      </c>
      <c r="D12" s="31">
        <f t="shared" si="1"/>
        <v>0</v>
      </c>
      <c r="E12" s="29"/>
      <c r="F12" s="29"/>
      <c r="G12" s="29"/>
    </row>
    <row r="13" spans="1:8" s="1" customFormat="1" x14ac:dyDescent="0.2">
      <c r="A13" s="20">
        <v>2</v>
      </c>
      <c r="B13" s="13" t="s">
        <v>58</v>
      </c>
      <c r="C13" s="10" t="s">
        <v>210</v>
      </c>
      <c r="D13" s="31">
        <f t="shared" si="1"/>
        <v>0</v>
      </c>
      <c r="E13" s="29"/>
      <c r="F13" s="29"/>
      <c r="G13" s="29"/>
    </row>
    <row r="14" spans="1:8" s="19" customFormat="1" x14ac:dyDescent="0.2">
      <c r="A14" s="20">
        <v>3</v>
      </c>
      <c r="B14" s="21" t="s">
        <v>59</v>
      </c>
      <c r="C14" s="10" t="s">
        <v>5</v>
      </c>
      <c r="D14" s="31">
        <f t="shared" si="1"/>
        <v>0</v>
      </c>
      <c r="E14" s="29"/>
      <c r="F14" s="29"/>
      <c r="G14" s="29"/>
    </row>
    <row r="15" spans="1:8" s="1" customFormat="1" ht="14.25" customHeight="1" x14ac:dyDescent="0.2">
      <c r="A15" s="20">
        <v>4</v>
      </c>
      <c r="B15" s="12" t="s">
        <v>60</v>
      </c>
      <c r="C15" s="10" t="s">
        <v>211</v>
      </c>
      <c r="D15" s="31">
        <f t="shared" si="1"/>
        <v>0</v>
      </c>
      <c r="E15" s="29"/>
      <c r="F15" s="29"/>
      <c r="G15" s="29"/>
    </row>
    <row r="16" spans="1:8" s="1" customFormat="1" x14ac:dyDescent="0.2">
      <c r="A16" s="20">
        <v>5</v>
      </c>
      <c r="B16" s="12" t="s">
        <v>61</v>
      </c>
      <c r="C16" s="10" t="s">
        <v>8</v>
      </c>
      <c r="D16" s="31">
        <f t="shared" si="1"/>
        <v>0</v>
      </c>
      <c r="E16" s="29"/>
      <c r="F16" s="29"/>
      <c r="G16" s="29"/>
    </row>
    <row r="17" spans="1:7" s="19" customFormat="1" x14ac:dyDescent="0.2">
      <c r="A17" s="20">
        <v>6</v>
      </c>
      <c r="B17" s="21" t="s">
        <v>62</v>
      </c>
      <c r="C17" s="10" t="s">
        <v>63</v>
      </c>
      <c r="D17" s="31">
        <f t="shared" si="1"/>
        <v>1337280</v>
      </c>
      <c r="E17" s="29">
        <v>1337280</v>
      </c>
      <c r="F17" s="29"/>
      <c r="G17" s="29"/>
    </row>
    <row r="18" spans="1:7" s="1" customFormat="1" x14ac:dyDescent="0.2">
      <c r="A18" s="20">
        <v>7</v>
      </c>
      <c r="B18" s="12" t="s">
        <v>64</v>
      </c>
      <c r="C18" s="10" t="s">
        <v>212</v>
      </c>
      <c r="D18" s="31">
        <f t="shared" si="1"/>
        <v>0</v>
      </c>
      <c r="E18" s="29"/>
      <c r="F18" s="29"/>
      <c r="G18" s="29"/>
    </row>
    <row r="19" spans="1:7" s="1" customFormat="1" x14ac:dyDescent="0.2">
      <c r="A19" s="20">
        <v>8</v>
      </c>
      <c r="B19" s="21" t="s">
        <v>65</v>
      </c>
      <c r="C19" s="10" t="s">
        <v>17</v>
      </c>
      <c r="D19" s="31">
        <f t="shared" si="1"/>
        <v>0</v>
      </c>
      <c r="E19" s="29"/>
      <c r="F19" s="29"/>
      <c r="G19" s="29"/>
    </row>
    <row r="20" spans="1:7" s="1" customFormat="1" x14ac:dyDescent="0.2">
      <c r="A20" s="20">
        <v>9</v>
      </c>
      <c r="B20" s="21" t="s">
        <v>66</v>
      </c>
      <c r="C20" s="10" t="s">
        <v>6</v>
      </c>
      <c r="D20" s="31">
        <f t="shared" si="1"/>
        <v>0</v>
      </c>
      <c r="E20" s="29"/>
      <c r="F20" s="29"/>
      <c r="G20" s="29"/>
    </row>
    <row r="21" spans="1:7" s="1" customFormat="1" x14ac:dyDescent="0.2">
      <c r="A21" s="20">
        <v>10</v>
      </c>
      <c r="B21" s="21" t="s">
        <v>67</v>
      </c>
      <c r="C21" s="10" t="s">
        <v>18</v>
      </c>
      <c r="D21" s="31">
        <f t="shared" si="1"/>
        <v>0</v>
      </c>
      <c r="E21" s="29"/>
      <c r="F21" s="29"/>
      <c r="G21" s="29"/>
    </row>
    <row r="22" spans="1:7" s="1" customFormat="1" x14ac:dyDescent="0.2">
      <c r="A22" s="20">
        <v>11</v>
      </c>
      <c r="B22" s="21" t="s">
        <v>68</v>
      </c>
      <c r="C22" s="10" t="s">
        <v>7</v>
      </c>
      <c r="D22" s="31">
        <f t="shared" si="1"/>
        <v>0</v>
      </c>
      <c r="E22" s="29"/>
      <c r="F22" s="29"/>
      <c r="G22" s="29"/>
    </row>
    <row r="23" spans="1:7" s="1" customFormat="1" x14ac:dyDescent="0.2">
      <c r="A23" s="20">
        <v>12</v>
      </c>
      <c r="B23" s="21" t="s">
        <v>69</v>
      </c>
      <c r="C23" s="10" t="s">
        <v>19</v>
      </c>
      <c r="D23" s="31">
        <f t="shared" si="1"/>
        <v>0</v>
      </c>
      <c r="E23" s="29"/>
      <c r="F23" s="29"/>
      <c r="G23" s="29"/>
    </row>
    <row r="24" spans="1:7" s="1" customFormat="1" x14ac:dyDescent="0.2">
      <c r="A24" s="20">
        <v>13</v>
      </c>
      <c r="B24" s="21" t="s">
        <v>231</v>
      </c>
      <c r="C24" s="10" t="s">
        <v>232</v>
      </c>
      <c r="D24" s="31">
        <f t="shared" si="1"/>
        <v>0</v>
      </c>
      <c r="E24" s="29"/>
      <c r="F24" s="29"/>
      <c r="G24" s="29"/>
    </row>
    <row r="25" spans="1:7" s="1" customFormat="1" x14ac:dyDescent="0.2">
      <c r="A25" s="20">
        <v>14</v>
      </c>
      <c r="B25" s="21" t="s">
        <v>70</v>
      </c>
      <c r="C25" s="10" t="s">
        <v>22</v>
      </c>
      <c r="D25" s="31">
        <f t="shared" si="1"/>
        <v>0</v>
      </c>
      <c r="E25" s="29"/>
      <c r="F25" s="29"/>
      <c r="G25" s="29"/>
    </row>
    <row r="26" spans="1:7" s="1" customFormat="1" x14ac:dyDescent="0.2">
      <c r="A26" s="20">
        <v>15</v>
      </c>
      <c r="B26" s="21" t="s">
        <v>71</v>
      </c>
      <c r="C26" s="10" t="s">
        <v>10</v>
      </c>
      <c r="D26" s="31">
        <f t="shared" si="1"/>
        <v>0</v>
      </c>
      <c r="E26" s="29"/>
      <c r="F26" s="29"/>
      <c r="G26" s="29"/>
    </row>
    <row r="27" spans="1:7" s="1" customFormat="1" x14ac:dyDescent="0.2">
      <c r="A27" s="20">
        <v>16</v>
      </c>
      <c r="B27" s="21" t="s">
        <v>72</v>
      </c>
      <c r="C27" s="10" t="s">
        <v>344</v>
      </c>
      <c r="D27" s="31">
        <f t="shared" si="1"/>
        <v>0</v>
      </c>
      <c r="E27" s="29"/>
      <c r="F27" s="29"/>
      <c r="G27" s="29"/>
    </row>
    <row r="28" spans="1:7" s="19" customFormat="1" x14ac:dyDescent="0.2">
      <c r="A28" s="20">
        <v>17</v>
      </c>
      <c r="B28" s="21" t="s">
        <v>73</v>
      </c>
      <c r="C28" s="10" t="s">
        <v>9</v>
      </c>
      <c r="D28" s="31">
        <f t="shared" si="1"/>
        <v>0</v>
      </c>
      <c r="E28" s="29"/>
      <c r="F28" s="29"/>
      <c r="G28" s="29"/>
    </row>
    <row r="29" spans="1:7" s="1" customFormat="1" x14ac:dyDescent="0.2">
      <c r="A29" s="20">
        <v>18</v>
      </c>
      <c r="B29" s="12" t="s">
        <v>74</v>
      </c>
      <c r="C29" s="10" t="s">
        <v>11</v>
      </c>
      <c r="D29" s="31">
        <f t="shared" si="1"/>
        <v>0</v>
      </c>
      <c r="E29" s="29"/>
      <c r="F29" s="29"/>
      <c r="G29" s="29"/>
    </row>
    <row r="30" spans="1:7" s="1" customFormat="1" x14ac:dyDescent="0.2">
      <c r="A30" s="20">
        <v>19</v>
      </c>
      <c r="B30" s="12" t="s">
        <v>75</v>
      </c>
      <c r="C30" s="10" t="s">
        <v>213</v>
      </c>
      <c r="D30" s="31">
        <f t="shared" si="1"/>
        <v>0</v>
      </c>
      <c r="E30" s="29"/>
      <c r="F30" s="29"/>
      <c r="G30" s="29"/>
    </row>
    <row r="31" spans="1:7" x14ac:dyDescent="0.2">
      <c r="A31" s="20">
        <v>20</v>
      </c>
      <c r="B31" s="12" t="s">
        <v>76</v>
      </c>
      <c r="C31" s="10" t="s">
        <v>345</v>
      </c>
      <c r="D31" s="31">
        <f t="shared" si="1"/>
        <v>0</v>
      </c>
      <c r="E31" s="29"/>
      <c r="F31" s="29"/>
      <c r="G31" s="29"/>
    </row>
    <row r="32" spans="1:7" s="19" customFormat="1" x14ac:dyDescent="0.2">
      <c r="A32" s="20">
        <v>21</v>
      </c>
      <c r="B32" s="12" t="s">
        <v>77</v>
      </c>
      <c r="C32" s="10" t="s">
        <v>38</v>
      </c>
      <c r="D32" s="31">
        <f t="shared" si="1"/>
        <v>0</v>
      </c>
      <c r="E32" s="29"/>
      <c r="F32" s="29"/>
      <c r="G32" s="29"/>
    </row>
    <row r="33" spans="1:7" s="19" customFormat="1" x14ac:dyDescent="0.2">
      <c r="A33" s="20">
        <v>22</v>
      </c>
      <c r="B33" s="21" t="s">
        <v>78</v>
      </c>
      <c r="C33" s="10" t="s">
        <v>79</v>
      </c>
      <c r="D33" s="31">
        <f t="shared" si="1"/>
        <v>0</v>
      </c>
      <c r="E33" s="29"/>
      <c r="F33" s="29"/>
      <c r="G33" s="29"/>
    </row>
    <row r="34" spans="1:7" s="1" customFormat="1" ht="12" customHeight="1" x14ac:dyDescent="0.2">
      <c r="A34" s="20">
        <v>23</v>
      </c>
      <c r="B34" s="21" t="s">
        <v>80</v>
      </c>
      <c r="C34" s="10" t="s">
        <v>81</v>
      </c>
      <c r="D34" s="31">
        <f t="shared" si="1"/>
        <v>0</v>
      </c>
      <c r="E34" s="29"/>
      <c r="F34" s="29"/>
      <c r="G34" s="29"/>
    </row>
    <row r="35" spans="1:7" s="1" customFormat="1" ht="24" x14ac:dyDescent="0.2">
      <c r="A35" s="20">
        <v>24</v>
      </c>
      <c r="B35" s="21" t="s">
        <v>82</v>
      </c>
      <c r="C35" s="10" t="s">
        <v>83</v>
      </c>
      <c r="D35" s="31">
        <f t="shared" si="1"/>
        <v>0</v>
      </c>
      <c r="E35" s="29"/>
      <c r="F35" s="29"/>
      <c r="G35" s="29"/>
    </row>
    <row r="36" spans="1:7" s="1" customFormat="1" x14ac:dyDescent="0.2">
      <c r="A36" s="20">
        <v>25</v>
      </c>
      <c r="B36" s="12" t="s">
        <v>84</v>
      </c>
      <c r="C36" s="10" t="s">
        <v>85</v>
      </c>
      <c r="D36" s="31">
        <f t="shared" si="1"/>
        <v>1916750</v>
      </c>
      <c r="E36" s="29">
        <v>1916750</v>
      </c>
      <c r="F36" s="29"/>
      <c r="G36" s="29"/>
    </row>
    <row r="37" spans="1:7" s="1" customFormat="1" ht="15.75" customHeight="1" x14ac:dyDescent="0.2">
      <c r="A37" s="20">
        <v>26</v>
      </c>
      <c r="B37" s="21" t="s">
        <v>86</v>
      </c>
      <c r="C37" s="10" t="s">
        <v>87</v>
      </c>
      <c r="D37" s="31">
        <f t="shared" si="1"/>
        <v>0</v>
      </c>
      <c r="E37" s="29"/>
      <c r="F37" s="29"/>
      <c r="G37" s="29"/>
    </row>
    <row r="38" spans="1:7" s="1" customFormat="1" x14ac:dyDescent="0.2">
      <c r="A38" s="20">
        <v>27</v>
      </c>
      <c r="B38" s="13" t="s">
        <v>88</v>
      </c>
      <c r="C38" s="10" t="s">
        <v>89</v>
      </c>
      <c r="D38" s="31">
        <f t="shared" si="1"/>
        <v>0</v>
      </c>
      <c r="E38" s="29"/>
      <c r="F38" s="29"/>
      <c r="G38" s="29"/>
    </row>
    <row r="39" spans="1:7" s="19" customFormat="1" x14ac:dyDescent="0.2">
      <c r="A39" s="20">
        <v>28</v>
      </c>
      <c r="B39" s="13" t="s">
        <v>90</v>
      </c>
      <c r="C39" s="10" t="s">
        <v>39</v>
      </c>
      <c r="D39" s="31">
        <f t="shared" si="1"/>
        <v>0</v>
      </c>
      <c r="E39" s="29"/>
      <c r="F39" s="29"/>
      <c r="G39" s="29"/>
    </row>
    <row r="40" spans="1:7" x14ac:dyDescent="0.2">
      <c r="A40" s="20">
        <v>29</v>
      </c>
      <c r="B40" s="12" t="s">
        <v>91</v>
      </c>
      <c r="C40" s="10" t="s">
        <v>37</v>
      </c>
      <c r="D40" s="31">
        <f t="shared" si="1"/>
        <v>0</v>
      </c>
      <c r="E40" s="29"/>
      <c r="F40" s="29"/>
      <c r="G40" s="29"/>
    </row>
    <row r="41" spans="1:7" s="1" customFormat="1" x14ac:dyDescent="0.2">
      <c r="A41" s="20">
        <v>30</v>
      </c>
      <c r="B41" s="13" t="s">
        <v>92</v>
      </c>
      <c r="C41" s="10" t="s">
        <v>16</v>
      </c>
      <c r="D41" s="31">
        <f t="shared" si="1"/>
        <v>0</v>
      </c>
      <c r="E41" s="29"/>
      <c r="F41" s="29"/>
      <c r="G41" s="29"/>
    </row>
    <row r="42" spans="1:7" s="1" customFormat="1" x14ac:dyDescent="0.2">
      <c r="A42" s="20">
        <v>31</v>
      </c>
      <c r="B42" s="21" t="s">
        <v>93</v>
      </c>
      <c r="C42" s="10" t="s">
        <v>21</v>
      </c>
      <c r="D42" s="31">
        <f t="shared" si="1"/>
        <v>0</v>
      </c>
      <c r="E42" s="29"/>
      <c r="F42" s="29"/>
      <c r="G42" s="29"/>
    </row>
    <row r="43" spans="1:7" s="1" customFormat="1" x14ac:dyDescent="0.2">
      <c r="A43" s="20">
        <v>32</v>
      </c>
      <c r="B43" s="13" t="s">
        <v>94</v>
      </c>
      <c r="C43" s="10" t="s">
        <v>24</v>
      </c>
      <c r="D43" s="31">
        <f t="shared" si="1"/>
        <v>0</v>
      </c>
      <c r="E43" s="29"/>
      <c r="F43" s="29"/>
      <c r="G43" s="29"/>
    </row>
    <row r="44" spans="1:7" x14ac:dyDescent="0.2">
      <c r="A44" s="20">
        <v>33</v>
      </c>
      <c r="B44" s="12" t="s">
        <v>95</v>
      </c>
      <c r="C44" s="10" t="s">
        <v>214</v>
      </c>
      <c r="D44" s="31">
        <f t="shared" si="1"/>
        <v>0</v>
      </c>
      <c r="E44" s="29"/>
      <c r="F44" s="29"/>
      <c r="G44" s="29"/>
    </row>
    <row r="45" spans="1:7" s="1" customFormat="1" x14ac:dyDescent="0.2">
      <c r="A45" s="20">
        <v>34</v>
      </c>
      <c r="B45" s="14" t="s">
        <v>96</v>
      </c>
      <c r="C45" s="15" t="s">
        <v>215</v>
      </c>
      <c r="D45" s="31">
        <f t="shared" si="1"/>
        <v>0</v>
      </c>
      <c r="E45" s="29"/>
      <c r="F45" s="29"/>
      <c r="G45" s="29"/>
    </row>
    <row r="46" spans="1:7" s="1" customFormat="1" x14ac:dyDescent="0.2">
      <c r="A46" s="20">
        <v>35</v>
      </c>
      <c r="B46" s="12" t="s">
        <v>97</v>
      </c>
      <c r="C46" s="10" t="s">
        <v>216</v>
      </c>
      <c r="D46" s="31">
        <f t="shared" si="1"/>
        <v>0</v>
      </c>
      <c r="E46" s="29"/>
      <c r="F46" s="29"/>
      <c r="G46" s="29"/>
    </row>
    <row r="47" spans="1:7" s="1" customFormat="1" x14ac:dyDescent="0.2">
      <c r="A47" s="20">
        <v>36</v>
      </c>
      <c r="B47" s="12" t="s">
        <v>98</v>
      </c>
      <c r="C47" s="10" t="s">
        <v>23</v>
      </c>
      <c r="D47" s="31">
        <f t="shared" si="1"/>
        <v>0</v>
      </c>
      <c r="E47" s="29"/>
      <c r="F47" s="29"/>
      <c r="G47" s="29"/>
    </row>
    <row r="48" spans="1:7" s="1" customFormat="1" x14ac:dyDescent="0.2">
      <c r="A48" s="20">
        <v>37</v>
      </c>
      <c r="B48" s="21" t="s">
        <v>99</v>
      </c>
      <c r="C48" s="10" t="s">
        <v>20</v>
      </c>
      <c r="D48" s="31">
        <f t="shared" si="1"/>
        <v>0</v>
      </c>
      <c r="E48" s="29"/>
      <c r="F48" s="29"/>
      <c r="G48" s="29"/>
    </row>
    <row r="49" spans="1:7" s="1" customFormat="1" x14ac:dyDescent="0.2">
      <c r="A49" s="20">
        <v>38</v>
      </c>
      <c r="B49" s="13" t="s">
        <v>100</v>
      </c>
      <c r="C49" s="10" t="s">
        <v>101</v>
      </c>
      <c r="D49" s="31">
        <f t="shared" si="1"/>
        <v>0</v>
      </c>
      <c r="E49" s="29"/>
      <c r="F49" s="29"/>
      <c r="G49" s="29"/>
    </row>
    <row r="50" spans="1:7" s="19" customFormat="1" x14ac:dyDescent="0.2">
      <c r="A50" s="20">
        <v>39</v>
      </c>
      <c r="B50" s="21" t="s">
        <v>102</v>
      </c>
      <c r="C50" s="10" t="s">
        <v>103</v>
      </c>
      <c r="D50" s="31">
        <f t="shared" si="1"/>
        <v>0</v>
      </c>
      <c r="E50" s="29"/>
      <c r="F50" s="29"/>
      <c r="G50" s="29"/>
    </row>
    <row r="51" spans="1:7" s="1" customFormat="1" x14ac:dyDescent="0.2">
      <c r="A51" s="20">
        <v>40</v>
      </c>
      <c r="B51" s="12" t="s">
        <v>104</v>
      </c>
      <c r="C51" s="10" t="s">
        <v>221</v>
      </c>
      <c r="D51" s="31">
        <f t="shared" si="1"/>
        <v>0</v>
      </c>
      <c r="E51" s="29"/>
      <c r="F51" s="29"/>
      <c r="G51" s="29"/>
    </row>
    <row r="52" spans="1:7" s="1" customFormat="1" ht="10.5" customHeight="1" x14ac:dyDescent="0.2">
      <c r="A52" s="20">
        <v>41</v>
      </c>
      <c r="B52" s="12" t="s">
        <v>105</v>
      </c>
      <c r="C52" s="10" t="s">
        <v>2</v>
      </c>
      <c r="D52" s="31">
        <f t="shared" si="1"/>
        <v>0</v>
      </c>
      <c r="E52" s="29"/>
      <c r="F52" s="29"/>
      <c r="G52" s="29"/>
    </row>
    <row r="53" spans="1:7" s="1" customFormat="1" x14ac:dyDescent="0.2">
      <c r="A53" s="20">
        <v>42</v>
      </c>
      <c r="B53" s="21" t="s">
        <v>106</v>
      </c>
      <c r="C53" s="10" t="s">
        <v>3</v>
      </c>
      <c r="D53" s="31">
        <f t="shared" si="1"/>
        <v>0</v>
      </c>
      <c r="E53" s="29"/>
      <c r="F53" s="29"/>
      <c r="G53" s="29"/>
    </row>
    <row r="54" spans="1:7" s="1" customFormat="1" x14ac:dyDescent="0.2">
      <c r="A54" s="20">
        <v>43</v>
      </c>
      <c r="B54" s="13" t="s">
        <v>152</v>
      </c>
      <c r="C54" s="10" t="s">
        <v>32</v>
      </c>
      <c r="D54" s="31">
        <f t="shared" si="1"/>
        <v>0</v>
      </c>
      <c r="E54" s="29"/>
      <c r="F54" s="29"/>
      <c r="G54" s="29"/>
    </row>
    <row r="55" spans="1:7" s="1" customFormat="1" x14ac:dyDescent="0.2">
      <c r="A55" s="20">
        <v>44</v>
      </c>
      <c r="B55" s="21" t="s">
        <v>107</v>
      </c>
      <c r="C55" s="10" t="s">
        <v>217</v>
      </c>
      <c r="D55" s="31">
        <f t="shared" si="1"/>
        <v>0</v>
      </c>
      <c r="E55" s="29"/>
      <c r="F55" s="29"/>
      <c r="G55" s="29"/>
    </row>
    <row r="56" spans="1:7" s="1" customFormat="1" ht="10.5" customHeight="1" x14ac:dyDescent="0.2">
      <c r="A56" s="20">
        <v>45</v>
      </c>
      <c r="B56" s="13" t="s">
        <v>108</v>
      </c>
      <c r="C56" s="10" t="s">
        <v>0</v>
      </c>
      <c r="D56" s="31">
        <f t="shared" si="1"/>
        <v>0</v>
      </c>
      <c r="E56" s="29"/>
      <c r="F56" s="29"/>
      <c r="G56" s="29"/>
    </row>
    <row r="57" spans="1:7" s="1" customFormat="1" x14ac:dyDescent="0.2">
      <c r="A57" s="20">
        <v>46</v>
      </c>
      <c r="B57" s="21" t="s">
        <v>109</v>
      </c>
      <c r="C57" s="10" t="s">
        <v>4</v>
      </c>
      <c r="D57" s="31">
        <f t="shared" si="1"/>
        <v>0</v>
      </c>
      <c r="E57" s="29"/>
      <c r="F57" s="29"/>
      <c r="G57" s="29"/>
    </row>
    <row r="58" spans="1:7" s="1" customFormat="1" x14ac:dyDescent="0.2">
      <c r="A58" s="20">
        <v>47</v>
      </c>
      <c r="B58" s="13" t="s">
        <v>110</v>
      </c>
      <c r="C58" s="10" t="s">
        <v>1</v>
      </c>
      <c r="D58" s="31">
        <f t="shared" si="1"/>
        <v>0</v>
      </c>
      <c r="E58" s="29"/>
      <c r="F58" s="29"/>
      <c r="G58" s="29"/>
    </row>
    <row r="59" spans="1:7" s="1" customFormat="1" x14ac:dyDescent="0.2">
      <c r="A59" s="20">
        <v>48</v>
      </c>
      <c r="B59" s="21" t="s">
        <v>111</v>
      </c>
      <c r="C59" s="10" t="s">
        <v>218</v>
      </c>
      <c r="D59" s="31">
        <f t="shared" si="1"/>
        <v>0</v>
      </c>
      <c r="E59" s="29"/>
      <c r="F59" s="29"/>
      <c r="G59" s="29"/>
    </row>
    <row r="60" spans="1:7" s="1" customFormat="1" x14ac:dyDescent="0.2">
      <c r="A60" s="20">
        <v>49</v>
      </c>
      <c r="B60" s="21" t="s">
        <v>112</v>
      </c>
      <c r="C60" s="10" t="s">
        <v>25</v>
      </c>
      <c r="D60" s="31">
        <f t="shared" si="1"/>
        <v>0</v>
      </c>
      <c r="E60" s="29"/>
      <c r="F60" s="29"/>
      <c r="G60" s="29"/>
    </row>
    <row r="61" spans="1:7" s="1" customFormat="1" x14ac:dyDescent="0.2">
      <c r="A61" s="20">
        <v>50</v>
      </c>
      <c r="B61" s="21" t="s">
        <v>160</v>
      </c>
      <c r="C61" s="10" t="s">
        <v>53</v>
      </c>
      <c r="D61" s="31">
        <f t="shared" si="1"/>
        <v>0</v>
      </c>
      <c r="E61" s="29"/>
      <c r="F61" s="29"/>
      <c r="G61" s="29"/>
    </row>
    <row r="62" spans="1:7" s="1" customFormat="1" x14ac:dyDescent="0.2">
      <c r="A62" s="20">
        <v>51</v>
      </c>
      <c r="B62" s="21" t="s">
        <v>113</v>
      </c>
      <c r="C62" s="10" t="s">
        <v>219</v>
      </c>
      <c r="D62" s="31">
        <f t="shared" si="1"/>
        <v>0</v>
      </c>
      <c r="E62" s="29"/>
      <c r="F62" s="29"/>
      <c r="G62" s="29"/>
    </row>
    <row r="63" spans="1:7" s="1" customFormat="1" x14ac:dyDescent="0.2">
      <c r="A63" s="20">
        <v>52</v>
      </c>
      <c r="B63" s="13" t="s">
        <v>162</v>
      </c>
      <c r="C63" s="10" t="s">
        <v>220</v>
      </c>
      <c r="D63" s="31">
        <f t="shared" si="1"/>
        <v>0</v>
      </c>
      <c r="E63" s="29"/>
      <c r="F63" s="29"/>
      <c r="G63" s="29"/>
    </row>
    <row r="64" spans="1:7" s="1" customFormat="1" x14ac:dyDescent="0.2">
      <c r="A64" s="20">
        <v>53</v>
      </c>
      <c r="B64" s="21" t="s">
        <v>223</v>
      </c>
      <c r="C64" s="10" t="s">
        <v>222</v>
      </c>
      <c r="D64" s="31">
        <f t="shared" si="1"/>
        <v>0</v>
      </c>
      <c r="E64" s="29"/>
      <c r="F64" s="29"/>
      <c r="G64" s="29"/>
    </row>
    <row r="65" spans="1:7" s="1" customFormat="1" x14ac:dyDescent="0.2">
      <c r="A65" s="20">
        <v>54</v>
      </c>
      <c r="B65" s="21" t="s">
        <v>233</v>
      </c>
      <c r="C65" s="10" t="s">
        <v>234</v>
      </c>
      <c r="D65" s="31">
        <f t="shared" si="1"/>
        <v>0</v>
      </c>
      <c r="E65" s="29"/>
      <c r="F65" s="29"/>
      <c r="G65" s="29"/>
    </row>
    <row r="66" spans="1:7" s="1" customFormat="1" ht="23.25" customHeight="1" x14ac:dyDescent="0.2">
      <c r="A66" s="20">
        <v>55</v>
      </c>
      <c r="B66" s="21" t="s">
        <v>114</v>
      </c>
      <c r="C66" s="10" t="s">
        <v>52</v>
      </c>
      <c r="D66" s="31">
        <f t="shared" si="1"/>
        <v>0</v>
      </c>
      <c r="E66" s="29"/>
      <c r="F66" s="29"/>
      <c r="G66" s="29"/>
    </row>
    <row r="67" spans="1:7" s="1" customFormat="1" ht="22.5" customHeight="1" x14ac:dyDescent="0.2">
      <c r="A67" s="20">
        <v>56</v>
      </c>
      <c r="B67" s="13" t="s">
        <v>115</v>
      </c>
      <c r="C67" s="10" t="s">
        <v>235</v>
      </c>
      <c r="D67" s="31">
        <f t="shared" si="1"/>
        <v>0</v>
      </c>
      <c r="E67" s="29"/>
      <c r="F67" s="29"/>
      <c r="G67" s="29"/>
    </row>
    <row r="68" spans="1:7" s="1" customFormat="1" ht="24" x14ac:dyDescent="0.2">
      <c r="A68" s="20">
        <v>57</v>
      </c>
      <c r="B68" s="12" t="s">
        <v>116</v>
      </c>
      <c r="C68" s="10" t="s">
        <v>117</v>
      </c>
      <c r="D68" s="31">
        <f t="shared" si="1"/>
        <v>0</v>
      </c>
      <c r="E68" s="29"/>
      <c r="F68" s="29"/>
      <c r="G68" s="29"/>
    </row>
    <row r="69" spans="1:7" s="1" customFormat="1" x14ac:dyDescent="0.2">
      <c r="A69" s="20">
        <v>58</v>
      </c>
      <c r="B69" s="13" t="s">
        <v>118</v>
      </c>
      <c r="C69" s="10" t="s">
        <v>236</v>
      </c>
      <c r="D69" s="31">
        <f t="shared" si="1"/>
        <v>0</v>
      </c>
      <c r="E69" s="29"/>
      <c r="F69" s="29"/>
      <c r="G69" s="29"/>
    </row>
    <row r="70" spans="1:7" s="1" customFormat="1" x14ac:dyDescent="0.2">
      <c r="A70" s="20">
        <v>59</v>
      </c>
      <c r="B70" s="21" t="s">
        <v>119</v>
      </c>
      <c r="C70" s="10" t="s">
        <v>327</v>
      </c>
      <c r="D70" s="31">
        <f t="shared" si="1"/>
        <v>0</v>
      </c>
      <c r="E70" s="29"/>
      <c r="F70" s="29"/>
      <c r="G70" s="29"/>
    </row>
    <row r="71" spans="1:7" s="1" customFormat="1" ht="24" x14ac:dyDescent="0.2">
      <c r="A71" s="20">
        <v>60</v>
      </c>
      <c r="B71" s="12" t="s">
        <v>120</v>
      </c>
      <c r="C71" s="10" t="s">
        <v>237</v>
      </c>
      <c r="D71" s="31">
        <f t="shared" si="1"/>
        <v>0</v>
      </c>
      <c r="E71" s="29"/>
      <c r="F71" s="29"/>
      <c r="G71" s="29"/>
    </row>
    <row r="72" spans="1:7" s="1" customFormat="1" ht="24" x14ac:dyDescent="0.2">
      <c r="A72" s="20">
        <v>61</v>
      </c>
      <c r="B72" s="12" t="s">
        <v>121</v>
      </c>
      <c r="C72" s="10" t="s">
        <v>238</v>
      </c>
      <c r="D72" s="31">
        <f t="shared" si="1"/>
        <v>0</v>
      </c>
      <c r="E72" s="29"/>
      <c r="F72" s="29"/>
      <c r="G72" s="29"/>
    </row>
    <row r="73" spans="1:7" s="1" customFormat="1" x14ac:dyDescent="0.2">
      <c r="A73" s="20">
        <v>62</v>
      </c>
      <c r="B73" s="13" t="s">
        <v>122</v>
      </c>
      <c r="C73" s="10" t="s">
        <v>239</v>
      </c>
      <c r="D73" s="31">
        <f t="shared" ref="D73:D136" si="2">E73+F73+G73</f>
        <v>0</v>
      </c>
      <c r="E73" s="29"/>
      <c r="F73" s="29"/>
      <c r="G73" s="29"/>
    </row>
    <row r="74" spans="1:7" s="1" customFormat="1" x14ac:dyDescent="0.2">
      <c r="A74" s="20">
        <v>63</v>
      </c>
      <c r="B74" s="13" t="s">
        <v>123</v>
      </c>
      <c r="C74" s="10" t="s">
        <v>51</v>
      </c>
      <c r="D74" s="31">
        <f t="shared" si="2"/>
        <v>0</v>
      </c>
      <c r="E74" s="29"/>
      <c r="F74" s="29"/>
      <c r="G74" s="29"/>
    </row>
    <row r="75" spans="1:7" s="1" customFormat="1" x14ac:dyDescent="0.2">
      <c r="A75" s="20">
        <v>64</v>
      </c>
      <c r="B75" s="13" t="s">
        <v>124</v>
      </c>
      <c r="C75" s="10" t="s">
        <v>240</v>
      </c>
      <c r="D75" s="31">
        <f t="shared" si="2"/>
        <v>0</v>
      </c>
      <c r="E75" s="29"/>
      <c r="F75" s="29"/>
      <c r="G75" s="29"/>
    </row>
    <row r="76" spans="1:7" s="1" customFormat="1" ht="24" x14ac:dyDescent="0.2">
      <c r="A76" s="20">
        <v>65</v>
      </c>
      <c r="B76" s="13" t="s">
        <v>125</v>
      </c>
      <c r="C76" s="10" t="s">
        <v>241</v>
      </c>
      <c r="D76" s="31">
        <f t="shared" si="2"/>
        <v>0</v>
      </c>
      <c r="E76" s="29"/>
      <c r="F76" s="29"/>
      <c r="G76" s="29"/>
    </row>
    <row r="77" spans="1:7" s="1" customFormat="1" ht="24" x14ac:dyDescent="0.2">
      <c r="A77" s="20">
        <v>66</v>
      </c>
      <c r="B77" s="12" t="s">
        <v>126</v>
      </c>
      <c r="C77" s="10" t="s">
        <v>242</v>
      </c>
      <c r="D77" s="31">
        <f t="shared" si="2"/>
        <v>0</v>
      </c>
      <c r="E77" s="29"/>
      <c r="F77" s="29"/>
      <c r="G77" s="29"/>
    </row>
    <row r="78" spans="1:7" s="1" customFormat="1" ht="24" x14ac:dyDescent="0.2">
      <c r="A78" s="20">
        <v>67</v>
      </c>
      <c r="B78" s="13" t="s">
        <v>127</v>
      </c>
      <c r="C78" s="10" t="s">
        <v>243</v>
      </c>
      <c r="D78" s="31">
        <f t="shared" si="2"/>
        <v>0</v>
      </c>
      <c r="E78" s="29"/>
      <c r="F78" s="29"/>
      <c r="G78" s="29"/>
    </row>
    <row r="79" spans="1:7" s="1" customFormat="1" ht="24" x14ac:dyDescent="0.2">
      <c r="A79" s="20">
        <v>68</v>
      </c>
      <c r="B79" s="13" t="s">
        <v>128</v>
      </c>
      <c r="C79" s="10" t="s">
        <v>244</v>
      </c>
      <c r="D79" s="31">
        <f t="shared" si="2"/>
        <v>0</v>
      </c>
      <c r="E79" s="29"/>
      <c r="F79" s="29"/>
      <c r="G79" s="29"/>
    </row>
    <row r="80" spans="1:7" s="1" customFormat="1" ht="24" x14ac:dyDescent="0.2">
      <c r="A80" s="20">
        <v>69</v>
      </c>
      <c r="B80" s="12" t="s">
        <v>129</v>
      </c>
      <c r="C80" s="10" t="s">
        <v>245</v>
      </c>
      <c r="D80" s="31">
        <f t="shared" si="2"/>
        <v>0</v>
      </c>
      <c r="E80" s="29"/>
      <c r="F80" s="29"/>
      <c r="G80" s="29"/>
    </row>
    <row r="81" spans="1:7" s="1" customFormat="1" ht="24" x14ac:dyDescent="0.2">
      <c r="A81" s="20">
        <v>70</v>
      </c>
      <c r="B81" s="12" t="s">
        <v>130</v>
      </c>
      <c r="C81" s="10" t="s">
        <v>246</v>
      </c>
      <c r="D81" s="31">
        <f t="shared" si="2"/>
        <v>0</v>
      </c>
      <c r="E81" s="29"/>
      <c r="F81" s="29"/>
      <c r="G81" s="29"/>
    </row>
    <row r="82" spans="1:7" s="1" customFormat="1" ht="24" x14ac:dyDescent="0.2">
      <c r="A82" s="20">
        <v>71</v>
      </c>
      <c r="B82" s="12" t="s">
        <v>131</v>
      </c>
      <c r="C82" s="10" t="s">
        <v>247</v>
      </c>
      <c r="D82" s="31">
        <f t="shared" si="2"/>
        <v>0</v>
      </c>
      <c r="E82" s="29"/>
      <c r="F82" s="29"/>
      <c r="G82" s="29"/>
    </row>
    <row r="83" spans="1:7" s="1" customFormat="1" x14ac:dyDescent="0.2">
      <c r="A83" s="20">
        <v>72</v>
      </c>
      <c r="B83" s="21" t="s">
        <v>132</v>
      </c>
      <c r="C83" s="10" t="s">
        <v>133</v>
      </c>
      <c r="D83" s="31">
        <f t="shared" si="2"/>
        <v>0</v>
      </c>
      <c r="E83" s="29"/>
      <c r="F83" s="29"/>
      <c r="G83" s="29"/>
    </row>
    <row r="84" spans="1:7" s="1" customFormat="1" ht="13.5" customHeight="1" x14ac:dyDescent="0.2">
      <c r="A84" s="20">
        <v>73</v>
      </c>
      <c r="B84" s="12" t="s">
        <v>134</v>
      </c>
      <c r="C84" s="10" t="s">
        <v>248</v>
      </c>
      <c r="D84" s="31">
        <f t="shared" si="2"/>
        <v>0</v>
      </c>
      <c r="E84" s="29"/>
      <c r="F84" s="29"/>
      <c r="G84" s="29"/>
    </row>
    <row r="85" spans="1:7" s="1" customFormat="1" ht="14.25" customHeight="1" x14ac:dyDescent="0.2">
      <c r="A85" s="20">
        <v>74</v>
      </c>
      <c r="B85" s="21" t="s">
        <v>135</v>
      </c>
      <c r="C85" s="10" t="s">
        <v>35</v>
      </c>
      <c r="D85" s="31">
        <f t="shared" si="2"/>
        <v>0</v>
      </c>
      <c r="E85" s="29"/>
      <c r="F85" s="29"/>
      <c r="G85" s="29"/>
    </row>
    <row r="86" spans="1:7" s="1" customFormat="1" x14ac:dyDescent="0.2">
      <c r="A86" s="20">
        <v>75</v>
      </c>
      <c r="B86" s="12" t="s">
        <v>136</v>
      </c>
      <c r="C86" s="10" t="s">
        <v>415</v>
      </c>
      <c r="D86" s="31">
        <f t="shared" si="2"/>
        <v>0</v>
      </c>
      <c r="E86" s="29"/>
      <c r="F86" s="29"/>
      <c r="G86" s="29"/>
    </row>
    <row r="87" spans="1:7" s="1" customFormat="1" x14ac:dyDescent="0.2">
      <c r="A87" s="20">
        <v>76</v>
      </c>
      <c r="B87" s="12" t="s">
        <v>137</v>
      </c>
      <c r="C87" s="10" t="s">
        <v>36</v>
      </c>
      <c r="D87" s="31">
        <f t="shared" si="2"/>
        <v>0</v>
      </c>
      <c r="E87" s="29"/>
      <c r="F87" s="29"/>
      <c r="G87" s="29"/>
    </row>
    <row r="88" spans="1:7" s="1" customFormat="1" x14ac:dyDescent="0.2">
      <c r="A88" s="20">
        <v>77</v>
      </c>
      <c r="B88" s="12" t="s">
        <v>138</v>
      </c>
      <c r="C88" s="10" t="s">
        <v>50</v>
      </c>
      <c r="D88" s="31">
        <f t="shared" si="2"/>
        <v>0</v>
      </c>
      <c r="E88" s="29"/>
      <c r="F88" s="29"/>
      <c r="G88" s="29"/>
    </row>
    <row r="89" spans="1:7" s="1" customFormat="1" x14ac:dyDescent="0.2">
      <c r="A89" s="20">
        <v>78</v>
      </c>
      <c r="B89" s="12" t="s">
        <v>139</v>
      </c>
      <c r="C89" s="10" t="s">
        <v>229</v>
      </c>
      <c r="D89" s="31">
        <f t="shared" si="2"/>
        <v>6111790</v>
      </c>
      <c r="E89" s="29">
        <v>6111790</v>
      </c>
      <c r="F89" s="29"/>
      <c r="G89" s="29"/>
    </row>
    <row r="90" spans="1:7" s="1" customFormat="1" x14ac:dyDescent="0.2">
      <c r="A90" s="20">
        <v>79</v>
      </c>
      <c r="B90" s="12" t="s">
        <v>140</v>
      </c>
      <c r="C90" s="10" t="s">
        <v>310</v>
      </c>
      <c r="D90" s="31">
        <f t="shared" si="2"/>
        <v>0</v>
      </c>
      <c r="E90" s="29"/>
      <c r="F90" s="29"/>
      <c r="G90" s="29"/>
    </row>
    <row r="91" spans="1:7" s="1" customFormat="1" x14ac:dyDescent="0.2">
      <c r="A91" s="20">
        <v>80</v>
      </c>
      <c r="B91" s="13" t="s">
        <v>141</v>
      </c>
      <c r="C91" s="10" t="s">
        <v>259</v>
      </c>
      <c r="D91" s="31">
        <f t="shared" si="2"/>
        <v>0</v>
      </c>
      <c r="E91" s="29"/>
      <c r="F91" s="29"/>
      <c r="G91" s="29"/>
    </row>
    <row r="92" spans="1:7" s="1" customFormat="1" ht="24" x14ac:dyDescent="0.2">
      <c r="A92" s="277">
        <v>81</v>
      </c>
      <c r="B92" s="280" t="s">
        <v>142</v>
      </c>
      <c r="C92" s="16" t="s">
        <v>249</v>
      </c>
      <c r="D92" s="31">
        <f t="shared" si="2"/>
        <v>0</v>
      </c>
      <c r="E92" s="29"/>
      <c r="F92" s="29"/>
      <c r="G92" s="29"/>
    </row>
    <row r="93" spans="1:7" s="1" customFormat="1" ht="36" x14ac:dyDescent="0.2">
      <c r="A93" s="278"/>
      <c r="B93" s="281"/>
      <c r="C93" s="10" t="s">
        <v>308</v>
      </c>
      <c r="D93" s="31">
        <f t="shared" si="2"/>
        <v>0</v>
      </c>
      <c r="E93" s="29"/>
      <c r="F93" s="29"/>
      <c r="G93" s="29"/>
    </row>
    <row r="94" spans="1:7" s="1" customFormat="1" ht="24" x14ac:dyDescent="0.2">
      <c r="A94" s="278"/>
      <c r="B94" s="281"/>
      <c r="C94" s="10" t="s">
        <v>250</v>
      </c>
      <c r="D94" s="31">
        <f t="shared" si="2"/>
        <v>0</v>
      </c>
      <c r="E94" s="29"/>
      <c r="F94" s="29"/>
      <c r="G94" s="29"/>
    </row>
    <row r="95" spans="1:7" s="1" customFormat="1" ht="36" x14ac:dyDescent="0.2">
      <c r="A95" s="279"/>
      <c r="B95" s="282"/>
      <c r="C95" s="22" t="s">
        <v>309</v>
      </c>
      <c r="D95" s="31">
        <f t="shared" si="2"/>
        <v>0</v>
      </c>
      <c r="E95" s="29"/>
      <c r="F95" s="29"/>
      <c r="G95" s="29"/>
    </row>
    <row r="96" spans="1:7" s="1" customFormat="1" ht="24" x14ac:dyDescent="0.2">
      <c r="A96" s="20">
        <v>82</v>
      </c>
      <c r="B96" s="13" t="s">
        <v>143</v>
      </c>
      <c r="C96" s="10" t="s">
        <v>49</v>
      </c>
      <c r="D96" s="31">
        <f t="shared" si="2"/>
        <v>0</v>
      </c>
      <c r="E96" s="29"/>
      <c r="F96" s="29"/>
      <c r="G96" s="29"/>
    </row>
    <row r="97" spans="1:7" s="1" customFormat="1" x14ac:dyDescent="0.2">
      <c r="A97" s="20">
        <v>83</v>
      </c>
      <c r="B97" s="13" t="s">
        <v>144</v>
      </c>
      <c r="C97" s="10" t="s">
        <v>145</v>
      </c>
      <c r="D97" s="31">
        <f t="shared" si="2"/>
        <v>0</v>
      </c>
      <c r="E97" s="29"/>
      <c r="F97" s="29"/>
      <c r="G97" s="29"/>
    </row>
    <row r="98" spans="1:7" s="1" customFormat="1" x14ac:dyDescent="0.2">
      <c r="A98" s="20">
        <v>84</v>
      </c>
      <c r="B98" s="21" t="s">
        <v>146</v>
      </c>
      <c r="C98" s="10" t="s">
        <v>147</v>
      </c>
      <c r="D98" s="31">
        <f t="shared" si="2"/>
        <v>0</v>
      </c>
      <c r="E98" s="29"/>
      <c r="F98" s="29"/>
      <c r="G98" s="29"/>
    </row>
    <row r="99" spans="1:7" s="1" customFormat="1" x14ac:dyDescent="0.2">
      <c r="A99" s="20">
        <v>85</v>
      </c>
      <c r="B99" s="13" t="s">
        <v>148</v>
      </c>
      <c r="C99" s="10" t="s">
        <v>27</v>
      </c>
      <c r="D99" s="31">
        <f t="shared" si="2"/>
        <v>0</v>
      </c>
      <c r="E99" s="29"/>
      <c r="F99" s="29"/>
      <c r="G99" s="29"/>
    </row>
    <row r="100" spans="1:7" s="1" customFormat="1" x14ac:dyDescent="0.2">
      <c r="A100" s="20">
        <v>86</v>
      </c>
      <c r="B100" s="21" t="s">
        <v>149</v>
      </c>
      <c r="C100" s="10" t="s">
        <v>12</v>
      </c>
      <c r="D100" s="31">
        <f t="shared" si="2"/>
        <v>0</v>
      </c>
      <c r="E100" s="29"/>
      <c r="F100" s="29"/>
      <c r="G100" s="29"/>
    </row>
    <row r="101" spans="1:7" s="1" customFormat="1" x14ac:dyDescent="0.2">
      <c r="A101" s="20">
        <v>87</v>
      </c>
      <c r="B101" s="21" t="s">
        <v>150</v>
      </c>
      <c r="C101" s="10" t="s">
        <v>26</v>
      </c>
      <c r="D101" s="31">
        <f t="shared" si="2"/>
        <v>0</v>
      </c>
      <c r="E101" s="29"/>
      <c r="F101" s="29"/>
      <c r="G101" s="29"/>
    </row>
    <row r="102" spans="1:7" s="1" customFormat="1" x14ac:dyDescent="0.2">
      <c r="A102" s="20">
        <v>88</v>
      </c>
      <c r="B102" s="13" t="s">
        <v>151</v>
      </c>
      <c r="C102" s="10" t="s">
        <v>43</v>
      </c>
      <c r="D102" s="31">
        <f t="shared" si="2"/>
        <v>0</v>
      </c>
      <c r="E102" s="29"/>
      <c r="F102" s="29"/>
      <c r="G102" s="29"/>
    </row>
    <row r="103" spans="1:7" s="1" customFormat="1" x14ac:dyDescent="0.2">
      <c r="A103" s="20">
        <v>89</v>
      </c>
      <c r="B103" s="12" t="s">
        <v>153</v>
      </c>
      <c r="C103" s="10" t="s">
        <v>28</v>
      </c>
      <c r="D103" s="31">
        <f t="shared" si="2"/>
        <v>0</v>
      </c>
      <c r="E103" s="29"/>
      <c r="F103" s="29"/>
      <c r="G103" s="29"/>
    </row>
    <row r="104" spans="1:7" s="1" customFormat="1" x14ac:dyDescent="0.2">
      <c r="A104" s="20">
        <v>90</v>
      </c>
      <c r="B104" s="12" t="s">
        <v>154</v>
      </c>
      <c r="C104" s="10" t="s">
        <v>29</v>
      </c>
      <c r="D104" s="31">
        <f t="shared" si="2"/>
        <v>0</v>
      </c>
      <c r="E104" s="29"/>
      <c r="F104" s="29"/>
      <c r="G104" s="29"/>
    </row>
    <row r="105" spans="1:7" s="1" customFormat="1" ht="12" customHeight="1" x14ac:dyDescent="0.2">
      <c r="A105" s="20">
        <v>91</v>
      </c>
      <c r="B105" s="21" t="s">
        <v>155</v>
      </c>
      <c r="C105" s="10" t="s">
        <v>14</v>
      </c>
      <c r="D105" s="31">
        <f t="shared" si="2"/>
        <v>0</v>
      </c>
      <c r="E105" s="29"/>
      <c r="F105" s="29"/>
      <c r="G105" s="29"/>
    </row>
    <row r="106" spans="1:7" s="19" customFormat="1" x14ac:dyDescent="0.2">
      <c r="A106" s="20">
        <v>92</v>
      </c>
      <c r="B106" s="12" t="s">
        <v>156</v>
      </c>
      <c r="C106" s="10" t="s">
        <v>30</v>
      </c>
      <c r="D106" s="31">
        <f t="shared" si="2"/>
        <v>0</v>
      </c>
      <c r="E106" s="29"/>
      <c r="F106" s="29"/>
      <c r="G106" s="29"/>
    </row>
    <row r="107" spans="1:7" s="1" customFormat="1" x14ac:dyDescent="0.2">
      <c r="A107" s="20">
        <v>93</v>
      </c>
      <c r="B107" s="12" t="s">
        <v>157</v>
      </c>
      <c r="C107" s="10" t="s">
        <v>15</v>
      </c>
      <c r="D107" s="31">
        <f t="shared" si="2"/>
        <v>0</v>
      </c>
      <c r="E107" s="29"/>
      <c r="F107" s="29"/>
      <c r="G107" s="29"/>
    </row>
    <row r="108" spans="1:7" s="1" customFormat="1" x14ac:dyDescent="0.2">
      <c r="A108" s="20">
        <v>94</v>
      </c>
      <c r="B108" s="13" t="s">
        <v>158</v>
      </c>
      <c r="C108" s="10" t="s">
        <v>13</v>
      </c>
      <c r="D108" s="31">
        <f t="shared" si="2"/>
        <v>79860</v>
      </c>
      <c r="E108" s="29">
        <v>79860</v>
      </c>
      <c r="F108" s="29"/>
      <c r="G108" s="29"/>
    </row>
    <row r="109" spans="1:7" s="1" customFormat="1" x14ac:dyDescent="0.2">
      <c r="A109" s="20">
        <v>95</v>
      </c>
      <c r="B109" s="21" t="s">
        <v>159</v>
      </c>
      <c r="C109" s="10" t="s">
        <v>31</v>
      </c>
      <c r="D109" s="31">
        <f t="shared" si="2"/>
        <v>0</v>
      </c>
      <c r="E109" s="29"/>
      <c r="F109" s="29"/>
      <c r="G109" s="29"/>
    </row>
    <row r="110" spans="1:7" s="1" customFormat="1" x14ac:dyDescent="0.2">
      <c r="A110" s="20">
        <v>96</v>
      </c>
      <c r="B110" s="12" t="s">
        <v>161</v>
      </c>
      <c r="C110" s="10" t="s">
        <v>33</v>
      </c>
      <c r="D110" s="31">
        <f t="shared" si="2"/>
        <v>0</v>
      </c>
      <c r="E110" s="29"/>
      <c r="F110" s="29"/>
      <c r="G110" s="29"/>
    </row>
    <row r="111" spans="1:7" s="1" customFormat="1" ht="13.5" customHeight="1" x14ac:dyDescent="0.2">
      <c r="A111" s="20">
        <v>97</v>
      </c>
      <c r="B111" s="12" t="s">
        <v>163</v>
      </c>
      <c r="C111" s="10" t="s">
        <v>164</v>
      </c>
      <c r="D111" s="31">
        <f t="shared" si="2"/>
        <v>279114121</v>
      </c>
      <c r="E111" s="29"/>
      <c r="F111" s="29"/>
      <c r="G111" s="29">
        <v>279114121</v>
      </c>
    </row>
    <row r="112" spans="1:7" s="1" customFormat="1" x14ac:dyDescent="0.2">
      <c r="A112" s="20">
        <v>98</v>
      </c>
      <c r="B112" s="12" t="s">
        <v>165</v>
      </c>
      <c r="C112" s="10" t="s">
        <v>166</v>
      </c>
      <c r="D112" s="31">
        <f t="shared" si="2"/>
        <v>0</v>
      </c>
      <c r="E112" s="29"/>
      <c r="F112" s="29"/>
      <c r="G112" s="29"/>
    </row>
    <row r="113" spans="1:7" s="1" customFormat="1" x14ac:dyDescent="0.2">
      <c r="A113" s="20">
        <v>99</v>
      </c>
      <c r="B113" s="21" t="s">
        <v>167</v>
      </c>
      <c r="C113" s="10" t="s">
        <v>168</v>
      </c>
      <c r="D113" s="31">
        <f t="shared" si="2"/>
        <v>0</v>
      </c>
      <c r="E113" s="29"/>
      <c r="F113" s="29"/>
      <c r="G113" s="29"/>
    </row>
    <row r="114" spans="1:7" s="1" customFormat="1" ht="12.75" customHeight="1" x14ac:dyDescent="0.2">
      <c r="A114" s="20">
        <v>100</v>
      </c>
      <c r="B114" s="21" t="s">
        <v>169</v>
      </c>
      <c r="C114" s="10" t="s">
        <v>170</v>
      </c>
      <c r="D114" s="31">
        <f t="shared" si="2"/>
        <v>0</v>
      </c>
      <c r="E114" s="29"/>
      <c r="F114" s="29"/>
      <c r="G114" s="29"/>
    </row>
    <row r="115" spans="1:7" s="1" customFormat="1" ht="24" x14ac:dyDescent="0.2">
      <c r="A115" s="20">
        <v>101</v>
      </c>
      <c r="B115" s="21" t="s">
        <v>171</v>
      </c>
      <c r="C115" s="10" t="s">
        <v>172</v>
      </c>
      <c r="D115" s="31">
        <f t="shared" si="2"/>
        <v>0</v>
      </c>
      <c r="E115" s="29"/>
      <c r="F115" s="29"/>
      <c r="G115" s="29"/>
    </row>
    <row r="116" spans="1:7" s="1" customFormat="1" x14ac:dyDescent="0.2">
      <c r="A116" s="20">
        <v>102</v>
      </c>
      <c r="B116" s="21" t="s">
        <v>173</v>
      </c>
      <c r="C116" s="10" t="s">
        <v>174</v>
      </c>
      <c r="D116" s="31">
        <f t="shared" si="2"/>
        <v>0</v>
      </c>
      <c r="E116" s="29"/>
      <c r="F116" s="29"/>
      <c r="G116" s="29"/>
    </row>
    <row r="117" spans="1:7" s="1" customFormat="1" x14ac:dyDescent="0.2">
      <c r="A117" s="20">
        <v>103</v>
      </c>
      <c r="B117" s="21" t="s">
        <v>175</v>
      </c>
      <c r="C117" s="10" t="s">
        <v>176</v>
      </c>
      <c r="D117" s="31">
        <f t="shared" si="2"/>
        <v>1211276688</v>
      </c>
      <c r="E117" s="29"/>
      <c r="F117" s="29"/>
      <c r="G117" s="29">
        <v>1211276688</v>
      </c>
    </row>
    <row r="118" spans="1:7" s="1" customFormat="1" x14ac:dyDescent="0.2">
      <c r="A118" s="20">
        <v>104</v>
      </c>
      <c r="B118" s="17" t="s">
        <v>177</v>
      </c>
      <c r="C118" s="15" t="s">
        <v>178</v>
      </c>
      <c r="D118" s="31">
        <f t="shared" si="2"/>
        <v>0</v>
      </c>
      <c r="E118" s="29"/>
      <c r="F118" s="29"/>
      <c r="G118" s="29"/>
    </row>
    <row r="119" spans="1:7" s="1" customFormat="1" x14ac:dyDescent="0.2">
      <c r="A119" s="20">
        <v>105</v>
      </c>
      <c r="B119" s="13" t="s">
        <v>179</v>
      </c>
      <c r="C119" s="10" t="s">
        <v>180</v>
      </c>
      <c r="D119" s="31">
        <f t="shared" si="2"/>
        <v>0</v>
      </c>
      <c r="E119" s="29"/>
      <c r="F119" s="29"/>
      <c r="G119" s="29"/>
    </row>
    <row r="120" spans="1:7" s="1" customFormat="1" ht="11.25" customHeight="1" x14ac:dyDescent="0.2">
      <c r="A120" s="20">
        <v>106</v>
      </c>
      <c r="B120" s="21" t="s">
        <v>181</v>
      </c>
      <c r="C120" s="10" t="s">
        <v>182</v>
      </c>
      <c r="D120" s="31">
        <f t="shared" si="2"/>
        <v>0</v>
      </c>
      <c r="E120" s="29"/>
      <c r="F120" s="29"/>
      <c r="G120" s="29"/>
    </row>
    <row r="121" spans="1:7" s="1" customFormat="1" x14ac:dyDescent="0.2">
      <c r="A121" s="20">
        <v>107</v>
      </c>
      <c r="B121" s="12" t="s">
        <v>183</v>
      </c>
      <c r="C121" s="18" t="s">
        <v>184</v>
      </c>
      <c r="D121" s="31">
        <f t="shared" si="2"/>
        <v>0</v>
      </c>
      <c r="E121" s="29"/>
      <c r="F121" s="29"/>
      <c r="G121" s="29"/>
    </row>
    <row r="122" spans="1:7" s="1" customFormat="1" x14ac:dyDescent="0.2">
      <c r="A122" s="20">
        <v>108</v>
      </c>
      <c r="B122" s="21" t="s">
        <v>185</v>
      </c>
      <c r="C122" s="10" t="s">
        <v>262</v>
      </c>
      <c r="D122" s="31">
        <f t="shared" si="2"/>
        <v>0</v>
      </c>
      <c r="E122" s="29"/>
      <c r="F122" s="29"/>
      <c r="G122" s="29"/>
    </row>
    <row r="123" spans="1:7" s="1" customFormat="1" ht="14.25" customHeight="1" x14ac:dyDescent="0.2">
      <c r="A123" s="20">
        <v>109</v>
      </c>
      <c r="B123" s="13" t="s">
        <v>186</v>
      </c>
      <c r="C123" s="10" t="s">
        <v>251</v>
      </c>
      <c r="D123" s="31">
        <f t="shared" si="2"/>
        <v>0</v>
      </c>
      <c r="E123" s="29"/>
      <c r="F123" s="29"/>
      <c r="G123" s="29"/>
    </row>
    <row r="124" spans="1:7" s="1" customFormat="1" ht="12.75" customHeight="1" x14ac:dyDescent="0.2">
      <c r="A124" s="20">
        <v>110</v>
      </c>
      <c r="B124" s="12" t="s">
        <v>331</v>
      </c>
      <c r="C124" s="10" t="s">
        <v>319</v>
      </c>
      <c r="D124" s="31">
        <f t="shared" si="2"/>
        <v>0</v>
      </c>
      <c r="E124" s="29"/>
      <c r="F124" s="29"/>
      <c r="G124" s="29"/>
    </row>
    <row r="125" spans="1:7" s="1" customFormat="1" x14ac:dyDescent="0.2">
      <c r="A125" s="20">
        <v>111</v>
      </c>
      <c r="B125" s="54" t="s">
        <v>422</v>
      </c>
      <c r="C125" s="15" t="s">
        <v>423</v>
      </c>
      <c r="D125" s="31">
        <f t="shared" si="2"/>
        <v>0</v>
      </c>
      <c r="E125" s="29"/>
      <c r="F125" s="29"/>
      <c r="G125" s="29"/>
    </row>
    <row r="126" spans="1:7" s="1" customFormat="1" ht="13.5" customHeight="1" x14ac:dyDescent="0.2">
      <c r="A126" s="20">
        <v>112</v>
      </c>
      <c r="B126" s="13" t="s">
        <v>187</v>
      </c>
      <c r="C126" s="10" t="s">
        <v>322</v>
      </c>
      <c r="D126" s="31">
        <f t="shared" si="2"/>
        <v>0</v>
      </c>
      <c r="E126" s="29"/>
      <c r="F126" s="29"/>
      <c r="G126" s="29"/>
    </row>
    <row r="127" spans="1:7" s="1" customFormat="1" x14ac:dyDescent="0.2">
      <c r="A127" s="20">
        <v>113</v>
      </c>
      <c r="B127" s="21" t="s">
        <v>188</v>
      </c>
      <c r="C127" s="10" t="s">
        <v>189</v>
      </c>
      <c r="D127" s="31">
        <f t="shared" si="2"/>
        <v>317835012</v>
      </c>
      <c r="E127" s="29"/>
      <c r="F127" s="29"/>
      <c r="G127" s="29">
        <v>317835012</v>
      </c>
    </row>
    <row r="128" spans="1:7" s="1" customFormat="1" ht="24" x14ac:dyDescent="0.2">
      <c r="A128" s="20">
        <v>114</v>
      </c>
      <c r="B128" s="21" t="s">
        <v>190</v>
      </c>
      <c r="C128" s="35" t="s">
        <v>307</v>
      </c>
      <c r="D128" s="31">
        <f t="shared" si="2"/>
        <v>0</v>
      </c>
      <c r="E128" s="29"/>
      <c r="F128" s="29"/>
      <c r="G128" s="29"/>
    </row>
    <row r="129" spans="1:7" s="1" customFormat="1" x14ac:dyDescent="0.2">
      <c r="A129" s="20">
        <v>115</v>
      </c>
      <c r="B129" s="21" t="s">
        <v>191</v>
      </c>
      <c r="C129" s="10" t="s">
        <v>226</v>
      </c>
      <c r="D129" s="31">
        <f t="shared" si="2"/>
        <v>30139946</v>
      </c>
      <c r="E129" s="29">
        <v>17944206</v>
      </c>
      <c r="F129" s="29">
        <v>5366900</v>
      </c>
      <c r="G129" s="29">
        <v>6828840</v>
      </c>
    </row>
    <row r="130" spans="1:7" s="1" customFormat="1" ht="10.5" customHeight="1" x14ac:dyDescent="0.2">
      <c r="A130" s="20">
        <v>116</v>
      </c>
      <c r="B130" s="21" t="s">
        <v>192</v>
      </c>
      <c r="C130" s="10" t="s">
        <v>193</v>
      </c>
      <c r="D130" s="31">
        <f t="shared" si="2"/>
        <v>267456</v>
      </c>
      <c r="E130" s="29">
        <v>267456</v>
      </c>
      <c r="F130" s="29"/>
      <c r="G130" s="29"/>
    </row>
    <row r="131" spans="1:7" s="1" customFormat="1" x14ac:dyDescent="0.2">
      <c r="A131" s="20">
        <v>117</v>
      </c>
      <c r="B131" s="21" t="s">
        <v>194</v>
      </c>
      <c r="C131" s="10" t="s">
        <v>40</v>
      </c>
      <c r="D131" s="31">
        <f t="shared" si="2"/>
        <v>4011840</v>
      </c>
      <c r="E131" s="29">
        <v>4011840</v>
      </c>
      <c r="F131" s="29"/>
      <c r="G131" s="29"/>
    </row>
    <row r="132" spans="1:7" s="1" customFormat="1" x14ac:dyDescent="0.2">
      <c r="A132" s="20">
        <v>118</v>
      </c>
      <c r="B132" s="12" t="s">
        <v>195</v>
      </c>
      <c r="C132" s="10" t="s">
        <v>46</v>
      </c>
      <c r="D132" s="31">
        <f t="shared" si="2"/>
        <v>19136422</v>
      </c>
      <c r="E132" s="29">
        <v>329590</v>
      </c>
      <c r="F132" s="29">
        <v>0</v>
      </c>
      <c r="G132" s="29">
        <v>18806832</v>
      </c>
    </row>
    <row r="133" spans="1:7" s="1" customFormat="1" x14ac:dyDescent="0.2">
      <c r="A133" s="20">
        <v>119</v>
      </c>
      <c r="B133" s="12" t="s">
        <v>196</v>
      </c>
      <c r="C133" s="10" t="s">
        <v>228</v>
      </c>
      <c r="D133" s="31">
        <f t="shared" si="2"/>
        <v>0</v>
      </c>
      <c r="E133" s="29"/>
      <c r="F133" s="29"/>
      <c r="G133" s="29"/>
    </row>
    <row r="134" spans="1:7" s="1" customFormat="1" x14ac:dyDescent="0.2">
      <c r="A134" s="20">
        <v>120</v>
      </c>
      <c r="B134" s="12" t="s">
        <v>197</v>
      </c>
      <c r="C134" s="10" t="s">
        <v>48</v>
      </c>
      <c r="D134" s="31">
        <f t="shared" si="2"/>
        <v>0</v>
      </c>
      <c r="E134" s="29"/>
      <c r="F134" s="29"/>
      <c r="G134" s="29"/>
    </row>
    <row r="135" spans="1:7" s="1" customFormat="1" x14ac:dyDescent="0.2">
      <c r="A135" s="20">
        <v>121</v>
      </c>
      <c r="B135" s="21" t="s">
        <v>198</v>
      </c>
      <c r="C135" s="10" t="s">
        <v>47</v>
      </c>
      <c r="D135" s="31">
        <f t="shared" si="2"/>
        <v>0</v>
      </c>
      <c r="E135" s="29"/>
      <c r="F135" s="29"/>
      <c r="G135" s="29"/>
    </row>
    <row r="136" spans="1:7" s="1" customFormat="1" x14ac:dyDescent="0.2">
      <c r="A136" s="20">
        <v>122</v>
      </c>
      <c r="B136" s="21" t="s">
        <v>199</v>
      </c>
      <c r="C136" s="10" t="s">
        <v>200</v>
      </c>
      <c r="D136" s="31">
        <f t="shared" si="2"/>
        <v>0</v>
      </c>
      <c r="E136" s="29"/>
      <c r="F136" s="29"/>
      <c r="G136" s="29"/>
    </row>
    <row r="137" spans="1:7" s="1" customFormat="1" x14ac:dyDescent="0.2">
      <c r="A137" s="20">
        <v>123</v>
      </c>
      <c r="B137" s="21" t="s">
        <v>201</v>
      </c>
      <c r="C137" s="10" t="s">
        <v>41</v>
      </c>
      <c r="D137" s="31">
        <f t="shared" ref="D137:D149" si="3">E137+F137+G137</f>
        <v>0</v>
      </c>
      <c r="E137" s="29"/>
      <c r="F137" s="29"/>
      <c r="G137" s="29"/>
    </row>
    <row r="138" spans="1:7" s="1" customFormat="1" x14ac:dyDescent="0.2">
      <c r="A138" s="20">
        <v>124</v>
      </c>
      <c r="B138" s="12" t="s">
        <v>202</v>
      </c>
      <c r="C138" s="10" t="s">
        <v>227</v>
      </c>
      <c r="D138" s="31">
        <f t="shared" si="3"/>
        <v>1337280</v>
      </c>
      <c r="E138" s="29">
        <v>1337280</v>
      </c>
      <c r="F138" s="29"/>
      <c r="G138" s="29"/>
    </row>
    <row r="139" spans="1:7" s="1" customFormat="1" ht="24" x14ac:dyDescent="0.2">
      <c r="A139" s="20">
        <v>125</v>
      </c>
      <c r="B139" s="13" t="s">
        <v>203</v>
      </c>
      <c r="C139" s="10" t="s">
        <v>465</v>
      </c>
      <c r="D139" s="31">
        <f t="shared" si="3"/>
        <v>1337280</v>
      </c>
      <c r="E139" s="29">
        <v>1337280</v>
      </c>
      <c r="F139" s="29"/>
      <c r="G139" s="29"/>
    </row>
    <row r="140" spans="1:7" s="1" customFormat="1" x14ac:dyDescent="0.2">
      <c r="A140" s="20">
        <v>126</v>
      </c>
      <c r="B140" s="21" t="s">
        <v>204</v>
      </c>
      <c r="C140" s="10" t="s">
        <v>205</v>
      </c>
      <c r="D140" s="31">
        <f t="shared" si="3"/>
        <v>0</v>
      </c>
      <c r="E140" s="29"/>
      <c r="F140" s="29"/>
      <c r="G140" s="29"/>
    </row>
    <row r="141" spans="1:7" s="1" customFormat="1" x14ac:dyDescent="0.2">
      <c r="A141" s="20">
        <v>127</v>
      </c>
      <c r="B141" s="12" t="s">
        <v>206</v>
      </c>
      <c r="C141" s="10" t="s">
        <v>207</v>
      </c>
      <c r="D141" s="31">
        <f t="shared" si="3"/>
        <v>0</v>
      </c>
      <c r="E141" s="29"/>
      <c r="F141" s="29"/>
      <c r="G141" s="29"/>
    </row>
    <row r="142" spans="1:7" x14ac:dyDescent="0.2">
      <c r="A142" s="20">
        <v>128</v>
      </c>
      <c r="B142" s="21" t="s">
        <v>208</v>
      </c>
      <c r="C142" s="10" t="s">
        <v>209</v>
      </c>
      <c r="D142" s="31">
        <f t="shared" si="3"/>
        <v>0</v>
      </c>
      <c r="E142" s="29"/>
      <c r="F142" s="29"/>
      <c r="G142" s="29"/>
    </row>
    <row r="143" spans="1:7" x14ac:dyDescent="0.2">
      <c r="A143" s="20">
        <v>129</v>
      </c>
      <c r="B143" s="85" t="s">
        <v>252</v>
      </c>
      <c r="C143" s="87" t="s">
        <v>253</v>
      </c>
      <c r="D143" s="31">
        <f t="shared" si="3"/>
        <v>0</v>
      </c>
      <c r="E143" s="29"/>
      <c r="F143" s="29"/>
      <c r="G143" s="29"/>
    </row>
    <row r="144" spans="1:7" x14ac:dyDescent="0.2">
      <c r="A144" s="20">
        <v>130</v>
      </c>
      <c r="B144" s="88" t="s">
        <v>254</v>
      </c>
      <c r="C144" s="41" t="s">
        <v>255</v>
      </c>
      <c r="D144" s="31">
        <f t="shared" si="3"/>
        <v>0</v>
      </c>
      <c r="E144" s="29"/>
      <c r="F144" s="29"/>
      <c r="G144" s="29"/>
    </row>
    <row r="145" spans="1:11" x14ac:dyDescent="0.2">
      <c r="A145" s="20">
        <v>131</v>
      </c>
      <c r="B145" s="89" t="s">
        <v>256</v>
      </c>
      <c r="C145" s="141" t="s">
        <v>420</v>
      </c>
      <c r="D145" s="31">
        <f t="shared" si="3"/>
        <v>0</v>
      </c>
      <c r="E145" s="29"/>
      <c r="F145" s="29"/>
      <c r="G145" s="29"/>
    </row>
    <row r="146" spans="1:11" x14ac:dyDescent="0.2">
      <c r="A146" s="20">
        <v>132</v>
      </c>
      <c r="B146" s="20" t="s">
        <v>260</v>
      </c>
      <c r="C146" s="28" t="s">
        <v>261</v>
      </c>
      <c r="D146" s="31">
        <f t="shared" si="3"/>
        <v>0</v>
      </c>
      <c r="E146" s="29"/>
      <c r="F146" s="29"/>
      <c r="G146" s="29"/>
    </row>
    <row r="147" spans="1:11" x14ac:dyDescent="0.2">
      <c r="A147" s="20">
        <v>133</v>
      </c>
      <c r="B147" s="54" t="s">
        <v>312</v>
      </c>
      <c r="C147" s="28" t="s">
        <v>311</v>
      </c>
      <c r="D147" s="31">
        <f t="shared" si="3"/>
        <v>0</v>
      </c>
      <c r="E147" s="29"/>
      <c r="F147" s="29"/>
      <c r="G147" s="29"/>
    </row>
    <row r="148" spans="1:11" x14ac:dyDescent="0.2">
      <c r="A148" s="20">
        <v>134</v>
      </c>
      <c r="B148" s="54" t="s">
        <v>321</v>
      </c>
      <c r="C148" s="28" t="s">
        <v>318</v>
      </c>
      <c r="D148" s="31">
        <f t="shared" si="3"/>
        <v>0</v>
      </c>
      <c r="E148" s="29"/>
      <c r="F148" s="29"/>
      <c r="G148" s="29"/>
    </row>
    <row r="149" spans="1:11" s="4" customFormat="1" x14ac:dyDescent="0.2">
      <c r="A149" s="20">
        <v>135</v>
      </c>
      <c r="B149" s="54" t="s">
        <v>413</v>
      </c>
      <c r="C149" s="15" t="s">
        <v>414</v>
      </c>
      <c r="D149" s="31">
        <f t="shared" si="3"/>
        <v>0</v>
      </c>
      <c r="E149" s="29"/>
      <c r="F149" s="29"/>
      <c r="G149" s="29"/>
      <c r="H149" s="8"/>
      <c r="I149" s="8"/>
      <c r="J149" s="8"/>
      <c r="K149" s="8"/>
    </row>
  </sheetData>
  <mergeCells count="5">
    <mergeCell ref="A92:A95"/>
    <mergeCell ref="B92:B95"/>
    <mergeCell ref="A4:G4"/>
    <mergeCell ref="A11:C11"/>
    <mergeCell ref="A8:C8"/>
  </mergeCells>
  <pageMargins left="0" right="0" top="0" bottom="0" header="0" footer="0"/>
  <pageSetup paperSize="9" scale="8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zoomScale="110" zoomScaleNormal="11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D25" sqref="D25"/>
    </sheetView>
  </sheetViews>
  <sheetFormatPr defaultRowHeight="11.25" x14ac:dyDescent="0.2"/>
  <cols>
    <col min="1" max="1" width="3.7109375" style="242" customWidth="1"/>
    <col min="2" max="2" width="9.140625" style="242"/>
    <col min="3" max="3" width="27.7109375" style="242" customWidth="1"/>
    <col min="4" max="4" width="10.42578125" style="242" customWidth="1"/>
    <col min="5" max="6" width="12" style="242" customWidth="1"/>
    <col min="7" max="8" width="11.140625" style="242" customWidth="1"/>
    <col min="9" max="9" width="12" style="242" customWidth="1"/>
    <col min="10" max="10" width="11" style="242" customWidth="1"/>
    <col min="11" max="11" width="11.7109375" style="242" customWidth="1"/>
    <col min="12" max="12" width="11.42578125" style="242" customWidth="1"/>
    <col min="13" max="14" width="12.7109375" style="242" customWidth="1"/>
    <col min="15" max="15" width="12.28515625" style="242" customWidth="1"/>
    <col min="16" max="16" width="11.28515625" style="242" customWidth="1"/>
    <col min="17" max="17" width="9.7109375" style="242" customWidth="1"/>
    <col min="18" max="18" width="13.28515625" style="242" customWidth="1"/>
    <col min="19" max="19" width="11" style="242" customWidth="1"/>
    <col min="20" max="21" width="10.85546875" style="242" bestFit="1" customWidth="1"/>
    <col min="22" max="22" width="9.28515625" style="242" bestFit="1" customWidth="1"/>
    <col min="23" max="23" width="10.85546875" style="242" bestFit="1" customWidth="1"/>
    <col min="24" max="16384" width="9.140625" style="242"/>
  </cols>
  <sheetData>
    <row r="1" spans="1:23" s="241" customFormat="1" ht="15.75" x14ac:dyDescent="0.25">
      <c r="A1" s="469" t="s">
        <v>432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</row>
    <row r="3" spans="1:23" x14ac:dyDescent="0.2">
      <c r="A3" s="470" t="s">
        <v>44</v>
      </c>
      <c r="B3" s="471" t="s">
        <v>346</v>
      </c>
      <c r="C3" s="474" t="s">
        <v>337</v>
      </c>
      <c r="D3" s="477" t="s">
        <v>347</v>
      </c>
      <c r="E3" s="480" t="s">
        <v>348</v>
      </c>
      <c r="F3" s="481"/>
      <c r="G3" s="481"/>
      <c r="H3" s="481"/>
      <c r="I3" s="481"/>
      <c r="J3" s="481"/>
      <c r="K3" s="482"/>
      <c r="L3" s="451" t="s">
        <v>349</v>
      </c>
      <c r="M3" s="452"/>
      <c r="N3" s="452"/>
      <c r="O3" s="452"/>
      <c r="P3" s="452"/>
      <c r="Q3" s="452"/>
      <c r="R3" s="452"/>
      <c r="S3" s="452"/>
      <c r="T3" s="453"/>
    </row>
    <row r="4" spans="1:23" ht="16.5" customHeight="1" x14ac:dyDescent="0.2">
      <c r="A4" s="470"/>
      <c r="B4" s="472"/>
      <c r="C4" s="475"/>
      <c r="D4" s="478"/>
      <c r="E4" s="483" t="s">
        <v>350</v>
      </c>
      <c r="F4" s="484"/>
      <c r="G4" s="487" t="s">
        <v>351</v>
      </c>
      <c r="H4" s="487"/>
      <c r="I4" s="487"/>
      <c r="J4" s="487"/>
      <c r="K4" s="487"/>
      <c r="L4" s="454" t="s">
        <v>352</v>
      </c>
      <c r="M4" s="454"/>
      <c r="N4" s="454"/>
      <c r="O4" s="454"/>
      <c r="P4" s="455" t="s">
        <v>350</v>
      </c>
      <c r="Q4" s="456"/>
      <c r="R4" s="456"/>
      <c r="S4" s="456"/>
      <c r="T4" s="457"/>
    </row>
    <row r="5" spans="1:23" ht="20.25" customHeight="1" x14ac:dyDescent="0.2">
      <c r="A5" s="470"/>
      <c r="B5" s="472"/>
      <c r="C5" s="475"/>
      <c r="D5" s="478"/>
      <c r="E5" s="485"/>
      <c r="F5" s="486"/>
      <c r="G5" s="487"/>
      <c r="H5" s="487"/>
      <c r="I5" s="487"/>
      <c r="J5" s="487"/>
      <c r="K5" s="487"/>
      <c r="L5" s="255" t="s">
        <v>353</v>
      </c>
      <c r="M5" s="461" t="s">
        <v>351</v>
      </c>
      <c r="N5" s="462"/>
      <c r="O5" s="463"/>
      <c r="P5" s="458"/>
      <c r="Q5" s="459"/>
      <c r="R5" s="459"/>
      <c r="S5" s="459"/>
      <c r="T5" s="460"/>
    </row>
    <row r="6" spans="1:23" ht="15" customHeight="1" x14ac:dyDescent="0.2">
      <c r="A6" s="470"/>
      <c r="B6" s="472"/>
      <c r="C6" s="475"/>
      <c r="D6" s="478"/>
      <c r="E6" s="464" t="s">
        <v>354</v>
      </c>
      <c r="F6" s="466" t="s">
        <v>355</v>
      </c>
      <c r="G6" s="464" t="s">
        <v>356</v>
      </c>
      <c r="H6" s="466" t="s">
        <v>355</v>
      </c>
      <c r="I6" s="468" t="s">
        <v>354</v>
      </c>
      <c r="J6" s="468" t="s">
        <v>357</v>
      </c>
      <c r="K6" s="468"/>
      <c r="L6" s="466" t="s">
        <v>354</v>
      </c>
      <c r="M6" s="466" t="s">
        <v>355</v>
      </c>
      <c r="N6" s="466" t="s">
        <v>358</v>
      </c>
      <c r="O6" s="464" t="s">
        <v>356</v>
      </c>
      <c r="P6" s="466" t="s">
        <v>355</v>
      </c>
      <c r="Q6" s="466" t="s">
        <v>358</v>
      </c>
      <c r="R6" s="466" t="s">
        <v>359</v>
      </c>
      <c r="S6" s="468" t="s">
        <v>360</v>
      </c>
      <c r="T6" s="464" t="s">
        <v>356</v>
      </c>
    </row>
    <row r="7" spans="1:23" ht="33.75" customHeight="1" x14ac:dyDescent="0.2">
      <c r="A7" s="470"/>
      <c r="B7" s="473"/>
      <c r="C7" s="476"/>
      <c r="D7" s="479"/>
      <c r="E7" s="465"/>
      <c r="F7" s="467"/>
      <c r="G7" s="465"/>
      <c r="H7" s="467"/>
      <c r="I7" s="468"/>
      <c r="J7" s="256" t="s">
        <v>361</v>
      </c>
      <c r="K7" s="256" t="s">
        <v>362</v>
      </c>
      <c r="L7" s="467"/>
      <c r="M7" s="467"/>
      <c r="N7" s="467"/>
      <c r="O7" s="465"/>
      <c r="P7" s="467"/>
      <c r="Q7" s="467"/>
      <c r="R7" s="467"/>
      <c r="S7" s="468"/>
      <c r="T7" s="465"/>
      <c r="U7" s="252" t="s">
        <v>328</v>
      </c>
      <c r="V7" s="252" t="s">
        <v>329</v>
      </c>
      <c r="W7" s="252" t="s">
        <v>330</v>
      </c>
    </row>
    <row r="8" spans="1:23" ht="15" customHeight="1" x14ac:dyDescent="0.2">
      <c r="A8" s="244">
        <v>1</v>
      </c>
      <c r="B8" s="81" t="s">
        <v>191</v>
      </c>
      <c r="C8" s="253" t="s">
        <v>363</v>
      </c>
      <c r="D8" s="245">
        <f>SUM(E8:T8)</f>
        <v>30139946</v>
      </c>
      <c r="E8" s="255">
        <v>0</v>
      </c>
      <c r="F8" s="255">
        <v>0</v>
      </c>
      <c r="G8" s="255">
        <v>0</v>
      </c>
      <c r="H8" s="257"/>
      <c r="I8" s="255">
        <v>2300100</v>
      </c>
      <c r="J8" s="255">
        <v>4457600</v>
      </c>
      <c r="K8" s="255">
        <v>3970056</v>
      </c>
      <c r="L8" s="258">
        <v>5366900</v>
      </c>
      <c r="M8" s="258"/>
      <c r="N8" s="255">
        <v>6900300</v>
      </c>
      <c r="O8" s="255">
        <v>316150</v>
      </c>
      <c r="P8" s="255">
        <v>0</v>
      </c>
      <c r="Q8" s="255">
        <v>0</v>
      </c>
      <c r="R8" s="255">
        <v>0</v>
      </c>
      <c r="S8" s="255">
        <v>0</v>
      </c>
      <c r="T8" s="255">
        <v>6828840</v>
      </c>
      <c r="U8" s="252">
        <v>17944206</v>
      </c>
      <c r="V8" s="252">
        <v>5366900</v>
      </c>
      <c r="W8" s="252">
        <v>6828840</v>
      </c>
    </row>
    <row r="9" spans="1:23" ht="15" customHeight="1" x14ac:dyDescent="0.2">
      <c r="A9" s="244">
        <v>2</v>
      </c>
      <c r="B9" s="82" t="s">
        <v>195</v>
      </c>
      <c r="C9" s="246" t="s">
        <v>46</v>
      </c>
      <c r="D9" s="245">
        <f t="shared" ref="D9:D20" si="0">SUM(E9:T9)</f>
        <v>19136422</v>
      </c>
      <c r="E9" s="255">
        <v>0</v>
      </c>
      <c r="F9" s="255">
        <v>0</v>
      </c>
      <c r="G9" s="255">
        <v>252920</v>
      </c>
      <c r="H9" s="257"/>
      <c r="I9" s="255">
        <v>76670</v>
      </c>
      <c r="J9" s="255">
        <v>0</v>
      </c>
      <c r="K9" s="255">
        <v>0</v>
      </c>
      <c r="L9" s="258">
        <v>0</v>
      </c>
      <c r="M9" s="258"/>
      <c r="N9" s="255">
        <v>0</v>
      </c>
      <c r="O9" s="255">
        <v>0</v>
      </c>
      <c r="P9" s="255">
        <v>0</v>
      </c>
      <c r="Q9" s="255">
        <v>6164268</v>
      </c>
      <c r="R9" s="255">
        <v>2247552</v>
      </c>
      <c r="S9" s="255">
        <v>0</v>
      </c>
      <c r="T9" s="255">
        <v>10395012</v>
      </c>
      <c r="U9" s="252">
        <v>329590</v>
      </c>
      <c r="V9" s="252">
        <v>0</v>
      </c>
      <c r="W9" s="252">
        <v>18806832</v>
      </c>
    </row>
    <row r="10" spans="1:23" ht="12" x14ac:dyDescent="0.2">
      <c r="A10" s="244">
        <v>3</v>
      </c>
      <c r="B10" s="82" t="s">
        <v>192</v>
      </c>
      <c r="C10" s="237" t="s">
        <v>193</v>
      </c>
      <c r="D10" s="245">
        <f t="shared" si="0"/>
        <v>267456</v>
      </c>
      <c r="E10" s="255">
        <v>0</v>
      </c>
      <c r="F10" s="255">
        <v>0</v>
      </c>
      <c r="G10" s="255">
        <v>0</v>
      </c>
      <c r="H10" s="257"/>
      <c r="I10" s="255">
        <v>0</v>
      </c>
      <c r="J10" s="255">
        <v>267456</v>
      </c>
      <c r="K10" s="255">
        <v>0</v>
      </c>
      <c r="L10" s="258">
        <v>0</v>
      </c>
      <c r="M10" s="259"/>
      <c r="N10" s="255">
        <v>0</v>
      </c>
      <c r="O10" s="255">
        <v>0</v>
      </c>
      <c r="P10" s="255">
        <v>0</v>
      </c>
      <c r="Q10" s="255">
        <v>0</v>
      </c>
      <c r="R10" s="255">
        <v>0</v>
      </c>
      <c r="S10" s="255">
        <v>0</v>
      </c>
      <c r="T10" s="255">
        <v>0</v>
      </c>
      <c r="U10" s="252">
        <v>267456</v>
      </c>
      <c r="V10" s="252">
        <v>0</v>
      </c>
      <c r="W10" s="252">
        <v>0</v>
      </c>
    </row>
    <row r="11" spans="1:23" x14ac:dyDescent="0.2">
      <c r="A11" s="244">
        <v>4</v>
      </c>
      <c r="B11" s="81" t="s">
        <v>194</v>
      </c>
      <c r="C11" s="246" t="s">
        <v>40</v>
      </c>
      <c r="D11" s="245">
        <f t="shared" si="0"/>
        <v>4011840</v>
      </c>
      <c r="E11" s="255">
        <v>0</v>
      </c>
      <c r="F11" s="255">
        <v>0</v>
      </c>
      <c r="G11" s="255">
        <v>0</v>
      </c>
      <c r="H11" s="257"/>
      <c r="I11" s="255">
        <v>0</v>
      </c>
      <c r="J11" s="255">
        <v>4011840</v>
      </c>
      <c r="K11" s="255">
        <v>0</v>
      </c>
      <c r="L11" s="258">
        <v>0</v>
      </c>
      <c r="M11" s="259"/>
      <c r="N11" s="255">
        <v>0</v>
      </c>
      <c r="O11" s="255">
        <v>0</v>
      </c>
      <c r="P11" s="255">
        <v>0</v>
      </c>
      <c r="Q11" s="255">
        <v>0</v>
      </c>
      <c r="R11" s="255">
        <v>0</v>
      </c>
      <c r="S11" s="255">
        <v>0</v>
      </c>
      <c r="T11" s="255">
        <v>0</v>
      </c>
      <c r="U11" s="252">
        <v>4011840</v>
      </c>
      <c r="V11" s="252">
        <v>0</v>
      </c>
      <c r="W11" s="252">
        <v>0</v>
      </c>
    </row>
    <row r="12" spans="1:23" x14ac:dyDescent="0.2">
      <c r="A12" s="244">
        <v>5</v>
      </c>
      <c r="B12" s="83" t="s">
        <v>202</v>
      </c>
      <c r="C12" s="246" t="s">
        <v>227</v>
      </c>
      <c r="D12" s="245">
        <f t="shared" si="0"/>
        <v>1337280</v>
      </c>
      <c r="E12" s="255">
        <v>0</v>
      </c>
      <c r="F12" s="255">
        <v>0</v>
      </c>
      <c r="G12" s="255">
        <v>0</v>
      </c>
      <c r="H12" s="257"/>
      <c r="I12" s="255">
        <v>0</v>
      </c>
      <c r="J12" s="255">
        <v>1337280</v>
      </c>
      <c r="K12" s="255">
        <v>0</v>
      </c>
      <c r="L12" s="258">
        <v>0</v>
      </c>
      <c r="M12" s="259"/>
      <c r="N12" s="255">
        <v>0</v>
      </c>
      <c r="O12" s="255">
        <v>0</v>
      </c>
      <c r="P12" s="255">
        <v>0</v>
      </c>
      <c r="Q12" s="255">
        <v>0</v>
      </c>
      <c r="R12" s="255">
        <v>0</v>
      </c>
      <c r="S12" s="255">
        <v>0</v>
      </c>
      <c r="T12" s="255">
        <v>0</v>
      </c>
      <c r="U12" s="252">
        <v>1337280</v>
      </c>
      <c r="V12" s="252">
        <v>0</v>
      </c>
      <c r="W12" s="252">
        <v>0</v>
      </c>
    </row>
    <row r="13" spans="1:23" x14ac:dyDescent="0.2">
      <c r="A13" s="244">
        <v>6</v>
      </c>
      <c r="B13" s="84" t="s">
        <v>203</v>
      </c>
      <c r="C13" s="246" t="s">
        <v>466</v>
      </c>
      <c r="D13" s="245">
        <f t="shared" si="0"/>
        <v>1337280</v>
      </c>
      <c r="E13" s="255">
        <v>0</v>
      </c>
      <c r="F13" s="255">
        <v>0</v>
      </c>
      <c r="G13" s="255">
        <v>0</v>
      </c>
      <c r="H13" s="257"/>
      <c r="I13" s="255">
        <v>0</v>
      </c>
      <c r="J13" s="255">
        <v>1337280</v>
      </c>
      <c r="K13" s="255">
        <v>0</v>
      </c>
      <c r="L13" s="258">
        <v>0</v>
      </c>
      <c r="M13" s="259"/>
      <c r="N13" s="255">
        <v>0</v>
      </c>
      <c r="O13" s="255">
        <v>0</v>
      </c>
      <c r="P13" s="255">
        <v>0</v>
      </c>
      <c r="Q13" s="255">
        <v>0</v>
      </c>
      <c r="R13" s="255">
        <v>0</v>
      </c>
      <c r="S13" s="255">
        <v>0</v>
      </c>
      <c r="T13" s="255">
        <v>0</v>
      </c>
      <c r="U13" s="252">
        <v>1337280</v>
      </c>
      <c r="V13" s="252">
        <v>0</v>
      </c>
      <c r="W13" s="252">
        <v>0</v>
      </c>
    </row>
    <row r="14" spans="1:23" x14ac:dyDescent="0.2">
      <c r="A14" s="244">
        <v>7</v>
      </c>
      <c r="B14" s="82" t="s">
        <v>139</v>
      </c>
      <c r="C14" s="246" t="s">
        <v>364</v>
      </c>
      <c r="D14" s="245">
        <f t="shared" si="0"/>
        <v>6111790</v>
      </c>
      <c r="E14" s="255">
        <v>0</v>
      </c>
      <c r="F14" s="255">
        <v>0</v>
      </c>
      <c r="G14" s="255">
        <v>0</v>
      </c>
      <c r="H14" s="257"/>
      <c r="I14" s="255">
        <v>0</v>
      </c>
      <c r="J14" s="255">
        <v>4457600</v>
      </c>
      <c r="K14" s="255">
        <v>1654190</v>
      </c>
      <c r="L14" s="258">
        <v>0</v>
      </c>
      <c r="M14" s="259"/>
      <c r="N14" s="255">
        <v>0</v>
      </c>
      <c r="O14" s="255">
        <v>0</v>
      </c>
      <c r="P14" s="255">
        <v>0</v>
      </c>
      <c r="Q14" s="255">
        <v>0</v>
      </c>
      <c r="R14" s="255">
        <v>0</v>
      </c>
      <c r="S14" s="255">
        <v>0</v>
      </c>
      <c r="T14" s="255">
        <v>0</v>
      </c>
      <c r="U14" s="252">
        <v>6111790</v>
      </c>
      <c r="V14" s="252">
        <v>0</v>
      </c>
      <c r="W14" s="252">
        <v>0</v>
      </c>
    </row>
    <row r="15" spans="1:23" x14ac:dyDescent="0.2">
      <c r="A15" s="244">
        <v>8</v>
      </c>
      <c r="B15" s="81" t="s">
        <v>62</v>
      </c>
      <c r="C15" s="246" t="s">
        <v>365</v>
      </c>
      <c r="D15" s="245">
        <f t="shared" si="0"/>
        <v>1337280</v>
      </c>
      <c r="E15" s="255">
        <v>0</v>
      </c>
      <c r="F15" s="255">
        <v>0</v>
      </c>
      <c r="G15" s="255">
        <v>0</v>
      </c>
      <c r="H15" s="257"/>
      <c r="I15" s="255">
        <v>0</v>
      </c>
      <c r="J15" s="255">
        <v>1337280</v>
      </c>
      <c r="K15" s="255">
        <v>0</v>
      </c>
      <c r="L15" s="258">
        <v>0</v>
      </c>
      <c r="M15" s="259"/>
      <c r="N15" s="255">
        <v>0</v>
      </c>
      <c r="O15" s="255">
        <v>0</v>
      </c>
      <c r="P15" s="255">
        <v>0</v>
      </c>
      <c r="Q15" s="255">
        <v>0</v>
      </c>
      <c r="R15" s="255">
        <v>0</v>
      </c>
      <c r="S15" s="255">
        <v>0</v>
      </c>
      <c r="T15" s="255">
        <v>0</v>
      </c>
      <c r="U15" s="252">
        <v>1337280</v>
      </c>
      <c r="V15" s="252">
        <v>0</v>
      </c>
      <c r="W15" s="252">
        <v>0</v>
      </c>
    </row>
    <row r="16" spans="1:23" ht="13.5" customHeight="1" x14ac:dyDescent="0.2">
      <c r="A16" s="244">
        <v>9</v>
      </c>
      <c r="B16" s="82" t="s">
        <v>84</v>
      </c>
      <c r="C16" s="253" t="s">
        <v>366</v>
      </c>
      <c r="D16" s="245">
        <f t="shared" si="0"/>
        <v>1916750</v>
      </c>
      <c r="E16" s="255">
        <v>0</v>
      </c>
      <c r="F16" s="255">
        <v>0</v>
      </c>
      <c r="G16" s="255">
        <v>0</v>
      </c>
      <c r="H16" s="255"/>
      <c r="I16" s="255">
        <v>1150050</v>
      </c>
      <c r="J16" s="255">
        <v>0</v>
      </c>
      <c r="K16" s="255">
        <v>0</v>
      </c>
      <c r="L16" s="258">
        <v>0</v>
      </c>
      <c r="M16" s="259"/>
      <c r="N16" s="259">
        <v>766700</v>
      </c>
      <c r="O16" s="255">
        <v>0</v>
      </c>
      <c r="P16" s="255">
        <v>0</v>
      </c>
      <c r="Q16" s="255">
        <v>0</v>
      </c>
      <c r="R16" s="255">
        <v>0</v>
      </c>
      <c r="S16" s="255">
        <v>0</v>
      </c>
      <c r="T16" s="255">
        <v>0</v>
      </c>
      <c r="U16" s="252">
        <v>1916750</v>
      </c>
      <c r="V16" s="252">
        <v>0</v>
      </c>
      <c r="W16" s="252">
        <v>0</v>
      </c>
    </row>
    <row r="17" spans="1:23" ht="13.5" customHeight="1" x14ac:dyDescent="0.2">
      <c r="A17" s="244">
        <v>10</v>
      </c>
      <c r="B17" s="240" t="s">
        <v>158</v>
      </c>
      <c r="C17" s="237" t="s">
        <v>13</v>
      </c>
      <c r="D17" s="245">
        <f t="shared" si="0"/>
        <v>79860</v>
      </c>
      <c r="E17" s="255">
        <v>0</v>
      </c>
      <c r="F17" s="255">
        <v>0</v>
      </c>
      <c r="G17" s="255">
        <v>0</v>
      </c>
      <c r="H17" s="255">
        <v>36300</v>
      </c>
      <c r="I17" s="255">
        <v>0</v>
      </c>
      <c r="J17" s="255">
        <v>0</v>
      </c>
      <c r="K17" s="255">
        <v>0</v>
      </c>
      <c r="L17" s="258">
        <v>0</v>
      </c>
      <c r="M17" s="259">
        <v>43560</v>
      </c>
      <c r="N17" s="259">
        <v>0</v>
      </c>
      <c r="O17" s="255">
        <v>0</v>
      </c>
      <c r="P17" s="255">
        <v>0</v>
      </c>
      <c r="Q17" s="255">
        <v>0</v>
      </c>
      <c r="R17" s="255">
        <v>0</v>
      </c>
      <c r="S17" s="255">
        <v>0</v>
      </c>
      <c r="T17" s="255">
        <v>0</v>
      </c>
      <c r="U17" s="252">
        <v>79860</v>
      </c>
      <c r="V17" s="252">
        <v>0</v>
      </c>
      <c r="W17" s="252">
        <v>0</v>
      </c>
    </row>
    <row r="18" spans="1:23" ht="12" customHeight="1" x14ac:dyDescent="0.2">
      <c r="A18" s="244">
        <v>11</v>
      </c>
      <c r="B18" s="81" t="s">
        <v>175</v>
      </c>
      <c r="C18" s="253" t="s">
        <v>176</v>
      </c>
      <c r="D18" s="245">
        <f t="shared" si="0"/>
        <v>1211276688</v>
      </c>
      <c r="E18" s="255">
        <v>6286940</v>
      </c>
      <c r="F18" s="255">
        <v>0</v>
      </c>
      <c r="G18" s="255">
        <v>0</v>
      </c>
      <c r="H18" s="255"/>
      <c r="I18" s="255">
        <v>0</v>
      </c>
      <c r="J18" s="255">
        <v>0</v>
      </c>
      <c r="K18" s="255">
        <v>0</v>
      </c>
      <c r="L18" s="258">
        <v>0</v>
      </c>
      <c r="M18" s="259"/>
      <c r="N18" s="259">
        <v>0</v>
      </c>
      <c r="O18" s="255">
        <v>0</v>
      </c>
      <c r="P18" s="255">
        <v>0</v>
      </c>
      <c r="Q18" s="255">
        <v>938532804</v>
      </c>
      <c r="R18" s="255">
        <v>210052464</v>
      </c>
      <c r="S18" s="255">
        <v>52357760</v>
      </c>
      <c r="T18" s="255">
        <v>4046720</v>
      </c>
      <c r="U18" s="252">
        <v>0</v>
      </c>
      <c r="V18" s="252">
        <v>0</v>
      </c>
      <c r="W18" s="252">
        <v>1211276688</v>
      </c>
    </row>
    <row r="19" spans="1:23" x14ac:dyDescent="0.2">
      <c r="A19" s="244">
        <v>12</v>
      </c>
      <c r="B19" s="82" t="s">
        <v>163</v>
      </c>
      <c r="C19" s="246" t="s">
        <v>367</v>
      </c>
      <c r="D19" s="245">
        <f t="shared" si="0"/>
        <v>279114121</v>
      </c>
      <c r="E19" s="255">
        <v>383350</v>
      </c>
      <c r="F19" s="255">
        <v>0</v>
      </c>
      <c r="G19" s="255">
        <v>0</v>
      </c>
      <c r="H19" s="255"/>
      <c r="I19" s="255">
        <v>0</v>
      </c>
      <c r="J19" s="255">
        <v>0</v>
      </c>
      <c r="K19" s="255">
        <v>0</v>
      </c>
      <c r="L19" s="258">
        <v>0</v>
      </c>
      <c r="M19" s="259"/>
      <c r="N19" s="259">
        <v>0</v>
      </c>
      <c r="O19" s="255">
        <v>0</v>
      </c>
      <c r="P19" s="255">
        <v>0</v>
      </c>
      <c r="Q19" s="255">
        <v>219069191</v>
      </c>
      <c r="R19" s="255">
        <v>59661580</v>
      </c>
      <c r="S19" s="255">
        <v>0</v>
      </c>
      <c r="T19" s="255">
        <v>0</v>
      </c>
      <c r="U19" s="252">
        <v>0</v>
      </c>
      <c r="V19" s="252">
        <v>0</v>
      </c>
      <c r="W19" s="252">
        <v>279114121</v>
      </c>
    </row>
    <row r="20" spans="1:23" x14ac:dyDescent="0.2">
      <c r="A20" s="244">
        <v>13</v>
      </c>
      <c r="B20" s="81" t="s">
        <v>188</v>
      </c>
      <c r="C20" s="246" t="s">
        <v>189</v>
      </c>
      <c r="D20" s="245">
        <f t="shared" si="0"/>
        <v>317835012</v>
      </c>
      <c r="E20" s="255">
        <v>920040</v>
      </c>
      <c r="F20" s="255">
        <v>871200</v>
      </c>
      <c r="G20" s="255">
        <v>0</v>
      </c>
      <c r="H20" s="255"/>
      <c r="I20" s="255">
        <v>0</v>
      </c>
      <c r="J20" s="255">
        <v>0</v>
      </c>
      <c r="K20" s="255">
        <v>0</v>
      </c>
      <c r="L20" s="258">
        <v>0</v>
      </c>
      <c r="M20" s="259"/>
      <c r="N20" s="259">
        <v>0</v>
      </c>
      <c r="O20" s="255">
        <v>0</v>
      </c>
      <c r="P20" s="255">
        <v>53571540</v>
      </c>
      <c r="Q20" s="255">
        <v>213111932</v>
      </c>
      <c r="R20" s="255">
        <v>49360300</v>
      </c>
      <c r="S20" s="255">
        <v>0</v>
      </c>
      <c r="T20" s="255">
        <v>0</v>
      </c>
      <c r="U20" s="252">
        <v>0</v>
      </c>
      <c r="V20" s="252">
        <v>0</v>
      </c>
      <c r="W20" s="252">
        <v>317835012</v>
      </c>
    </row>
    <row r="21" spans="1:23" s="250" customFormat="1" ht="10.5" x14ac:dyDescent="0.15">
      <c r="A21" s="248"/>
      <c r="B21" s="248"/>
      <c r="C21" s="249" t="s">
        <v>368</v>
      </c>
      <c r="D21" s="245">
        <f t="shared" ref="D21:W21" si="1">SUM(D8:D20)</f>
        <v>1873901725</v>
      </c>
      <c r="E21" s="245">
        <f t="shared" si="1"/>
        <v>7590330</v>
      </c>
      <c r="F21" s="245">
        <f t="shared" si="1"/>
        <v>871200</v>
      </c>
      <c r="G21" s="245">
        <f t="shared" si="1"/>
        <v>252920</v>
      </c>
      <c r="H21" s="245">
        <f t="shared" si="1"/>
        <v>36300</v>
      </c>
      <c r="I21" s="245">
        <f t="shared" si="1"/>
        <v>3526820</v>
      </c>
      <c r="J21" s="245">
        <f t="shared" si="1"/>
        <v>17206336</v>
      </c>
      <c r="K21" s="245">
        <f t="shared" si="1"/>
        <v>5624246</v>
      </c>
      <c r="L21" s="245">
        <f t="shared" si="1"/>
        <v>5366900</v>
      </c>
      <c r="M21" s="245">
        <f t="shared" si="1"/>
        <v>43560</v>
      </c>
      <c r="N21" s="245">
        <f t="shared" si="1"/>
        <v>7667000</v>
      </c>
      <c r="O21" s="245">
        <f t="shared" si="1"/>
        <v>316150</v>
      </c>
      <c r="P21" s="245">
        <f t="shared" si="1"/>
        <v>53571540</v>
      </c>
      <c r="Q21" s="245">
        <f t="shared" si="1"/>
        <v>1376878195</v>
      </c>
      <c r="R21" s="245">
        <f t="shared" si="1"/>
        <v>321321896</v>
      </c>
      <c r="S21" s="245">
        <f t="shared" si="1"/>
        <v>52357760</v>
      </c>
      <c r="T21" s="245">
        <f t="shared" si="1"/>
        <v>21270572</v>
      </c>
      <c r="U21" s="245">
        <f t="shared" si="1"/>
        <v>34673332</v>
      </c>
      <c r="V21" s="245">
        <f t="shared" si="1"/>
        <v>5366900</v>
      </c>
      <c r="W21" s="245">
        <f t="shared" si="1"/>
        <v>1833861493</v>
      </c>
    </row>
    <row r="22" spans="1:23" ht="22.5" x14ac:dyDescent="0.2">
      <c r="C22" s="253" t="s">
        <v>369</v>
      </c>
      <c r="D22" s="245">
        <f t="shared" ref="D22" si="2">SUM(E22:S22)</f>
        <v>44253924</v>
      </c>
      <c r="E22" s="245"/>
      <c r="F22" s="245"/>
      <c r="G22" s="245"/>
      <c r="H22" s="245"/>
      <c r="I22" s="245"/>
      <c r="J22" s="245"/>
      <c r="K22" s="245"/>
      <c r="L22" s="245"/>
      <c r="M22" s="245"/>
      <c r="N22" s="245"/>
      <c r="O22" s="245"/>
      <c r="P22" s="245"/>
      <c r="Q22" s="245">
        <v>44253924</v>
      </c>
      <c r="R22" s="245"/>
      <c r="S22" s="245"/>
      <c r="T22" s="252"/>
      <c r="U22" s="252"/>
      <c r="V22" s="252"/>
      <c r="W22" s="252">
        <v>43407364</v>
      </c>
    </row>
    <row r="23" spans="1:23" ht="21" x14ac:dyDescent="0.2">
      <c r="C23" s="254" t="s">
        <v>370</v>
      </c>
      <c r="D23" s="245">
        <f>D22+D21</f>
        <v>1918155649</v>
      </c>
      <c r="E23" s="245">
        <f t="shared" ref="E23:W23" si="3">E22+E21</f>
        <v>7590330</v>
      </c>
      <c r="F23" s="245">
        <f t="shared" si="3"/>
        <v>871200</v>
      </c>
      <c r="G23" s="245">
        <f t="shared" si="3"/>
        <v>252920</v>
      </c>
      <c r="H23" s="245">
        <f t="shared" si="3"/>
        <v>36300</v>
      </c>
      <c r="I23" s="245">
        <f t="shared" si="3"/>
        <v>3526820</v>
      </c>
      <c r="J23" s="245">
        <f t="shared" si="3"/>
        <v>17206336</v>
      </c>
      <c r="K23" s="245">
        <f t="shared" si="3"/>
        <v>5624246</v>
      </c>
      <c r="L23" s="245">
        <f t="shared" si="3"/>
        <v>5366900</v>
      </c>
      <c r="M23" s="245">
        <f t="shared" si="3"/>
        <v>43560</v>
      </c>
      <c r="N23" s="245">
        <f t="shared" si="3"/>
        <v>7667000</v>
      </c>
      <c r="O23" s="245">
        <f t="shared" si="3"/>
        <v>316150</v>
      </c>
      <c r="P23" s="245">
        <f t="shared" si="3"/>
        <v>53571540</v>
      </c>
      <c r="Q23" s="245">
        <f t="shared" si="3"/>
        <v>1421132119</v>
      </c>
      <c r="R23" s="245">
        <f t="shared" si="3"/>
        <v>321321896</v>
      </c>
      <c r="S23" s="245">
        <f t="shared" si="3"/>
        <v>52357760</v>
      </c>
      <c r="T23" s="247">
        <f t="shared" si="3"/>
        <v>21270572</v>
      </c>
      <c r="U23" s="247">
        <f t="shared" si="3"/>
        <v>34673332</v>
      </c>
      <c r="V23" s="247">
        <f t="shared" si="3"/>
        <v>5366900</v>
      </c>
      <c r="W23" s="247">
        <f t="shared" si="3"/>
        <v>1877268857</v>
      </c>
    </row>
    <row r="25" spans="1:23" s="251" customFormat="1" x14ac:dyDescent="0.2"/>
    <row r="26" spans="1:23" x14ac:dyDescent="0.2">
      <c r="D26" s="251"/>
      <c r="P26" s="243"/>
    </row>
  </sheetData>
  <mergeCells count="27">
    <mergeCell ref="A1:S1"/>
    <mergeCell ref="A3:A7"/>
    <mergeCell ref="B3:B7"/>
    <mergeCell ref="C3:C7"/>
    <mergeCell ref="D3:D7"/>
    <mergeCell ref="E3:K3"/>
    <mergeCell ref="E4:F5"/>
    <mergeCell ref="G4:K5"/>
    <mergeCell ref="E6:E7"/>
    <mergeCell ref="F6:F7"/>
    <mergeCell ref="G6:G7"/>
    <mergeCell ref="H6:H7"/>
    <mergeCell ref="I6:I7"/>
    <mergeCell ref="J6:K6"/>
    <mergeCell ref="L6:L7"/>
    <mergeCell ref="M6:M7"/>
    <mergeCell ref="L3:T3"/>
    <mergeCell ref="L4:O4"/>
    <mergeCell ref="P4:T5"/>
    <mergeCell ref="M5:O5"/>
    <mergeCell ref="T6:T7"/>
    <mergeCell ref="N6:N7"/>
    <mergeCell ref="O6:O7"/>
    <mergeCell ref="P6:P7"/>
    <mergeCell ref="Q6:Q7"/>
    <mergeCell ref="R6:R7"/>
    <mergeCell ref="S6:S7"/>
  </mergeCells>
  <pageMargins left="0" right="0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0"/>
  <sheetViews>
    <sheetView zoomScale="91" zoomScaleNormal="91" workbookViewId="0">
      <pane xSplit="3" ySplit="11" topLeftCell="D140" activePane="bottomRight" state="frozen"/>
      <selection pane="topRight" activeCell="D1" sqref="D1"/>
      <selection pane="bottomLeft" activeCell="A14" sqref="A14"/>
      <selection pane="bottomRight" activeCell="C155" sqref="C155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15.140625" style="4" customWidth="1"/>
    <col min="5" max="5" width="12.85546875" style="8" customWidth="1"/>
    <col min="6" max="6" width="13.5703125" style="8" customWidth="1"/>
    <col min="7" max="7" width="14.7109375" style="4" customWidth="1"/>
    <col min="8" max="10" width="12.85546875" style="4" customWidth="1"/>
    <col min="11" max="11" width="13.28515625" style="4" customWidth="1"/>
    <col min="12" max="12" width="13" style="4" customWidth="1"/>
    <col min="13" max="14" width="13.7109375" style="4" customWidth="1"/>
    <col min="15" max="15" width="12.28515625" style="4" customWidth="1"/>
    <col min="16" max="16" width="13.5703125" style="8" hidden="1" customWidth="1"/>
    <col min="17" max="17" width="13.7109375" style="8" customWidth="1"/>
    <col min="18" max="18" width="12.28515625" style="8" customWidth="1"/>
    <col min="19" max="19" width="14.7109375" style="4" customWidth="1"/>
    <col min="20" max="20" width="15.42578125" style="8" customWidth="1"/>
    <col min="21" max="16384" width="9.140625" style="8"/>
  </cols>
  <sheetData>
    <row r="1" spans="1:20" x14ac:dyDescent="0.2">
      <c r="B1" s="146"/>
    </row>
    <row r="2" spans="1:20" ht="20.25" customHeight="1" x14ac:dyDescent="0.2">
      <c r="A2" s="290" t="s">
        <v>428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</row>
    <row r="3" spans="1:20" x14ac:dyDescent="0.2">
      <c r="C3" s="9"/>
      <c r="T3" s="8" t="s">
        <v>278</v>
      </c>
    </row>
    <row r="4" spans="1:20" s="2" customFormat="1" ht="15.75" customHeight="1" x14ac:dyDescent="0.2">
      <c r="A4" s="292" t="s">
        <v>44</v>
      </c>
      <c r="B4" s="292" t="s">
        <v>56</v>
      </c>
      <c r="C4" s="293" t="s">
        <v>45</v>
      </c>
      <c r="D4" s="291" t="s">
        <v>264</v>
      </c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</row>
    <row r="5" spans="1:20" ht="15" customHeight="1" x14ac:dyDescent="0.2">
      <c r="A5" s="292"/>
      <c r="B5" s="292"/>
      <c r="C5" s="293"/>
      <c r="D5" s="291" t="s">
        <v>265</v>
      </c>
      <c r="E5" s="291" t="s">
        <v>266</v>
      </c>
      <c r="F5" s="291" t="s">
        <v>267</v>
      </c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 t="s">
        <v>272</v>
      </c>
      <c r="R5" s="291" t="s">
        <v>273</v>
      </c>
      <c r="S5" s="291" t="s">
        <v>289</v>
      </c>
      <c r="T5" s="291" t="s">
        <v>426</v>
      </c>
    </row>
    <row r="6" spans="1:20" ht="14.25" customHeight="1" x14ac:dyDescent="0.2">
      <c r="A6" s="292"/>
      <c r="B6" s="292"/>
      <c r="C6" s="293"/>
      <c r="D6" s="291"/>
      <c r="E6" s="291"/>
      <c r="F6" s="291" t="s">
        <v>263</v>
      </c>
      <c r="G6" s="291" t="s">
        <v>275</v>
      </c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91"/>
      <c r="S6" s="291"/>
      <c r="T6" s="291"/>
    </row>
    <row r="7" spans="1:20" ht="58.5" customHeight="1" x14ac:dyDescent="0.2">
      <c r="A7" s="292"/>
      <c r="B7" s="292"/>
      <c r="C7" s="293"/>
      <c r="D7" s="291"/>
      <c r="E7" s="291"/>
      <c r="F7" s="291"/>
      <c r="G7" s="68" t="s">
        <v>268</v>
      </c>
      <c r="H7" s="68" t="s">
        <v>301</v>
      </c>
      <c r="I7" s="68" t="s">
        <v>453</v>
      </c>
      <c r="J7" s="68" t="s">
        <v>374</v>
      </c>
      <c r="K7" s="68" t="s">
        <v>269</v>
      </c>
      <c r="L7" s="68" t="s">
        <v>270</v>
      </c>
      <c r="M7" s="68" t="s">
        <v>271</v>
      </c>
      <c r="N7" s="68" t="s">
        <v>452</v>
      </c>
      <c r="O7" s="68" t="s">
        <v>276</v>
      </c>
      <c r="P7" s="68" t="s">
        <v>277</v>
      </c>
      <c r="Q7" s="291"/>
      <c r="R7" s="291"/>
      <c r="S7" s="291"/>
      <c r="T7" s="291"/>
    </row>
    <row r="8" spans="1:20" s="2" customFormat="1" x14ac:dyDescent="0.2">
      <c r="A8" s="289" t="s">
        <v>225</v>
      </c>
      <c r="B8" s="289"/>
      <c r="C8" s="289"/>
      <c r="D8" s="50">
        <f>D11+D10+D9</f>
        <v>41704963316</v>
      </c>
      <c r="E8" s="50">
        <f t="shared" ref="E8:T8" si="0">E11+E10+E9</f>
        <v>9617941547</v>
      </c>
      <c r="F8" s="50">
        <f t="shared" si="0"/>
        <v>34903531452</v>
      </c>
      <c r="G8" s="50">
        <f t="shared" si="0"/>
        <v>13919774587</v>
      </c>
      <c r="H8" s="50">
        <f t="shared" si="0"/>
        <v>3649202596</v>
      </c>
      <c r="I8" s="50">
        <f t="shared" si="0"/>
        <v>85142732</v>
      </c>
      <c r="J8" s="50">
        <f t="shared" si="0"/>
        <v>450555530</v>
      </c>
      <c r="K8" s="50">
        <f t="shared" si="0"/>
        <v>2115518023</v>
      </c>
      <c r="L8" s="50">
        <f t="shared" si="0"/>
        <v>8306680940</v>
      </c>
      <c r="M8" s="50">
        <f t="shared" si="0"/>
        <v>2666049836</v>
      </c>
      <c r="N8" s="50">
        <f t="shared" si="0"/>
        <v>859484560</v>
      </c>
      <c r="O8" s="50">
        <f t="shared" si="0"/>
        <v>2851122648</v>
      </c>
      <c r="P8" s="50">
        <f t="shared" si="0"/>
        <v>0</v>
      </c>
      <c r="Q8" s="50">
        <f t="shared" si="0"/>
        <v>5663149924</v>
      </c>
      <c r="R8" s="50">
        <f t="shared" si="0"/>
        <v>1918155649</v>
      </c>
      <c r="S8" s="50">
        <f t="shared" si="0"/>
        <v>2317475632</v>
      </c>
      <c r="T8" s="50">
        <f t="shared" si="0"/>
        <v>96125217520</v>
      </c>
    </row>
    <row r="9" spans="1:20" s="3" customFormat="1" ht="11.25" customHeight="1" x14ac:dyDescent="0.2">
      <c r="A9" s="5"/>
      <c r="B9" s="5"/>
      <c r="C9" s="11" t="s">
        <v>54</v>
      </c>
      <c r="D9" s="38">
        <f>КС!D9</f>
        <v>4369562712</v>
      </c>
      <c r="E9" s="38">
        <f>'ДС(2-26)'!D9</f>
        <v>582850162</v>
      </c>
      <c r="F9" s="38">
        <f>G9+H9+I9+J9+K9+L9+M9+N9+O9+P9</f>
        <v>1120241407</v>
      </c>
      <c r="G9" s="38">
        <f>' Профилактика '!D11</f>
        <v>110418557</v>
      </c>
      <c r="H9" s="38">
        <f>'Диспан.набл.(КП) '!D9</f>
        <v>554466447</v>
      </c>
      <c r="I9" s="38">
        <f>'Дистанционное набл.(КП)'!D10</f>
        <v>537</v>
      </c>
      <c r="J9" s="38">
        <f>'Центры здоровья'!D9</f>
        <v>216262184</v>
      </c>
      <c r="K9" s="38">
        <f>'АПУ неотл.пом.'!D9</f>
        <v>62860607</v>
      </c>
      <c r="L9" s="38">
        <f>'АПУ обращения  (1-26)'!D9</f>
        <v>80585587</v>
      </c>
      <c r="M9" s="38">
        <f>'ОДИ ПГГ(2-26)'!D9</f>
        <v>15793886</v>
      </c>
      <c r="N9" s="38">
        <f>Школа!D8</f>
        <v>6846</v>
      </c>
      <c r="O9" s="38">
        <f>'ФАП(2-26)'!D9</f>
        <v>79846756</v>
      </c>
      <c r="P9" s="37"/>
      <c r="Q9" s="38">
        <f>' СМП '!D9</f>
        <v>127298330</v>
      </c>
      <c r="R9" s="38">
        <f>'Гемодиализ по видам МП(2-26)'!D9</f>
        <v>44253924</v>
      </c>
      <c r="S9" s="38">
        <f>'Мед.реаб.(АПУ,ДС,КС) '!D9</f>
        <v>23792346</v>
      </c>
      <c r="T9" s="38">
        <f>D9+E9+F9+Q9+R9+S9</f>
        <v>6267998881</v>
      </c>
    </row>
    <row r="10" spans="1:20" s="3" customFormat="1" ht="24.75" customHeight="1" x14ac:dyDescent="0.2">
      <c r="A10" s="5"/>
      <c r="B10" s="5"/>
      <c r="C10" s="11" t="s">
        <v>280</v>
      </c>
      <c r="D10" s="38">
        <f>КС!D10</f>
        <v>0</v>
      </c>
      <c r="E10" s="38">
        <f>'ДС(2-26)'!D10</f>
        <v>0</v>
      </c>
      <c r="F10" s="38">
        <f t="shared" ref="F10:F71" si="1">G10+H10+I10+J10+K10+L10+M10+N10+O10+P10</f>
        <v>138135199</v>
      </c>
      <c r="G10" s="38">
        <f>' Профилактика '!D12</f>
        <v>47751681</v>
      </c>
      <c r="H10" s="38">
        <f>'Диспан.набл.(КП) '!D10</f>
        <v>0</v>
      </c>
      <c r="I10" s="38">
        <f>'Дистанционное набл.(КП)'!D11</f>
        <v>0</v>
      </c>
      <c r="J10" s="38">
        <f>'Центры здоровья'!D10</f>
        <v>0</v>
      </c>
      <c r="K10" s="38">
        <f>'АПУ неотл.пом.'!D10</f>
        <v>0</v>
      </c>
      <c r="L10" s="38">
        <f>'АПУ обращения  (1-26)'!D10</f>
        <v>90383518</v>
      </c>
      <c r="M10" s="38">
        <f>'ОДИ ПГГ(2-26)'!D10</f>
        <v>0</v>
      </c>
      <c r="N10" s="38">
        <f>Школа!D9</f>
        <v>0</v>
      </c>
      <c r="O10" s="38">
        <f>'ФАП(2-26)'!D10</f>
        <v>0</v>
      </c>
      <c r="P10" s="37"/>
      <c r="Q10" s="38">
        <f>' СМП '!D10</f>
        <v>0</v>
      </c>
      <c r="R10" s="38">
        <f>'Гемодиализ по видам МП(2-26)'!D10</f>
        <v>0</v>
      </c>
      <c r="S10" s="38">
        <f>'Мед.реаб.(АПУ,ДС,КС) '!D10</f>
        <v>0</v>
      </c>
      <c r="T10" s="38">
        <f>D10+E10+F10+Q10+R10+S10</f>
        <v>138135199</v>
      </c>
    </row>
    <row r="11" spans="1:20" s="2" customFormat="1" x14ac:dyDescent="0.2">
      <c r="A11" s="289" t="s">
        <v>224</v>
      </c>
      <c r="B11" s="289"/>
      <c r="C11" s="289"/>
      <c r="D11" s="50">
        <f t="shared" ref="D11:T11" si="2">SUM(D12:D149)-D92</f>
        <v>37335400604</v>
      </c>
      <c r="E11" s="50">
        <f t="shared" si="2"/>
        <v>9035091385</v>
      </c>
      <c r="F11" s="50">
        <f t="shared" si="2"/>
        <v>33645154846</v>
      </c>
      <c r="G11" s="50">
        <f t="shared" si="2"/>
        <v>13761604349</v>
      </c>
      <c r="H11" s="50">
        <f t="shared" si="2"/>
        <v>3094736149</v>
      </c>
      <c r="I11" s="50">
        <f t="shared" si="2"/>
        <v>85142195</v>
      </c>
      <c r="J11" s="50">
        <f t="shared" si="2"/>
        <v>234293346</v>
      </c>
      <c r="K11" s="50">
        <f t="shared" si="2"/>
        <v>2052657416</v>
      </c>
      <c r="L11" s="50">
        <f t="shared" si="2"/>
        <v>8135711835</v>
      </c>
      <c r="M11" s="50">
        <f t="shared" si="2"/>
        <v>2650255950</v>
      </c>
      <c r="N11" s="50">
        <f t="shared" si="2"/>
        <v>859477714</v>
      </c>
      <c r="O11" s="50">
        <f t="shared" si="2"/>
        <v>2771275892</v>
      </c>
      <c r="P11" s="50">
        <f t="shared" si="2"/>
        <v>0</v>
      </c>
      <c r="Q11" s="50">
        <f t="shared" si="2"/>
        <v>5535851594</v>
      </c>
      <c r="R11" s="50">
        <f t="shared" si="2"/>
        <v>1873901725</v>
      </c>
      <c r="S11" s="50">
        <f t="shared" si="2"/>
        <v>2293683286</v>
      </c>
      <c r="T11" s="50">
        <f t="shared" si="2"/>
        <v>89719083440</v>
      </c>
    </row>
    <row r="12" spans="1:20" s="1" customFormat="1" ht="12" customHeight="1" x14ac:dyDescent="0.2">
      <c r="A12" s="20">
        <v>1</v>
      </c>
      <c r="B12" s="12" t="s">
        <v>57</v>
      </c>
      <c r="C12" s="10" t="s">
        <v>42</v>
      </c>
      <c r="D12" s="38">
        <f>КС!D12</f>
        <v>65997095</v>
      </c>
      <c r="E12" s="38">
        <f>'ДС(2-26)'!D12</f>
        <v>11708608</v>
      </c>
      <c r="F12" s="38">
        <f t="shared" si="1"/>
        <v>171008232</v>
      </c>
      <c r="G12" s="38">
        <f>' Профилактика '!D14</f>
        <v>56118312</v>
      </c>
      <c r="H12" s="38">
        <f>'Диспан.набл.(КП) '!D12</f>
        <v>16304939</v>
      </c>
      <c r="I12" s="38">
        <f>'Дистанционное набл.(КП)'!D13</f>
        <v>528771</v>
      </c>
      <c r="J12" s="38">
        <f>'Центры здоровья'!D12</f>
        <v>0</v>
      </c>
      <c r="K12" s="38">
        <f>'АПУ неотл.пом.'!D12</f>
        <v>9747480</v>
      </c>
      <c r="L12" s="38">
        <f>'АПУ обращения  (1-26)'!D12</f>
        <v>35681165</v>
      </c>
      <c r="M12" s="38">
        <f>'ОДИ ПГГ(2-26)'!D12</f>
        <v>2054406</v>
      </c>
      <c r="N12" s="38">
        <f>Школа!D11</f>
        <v>4268649</v>
      </c>
      <c r="O12" s="38">
        <f>'ФАП(2-26)'!D12</f>
        <v>46304510</v>
      </c>
      <c r="P12" s="38"/>
      <c r="Q12" s="38">
        <f>' СМП '!D12</f>
        <v>0</v>
      </c>
      <c r="R12" s="38">
        <f>'Гемодиализ по видам МП(2-26)'!D12</f>
        <v>0</v>
      </c>
      <c r="S12" s="38">
        <f>'Мед.реаб.(АПУ,ДС,КС) '!D12</f>
        <v>0</v>
      </c>
      <c r="T12" s="38">
        <f t="shared" ref="T12:T43" si="3">D12+E12+F12+Q12+R12+S12</f>
        <v>248713935</v>
      </c>
    </row>
    <row r="13" spans="1:20" s="1" customFormat="1" x14ac:dyDescent="0.2">
      <c r="A13" s="20">
        <v>2</v>
      </c>
      <c r="B13" s="13" t="s">
        <v>58</v>
      </c>
      <c r="C13" s="10" t="s">
        <v>210</v>
      </c>
      <c r="D13" s="38">
        <f>КС!D13</f>
        <v>54418743</v>
      </c>
      <c r="E13" s="38">
        <f>'ДС(2-26)'!D13</f>
        <v>12867217</v>
      </c>
      <c r="F13" s="38">
        <f t="shared" si="1"/>
        <v>173168406</v>
      </c>
      <c r="G13" s="38">
        <f>' Профилактика '!D15</f>
        <v>55968557</v>
      </c>
      <c r="H13" s="38">
        <f>'Диспан.набл.(КП) '!D13</f>
        <v>16001523</v>
      </c>
      <c r="I13" s="38">
        <f>'Дистанционное набл.(КП)'!D14</f>
        <v>507065</v>
      </c>
      <c r="J13" s="38">
        <f>'Центры здоровья'!D13</f>
        <v>0</v>
      </c>
      <c r="K13" s="38">
        <f>'АПУ неотл.пом.'!D13</f>
        <v>9844331</v>
      </c>
      <c r="L13" s="38">
        <f>'АПУ обращения  (1-26)'!D13</f>
        <v>35804925</v>
      </c>
      <c r="M13" s="38">
        <f>'ОДИ ПГГ(2-26)'!D13</f>
        <v>2193661</v>
      </c>
      <c r="N13" s="38">
        <f>Школа!D12</f>
        <v>4540454</v>
      </c>
      <c r="O13" s="38">
        <f>'ФАП(2-26)'!D13</f>
        <v>48307890</v>
      </c>
      <c r="P13" s="38"/>
      <c r="Q13" s="38">
        <f>' СМП '!D13</f>
        <v>0</v>
      </c>
      <c r="R13" s="38">
        <f>'Гемодиализ по видам МП(2-26)'!D13</f>
        <v>0</v>
      </c>
      <c r="S13" s="38">
        <f>'Мед.реаб.(АПУ,ДС,КС) '!D13</f>
        <v>0</v>
      </c>
      <c r="T13" s="38">
        <f t="shared" si="3"/>
        <v>240454366</v>
      </c>
    </row>
    <row r="14" spans="1:20" s="19" customFormat="1" x14ac:dyDescent="0.2">
      <c r="A14" s="20">
        <v>3</v>
      </c>
      <c r="B14" s="21" t="s">
        <v>59</v>
      </c>
      <c r="C14" s="10" t="s">
        <v>5</v>
      </c>
      <c r="D14" s="38">
        <f>КС!D14</f>
        <v>315232802</v>
      </c>
      <c r="E14" s="38">
        <f>'ДС(2-26)'!D14</f>
        <v>39548051</v>
      </c>
      <c r="F14" s="38">
        <f t="shared" si="1"/>
        <v>453675366</v>
      </c>
      <c r="G14" s="38">
        <f>' Профилактика '!D16</f>
        <v>189454583</v>
      </c>
      <c r="H14" s="38">
        <f>'Диспан.набл.(КП) '!D14</f>
        <v>38866429</v>
      </c>
      <c r="I14" s="38">
        <f>'Дистанционное набл.(КП)'!D15</f>
        <v>1387840</v>
      </c>
      <c r="J14" s="38">
        <f>'Центры здоровья'!D14</f>
        <v>8935250</v>
      </c>
      <c r="K14" s="38">
        <f>'АПУ неотл.пом.'!D14</f>
        <v>26443870</v>
      </c>
      <c r="L14" s="38">
        <f>'АПУ обращения  (1-26)'!D14</f>
        <v>110906830</v>
      </c>
      <c r="M14" s="38">
        <f>'ОДИ ПГГ(2-26)'!D14</f>
        <v>29444840</v>
      </c>
      <c r="N14" s="38">
        <f>Школа!D13</f>
        <v>13411239</v>
      </c>
      <c r="O14" s="38">
        <f>'ФАП(2-26)'!D14</f>
        <v>34824485</v>
      </c>
      <c r="P14" s="39"/>
      <c r="Q14" s="38">
        <f>' СМП '!D14</f>
        <v>200243008</v>
      </c>
      <c r="R14" s="38">
        <f>'Гемодиализ по видам МП(2-26)'!D14</f>
        <v>0</v>
      </c>
      <c r="S14" s="38">
        <f>'Мед.реаб.(АПУ,ДС,КС) '!D14</f>
        <v>14059298</v>
      </c>
      <c r="T14" s="38">
        <f t="shared" si="3"/>
        <v>1022758525</v>
      </c>
    </row>
    <row r="15" spans="1:20" s="1" customFormat="1" ht="14.25" customHeight="1" x14ac:dyDescent="0.2">
      <c r="A15" s="20">
        <v>4</v>
      </c>
      <c r="B15" s="12" t="s">
        <v>60</v>
      </c>
      <c r="C15" s="10" t="s">
        <v>211</v>
      </c>
      <c r="D15" s="38">
        <f>КС!D15</f>
        <v>56871035</v>
      </c>
      <c r="E15" s="38">
        <f>'ДС(2-26)'!D15</f>
        <v>12552015</v>
      </c>
      <c r="F15" s="38">
        <f t="shared" si="1"/>
        <v>190658647</v>
      </c>
      <c r="G15" s="38">
        <f>' Профилактика '!D17</f>
        <v>57789011</v>
      </c>
      <c r="H15" s="38">
        <f>'Диспан.набл.(КП) '!D15</f>
        <v>19355783</v>
      </c>
      <c r="I15" s="38">
        <f>'Дистанционное набл.(КП)'!D16</f>
        <v>613188</v>
      </c>
      <c r="J15" s="38">
        <f>'Центры здоровья'!D15</f>
        <v>0</v>
      </c>
      <c r="K15" s="38">
        <f>'АПУ неотл.пом.'!D15</f>
        <v>10197723</v>
      </c>
      <c r="L15" s="38">
        <f>'АПУ обращения  (1-26)'!D15</f>
        <v>38134490</v>
      </c>
      <c r="M15" s="38">
        <f>'ОДИ ПГГ(2-26)'!D15</f>
        <v>1690157</v>
      </c>
      <c r="N15" s="38">
        <f>Школа!D14</f>
        <v>5009130</v>
      </c>
      <c r="O15" s="38">
        <f>'ФАП(2-26)'!D15</f>
        <v>57869165</v>
      </c>
      <c r="P15" s="38"/>
      <c r="Q15" s="38">
        <f>' СМП '!D15</f>
        <v>0</v>
      </c>
      <c r="R15" s="38">
        <f>'Гемодиализ по видам МП(2-26)'!D15</f>
        <v>0</v>
      </c>
      <c r="S15" s="38">
        <f>'Мед.реаб.(АПУ,ДС,КС) '!D15</f>
        <v>0</v>
      </c>
      <c r="T15" s="38">
        <f t="shared" si="3"/>
        <v>260081697</v>
      </c>
    </row>
    <row r="16" spans="1:20" s="1" customFormat="1" x14ac:dyDescent="0.2">
      <c r="A16" s="20">
        <v>5</v>
      </c>
      <c r="B16" s="12" t="s">
        <v>61</v>
      </c>
      <c r="C16" s="10" t="s">
        <v>8</v>
      </c>
      <c r="D16" s="38">
        <f>КС!D16</f>
        <v>67870913</v>
      </c>
      <c r="E16" s="38">
        <f>'ДС(2-26)'!D16</f>
        <v>14425141</v>
      </c>
      <c r="F16" s="38">
        <f t="shared" si="1"/>
        <v>191814303</v>
      </c>
      <c r="G16" s="38">
        <f>' Профилактика '!D18</f>
        <v>67182223</v>
      </c>
      <c r="H16" s="38">
        <f>'Диспан.набл.(КП) '!D16</f>
        <v>18403132</v>
      </c>
      <c r="I16" s="38">
        <f>'Дистанционное набл.(КП)'!D17</f>
        <v>559109</v>
      </c>
      <c r="J16" s="38">
        <f>'Центры здоровья'!D16</f>
        <v>0</v>
      </c>
      <c r="K16" s="38">
        <f>'АПУ неотл.пом.'!D16</f>
        <v>11741049</v>
      </c>
      <c r="L16" s="38">
        <f>'АПУ обращения  (1-26)'!D16</f>
        <v>41520745</v>
      </c>
      <c r="M16" s="38">
        <f>'ОДИ ПГГ(2-26)'!D16</f>
        <v>2602922</v>
      </c>
      <c r="N16" s="38">
        <f>Школа!D15</f>
        <v>4714667</v>
      </c>
      <c r="O16" s="38">
        <f>'ФАП(2-26)'!D16</f>
        <v>45090456</v>
      </c>
      <c r="P16" s="38"/>
      <c r="Q16" s="38">
        <f>' СМП '!D16</f>
        <v>0</v>
      </c>
      <c r="R16" s="38">
        <f>'Гемодиализ по видам МП(2-26)'!D16</f>
        <v>0</v>
      </c>
      <c r="S16" s="38">
        <f>'Мед.реаб.(АПУ,ДС,КС) '!D16</f>
        <v>0</v>
      </c>
      <c r="T16" s="38">
        <f t="shared" si="3"/>
        <v>274110357</v>
      </c>
    </row>
    <row r="17" spans="1:20" s="19" customFormat="1" x14ac:dyDescent="0.2">
      <c r="A17" s="20">
        <v>6</v>
      </c>
      <c r="B17" s="21" t="s">
        <v>62</v>
      </c>
      <c r="C17" s="10" t="s">
        <v>63</v>
      </c>
      <c r="D17" s="38">
        <f>КС!D17</f>
        <v>907144672</v>
      </c>
      <c r="E17" s="38">
        <f>'ДС(2-26)'!D17</f>
        <v>149296129</v>
      </c>
      <c r="F17" s="38">
        <f t="shared" si="1"/>
        <v>1121769931</v>
      </c>
      <c r="G17" s="38">
        <f>' Профилактика '!D19</f>
        <v>514027568</v>
      </c>
      <c r="H17" s="38">
        <f>'Диспан.набл.(КП) '!D17</f>
        <v>113910097</v>
      </c>
      <c r="I17" s="38">
        <f>'Дистанционное набл.(КП)'!D18</f>
        <v>2699150</v>
      </c>
      <c r="J17" s="38">
        <f>'Центры здоровья'!D17</f>
        <v>15739770</v>
      </c>
      <c r="K17" s="38">
        <f>'АПУ неотл.пом.'!D17</f>
        <v>81204208</v>
      </c>
      <c r="L17" s="38">
        <f>'АПУ обращения  (1-26)'!D17</f>
        <v>298420394</v>
      </c>
      <c r="M17" s="38">
        <f>'ОДИ ПГГ(2-26)'!D17</f>
        <v>68859297</v>
      </c>
      <c r="N17" s="38">
        <f>Школа!D16</f>
        <v>22692488</v>
      </c>
      <c r="O17" s="38">
        <f>'ФАП(2-26)'!D17</f>
        <v>4216959</v>
      </c>
      <c r="P17" s="39"/>
      <c r="Q17" s="38">
        <f>' СМП '!D17</f>
        <v>432328698</v>
      </c>
      <c r="R17" s="38">
        <f>'Гемодиализ по видам МП(2-26)'!D17</f>
        <v>1337280</v>
      </c>
      <c r="S17" s="38">
        <f>'Мед.реаб.(АПУ,ДС,КС) '!D17</f>
        <v>40112518</v>
      </c>
      <c r="T17" s="38">
        <f t="shared" si="3"/>
        <v>2651989228</v>
      </c>
    </row>
    <row r="18" spans="1:20" s="1" customFormat="1" x14ac:dyDescent="0.2">
      <c r="A18" s="20">
        <v>7</v>
      </c>
      <c r="B18" s="12" t="s">
        <v>64</v>
      </c>
      <c r="C18" s="10" t="s">
        <v>212</v>
      </c>
      <c r="D18" s="38">
        <f>КС!D18</f>
        <v>278108699</v>
      </c>
      <c r="E18" s="38">
        <f>'ДС(2-26)'!D18</f>
        <v>34522297</v>
      </c>
      <c r="F18" s="38">
        <f t="shared" si="1"/>
        <v>444751042</v>
      </c>
      <c r="G18" s="38">
        <f>' Профилактика '!D20</f>
        <v>180437308</v>
      </c>
      <c r="H18" s="38">
        <f>'Диспан.набл.(КП) '!D18</f>
        <v>46557245</v>
      </c>
      <c r="I18" s="38">
        <f>'Дистанционное набл.(КП)'!D19</f>
        <v>1246083</v>
      </c>
      <c r="J18" s="38">
        <f>'Центры здоровья'!D18</f>
        <v>7976804</v>
      </c>
      <c r="K18" s="38">
        <f>'АПУ неотл.пом.'!D18</f>
        <v>29751419</v>
      </c>
      <c r="L18" s="38">
        <f>'АПУ обращения  (1-26)'!D18</f>
        <v>108622133</v>
      </c>
      <c r="M18" s="38">
        <f>'ОДИ ПГГ(2-26)'!D18</f>
        <v>16591594</v>
      </c>
      <c r="N18" s="38">
        <f>Школа!D17</f>
        <v>10175885</v>
      </c>
      <c r="O18" s="38">
        <f>'ФАП(2-26)'!D18</f>
        <v>43392571</v>
      </c>
      <c r="P18" s="38"/>
      <c r="Q18" s="38">
        <f>' СМП '!D18</f>
        <v>0</v>
      </c>
      <c r="R18" s="38">
        <f>'Гемодиализ по видам МП(2-26)'!D18</f>
        <v>0</v>
      </c>
      <c r="S18" s="38">
        <f>'Мед.реаб.(АПУ,ДС,КС) '!D18</f>
        <v>24603777</v>
      </c>
      <c r="T18" s="38">
        <f t="shared" si="3"/>
        <v>781985815</v>
      </c>
    </row>
    <row r="19" spans="1:20" s="1" customFormat="1" x14ac:dyDescent="0.2">
      <c r="A19" s="20">
        <v>8</v>
      </c>
      <c r="B19" s="21" t="s">
        <v>65</v>
      </c>
      <c r="C19" s="10" t="s">
        <v>17</v>
      </c>
      <c r="D19" s="38">
        <f>КС!D19</f>
        <v>51557962</v>
      </c>
      <c r="E19" s="38">
        <f>'ДС(2-26)'!D19</f>
        <v>15540119</v>
      </c>
      <c r="F19" s="38">
        <f t="shared" si="1"/>
        <v>188242207</v>
      </c>
      <c r="G19" s="38">
        <f>' Профилактика '!D21</f>
        <v>71159580</v>
      </c>
      <c r="H19" s="38">
        <f>'Диспан.набл.(КП) '!D19</f>
        <v>16404473</v>
      </c>
      <c r="I19" s="38">
        <f>'Дистанционное набл.(КП)'!D20</f>
        <v>511002</v>
      </c>
      <c r="J19" s="38">
        <f>'Центры здоровья'!D19</f>
        <v>0</v>
      </c>
      <c r="K19" s="38">
        <f>'АПУ неотл.пом.'!D19</f>
        <v>11482696</v>
      </c>
      <c r="L19" s="38">
        <f>'АПУ обращения  (1-26)'!D19</f>
        <v>43320000</v>
      </c>
      <c r="M19" s="38">
        <f>'ОДИ ПГГ(2-26)'!D19</f>
        <v>1794457</v>
      </c>
      <c r="N19" s="38">
        <f>Школа!D18</f>
        <v>3999719</v>
      </c>
      <c r="O19" s="38">
        <f>'ФАП(2-26)'!D19</f>
        <v>39570280</v>
      </c>
      <c r="P19" s="38"/>
      <c r="Q19" s="38">
        <f>' СМП '!D19</f>
        <v>0</v>
      </c>
      <c r="R19" s="38">
        <f>'Гемодиализ по видам МП(2-26)'!D19</f>
        <v>0</v>
      </c>
      <c r="S19" s="38">
        <f>'Мед.реаб.(АПУ,ДС,КС) '!D19</f>
        <v>0</v>
      </c>
      <c r="T19" s="38">
        <f t="shared" si="3"/>
        <v>255340288</v>
      </c>
    </row>
    <row r="20" spans="1:20" s="1" customFormat="1" x14ac:dyDescent="0.2">
      <c r="A20" s="20">
        <v>9</v>
      </c>
      <c r="B20" s="21" t="s">
        <v>66</v>
      </c>
      <c r="C20" s="10" t="s">
        <v>6</v>
      </c>
      <c r="D20" s="38">
        <f>КС!D20</f>
        <v>80114534</v>
      </c>
      <c r="E20" s="38">
        <f>'ДС(2-26)'!D20</f>
        <v>13366071</v>
      </c>
      <c r="F20" s="38">
        <f t="shared" si="1"/>
        <v>201024233</v>
      </c>
      <c r="G20" s="38">
        <f>' Профилактика '!D22</f>
        <v>61589736</v>
      </c>
      <c r="H20" s="38">
        <f>'Диспан.набл.(КП) '!D20</f>
        <v>20305600</v>
      </c>
      <c r="I20" s="38">
        <f>'Дистанционное набл.(КП)'!D21</f>
        <v>644593</v>
      </c>
      <c r="J20" s="38">
        <f>'Центры здоровья'!D20</f>
        <v>0</v>
      </c>
      <c r="K20" s="38">
        <f>'АПУ неотл.пом.'!D20</f>
        <v>10562058</v>
      </c>
      <c r="L20" s="38">
        <f>'АПУ обращения  (1-26)'!D20</f>
        <v>41247517</v>
      </c>
      <c r="M20" s="38">
        <f>'ОДИ ПГГ(2-26)'!D20</f>
        <v>2433101</v>
      </c>
      <c r="N20" s="38">
        <f>Школа!D19</f>
        <v>5204402</v>
      </c>
      <c r="O20" s="38">
        <f>'ФАП(2-26)'!D20</f>
        <v>59037226</v>
      </c>
      <c r="P20" s="38"/>
      <c r="Q20" s="38">
        <f>' СМП '!D20</f>
        <v>0</v>
      </c>
      <c r="R20" s="38">
        <f>'Гемодиализ по видам МП(2-26)'!D20</f>
        <v>0</v>
      </c>
      <c r="S20" s="38">
        <f>'Мед.реаб.(АПУ,ДС,КС) '!D20</f>
        <v>0</v>
      </c>
      <c r="T20" s="38">
        <f t="shared" si="3"/>
        <v>294504838</v>
      </c>
    </row>
    <row r="21" spans="1:20" s="1" customFormat="1" x14ac:dyDescent="0.2">
      <c r="A21" s="20">
        <v>10</v>
      </c>
      <c r="B21" s="21" t="s">
        <v>67</v>
      </c>
      <c r="C21" s="10" t="s">
        <v>18</v>
      </c>
      <c r="D21" s="38">
        <f>КС!D21</f>
        <v>63147740</v>
      </c>
      <c r="E21" s="38">
        <f>'ДС(2-26)'!D21</f>
        <v>18064145</v>
      </c>
      <c r="F21" s="38">
        <f t="shared" si="1"/>
        <v>233416502</v>
      </c>
      <c r="G21" s="38">
        <f>' Профилактика '!D23</f>
        <v>82032875</v>
      </c>
      <c r="H21" s="38">
        <f>'Диспан.набл.(КП) '!D21</f>
        <v>26335318</v>
      </c>
      <c r="I21" s="38">
        <f>'Дистанционное набл.(КП)'!D22</f>
        <v>762450</v>
      </c>
      <c r="J21" s="38">
        <f>'Центры здоровья'!D21</f>
        <v>0</v>
      </c>
      <c r="K21" s="38">
        <f>'АПУ неотл.пом.'!D21</f>
        <v>14969148</v>
      </c>
      <c r="L21" s="38">
        <f>'АПУ обращения  (1-26)'!D21</f>
        <v>52389413</v>
      </c>
      <c r="M21" s="38">
        <f>'ОДИ ПГГ(2-26)'!D21</f>
        <v>3370485</v>
      </c>
      <c r="N21" s="38">
        <f>Школа!D20</f>
        <v>6021858</v>
      </c>
      <c r="O21" s="38">
        <f>'ФАП(2-26)'!D21</f>
        <v>47534955</v>
      </c>
      <c r="P21" s="38"/>
      <c r="Q21" s="38">
        <f>' СМП '!D21</f>
        <v>0</v>
      </c>
      <c r="R21" s="38">
        <f>'Гемодиализ по видам МП(2-26)'!D21</f>
        <v>0</v>
      </c>
      <c r="S21" s="38">
        <f>'Мед.реаб.(АПУ,ДС,КС) '!D21</f>
        <v>0</v>
      </c>
      <c r="T21" s="38">
        <f t="shared" si="3"/>
        <v>314628387</v>
      </c>
    </row>
    <row r="22" spans="1:20" s="1" customFormat="1" x14ac:dyDescent="0.2">
      <c r="A22" s="20">
        <v>11</v>
      </c>
      <c r="B22" s="21" t="s">
        <v>68</v>
      </c>
      <c r="C22" s="10" t="s">
        <v>7</v>
      </c>
      <c r="D22" s="38">
        <f>КС!D22</f>
        <v>66759294</v>
      </c>
      <c r="E22" s="38">
        <f>'ДС(2-26)'!D22</f>
        <v>12799941</v>
      </c>
      <c r="F22" s="38">
        <f t="shared" si="1"/>
        <v>184710737</v>
      </c>
      <c r="G22" s="38">
        <f>' Профилактика '!D24</f>
        <v>63548002</v>
      </c>
      <c r="H22" s="38">
        <f>'Диспан.набл.(КП) '!D22</f>
        <v>17347173</v>
      </c>
      <c r="I22" s="38">
        <f>'Дистанционное набл.(КП)'!D23</f>
        <v>597148</v>
      </c>
      <c r="J22" s="38">
        <f>'Центры здоровья'!D22</f>
        <v>0</v>
      </c>
      <c r="K22" s="38">
        <f>'АПУ неотл.пом.'!D22</f>
        <v>10809907</v>
      </c>
      <c r="L22" s="38">
        <f>'АПУ обращения  (1-26)'!D22</f>
        <v>40809637</v>
      </c>
      <c r="M22" s="38">
        <f>'ОДИ ПГГ(2-26)'!D22</f>
        <v>2441927</v>
      </c>
      <c r="N22" s="38">
        <f>Школа!D21</f>
        <v>5149137</v>
      </c>
      <c r="O22" s="38">
        <f>'ФАП(2-26)'!D22</f>
        <v>44007806</v>
      </c>
      <c r="P22" s="38"/>
      <c r="Q22" s="38">
        <f>' СМП '!D22</f>
        <v>0</v>
      </c>
      <c r="R22" s="38">
        <f>'Гемодиализ по видам МП(2-26)'!D22</f>
        <v>0</v>
      </c>
      <c r="S22" s="38">
        <f>'Мед.реаб.(АПУ,ДС,КС) '!D22</f>
        <v>0</v>
      </c>
      <c r="T22" s="38">
        <f t="shared" si="3"/>
        <v>264269972</v>
      </c>
    </row>
    <row r="23" spans="1:20" s="1" customFormat="1" x14ac:dyDescent="0.2">
      <c r="A23" s="20">
        <v>12</v>
      </c>
      <c r="B23" s="21" t="s">
        <v>69</v>
      </c>
      <c r="C23" s="10" t="s">
        <v>19</v>
      </c>
      <c r="D23" s="38">
        <f>КС!D23</f>
        <v>152772492</v>
      </c>
      <c r="E23" s="38">
        <f>'ДС(2-26)'!D23</f>
        <v>28150399</v>
      </c>
      <c r="F23" s="38">
        <f t="shared" si="1"/>
        <v>350573682</v>
      </c>
      <c r="G23" s="38">
        <f>' Профилактика '!D25</f>
        <v>131113919</v>
      </c>
      <c r="H23" s="38">
        <f>'Диспан.набл.(КП) '!D23</f>
        <v>34718647</v>
      </c>
      <c r="I23" s="38">
        <f>'Дистанционное набл.(КП)'!D24</f>
        <v>1075175</v>
      </c>
      <c r="J23" s="38">
        <f>'Центры здоровья'!D23</f>
        <v>0</v>
      </c>
      <c r="K23" s="38">
        <f>'АПУ неотл.пом.'!D23</f>
        <v>22844612</v>
      </c>
      <c r="L23" s="38">
        <f>'АПУ обращения  (1-26)'!D23</f>
        <v>77525035</v>
      </c>
      <c r="M23" s="38">
        <f>'ОДИ ПГГ(2-26)'!D23</f>
        <v>8172272</v>
      </c>
      <c r="N23" s="38">
        <f>Школа!D22</f>
        <v>9259775</v>
      </c>
      <c r="O23" s="38">
        <f>'ФАП(2-26)'!D23</f>
        <v>65864247</v>
      </c>
      <c r="P23" s="38"/>
      <c r="Q23" s="38">
        <f>' СМП '!D23</f>
        <v>0</v>
      </c>
      <c r="R23" s="38">
        <f>'Гемодиализ по видам МП(2-26)'!D23</f>
        <v>0</v>
      </c>
      <c r="S23" s="38">
        <f>'Мед.реаб.(АПУ,ДС,КС) '!D23</f>
        <v>0</v>
      </c>
      <c r="T23" s="38">
        <f t="shared" si="3"/>
        <v>531496573</v>
      </c>
    </row>
    <row r="24" spans="1:20" s="1" customFormat="1" x14ac:dyDescent="0.2">
      <c r="A24" s="20">
        <v>13</v>
      </c>
      <c r="B24" s="21" t="s">
        <v>231</v>
      </c>
      <c r="C24" s="10" t="s">
        <v>232</v>
      </c>
      <c r="D24" s="38">
        <f>КС!D24</f>
        <v>0</v>
      </c>
      <c r="E24" s="38">
        <f>'ДС(2-26)'!D24</f>
        <v>0</v>
      </c>
      <c r="F24" s="38">
        <f t="shared" si="1"/>
        <v>8372434</v>
      </c>
      <c r="G24" s="38">
        <f>' Профилактика '!D26</f>
        <v>0</v>
      </c>
      <c r="H24" s="38">
        <f>'Диспан.набл.(КП) '!D24</f>
        <v>0</v>
      </c>
      <c r="I24" s="38">
        <f>'Дистанционное набл.(КП)'!D25</f>
        <v>0</v>
      </c>
      <c r="J24" s="38">
        <f>'Центры здоровья'!D24</f>
        <v>0</v>
      </c>
      <c r="K24" s="38">
        <f>'АПУ неотл.пом.'!D24</f>
        <v>0</v>
      </c>
      <c r="L24" s="38">
        <f>'АПУ обращения  (1-26)'!D24</f>
        <v>0</v>
      </c>
      <c r="M24" s="38">
        <f>'ОДИ ПГГ(2-26)'!D24</f>
        <v>8372434</v>
      </c>
      <c r="N24" s="38">
        <f>Школа!D23</f>
        <v>0</v>
      </c>
      <c r="O24" s="38">
        <f>'ФАП(2-26)'!D24</f>
        <v>0</v>
      </c>
      <c r="P24" s="38"/>
      <c r="Q24" s="38">
        <f>' СМП '!D24</f>
        <v>0</v>
      </c>
      <c r="R24" s="38">
        <f>'Гемодиализ по видам МП(2-26)'!D24</f>
        <v>0</v>
      </c>
      <c r="S24" s="38">
        <f>'Мед.реаб.(АПУ,ДС,КС) '!D24</f>
        <v>0</v>
      </c>
      <c r="T24" s="38">
        <f t="shared" si="3"/>
        <v>8372434</v>
      </c>
    </row>
    <row r="25" spans="1:20" s="1" customFormat="1" x14ac:dyDescent="0.2">
      <c r="A25" s="20">
        <v>14</v>
      </c>
      <c r="B25" s="21" t="s">
        <v>70</v>
      </c>
      <c r="C25" s="10" t="s">
        <v>22</v>
      </c>
      <c r="D25" s="38">
        <f>КС!D25</f>
        <v>72951887</v>
      </c>
      <c r="E25" s="38">
        <f>'ДС(2-26)'!D25</f>
        <v>50597515</v>
      </c>
      <c r="F25" s="38">
        <f t="shared" si="1"/>
        <v>225443047</v>
      </c>
      <c r="G25" s="38">
        <f>' Профилактика '!D27</f>
        <v>85773665</v>
      </c>
      <c r="H25" s="38">
        <f>'Диспан.набл.(КП) '!D25</f>
        <v>20264233</v>
      </c>
      <c r="I25" s="38">
        <f>'Дистанционное набл.(КП)'!D26</f>
        <v>657628</v>
      </c>
      <c r="J25" s="38">
        <f>'Центры здоровья'!D25</f>
        <v>0</v>
      </c>
      <c r="K25" s="38">
        <f>'АПУ неотл.пом.'!D25</f>
        <v>12907339</v>
      </c>
      <c r="L25" s="38">
        <f>'АПУ обращения  (1-26)'!D25</f>
        <v>51039669</v>
      </c>
      <c r="M25" s="38">
        <f>'ОДИ ПГГ(2-26)'!D25</f>
        <v>1802587</v>
      </c>
      <c r="N25" s="38">
        <f>Школа!D24</f>
        <v>5791165</v>
      </c>
      <c r="O25" s="38">
        <f>'ФАП(2-26)'!D25</f>
        <v>47206761</v>
      </c>
      <c r="P25" s="38"/>
      <c r="Q25" s="38">
        <f>' СМП '!D25</f>
        <v>0</v>
      </c>
      <c r="R25" s="38">
        <f>'Гемодиализ по видам МП(2-26)'!D25</f>
        <v>0</v>
      </c>
      <c r="S25" s="38">
        <f>'Мед.реаб.(АПУ,ДС,КС) '!D25</f>
        <v>0</v>
      </c>
      <c r="T25" s="38">
        <f t="shared" si="3"/>
        <v>348992449</v>
      </c>
    </row>
    <row r="26" spans="1:20" s="1" customFormat="1" x14ac:dyDescent="0.2">
      <c r="A26" s="20">
        <v>15</v>
      </c>
      <c r="B26" s="21" t="s">
        <v>71</v>
      </c>
      <c r="C26" s="10" t="s">
        <v>10</v>
      </c>
      <c r="D26" s="38">
        <f>КС!D26</f>
        <v>104694864</v>
      </c>
      <c r="E26" s="38">
        <f>'ДС(2-26)'!D26</f>
        <v>25448289</v>
      </c>
      <c r="F26" s="38">
        <f t="shared" si="1"/>
        <v>354023157</v>
      </c>
      <c r="G26" s="38">
        <f>' Профилактика '!D28</f>
        <v>130770248</v>
      </c>
      <c r="H26" s="38">
        <f>'Диспан.набл.(КП) '!D26</f>
        <v>22400893</v>
      </c>
      <c r="I26" s="38">
        <f>'Дистанционное набл.(КП)'!D27</f>
        <v>750347</v>
      </c>
      <c r="J26" s="38">
        <f>'Центры здоровья'!D26</f>
        <v>0</v>
      </c>
      <c r="K26" s="38">
        <f>'АПУ неотл.пом.'!D26</f>
        <v>21899734</v>
      </c>
      <c r="L26" s="38">
        <f>'АПУ обращения  (1-26)'!D26</f>
        <v>76357476</v>
      </c>
      <c r="M26" s="38">
        <f>'ОДИ ПГГ(2-26)'!D26</f>
        <v>7294124</v>
      </c>
      <c r="N26" s="38">
        <f>Школа!D25</f>
        <v>6511216</v>
      </c>
      <c r="O26" s="38">
        <f>'ФАП(2-26)'!D26</f>
        <v>88039119</v>
      </c>
      <c r="P26" s="38"/>
      <c r="Q26" s="38">
        <f>' СМП '!D26</f>
        <v>0</v>
      </c>
      <c r="R26" s="38">
        <f>'Гемодиализ по видам МП(2-26)'!D26</f>
        <v>0</v>
      </c>
      <c r="S26" s="38">
        <f>'Мед.реаб.(АПУ,ДС,КС) '!D26</f>
        <v>0</v>
      </c>
      <c r="T26" s="38">
        <f t="shared" si="3"/>
        <v>484166310</v>
      </c>
    </row>
    <row r="27" spans="1:20" s="1" customFormat="1" x14ac:dyDescent="0.2">
      <c r="A27" s="20">
        <v>16</v>
      </c>
      <c r="B27" s="21" t="s">
        <v>72</v>
      </c>
      <c r="C27" s="10" t="s">
        <v>344</v>
      </c>
      <c r="D27" s="38">
        <f>КС!D27</f>
        <v>152687966</v>
      </c>
      <c r="E27" s="38">
        <f>'ДС(2-26)'!D27</f>
        <v>33824624</v>
      </c>
      <c r="F27" s="38">
        <f t="shared" si="1"/>
        <v>407292088</v>
      </c>
      <c r="G27" s="38">
        <f>' Профилактика '!D29</f>
        <v>162582209</v>
      </c>
      <c r="H27" s="38">
        <f>'Диспан.набл.(КП) '!D27</f>
        <v>29742897</v>
      </c>
      <c r="I27" s="38">
        <f>'Дистанционное набл.(КП)'!D28</f>
        <v>917280</v>
      </c>
      <c r="J27" s="38">
        <f>'Центры здоровья'!D27</f>
        <v>0</v>
      </c>
      <c r="K27" s="38">
        <f>'АПУ неотл.пом.'!D27</f>
        <v>25634040</v>
      </c>
      <c r="L27" s="38">
        <f>'АПУ обращения  (1-26)'!D27</f>
        <v>94301407</v>
      </c>
      <c r="M27" s="38">
        <f>'ОДИ ПГГ(2-26)'!D27</f>
        <v>13304997</v>
      </c>
      <c r="N27" s="38">
        <f>Школа!D26</f>
        <v>7458516</v>
      </c>
      <c r="O27" s="38">
        <f>'ФАП(2-26)'!D27</f>
        <v>73350742</v>
      </c>
      <c r="P27" s="38"/>
      <c r="Q27" s="38">
        <f>' СМП '!D27</f>
        <v>0</v>
      </c>
      <c r="R27" s="38">
        <f>'Гемодиализ по видам МП(2-26)'!D27</f>
        <v>0</v>
      </c>
      <c r="S27" s="38">
        <f>'Мед.реаб.(АПУ,ДС,КС) '!D27</f>
        <v>0</v>
      </c>
      <c r="T27" s="38">
        <f t="shared" si="3"/>
        <v>593804678</v>
      </c>
    </row>
    <row r="28" spans="1:20" s="19" customFormat="1" x14ac:dyDescent="0.2">
      <c r="A28" s="20">
        <v>17</v>
      </c>
      <c r="B28" s="21" t="s">
        <v>73</v>
      </c>
      <c r="C28" s="10" t="s">
        <v>9</v>
      </c>
      <c r="D28" s="38">
        <f>КС!D28</f>
        <v>871355852</v>
      </c>
      <c r="E28" s="38">
        <f>'ДС(2-26)'!D28</f>
        <v>119692035</v>
      </c>
      <c r="F28" s="38">
        <f t="shared" si="1"/>
        <v>724134879</v>
      </c>
      <c r="G28" s="38">
        <f>' Профилактика '!D30</f>
        <v>314834280</v>
      </c>
      <c r="H28" s="38">
        <f>'Диспан.набл.(КП) '!D28</f>
        <v>58486630</v>
      </c>
      <c r="I28" s="38">
        <f>'Дистанционное набл.(КП)'!D29</f>
        <v>1896071</v>
      </c>
      <c r="J28" s="38">
        <f>'Центры здоровья'!D28</f>
        <v>13343999</v>
      </c>
      <c r="K28" s="38">
        <f>'АПУ неотл.пом.'!D28</f>
        <v>37935985</v>
      </c>
      <c r="L28" s="38">
        <f>'АПУ обращения  (1-26)'!D28</f>
        <v>175073331</v>
      </c>
      <c r="M28" s="38">
        <f>'ОДИ ПГГ(2-26)'!D28</f>
        <v>54978113</v>
      </c>
      <c r="N28" s="38">
        <f>Школа!D27</f>
        <v>18839950</v>
      </c>
      <c r="O28" s="38">
        <f>'ФАП(2-26)'!D28</f>
        <v>48746520</v>
      </c>
      <c r="P28" s="39"/>
      <c r="Q28" s="38">
        <f>' СМП '!D28</f>
        <v>290212044</v>
      </c>
      <c r="R28" s="38">
        <f>'Гемодиализ по видам МП(2-26)'!D28</f>
        <v>0</v>
      </c>
      <c r="S28" s="38">
        <f>'Мед.реаб.(АПУ,ДС,КС) '!D28</f>
        <v>50648866</v>
      </c>
      <c r="T28" s="38">
        <f t="shared" si="3"/>
        <v>2056043676</v>
      </c>
    </row>
    <row r="29" spans="1:20" s="1" customFormat="1" x14ac:dyDescent="0.2">
      <c r="A29" s="20">
        <v>18</v>
      </c>
      <c r="B29" s="12" t="s">
        <v>74</v>
      </c>
      <c r="C29" s="10" t="s">
        <v>11</v>
      </c>
      <c r="D29" s="38">
        <f>КС!D29</f>
        <v>38954977</v>
      </c>
      <c r="E29" s="38">
        <f>'ДС(2-26)'!D29</f>
        <v>10831238</v>
      </c>
      <c r="F29" s="38">
        <f t="shared" si="1"/>
        <v>143220909</v>
      </c>
      <c r="G29" s="38">
        <f>' Профилактика '!D31</f>
        <v>54554791</v>
      </c>
      <c r="H29" s="38">
        <f>'Диспан.набл.(КП) '!D29</f>
        <v>9871364</v>
      </c>
      <c r="I29" s="38">
        <f>'Дистанционное набл.(КП)'!D30</f>
        <v>338465</v>
      </c>
      <c r="J29" s="38">
        <f>'Центры здоровья'!D29</f>
        <v>0</v>
      </c>
      <c r="K29" s="38">
        <f>'АПУ неотл.пом.'!D29</f>
        <v>8698390</v>
      </c>
      <c r="L29" s="38">
        <f>'АПУ обращения  (1-26)'!D29</f>
        <v>31602677</v>
      </c>
      <c r="M29" s="38">
        <f>'ОДИ ПГГ(2-26)'!D29</f>
        <v>933632</v>
      </c>
      <c r="N29" s="38">
        <f>Школа!D28</f>
        <v>2988378</v>
      </c>
      <c r="O29" s="38">
        <f>'ФАП(2-26)'!D29</f>
        <v>34233212</v>
      </c>
      <c r="P29" s="38"/>
      <c r="Q29" s="38">
        <f>' СМП '!D29</f>
        <v>0</v>
      </c>
      <c r="R29" s="38">
        <f>'Гемодиализ по видам МП(2-26)'!D29</f>
        <v>0</v>
      </c>
      <c r="S29" s="38">
        <f>'Мед.реаб.(АПУ,ДС,КС) '!D29</f>
        <v>0</v>
      </c>
      <c r="T29" s="38">
        <f t="shared" si="3"/>
        <v>193007124</v>
      </c>
    </row>
    <row r="30" spans="1:20" s="1" customFormat="1" x14ac:dyDescent="0.2">
      <c r="A30" s="20">
        <v>19</v>
      </c>
      <c r="B30" s="12" t="s">
        <v>75</v>
      </c>
      <c r="C30" s="10" t="s">
        <v>213</v>
      </c>
      <c r="D30" s="38">
        <f>КС!D30</f>
        <v>39823728</v>
      </c>
      <c r="E30" s="38">
        <f>'ДС(2-26)'!D30</f>
        <v>8350597</v>
      </c>
      <c r="F30" s="38">
        <f t="shared" si="1"/>
        <v>119350018</v>
      </c>
      <c r="G30" s="38">
        <f>' Профилактика '!D32</f>
        <v>42308438</v>
      </c>
      <c r="H30" s="38">
        <f>'Диспан.набл.(КП) '!D30</f>
        <v>11530493</v>
      </c>
      <c r="I30" s="38">
        <f>'Дистанционное набл.(КП)'!D31</f>
        <v>307661</v>
      </c>
      <c r="J30" s="38">
        <f>'Центры здоровья'!D30</f>
        <v>0</v>
      </c>
      <c r="K30" s="38">
        <f>'АПУ неотл.пом.'!D30</f>
        <v>7161530</v>
      </c>
      <c r="L30" s="38">
        <f>'АПУ обращения  (1-26)'!D30</f>
        <v>26546312</v>
      </c>
      <c r="M30" s="38">
        <f>'ОДИ ПГГ(2-26)'!D30</f>
        <v>551275</v>
      </c>
      <c r="N30" s="38">
        <f>Школа!D29</f>
        <v>2424944</v>
      </c>
      <c r="O30" s="38">
        <f>'ФАП(2-26)'!D30</f>
        <v>28519365</v>
      </c>
      <c r="P30" s="38"/>
      <c r="Q30" s="38">
        <f>' СМП '!D30</f>
        <v>0</v>
      </c>
      <c r="R30" s="38">
        <f>'Гемодиализ по видам МП(2-26)'!D30</f>
        <v>0</v>
      </c>
      <c r="S30" s="38">
        <f>'Мед.реаб.(АПУ,ДС,КС) '!D30</f>
        <v>0</v>
      </c>
      <c r="T30" s="38">
        <f t="shared" si="3"/>
        <v>167524343</v>
      </c>
    </row>
    <row r="31" spans="1:20" x14ac:dyDescent="0.2">
      <c r="A31" s="20">
        <v>20</v>
      </c>
      <c r="B31" s="12" t="s">
        <v>76</v>
      </c>
      <c r="C31" s="10" t="s">
        <v>345</v>
      </c>
      <c r="D31" s="38">
        <f>КС!D31</f>
        <v>264151598</v>
      </c>
      <c r="E31" s="38">
        <f>'ДС(2-26)'!D31</f>
        <v>46598736</v>
      </c>
      <c r="F31" s="38">
        <f t="shared" si="1"/>
        <v>528691086</v>
      </c>
      <c r="G31" s="38">
        <f>' Профилактика '!D33</f>
        <v>217317816</v>
      </c>
      <c r="H31" s="38">
        <f>'Диспан.набл.(КП) '!D31</f>
        <v>54392001</v>
      </c>
      <c r="I31" s="38">
        <f>'Дистанционное набл.(КП)'!D32</f>
        <v>1469928</v>
      </c>
      <c r="J31" s="38">
        <f>'Центры здоровья'!D31</f>
        <v>0</v>
      </c>
      <c r="K31" s="38">
        <f>'АПУ неотл.пом.'!D31</f>
        <v>25369949</v>
      </c>
      <c r="L31" s="38">
        <f>'АПУ обращения  (1-26)'!D31</f>
        <v>130741005</v>
      </c>
      <c r="M31" s="38">
        <f>'ОДИ ПГГ(2-26)'!D31</f>
        <v>13615237</v>
      </c>
      <c r="N31" s="38">
        <f>Школа!D30</f>
        <v>11937815</v>
      </c>
      <c r="O31" s="38">
        <f>'ФАП(2-26)'!D31</f>
        <v>73847335</v>
      </c>
      <c r="P31" s="40"/>
      <c r="Q31" s="38">
        <f>' СМП '!D31</f>
        <v>0</v>
      </c>
      <c r="R31" s="38">
        <f>'Гемодиализ по видам МП(2-26)'!D31</f>
        <v>0</v>
      </c>
      <c r="S31" s="38">
        <f>'Мед.реаб.(АПУ,ДС,КС) '!D31</f>
        <v>22042480</v>
      </c>
      <c r="T31" s="38">
        <f t="shared" si="3"/>
        <v>861483900</v>
      </c>
    </row>
    <row r="32" spans="1:20" s="19" customFormat="1" x14ac:dyDescent="0.2">
      <c r="A32" s="20">
        <v>21</v>
      </c>
      <c r="B32" s="12" t="s">
        <v>77</v>
      </c>
      <c r="C32" s="10" t="s">
        <v>38</v>
      </c>
      <c r="D32" s="38">
        <f>КС!D32</f>
        <v>513070370</v>
      </c>
      <c r="E32" s="38">
        <f>'ДС(2-26)'!D32</f>
        <v>63119991</v>
      </c>
      <c r="F32" s="38">
        <f t="shared" si="1"/>
        <v>414639781</v>
      </c>
      <c r="G32" s="38">
        <f>' Профилактика '!D34</f>
        <v>193879371</v>
      </c>
      <c r="H32" s="38">
        <f>'Диспан.набл.(КП) '!D32</f>
        <v>32018105</v>
      </c>
      <c r="I32" s="38">
        <f>'Дистанционное набл.(КП)'!D33</f>
        <v>930623</v>
      </c>
      <c r="J32" s="38">
        <f>'Центры здоровья'!D32</f>
        <v>8459380</v>
      </c>
      <c r="K32" s="38">
        <f>'АПУ неотл.пом.'!D32</f>
        <v>32414210</v>
      </c>
      <c r="L32" s="38">
        <f>'АПУ обращения  (1-26)'!D32</f>
        <v>109012764</v>
      </c>
      <c r="M32" s="38">
        <f>'ОДИ ПГГ(2-26)'!D32</f>
        <v>25909452</v>
      </c>
      <c r="N32" s="38">
        <f>Школа!D31</f>
        <v>9297752</v>
      </c>
      <c r="O32" s="38">
        <f>'ФАП(2-26)'!D32</f>
        <v>2718124</v>
      </c>
      <c r="P32" s="39"/>
      <c r="Q32" s="38">
        <f>' СМП '!D32</f>
        <v>197628756</v>
      </c>
      <c r="R32" s="38">
        <f>'Гемодиализ по видам МП(2-26)'!D32</f>
        <v>0</v>
      </c>
      <c r="S32" s="38">
        <f>'Мед.реаб.(АПУ,ДС,КС) '!D32</f>
        <v>11710477</v>
      </c>
      <c r="T32" s="38">
        <f t="shared" si="3"/>
        <v>1200169375</v>
      </c>
    </row>
    <row r="33" spans="1:20" s="19" customFormat="1" x14ac:dyDescent="0.2">
      <c r="A33" s="20">
        <v>22</v>
      </c>
      <c r="B33" s="21" t="s">
        <v>78</v>
      </c>
      <c r="C33" s="10" t="s">
        <v>79</v>
      </c>
      <c r="D33" s="38">
        <f>КС!D33</f>
        <v>0</v>
      </c>
      <c r="E33" s="38">
        <f>'ДС(2-26)'!D33</f>
        <v>18584502</v>
      </c>
      <c r="F33" s="38">
        <f t="shared" si="1"/>
        <v>166605844</v>
      </c>
      <c r="G33" s="38">
        <f>' Профилактика '!D35</f>
        <v>79951448</v>
      </c>
      <c r="H33" s="38">
        <f>'Диспан.набл.(КП) '!D33</f>
        <v>16152976</v>
      </c>
      <c r="I33" s="38">
        <f>'Дистанционное набл.(КП)'!D34</f>
        <v>446067</v>
      </c>
      <c r="J33" s="38">
        <f>'Центры здоровья'!D33</f>
        <v>0</v>
      </c>
      <c r="K33" s="38">
        <f>'АПУ неотл.пом.'!D33</f>
        <v>12741016</v>
      </c>
      <c r="L33" s="38">
        <f>'АПУ обращения  (1-26)'!D33</f>
        <v>51051455</v>
      </c>
      <c r="M33" s="38">
        <f>'ОДИ ПГГ(2-26)'!D33</f>
        <v>3031092</v>
      </c>
      <c r="N33" s="38">
        <f>Школа!D32</f>
        <v>3231790</v>
      </c>
      <c r="O33" s="38">
        <f>'ФАП(2-26)'!D33</f>
        <v>0</v>
      </c>
      <c r="P33" s="39"/>
      <c r="Q33" s="38">
        <f>' СМП '!D33</f>
        <v>32178529</v>
      </c>
      <c r="R33" s="38">
        <f>'Гемодиализ по видам МП(2-26)'!D33</f>
        <v>0</v>
      </c>
      <c r="S33" s="38">
        <f>'Мед.реаб.(АПУ,ДС,КС) '!D33</f>
        <v>1639047</v>
      </c>
      <c r="T33" s="38">
        <f t="shared" si="3"/>
        <v>219007922</v>
      </c>
    </row>
    <row r="34" spans="1:20" s="1" customFormat="1" ht="12" customHeight="1" x14ac:dyDescent="0.2">
      <c r="A34" s="20">
        <v>23</v>
      </c>
      <c r="B34" s="21" t="s">
        <v>80</v>
      </c>
      <c r="C34" s="10" t="s">
        <v>81</v>
      </c>
      <c r="D34" s="38">
        <f>КС!D34</f>
        <v>0</v>
      </c>
      <c r="E34" s="38">
        <f>'ДС(2-26)'!D34</f>
        <v>0</v>
      </c>
      <c r="F34" s="38">
        <f t="shared" si="1"/>
        <v>4732889</v>
      </c>
      <c r="G34" s="38">
        <f>' Профилактика '!D36</f>
        <v>0</v>
      </c>
      <c r="H34" s="38">
        <f>'Диспан.набл.(КП) '!D34</f>
        <v>0</v>
      </c>
      <c r="I34" s="38">
        <f>'Дистанционное набл.(КП)'!D35</f>
        <v>0</v>
      </c>
      <c r="J34" s="38">
        <f>'Центры здоровья'!D34</f>
        <v>0</v>
      </c>
      <c r="K34" s="38">
        <f>'АПУ неотл.пом.'!D34</f>
        <v>0</v>
      </c>
      <c r="L34" s="38">
        <f>'АПУ обращения  (1-26)'!D34</f>
        <v>0</v>
      </c>
      <c r="M34" s="38">
        <f>'ОДИ ПГГ(2-26)'!D34</f>
        <v>4732889</v>
      </c>
      <c r="N34" s="38">
        <f>Школа!D33</f>
        <v>0</v>
      </c>
      <c r="O34" s="38">
        <f>'ФАП(2-26)'!D34</f>
        <v>0</v>
      </c>
      <c r="P34" s="38"/>
      <c r="Q34" s="38">
        <f>' СМП '!D34</f>
        <v>0</v>
      </c>
      <c r="R34" s="38">
        <f>'Гемодиализ по видам МП(2-26)'!D34</f>
        <v>0</v>
      </c>
      <c r="S34" s="38">
        <f>'Мед.реаб.(АПУ,ДС,КС) '!D34</f>
        <v>0</v>
      </c>
      <c r="T34" s="38">
        <f t="shared" si="3"/>
        <v>4732889</v>
      </c>
    </row>
    <row r="35" spans="1:20" s="1" customFormat="1" ht="24" x14ac:dyDescent="0.2">
      <c r="A35" s="20">
        <v>24</v>
      </c>
      <c r="B35" s="21" t="s">
        <v>82</v>
      </c>
      <c r="C35" s="10" t="s">
        <v>83</v>
      </c>
      <c r="D35" s="38">
        <f>КС!D35</f>
        <v>0</v>
      </c>
      <c r="E35" s="38">
        <f>'ДС(2-26)'!D35</f>
        <v>0</v>
      </c>
      <c r="F35" s="38">
        <f t="shared" si="1"/>
        <v>0</v>
      </c>
      <c r="G35" s="38">
        <f>' Профилактика '!D37</f>
        <v>0</v>
      </c>
      <c r="H35" s="38">
        <f>'Диспан.набл.(КП) '!D35</f>
        <v>0</v>
      </c>
      <c r="I35" s="38">
        <f>'Дистанционное набл.(КП)'!D36</f>
        <v>0</v>
      </c>
      <c r="J35" s="38">
        <f>'Центры здоровья'!D35</f>
        <v>0</v>
      </c>
      <c r="K35" s="38">
        <f>'АПУ неотл.пом.'!D35</f>
        <v>0</v>
      </c>
      <c r="L35" s="38">
        <f>'АПУ обращения  (1-26)'!D35</f>
        <v>0</v>
      </c>
      <c r="M35" s="38">
        <f>'ОДИ ПГГ(2-26)'!D35</f>
        <v>0</v>
      </c>
      <c r="N35" s="38">
        <f>Школа!D34</f>
        <v>0</v>
      </c>
      <c r="O35" s="38">
        <f>'ФАП(2-26)'!D35</f>
        <v>0</v>
      </c>
      <c r="P35" s="38"/>
      <c r="Q35" s="38">
        <f>' СМП '!D35</f>
        <v>0</v>
      </c>
      <c r="R35" s="38">
        <f>'Гемодиализ по видам МП(2-26)'!D35</f>
        <v>0</v>
      </c>
      <c r="S35" s="38">
        <f>'Мед.реаб.(АПУ,ДС,КС) '!D35</f>
        <v>23894435</v>
      </c>
      <c r="T35" s="38">
        <f t="shared" si="3"/>
        <v>23894435</v>
      </c>
    </row>
    <row r="36" spans="1:20" s="1" customFormat="1" x14ac:dyDescent="0.2">
      <c r="A36" s="20">
        <v>25</v>
      </c>
      <c r="B36" s="12" t="s">
        <v>84</v>
      </c>
      <c r="C36" s="10" t="s">
        <v>85</v>
      </c>
      <c r="D36" s="38">
        <f>КС!D36</f>
        <v>2187727327</v>
      </c>
      <c r="E36" s="38">
        <f>'ДС(2-26)'!D36</f>
        <v>176800642</v>
      </c>
      <c r="F36" s="38">
        <f t="shared" si="1"/>
        <v>1853104585</v>
      </c>
      <c r="G36" s="38">
        <f>' Профилактика '!D38</f>
        <v>791346936</v>
      </c>
      <c r="H36" s="38">
        <f>'Диспан.набл.(КП) '!D36</f>
        <v>231901433</v>
      </c>
      <c r="I36" s="38">
        <f>'Дистанционное набл.(КП)'!D37</f>
        <v>6445024</v>
      </c>
      <c r="J36" s="38">
        <f>'Центры здоровья'!D36</f>
        <v>23096314</v>
      </c>
      <c r="K36" s="38">
        <f>'АПУ неотл.пом.'!D36</f>
        <v>105249742</v>
      </c>
      <c r="L36" s="38">
        <f>'АПУ обращения  (1-26)'!D36</f>
        <v>404814108</v>
      </c>
      <c r="M36" s="38">
        <f>'ОДИ ПГГ(2-26)'!D36</f>
        <v>126184997</v>
      </c>
      <c r="N36" s="38">
        <f>Школа!D35</f>
        <v>74913340</v>
      </c>
      <c r="O36" s="38">
        <f>'ФАП(2-26)'!D36</f>
        <v>89152691</v>
      </c>
      <c r="P36" s="38"/>
      <c r="Q36" s="38">
        <f>' СМП '!D36</f>
        <v>0</v>
      </c>
      <c r="R36" s="38">
        <f>'Гемодиализ по видам МП(2-26)'!D36</f>
        <v>1916750</v>
      </c>
      <c r="S36" s="38">
        <f>'Мед.реаб.(АПУ,ДС,КС) '!D36</f>
        <v>45999700</v>
      </c>
      <c r="T36" s="38">
        <f t="shared" si="3"/>
        <v>4265549004</v>
      </c>
    </row>
    <row r="37" spans="1:20" s="1" customFormat="1" ht="15.75" customHeight="1" x14ac:dyDescent="0.2">
      <c r="A37" s="20">
        <v>26</v>
      </c>
      <c r="B37" s="21" t="s">
        <v>86</v>
      </c>
      <c r="C37" s="10" t="s">
        <v>87</v>
      </c>
      <c r="D37" s="38">
        <f>КС!D37</f>
        <v>114342702</v>
      </c>
      <c r="E37" s="38">
        <f>'ДС(2-26)'!D37</f>
        <v>43006448</v>
      </c>
      <c r="F37" s="38">
        <f t="shared" si="1"/>
        <v>253702785</v>
      </c>
      <c r="G37" s="38">
        <f>' Профилактика '!D39</f>
        <v>172824378</v>
      </c>
      <c r="H37" s="38">
        <f>'Диспан.набл.(КП) '!D37</f>
        <v>312172</v>
      </c>
      <c r="I37" s="38">
        <f>'Дистанционное набл.(КП)'!D38</f>
        <v>0</v>
      </c>
      <c r="J37" s="38">
        <f>'Центры здоровья'!D37</f>
        <v>0</v>
      </c>
      <c r="K37" s="38">
        <f>'АПУ неотл.пом.'!D37</f>
        <v>25784475</v>
      </c>
      <c r="L37" s="38">
        <f>'АПУ обращения  (1-26)'!D37</f>
        <v>48522312</v>
      </c>
      <c r="M37" s="38">
        <f>'ОДИ ПГГ(2-26)'!D37</f>
        <v>5101781</v>
      </c>
      <c r="N37" s="38">
        <f>Школа!D36</f>
        <v>1157667</v>
      </c>
      <c r="O37" s="38">
        <f>'ФАП(2-26)'!D37</f>
        <v>0</v>
      </c>
      <c r="P37" s="38"/>
      <c r="Q37" s="38">
        <f>' СМП '!D37</f>
        <v>0</v>
      </c>
      <c r="R37" s="38">
        <f>'Гемодиализ по видам МП(2-26)'!D37</f>
        <v>0</v>
      </c>
      <c r="S37" s="38">
        <f>'Мед.реаб.(АПУ,ДС,КС) '!D37</f>
        <v>45479418</v>
      </c>
      <c r="T37" s="38">
        <f t="shared" si="3"/>
        <v>456531353</v>
      </c>
    </row>
    <row r="38" spans="1:20" s="1" customFormat="1" x14ac:dyDescent="0.2">
      <c r="A38" s="20">
        <v>27</v>
      </c>
      <c r="B38" s="13" t="s">
        <v>88</v>
      </c>
      <c r="C38" s="10" t="s">
        <v>89</v>
      </c>
      <c r="D38" s="38">
        <f>КС!D38</f>
        <v>0</v>
      </c>
      <c r="E38" s="38">
        <f>'ДС(2-26)'!D38</f>
        <v>0</v>
      </c>
      <c r="F38" s="38">
        <f t="shared" si="1"/>
        <v>210254292</v>
      </c>
      <c r="G38" s="38">
        <f>' Профилактика '!D40</f>
        <v>44986915</v>
      </c>
      <c r="H38" s="38">
        <f>'Диспан.набл.(КП) '!D38</f>
        <v>0</v>
      </c>
      <c r="I38" s="38">
        <f>'Дистанционное набл.(КП)'!D39</f>
        <v>0</v>
      </c>
      <c r="J38" s="38">
        <f>'Центры здоровья'!D38</f>
        <v>0</v>
      </c>
      <c r="K38" s="38">
        <f>'АПУ неотл.пом.'!D38</f>
        <v>10968100</v>
      </c>
      <c r="L38" s="38">
        <f>'АПУ обращения  (1-26)'!D38</f>
        <v>154299277</v>
      </c>
      <c r="M38" s="38">
        <f>'ОДИ ПГГ(2-26)'!D38</f>
        <v>0</v>
      </c>
      <c r="N38" s="38">
        <f>Школа!D37</f>
        <v>0</v>
      </c>
      <c r="O38" s="38">
        <f>'ФАП(2-26)'!D38</f>
        <v>0</v>
      </c>
      <c r="P38" s="38"/>
      <c r="Q38" s="38">
        <f>' СМП '!D38</f>
        <v>0</v>
      </c>
      <c r="R38" s="38">
        <f>'Гемодиализ по видам МП(2-26)'!D38</f>
        <v>0</v>
      </c>
      <c r="S38" s="38">
        <f>'Мед.реаб.(АПУ,ДС,КС) '!D38</f>
        <v>0</v>
      </c>
      <c r="T38" s="38">
        <f t="shared" si="3"/>
        <v>210254292</v>
      </c>
    </row>
    <row r="39" spans="1:20" s="19" customFormat="1" x14ac:dyDescent="0.2">
      <c r="A39" s="20">
        <v>28</v>
      </c>
      <c r="B39" s="13" t="s">
        <v>90</v>
      </c>
      <c r="C39" s="10" t="s">
        <v>39</v>
      </c>
      <c r="D39" s="38">
        <f>КС!D39</f>
        <v>614289651</v>
      </c>
      <c r="E39" s="38">
        <f>'ДС(2-26)'!D39</f>
        <v>58705488</v>
      </c>
      <c r="F39" s="38">
        <f t="shared" si="1"/>
        <v>607109208</v>
      </c>
      <c r="G39" s="38">
        <f>' Профилактика '!D41</f>
        <v>250487388</v>
      </c>
      <c r="H39" s="38">
        <f>'Диспан.набл.(КП) '!D39</f>
        <v>45047312</v>
      </c>
      <c r="I39" s="38">
        <f>'Дистанционное набл.(КП)'!D40</f>
        <v>1395615</v>
      </c>
      <c r="J39" s="38">
        <f>'Центры здоровья'!D39</f>
        <v>7674153</v>
      </c>
      <c r="K39" s="38">
        <f>'АПУ неотл.пом.'!D39</f>
        <v>43695270</v>
      </c>
      <c r="L39" s="38">
        <f>'АПУ обращения  (1-26)'!D39</f>
        <v>146941033</v>
      </c>
      <c r="M39" s="38">
        <f>'ОДИ ПГГ(2-26)'!D39</f>
        <v>44359931</v>
      </c>
      <c r="N39" s="38">
        <f>Школа!D38</f>
        <v>12969505</v>
      </c>
      <c r="O39" s="38">
        <f>'ФАП(2-26)'!D39</f>
        <v>54539001</v>
      </c>
      <c r="P39" s="39"/>
      <c r="Q39" s="38">
        <f>' СМП '!D39</f>
        <v>290579336</v>
      </c>
      <c r="R39" s="38">
        <f>'Гемодиализ по видам МП(2-26)'!D39</f>
        <v>0</v>
      </c>
      <c r="S39" s="38">
        <f>'Мед.реаб.(АПУ,ДС,КС) '!D39</f>
        <v>23454157</v>
      </c>
      <c r="T39" s="38">
        <f t="shared" si="3"/>
        <v>1594137840</v>
      </c>
    </row>
    <row r="40" spans="1:20" x14ac:dyDescent="0.2">
      <c r="A40" s="20">
        <v>29</v>
      </c>
      <c r="B40" s="12" t="s">
        <v>91</v>
      </c>
      <c r="C40" s="10" t="s">
        <v>37</v>
      </c>
      <c r="D40" s="38">
        <f>КС!D40</f>
        <v>766979500</v>
      </c>
      <c r="E40" s="38">
        <f>'ДС(2-26)'!D40</f>
        <v>96821582</v>
      </c>
      <c r="F40" s="38">
        <f t="shared" si="1"/>
        <v>801622595</v>
      </c>
      <c r="G40" s="38">
        <f>' Профилактика '!D42</f>
        <v>385757203</v>
      </c>
      <c r="H40" s="38">
        <f>'Диспан.набл.(КП) '!D40</f>
        <v>79205993</v>
      </c>
      <c r="I40" s="38">
        <f>'Дистанционное набл.(КП)'!D41</f>
        <v>2440061</v>
      </c>
      <c r="J40" s="38">
        <f>'Центры здоровья'!D40</f>
        <v>13655277</v>
      </c>
      <c r="K40" s="38">
        <f>'АПУ неотл.пом.'!D40</f>
        <v>48073577</v>
      </c>
      <c r="L40" s="38">
        <f>'АПУ обращения  (1-26)'!D40</f>
        <v>216706635</v>
      </c>
      <c r="M40" s="38">
        <f>'ОДИ ПГГ(2-26)'!D40</f>
        <v>34505906</v>
      </c>
      <c r="N40" s="38">
        <f>Школа!D39</f>
        <v>21277943</v>
      </c>
      <c r="O40" s="38">
        <f>'ФАП(2-26)'!D40</f>
        <v>0</v>
      </c>
      <c r="P40" s="40"/>
      <c r="Q40" s="38">
        <f>' СМП '!D40</f>
        <v>0</v>
      </c>
      <c r="R40" s="38">
        <f>'Гемодиализ по видам МП(2-26)'!D40</f>
        <v>0</v>
      </c>
      <c r="S40" s="38">
        <f>'Мед.реаб.(АПУ,ДС,КС) '!D40</f>
        <v>8070200</v>
      </c>
      <c r="T40" s="38">
        <f t="shared" si="3"/>
        <v>1673493877</v>
      </c>
    </row>
    <row r="41" spans="1:20" s="1" customFormat="1" x14ac:dyDescent="0.2">
      <c r="A41" s="20">
        <v>30</v>
      </c>
      <c r="B41" s="13" t="s">
        <v>92</v>
      </c>
      <c r="C41" s="10" t="s">
        <v>16</v>
      </c>
      <c r="D41" s="38">
        <f>КС!D41</f>
        <v>68658665</v>
      </c>
      <c r="E41" s="38">
        <f>'ДС(2-26)'!D41</f>
        <v>15263096</v>
      </c>
      <c r="F41" s="38">
        <f t="shared" si="1"/>
        <v>213530034</v>
      </c>
      <c r="G41" s="38">
        <f>' Профилактика '!D43</f>
        <v>73502119</v>
      </c>
      <c r="H41" s="38">
        <f>'Диспан.набл.(КП) '!D41</f>
        <v>16905110</v>
      </c>
      <c r="I41" s="38">
        <f>'Дистанционное набл.(КП)'!D42</f>
        <v>575480</v>
      </c>
      <c r="J41" s="38">
        <f>'Центры здоровья'!D41</f>
        <v>0</v>
      </c>
      <c r="K41" s="38">
        <f>'АПУ неотл.пом.'!D41</f>
        <v>12761651</v>
      </c>
      <c r="L41" s="38">
        <f>'АПУ обращения  (1-26)'!D41</f>
        <v>45563380</v>
      </c>
      <c r="M41" s="38">
        <f>'ОДИ ПГГ(2-26)'!D41</f>
        <v>2767915</v>
      </c>
      <c r="N41" s="38">
        <f>Школа!D40</f>
        <v>5097149</v>
      </c>
      <c r="O41" s="38">
        <f>'ФАП(2-26)'!D41</f>
        <v>56357230</v>
      </c>
      <c r="P41" s="38"/>
      <c r="Q41" s="38">
        <f>' СМП '!D41</f>
        <v>0</v>
      </c>
      <c r="R41" s="38">
        <f>'Гемодиализ по видам МП(2-26)'!D41</f>
        <v>0</v>
      </c>
      <c r="S41" s="38">
        <f>'Мед.реаб.(АПУ,ДС,КС) '!D41</f>
        <v>0</v>
      </c>
      <c r="T41" s="38">
        <f t="shared" si="3"/>
        <v>297451795</v>
      </c>
    </row>
    <row r="42" spans="1:20" s="1" customFormat="1" x14ac:dyDescent="0.2">
      <c r="A42" s="20">
        <v>31</v>
      </c>
      <c r="B42" s="21" t="s">
        <v>93</v>
      </c>
      <c r="C42" s="10" t="s">
        <v>21</v>
      </c>
      <c r="D42" s="38">
        <f>КС!D42</f>
        <v>390111743</v>
      </c>
      <c r="E42" s="38">
        <f>'ДС(2-26)'!D42</f>
        <v>59034542</v>
      </c>
      <c r="F42" s="38">
        <f t="shared" si="1"/>
        <v>586682311</v>
      </c>
      <c r="G42" s="38">
        <f>' Профилактика '!D44</f>
        <v>262852326</v>
      </c>
      <c r="H42" s="38">
        <f>'Диспан.набл.(КП) '!D42</f>
        <v>63924401</v>
      </c>
      <c r="I42" s="38">
        <f>'Дистанционное набл.(КП)'!D43</f>
        <v>1814598</v>
      </c>
      <c r="J42" s="38">
        <f>'Центры здоровья'!D42</f>
        <v>7623510</v>
      </c>
      <c r="K42" s="38">
        <f>'АПУ неотл.пом.'!D42</f>
        <v>31899357</v>
      </c>
      <c r="L42" s="38">
        <f>'АПУ обращения  (1-26)'!D42</f>
        <v>146810387</v>
      </c>
      <c r="M42" s="38">
        <f>'ОДИ ПГГ(2-26)'!D42</f>
        <v>16345743</v>
      </c>
      <c r="N42" s="38">
        <f>Школа!D41</f>
        <v>14424700</v>
      </c>
      <c r="O42" s="38">
        <f>'ФАП(2-26)'!D42</f>
        <v>40987289</v>
      </c>
      <c r="P42" s="38"/>
      <c r="Q42" s="38">
        <f>' СМП '!D42</f>
        <v>0</v>
      </c>
      <c r="R42" s="38">
        <f>'Гемодиализ по видам МП(2-26)'!D42</f>
        <v>0</v>
      </c>
      <c r="S42" s="38">
        <f>'Мед.реаб.(АПУ,ДС,КС) '!D42</f>
        <v>20164337</v>
      </c>
      <c r="T42" s="38">
        <f t="shared" si="3"/>
        <v>1055992933</v>
      </c>
    </row>
    <row r="43" spans="1:20" s="1" customFormat="1" x14ac:dyDescent="0.2">
      <c r="A43" s="20">
        <v>32</v>
      </c>
      <c r="B43" s="13" t="s">
        <v>94</v>
      </c>
      <c r="C43" s="10" t="s">
        <v>24</v>
      </c>
      <c r="D43" s="38">
        <f>КС!D43</f>
        <v>83919889</v>
      </c>
      <c r="E43" s="38">
        <f>'ДС(2-26)'!D43</f>
        <v>19616460</v>
      </c>
      <c r="F43" s="38">
        <f t="shared" si="1"/>
        <v>255461301</v>
      </c>
      <c r="G43" s="38">
        <f>' Профилактика '!D45</f>
        <v>96113938</v>
      </c>
      <c r="H43" s="38">
        <f>'Диспан.набл.(КП) '!D43</f>
        <v>25139588</v>
      </c>
      <c r="I43" s="38">
        <f>'Дистанционное набл.(КП)'!D44</f>
        <v>725245</v>
      </c>
      <c r="J43" s="38">
        <f>'Центры здоровья'!D43</f>
        <v>0</v>
      </c>
      <c r="K43" s="38">
        <f>'АПУ неотл.пом.'!D43</f>
        <v>12612472</v>
      </c>
      <c r="L43" s="38">
        <f>'АПУ обращения  (1-26)'!D43</f>
        <v>56807389</v>
      </c>
      <c r="M43" s="38">
        <f>'ОДИ ПГГ(2-26)'!D43</f>
        <v>4018781</v>
      </c>
      <c r="N43" s="38">
        <f>Школа!D42</f>
        <v>5898183</v>
      </c>
      <c r="O43" s="38">
        <f>'ФАП(2-26)'!D43</f>
        <v>54145705</v>
      </c>
      <c r="P43" s="38"/>
      <c r="Q43" s="38">
        <f>' СМП '!D43</f>
        <v>0</v>
      </c>
      <c r="R43" s="38">
        <f>'Гемодиализ по видам МП(2-26)'!D43</f>
        <v>0</v>
      </c>
      <c r="S43" s="38">
        <f>'Мед.реаб.(АПУ,ДС,КС) '!D43</f>
        <v>0</v>
      </c>
      <c r="T43" s="38">
        <f t="shared" si="3"/>
        <v>358997650</v>
      </c>
    </row>
    <row r="44" spans="1:20" x14ac:dyDescent="0.2">
      <c r="A44" s="20">
        <v>33</v>
      </c>
      <c r="B44" s="12" t="s">
        <v>95</v>
      </c>
      <c r="C44" s="10" t="s">
        <v>214</v>
      </c>
      <c r="D44" s="38">
        <f>КС!D44</f>
        <v>274782705</v>
      </c>
      <c r="E44" s="38">
        <f>'ДС(2-26)'!D44</f>
        <v>55183071</v>
      </c>
      <c r="F44" s="38">
        <f t="shared" si="1"/>
        <v>592746269</v>
      </c>
      <c r="G44" s="38">
        <f>' Профилактика '!D46</f>
        <v>253084358</v>
      </c>
      <c r="H44" s="38">
        <f>'Диспан.набл.(КП) '!D44</f>
        <v>63569283</v>
      </c>
      <c r="I44" s="38">
        <f>'Дистанционное набл.(КП)'!D45</f>
        <v>1748588</v>
      </c>
      <c r="J44" s="38">
        <f>'Центры здоровья'!D44</f>
        <v>0</v>
      </c>
      <c r="K44" s="38">
        <f>'АПУ неотл.пом.'!D44</f>
        <v>41482342</v>
      </c>
      <c r="L44" s="38">
        <f>'АПУ обращения  (1-26)'!D44</f>
        <v>144764778</v>
      </c>
      <c r="M44" s="38">
        <f>'ОДИ ПГГ(2-26)'!D44</f>
        <v>10196157</v>
      </c>
      <c r="N44" s="38">
        <f>Школа!D43</f>
        <v>13954129</v>
      </c>
      <c r="O44" s="38">
        <f>'ФАП(2-26)'!D44</f>
        <v>63946634</v>
      </c>
      <c r="P44" s="40"/>
      <c r="Q44" s="38">
        <f>' СМП '!D44</f>
        <v>0</v>
      </c>
      <c r="R44" s="38">
        <f>'Гемодиализ по видам МП(2-26)'!D44</f>
        <v>0</v>
      </c>
      <c r="S44" s="38">
        <f>'Мед.реаб.(АПУ,ДС,КС) '!D44</f>
        <v>4854415</v>
      </c>
      <c r="T44" s="38">
        <f t="shared" ref="T44:T75" si="4">D44+E44+F44+Q44+R44+S44</f>
        <v>927566460</v>
      </c>
    </row>
    <row r="45" spans="1:20" s="1" customFormat="1" x14ac:dyDescent="0.2">
      <c r="A45" s="20">
        <v>34</v>
      </c>
      <c r="B45" s="14" t="s">
        <v>96</v>
      </c>
      <c r="C45" s="15" t="s">
        <v>215</v>
      </c>
      <c r="D45" s="38">
        <f>КС!D45</f>
        <v>76729790</v>
      </c>
      <c r="E45" s="38">
        <f>'ДС(2-26)'!D45</f>
        <v>17601906</v>
      </c>
      <c r="F45" s="38">
        <f t="shared" si="1"/>
        <v>246213057</v>
      </c>
      <c r="G45" s="38">
        <f>' Профилактика '!D47</f>
        <v>83958398</v>
      </c>
      <c r="H45" s="38">
        <f>'Диспан.набл.(КП) '!D45</f>
        <v>21836564</v>
      </c>
      <c r="I45" s="38">
        <f>'Дистанционное набл.(КП)'!D46</f>
        <v>718942</v>
      </c>
      <c r="J45" s="38">
        <f>'Центры здоровья'!D45</f>
        <v>0</v>
      </c>
      <c r="K45" s="38">
        <f>'АПУ неотл.пом.'!D45</f>
        <v>12482110</v>
      </c>
      <c r="L45" s="38">
        <f>'АПУ обращения  (1-26)'!D45</f>
        <v>50783813</v>
      </c>
      <c r="M45" s="38">
        <f>'ОДИ ПГГ(2-26)'!D45</f>
        <v>3297653</v>
      </c>
      <c r="N45" s="38">
        <f>Школа!D44</f>
        <v>6024092</v>
      </c>
      <c r="O45" s="38">
        <f>'ФАП(2-26)'!D45</f>
        <v>67111485</v>
      </c>
      <c r="P45" s="38"/>
      <c r="Q45" s="38">
        <f>' СМП '!D45</f>
        <v>0</v>
      </c>
      <c r="R45" s="38">
        <f>'Гемодиализ по видам МП(2-26)'!D45</f>
        <v>0</v>
      </c>
      <c r="S45" s="38">
        <f>'Мед.реаб.(АПУ,ДС,КС) '!D45</f>
        <v>0</v>
      </c>
      <c r="T45" s="38">
        <f t="shared" si="4"/>
        <v>340544753</v>
      </c>
    </row>
    <row r="46" spans="1:20" s="1" customFormat="1" x14ac:dyDescent="0.2">
      <c r="A46" s="20">
        <v>35</v>
      </c>
      <c r="B46" s="12" t="s">
        <v>97</v>
      </c>
      <c r="C46" s="10" t="s">
        <v>216</v>
      </c>
      <c r="D46" s="38">
        <f>КС!D46</f>
        <v>49262653</v>
      </c>
      <c r="E46" s="38">
        <f>'ДС(2-26)'!D46</f>
        <v>10558549</v>
      </c>
      <c r="F46" s="38">
        <f t="shared" si="1"/>
        <v>166428293</v>
      </c>
      <c r="G46" s="38">
        <f>' Профилактика '!D48</f>
        <v>52085642</v>
      </c>
      <c r="H46" s="38">
        <f>'Диспан.набл.(КП) '!D46</f>
        <v>17515089</v>
      </c>
      <c r="I46" s="38">
        <f>'Дистанционное набл.(КП)'!D47</f>
        <v>476961</v>
      </c>
      <c r="J46" s="38">
        <f>'Центры здоровья'!D46</f>
        <v>0</v>
      </c>
      <c r="K46" s="38">
        <f>'АПУ неотл.пом.'!D46</f>
        <v>9198987</v>
      </c>
      <c r="L46" s="38">
        <f>'АПУ обращения  (1-26)'!D46</f>
        <v>32027457</v>
      </c>
      <c r="M46" s="38">
        <f>'ОДИ ПГГ(2-26)'!D46</f>
        <v>1003534</v>
      </c>
      <c r="N46" s="38">
        <f>Школа!D45</f>
        <v>3841569</v>
      </c>
      <c r="O46" s="38">
        <f>'ФАП(2-26)'!D46</f>
        <v>50279054</v>
      </c>
      <c r="P46" s="38"/>
      <c r="Q46" s="38">
        <f>' СМП '!D46</f>
        <v>0</v>
      </c>
      <c r="R46" s="38">
        <f>'Гемодиализ по видам МП(2-26)'!D46</f>
        <v>0</v>
      </c>
      <c r="S46" s="38">
        <f>'Мед.реаб.(АПУ,ДС,КС) '!D46</f>
        <v>0</v>
      </c>
      <c r="T46" s="38">
        <f t="shared" si="4"/>
        <v>226249495</v>
      </c>
    </row>
    <row r="47" spans="1:20" s="1" customFormat="1" x14ac:dyDescent="0.2">
      <c r="A47" s="20">
        <v>36</v>
      </c>
      <c r="B47" s="12" t="s">
        <v>98</v>
      </c>
      <c r="C47" s="10" t="s">
        <v>23</v>
      </c>
      <c r="D47" s="38">
        <f>КС!D47</f>
        <v>70839411</v>
      </c>
      <c r="E47" s="38">
        <f>'ДС(2-26)'!D47</f>
        <v>19397309</v>
      </c>
      <c r="F47" s="38">
        <f t="shared" si="1"/>
        <v>267349823</v>
      </c>
      <c r="G47" s="38">
        <f>' Профилактика '!D49</f>
        <v>91840587</v>
      </c>
      <c r="H47" s="38">
        <f>'Диспан.набл.(КП) '!D47</f>
        <v>29746948</v>
      </c>
      <c r="I47" s="38">
        <f>'Дистанционное набл.(КП)'!D48</f>
        <v>945718</v>
      </c>
      <c r="J47" s="38">
        <f>'Центры здоровья'!D47</f>
        <v>0</v>
      </c>
      <c r="K47" s="38">
        <f>'АПУ неотл.пом.'!D47</f>
        <v>16213457</v>
      </c>
      <c r="L47" s="38">
        <f>'АПУ обращения  (1-26)'!D47</f>
        <v>58007588</v>
      </c>
      <c r="M47" s="38">
        <f>'ОДИ ПГГ(2-26)'!D47</f>
        <v>5790199</v>
      </c>
      <c r="N47" s="38">
        <f>Школа!D46</f>
        <v>7951523</v>
      </c>
      <c r="O47" s="38">
        <f>'ФАП(2-26)'!D47</f>
        <v>56853803</v>
      </c>
      <c r="P47" s="38"/>
      <c r="Q47" s="38">
        <f>' СМП '!D47</f>
        <v>0</v>
      </c>
      <c r="R47" s="38">
        <f>'Гемодиализ по видам МП(2-26)'!D47</f>
        <v>0</v>
      </c>
      <c r="S47" s="38">
        <f>'Мед.реаб.(АПУ,ДС,КС) '!D47</f>
        <v>1870929</v>
      </c>
      <c r="T47" s="38">
        <f t="shared" si="4"/>
        <v>359457472</v>
      </c>
    </row>
    <row r="48" spans="1:20" s="1" customFormat="1" x14ac:dyDescent="0.2">
      <c r="A48" s="20">
        <v>37</v>
      </c>
      <c r="B48" s="21" t="s">
        <v>99</v>
      </c>
      <c r="C48" s="10" t="s">
        <v>20</v>
      </c>
      <c r="D48" s="38">
        <f>КС!D48</f>
        <v>38079308</v>
      </c>
      <c r="E48" s="38">
        <f>'ДС(2-26)'!D48</f>
        <v>8487407</v>
      </c>
      <c r="F48" s="38">
        <f t="shared" si="1"/>
        <v>132822992</v>
      </c>
      <c r="G48" s="38">
        <f>' Профилактика '!D50</f>
        <v>40292090</v>
      </c>
      <c r="H48" s="38">
        <f>'Диспан.набл.(КП) '!D48</f>
        <v>11854651</v>
      </c>
      <c r="I48" s="38">
        <f>'Дистанционное набл.(КП)'!D49</f>
        <v>382108</v>
      </c>
      <c r="J48" s="38">
        <f>'Центры здоровья'!D48</f>
        <v>0</v>
      </c>
      <c r="K48" s="38">
        <f>'АПУ неотл.пом.'!D48</f>
        <v>6440112</v>
      </c>
      <c r="L48" s="38">
        <f>'АПУ обращения  (1-26)'!D48</f>
        <v>27224410</v>
      </c>
      <c r="M48" s="38">
        <f>'ОДИ ПГГ(2-26)'!D48</f>
        <v>1602989</v>
      </c>
      <c r="N48" s="38">
        <f>Школа!D47</f>
        <v>3168952</v>
      </c>
      <c r="O48" s="38">
        <f>'ФАП(2-26)'!D48</f>
        <v>41857680</v>
      </c>
      <c r="P48" s="38"/>
      <c r="Q48" s="38">
        <f>' СМП '!D48</f>
        <v>0</v>
      </c>
      <c r="R48" s="38">
        <f>'Гемодиализ по видам МП(2-26)'!D48</f>
        <v>0</v>
      </c>
      <c r="S48" s="38">
        <f>'Мед.реаб.(АПУ,ДС,КС) '!D48</f>
        <v>0</v>
      </c>
      <c r="T48" s="38">
        <f t="shared" si="4"/>
        <v>179389707</v>
      </c>
    </row>
    <row r="49" spans="1:20" s="1" customFormat="1" x14ac:dyDescent="0.2">
      <c r="A49" s="20">
        <v>38</v>
      </c>
      <c r="B49" s="13" t="s">
        <v>100</v>
      </c>
      <c r="C49" s="10" t="s">
        <v>101</v>
      </c>
      <c r="D49" s="38">
        <f>КС!D49</f>
        <v>65154531</v>
      </c>
      <c r="E49" s="38">
        <f>'ДС(2-26)'!D49</f>
        <v>38896663</v>
      </c>
      <c r="F49" s="38">
        <f t="shared" si="1"/>
        <v>93527122</v>
      </c>
      <c r="G49" s="38">
        <f>' Профилактика '!D51</f>
        <v>41286020</v>
      </c>
      <c r="H49" s="38">
        <f>'Диспан.набл.(КП) '!D49</f>
        <v>16536561</v>
      </c>
      <c r="I49" s="38">
        <f>'Дистанционное набл.(КП)'!D50</f>
        <v>453196</v>
      </c>
      <c r="J49" s="38">
        <f>'Центры здоровья'!D49</f>
        <v>0</v>
      </c>
      <c r="K49" s="38">
        <f>'АПУ неотл.пом.'!D49</f>
        <v>6423068</v>
      </c>
      <c r="L49" s="38">
        <f>'АПУ обращения  (1-26)'!D49</f>
        <v>19524777</v>
      </c>
      <c r="M49" s="38">
        <f>'ОДИ ПГГ(2-26)'!D49</f>
        <v>6316677</v>
      </c>
      <c r="N49" s="38">
        <f>Школа!D48</f>
        <v>2986823</v>
      </c>
      <c r="O49" s="38">
        <f>'ФАП(2-26)'!D49</f>
        <v>0</v>
      </c>
      <c r="P49" s="38"/>
      <c r="Q49" s="38">
        <f>' СМП '!D49</f>
        <v>0</v>
      </c>
      <c r="R49" s="38">
        <f>'Гемодиализ по видам МП(2-26)'!D49</f>
        <v>0</v>
      </c>
      <c r="S49" s="38">
        <f>'Мед.реаб.(АПУ,ДС,КС) '!D49</f>
        <v>0</v>
      </c>
      <c r="T49" s="38">
        <f t="shared" si="4"/>
        <v>197578316</v>
      </c>
    </row>
    <row r="50" spans="1:20" s="19" customFormat="1" x14ac:dyDescent="0.2">
      <c r="A50" s="20">
        <v>39</v>
      </c>
      <c r="B50" s="21" t="s">
        <v>102</v>
      </c>
      <c r="C50" s="10" t="s">
        <v>103</v>
      </c>
      <c r="D50" s="38">
        <f>КС!D50</f>
        <v>594848711</v>
      </c>
      <c r="E50" s="38">
        <f>'ДС(2-26)'!D50</f>
        <v>81841577</v>
      </c>
      <c r="F50" s="38">
        <f t="shared" si="1"/>
        <v>804691020</v>
      </c>
      <c r="G50" s="38">
        <f>' Профилактика '!D52</f>
        <v>349653702</v>
      </c>
      <c r="H50" s="38">
        <f>'Диспан.набл.(КП) '!D50</f>
        <v>78557145</v>
      </c>
      <c r="I50" s="38">
        <f>'Дистанционное набл.(КП)'!D51</f>
        <v>2232047</v>
      </c>
      <c r="J50" s="38">
        <f>'Центры здоровья'!D50</f>
        <v>24479570</v>
      </c>
      <c r="K50" s="38">
        <f>'АПУ неотл.пом.'!D50</f>
        <v>58433569</v>
      </c>
      <c r="L50" s="38">
        <f>'АПУ обращения  (1-26)'!D50</f>
        <v>219910646</v>
      </c>
      <c r="M50" s="38">
        <f>'ОДИ ПГГ(2-26)'!D50</f>
        <v>49793671</v>
      </c>
      <c r="N50" s="38">
        <f>Школа!D49</f>
        <v>21630670</v>
      </c>
      <c r="O50" s="38">
        <f>'ФАП(2-26)'!D50</f>
        <v>0</v>
      </c>
      <c r="P50" s="39"/>
      <c r="Q50" s="38">
        <f>' СМП '!D50</f>
        <v>523861372</v>
      </c>
      <c r="R50" s="38">
        <f>'Гемодиализ по видам МП(2-26)'!D50</f>
        <v>0</v>
      </c>
      <c r="S50" s="38">
        <f>'Мед.реаб.(АПУ,ДС,КС) '!D50</f>
        <v>37628130</v>
      </c>
      <c r="T50" s="38">
        <f t="shared" si="4"/>
        <v>2042870810</v>
      </c>
    </row>
    <row r="51" spans="1:20" s="1" customFormat="1" x14ac:dyDescent="0.2">
      <c r="A51" s="20">
        <v>40</v>
      </c>
      <c r="B51" s="12" t="s">
        <v>104</v>
      </c>
      <c r="C51" s="10" t="s">
        <v>221</v>
      </c>
      <c r="D51" s="38">
        <f>КС!D51</f>
        <v>75042008</v>
      </c>
      <c r="E51" s="38">
        <f>'ДС(2-26)'!D51</f>
        <v>16134356</v>
      </c>
      <c r="F51" s="38">
        <f t="shared" si="1"/>
        <v>224209355</v>
      </c>
      <c r="G51" s="38">
        <f>' Профилактика '!D53</f>
        <v>73972300</v>
      </c>
      <c r="H51" s="38">
        <f>'Диспан.набл.(КП) '!D51</f>
        <v>25322751</v>
      </c>
      <c r="I51" s="38">
        <f>'Дистанционное набл.(КП)'!D52</f>
        <v>719078</v>
      </c>
      <c r="J51" s="38">
        <f>'Центры здоровья'!D51</f>
        <v>0</v>
      </c>
      <c r="K51" s="38">
        <f>'АПУ неотл.пом.'!D51</f>
        <v>12939305</v>
      </c>
      <c r="L51" s="38">
        <f>'АПУ обращения  (1-26)'!D51</f>
        <v>46297335</v>
      </c>
      <c r="M51" s="38">
        <f>'ОДИ ПГГ(2-26)'!D51</f>
        <v>2937381</v>
      </c>
      <c r="N51" s="38">
        <f>Школа!D50</f>
        <v>5569037</v>
      </c>
      <c r="O51" s="38">
        <f>'ФАП(2-26)'!D51</f>
        <v>56452168</v>
      </c>
      <c r="P51" s="38"/>
      <c r="Q51" s="38">
        <f>' СМП '!D51</f>
        <v>0</v>
      </c>
      <c r="R51" s="38">
        <f>'Гемодиализ по видам МП(2-26)'!D51</f>
        <v>0</v>
      </c>
      <c r="S51" s="38">
        <f>'Мед.реаб.(АПУ,ДС,КС) '!D51</f>
        <v>1811635</v>
      </c>
      <c r="T51" s="38">
        <f t="shared" si="4"/>
        <v>317197354</v>
      </c>
    </row>
    <row r="52" spans="1:20" s="1" customFormat="1" ht="10.5" customHeight="1" x14ac:dyDescent="0.2">
      <c r="A52" s="20">
        <v>41</v>
      </c>
      <c r="B52" s="12" t="s">
        <v>105</v>
      </c>
      <c r="C52" s="10" t="s">
        <v>2</v>
      </c>
      <c r="D52" s="38">
        <f>КС!D52</f>
        <v>356748528</v>
      </c>
      <c r="E52" s="38">
        <f>'ДС(2-26)'!D52</f>
        <v>56434224</v>
      </c>
      <c r="F52" s="38">
        <f t="shared" si="1"/>
        <v>570162667</v>
      </c>
      <c r="G52" s="38">
        <f>' Профилактика '!D54</f>
        <v>265023378</v>
      </c>
      <c r="H52" s="38">
        <f>'Диспан.набл.(КП) '!D52</f>
        <v>43434456</v>
      </c>
      <c r="I52" s="38">
        <f>'Дистанционное набл.(КП)'!D53</f>
        <v>1507207</v>
      </c>
      <c r="J52" s="38">
        <f>'Центры здоровья'!D52</f>
        <v>0</v>
      </c>
      <c r="K52" s="38">
        <f>'АПУ неотл.пом.'!D52</f>
        <v>35801755</v>
      </c>
      <c r="L52" s="38">
        <f>'АПУ обращения  (1-26)'!D52</f>
        <v>157847418</v>
      </c>
      <c r="M52" s="38">
        <f>'ОДИ ПГГ(2-26)'!D52</f>
        <v>18587595</v>
      </c>
      <c r="N52" s="38">
        <f>Школа!D51</f>
        <v>13529510</v>
      </c>
      <c r="O52" s="38">
        <f>'ФАП(2-26)'!D52</f>
        <v>34431348</v>
      </c>
      <c r="P52" s="38"/>
      <c r="Q52" s="38">
        <f>' СМП '!D52</f>
        <v>0</v>
      </c>
      <c r="R52" s="38">
        <f>'Гемодиализ по видам МП(2-26)'!D52</f>
        <v>0</v>
      </c>
      <c r="S52" s="38">
        <f>'Мед.реаб.(АПУ,ДС,КС) '!D52</f>
        <v>0</v>
      </c>
      <c r="T52" s="38">
        <f t="shared" si="4"/>
        <v>983345419</v>
      </c>
    </row>
    <row r="53" spans="1:20" s="1" customFormat="1" x14ac:dyDescent="0.2">
      <c r="A53" s="20">
        <v>42</v>
      </c>
      <c r="B53" s="21" t="s">
        <v>106</v>
      </c>
      <c r="C53" s="10" t="s">
        <v>3</v>
      </c>
      <c r="D53" s="38">
        <f>КС!D53</f>
        <v>55565497</v>
      </c>
      <c r="E53" s="38">
        <f>'ДС(2-26)'!D53</f>
        <v>11555326</v>
      </c>
      <c r="F53" s="38">
        <f t="shared" si="1"/>
        <v>170253592</v>
      </c>
      <c r="G53" s="38">
        <f>' Профилактика '!D55</f>
        <v>56811643</v>
      </c>
      <c r="H53" s="38">
        <f>'Диспан.набл.(КП) '!D53</f>
        <v>18607847</v>
      </c>
      <c r="I53" s="38">
        <f>'Дистанционное набл.(КП)'!D54</f>
        <v>491431</v>
      </c>
      <c r="J53" s="38">
        <f>'Центры здоровья'!D53</f>
        <v>0</v>
      </c>
      <c r="K53" s="38">
        <f>'АПУ неотл.пом.'!D53</f>
        <v>9874799</v>
      </c>
      <c r="L53" s="38">
        <f>'АПУ обращения  (1-26)'!D53</f>
        <v>35459294</v>
      </c>
      <c r="M53" s="38">
        <f>'ОДИ ПГГ(2-26)'!D53</f>
        <v>2239999</v>
      </c>
      <c r="N53" s="38">
        <f>Школа!D52</f>
        <v>3794998</v>
      </c>
      <c r="O53" s="38">
        <f>'ФАП(2-26)'!D53</f>
        <v>42973581</v>
      </c>
      <c r="P53" s="38"/>
      <c r="Q53" s="38">
        <f>' СМП '!D53</f>
        <v>0</v>
      </c>
      <c r="R53" s="38">
        <f>'Гемодиализ по видам МП(2-26)'!D53</f>
        <v>0</v>
      </c>
      <c r="S53" s="38">
        <f>'Мед.реаб.(АПУ,ДС,КС) '!D53</f>
        <v>0</v>
      </c>
      <c r="T53" s="38">
        <f t="shared" si="4"/>
        <v>237374415</v>
      </c>
    </row>
    <row r="54" spans="1:20" s="1" customFormat="1" x14ac:dyDescent="0.2">
      <c r="A54" s="20">
        <v>43</v>
      </c>
      <c r="B54" s="13" t="s">
        <v>152</v>
      </c>
      <c r="C54" s="10" t="s">
        <v>32</v>
      </c>
      <c r="D54" s="38">
        <f>КС!D54</f>
        <v>102989950</v>
      </c>
      <c r="E54" s="38">
        <f>'ДС(2-26)'!D54</f>
        <v>15880524</v>
      </c>
      <c r="F54" s="38">
        <f t="shared" si="1"/>
        <v>230905645</v>
      </c>
      <c r="G54" s="38">
        <f>' Профилактика '!D56</f>
        <v>77520374</v>
      </c>
      <c r="H54" s="38">
        <f>'Диспан.набл.(КП) '!D54</f>
        <v>22821141</v>
      </c>
      <c r="I54" s="38">
        <f>'Дистанционное набл.(КП)'!D55</f>
        <v>613458</v>
      </c>
      <c r="J54" s="38">
        <f>'Центры здоровья'!D54</f>
        <v>0</v>
      </c>
      <c r="K54" s="38">
        <f>'АПУ неотл.пом.'!D54</f>
        <v>13350269</v>
      </c>
      <c r="L54" s="38">
        <f>'АПУ обращения  (1-26)'!D54</f>
        <v>48354612</v>
      </c>
      <c r="M54" s="38">
        <f>'ОДИ ПГГ(2-26)'!D54</f>
        <v>5945225</v>
      </c>
      <c r="N54" s="38">
        <f>Школа!D53</f>
        <v>5070150</v>
      </c>
      <c r="O54" s="38">
        <f>'ФАП(2-26)'!D54</f>
        <v>57230416</v>
      </c>
      <c r="P54" s="38"/>
      <c r="Q54" s="38">
        <f>' СМП '!D54</f>
        <v>0</v>
      </c>
      <c r="R54" s="38">
        <f>'Гемодиализ по видам МП(2-26)'!D54</f>
        <v>0</v>
      </c>
      <c r="S54" s="38">
        <f>'Мед.реаб.(АПУ,ДС,КС) '!D54</f>
        <v>1929052</v>
      </c>
      <c r="T54" s="38">
        <f t="shared" si="4"/>
        <v>351705171</v>
      </c>
    </row>
    <row r="55" spans="1:20" s="1" customFormat="1" x14ac:dyDescent="0.2">
      <c r="A55" s="20">
        <v>44</v>
      </c>
      <c r="B55" s="21" t="s">
        <v>107</v>
      </c>
      <c r="C55" s="10" t="s">
        <v>217</v>
      </c>
      <c r="D55" s="38">
        <f>КС!D55</f>
        <v>88403473</v>
      </c>
      <c r="E55" s="38">
        <f>'ДС(2-26)'!D55</f>
        <v>19294660</v>
      </c>
      <c r="F55" s="38">
        <f t="shared" si="1"/>
        <v>272580668</v>
      </c>
      <c r="G55" s="38">
        <f>' Профилактика '!D57</f>
        <v>90693688</v>
      </c>
      <c r="H55" s="38">
        <f>'Диспан.набл.(КП) '!D55</f>
        <v>28787431</v>
      </c>
      <c r="I55" s="38">
        <f>'Дистанционное набл.(КП)'!D56</f>
        <v>807995</v>
      </c>
      <c r="J55" s="38">
        <f>'Центры здоровья'!D55</f>
        <v>0</v>
      </c>
      <c r="K55" s="38">
        <f>'АПУ неотл.пом.'!D55</f>
        <v>15211194</v>
      </c>
      <c r="L55" s="38">
        <f>'АПУ обращения  (1-26)'!D55</f>
        <v>53791663</v>
      </c>
      <c r="M55" s="38">
        <f>'ОДИ ПГГ(2-26)'!D55</f>
        <v>3929100</v>
      </c>
      <c r="N55" s="38">
        <f>Школа!D54</f>
        <v>6187902</v>
      </c>
      <c r="O55" s="38">
        <f>'ФАП(2-26)'!D55</f>
        <v>73171695</v>
      </c>
      <c r="P55" s="38"/>
      <c r="Q55" s="38">
        <f>' СМП '!D55</f>
        <v>0</v>
      </c>
      <c r="R55" s="38">
        <f>'Гемодиализ по видам МП(2-26)'!D55</f>
        <v>0</v>
      </c>
      <c r="S55" s="38">
        <f>'Мед.реаб.(АПУ,ДС,КС) '!D55</f>
        <v>3180996</v>
      </c>
      <c r="T55" s="38">
        <f t="shared" si="4"/>
        <v>383459797</v>
      </c>
    </row>
    <row r="56" spans="1:20" s="1" customFormat="1" ht="10.5" customHeight="1" x14ac:dyDescent="0.2">
      <c r="A56" s="20">
        <v>45</v>
      </c>
      <c r="B56" s="13" t="s">
        <v>108</v>
      </c>
      <c r="C56" s="10" t="s">
        <v>0</v>
      </c>
      <c r="D56" s="38">
        <f>КС!D56</f>
        <v>123142624</v>
      </c>
      <c r="E56" s="38">
        <f>'ДС(2-26)'!D56</f>
        <v>22130577</v>
      </c>
      <c r="F56" s="38">
        <f t="shared" si="1"/>
        <v>301379850</v>
      </c>
      <c r="G56" s="38">
        <f>' Профилактика '!D58</f>
        <v>110488860</v>
      </c>
      <c r="H56" s="38">
        <f>'Диспан.набл.(КП) '!D56</f>
        <v>28131005</v>
      </c>
      <c r="I56" s="38">
        <f>'Дистанционное набл.(КП)'!D57</f>
        <v>815132</v>
      </c>
      <c r="J56" s="38">
        <f>'Центры здоровья'!D56</f>
        <v>0</v>
      </c>
      <c r="K56" s="38">
        <f>'АПУ неотл.пом.'!D56</f>
        <v>18682366</v>
      </c>
      <c r="L56" s="38">
        <f>'АПУ обращения  (1-26)'!D56</f>
        <v>68652535</v>
      </c>
      <c r="M56" s="38">
        <f>'ОДИ ПГГ(2-26)'!D56</f>
        <v>12270683</v>
      </c>
      <c r="N56" s="38">
        <f>Школа!D55</f>
        <v>6272227</v>
      </c>
      <c r="O56" s="38">
        <f>'ФАП(2-26)'!D56</f>
        <v>56067042</v>
      </c>
      <c r="P56" s="38"/>
      <c r="Q56" s="38">
        <f>' СМП '!D56</f>
        <v>0</v>
      </c>
      <c r="R56" s="38">
        <f>'Гемодиализ по видам МП(2-26)'!D56</f>
        <v>0</v>
      </c>
      <c r="S56" s="38">
        <f>'Мед.реаб.(АПУ,ДС,КС) '!D56</f>
        <v>0</v>
      </c>
      <c r="T56" s="38">
        <f t="shared" si="4"/>
        <v>446653051</v>
      </c>
    </row>
    <row r="57" spans="1:20" s="1" customFormat="1" x14ac:dyDescent="0.2">
      <c r="A57" s="20">
        <v>46</v>
      </c>
      <c r="B57" s="21" t="s">
        <v>109</v>
      </c>
      <c r="C57" s="10" t="s">
        <v>4</v>
      </c>
      <c r="D57" s="38">
        <f>КС!D57</f>
        <v>39669081</v>
      </c>
      <c r="E57" s="38">
        <f>'ДС(2-26)'!D57</f>
        <v>7530478</v>
      </c>
      <c r="F57" s="38">
        <f t="shared" si="1"/>
        <v>118032788</v>
      </c>
      <c r="G57" s="38">
        <f>' Профилактика '!D59</f>
        <v>35648914</v>
      </c>
      <c r="H57" s="38">
        <f>'Диспан.набл.(КП) '!D57</f>
        <v>12377392</v>
      </c>
      <c r="I57" s="38">
        <f>'Дистанционное набл.(КП)'!D58</f>
        <v>338134</v>
      </c>
      <c r="J57" s="38">
        <f>'Центры здоровья'!D57</f>
        <v>0</v>
      </c>
      <c r="K57" s="38">
        <f>'АПУ неотл.пом.'!D57</f>
        <v>6197652</v>
      </c>
      <c r="L57" s="38">
        <f>'АПУ обращения  (1-26)'!D57</f>
        <v>24288624</v>
      </c>
      <c r="M57" s="38">
        <f>'ОДИ ПГГ(2-26)'!D57</f>
        <v>1097075</v>
      </c>
      <c r="N57" s="38">
        <f>Школа!D56</f>
        <v>2623198</v>
      </c>
      <c r="O57" s="38">
        <f>'ФАП(2-26)'!D57</f>
        <v>35461799</v>
      </c>
      <c r="P57" s="38"/>
      <c r="Q57" s="38">
        <f>' СМП '!D57</f>
        <v>0</v>
      </c>
      <c r="R57" s="38">
        <f>'Гемодиализ по видам МП(2-26)'!D57</f>
        <v>0</v>
      </c>
      <c r="S57" s="38">
        <f>'Мед.реаб.(АПУ,ДС,КС) '!D57</f>
        <v>0</v>
      </c>
      <c r="T57" s="38">
        <f t="shared" si="4"/>
        <v>165232347</v>
      </c>
    </row>
    <row r="58" spans="1:20" s="1" customFormat="1" x14ac:dyDescent="0.2">
      <c r="A58" s="20">
        <v>47</v>
      </c>
      <c r="B58" s="13" t="s">
        <v>110</v>
      </c>
      <c r="C58" s="10" t="s">
        <v>1</v>
      </c>
      <c r="D58" s="38">
        <f>КС!D58</f>
        <v>76036055</v>
      </c>
      <c r="E58" s="38">
        <f>'ДС(2-26)'!D58</f>
        <v>14635174</v>
      </c>
      <c r="F58" s="38">
        <f t="shared" si="1"/>
        <v>207603896</v>
      </c>
      <c r="G58" s="38">
        <f>' Профилактика '!D60</f>
        <v>71212859</v>
      </c>
      <c r="H58" s="38">
        <f>'Диспан.набл.(КП) '!D58</f>
        <v>20046673</v>
      </c>
      <c r="I58" s="38">
        <f>'Дистанционное набл.(КП)'!D59</f>
        <v>555209</v>
      </c>
      <c r="J58" s="38">
        <f>'Центры здоровья'!D58</f>
        <v>0</v>
      </c>
      <c r="K58" s="38">
        <f>'АПУ неотл.пом.'!D58</f>
        <v>12031951</v>
      </c>
      <c r="L58" s="38">
        <f>'АПУ обращения  (1-26)'!D58</f>
        <v>44532441</v>
      </c>
      <c r="M58" s="38">
        <f>'ОДИ ПГГ(2-26)'!D58</f>
        <v>2569737</v>
      </c>
      <c r="N58" s="38">
        <f>Школа!D57</f>
        <v>4861392</v>
      </c>
      <c r="O58" s="38">
        <f>'ФАП(2-26)'!D58</f>
        <v>51793634</v>
      </c>
      <c r="P58" s="38"/>
      <c r="Q58" s="38">
        <f>' СМП '!D58</f>
        <v>0</v>
      </c>
      <c r="R58" s="38">
        <f>'Гемодиализ по видам МП(2-26)'!D58</f>
        <v>0</v>
      </c>
      <c r="S58" s="38">
        <f>'Мед.реаб.(АПУ,ДС,КС) '!D58</f>
        <v>0</v>
      </c>
      <c r="T58" s="38">
        <f t="shared" si="4"/>
        <v>298275125</v>
      </c>
    </row>
    <row r="59" spans="1:20" s="1" customFormat="1" x14ac:dyDescent="0.2">
      <c r="A59" s="20">
        <v>48</v>
      </c>
      <c r="B59" s="21" t="s">
        <v>111</v>
      </c>
      <c r="C59" s="10" t="s">
        <v>218</v>
      </c>
      <c r="D59" s="38">
        <f>КС!D59</f>
        <v>104349338</v>
      </c>
      <c r="E59" s="38">
        <f>'ДС(2-26)'!D59</f>
        <v>22688966</v>
      </c>
      <c r="F59" s="38">
        <f t="shared" si="1"/>
        <v>297175471</v>
      </c>
      <c r="G59" s="38">
        <f>' Профилактика '!D61</f>
        <v>108902040</v>
      </c>
      <c r="H59" s="38">
        <f>'Диспан.набл.(КП) '!D59</f>
        <v>37715646</v>
      </c>
      <c r="I59" s="38">
        <f>'Дистанционное набл.(КП)'!D60</f>
        <v>1154123</v>
      </c>
      <c r="J59" s="38">
        <f>'Центры здоровья'!D59</f>
        <v>0</v>
      </c>
      <c r="K59" s="38">
        <f>'АПУ неотл.пом.'!D59</f>
        <v>18369945</v>
      </c>
      <c r="L59" s="38">
        <f>'АПУ обращения  (1-26)'!D59</f>
        <v>64729147</v>
      </c>
      <c r="M59" s="38">
        <f>'ОДИ ПГГ(2-26)'!D59</f>
        <v>4370415</v>
      </c>
      <c r="N59" s="38">
        <f>Школа!D58</f>
        <v>10089058</v>
      </c>
      <c r="O59" s="38">
        <f>'ФАП(2-26)'!D59</f>
        <v>51845097</v>
      </c>
      <c r="P59" s="38"/>
      <c r="Q59" s="38">
        <f>' СМП '!D59</f>
        <v>0</v>
      </c>
      <c r="R59" s="38">
        <f>'Гемодиализ по видам МП(2-26)'!D59</f>
        <v>0</v>
      </c>
      <c r="S59" s="38">
        <f>'Мед.реаб.(АПУ,ДС,КС) '!D59</f>
        <v>0</v>
      </c>
      <c r="T59" s="38">
        <f t="shared" si="4"/>
        <v>424213775</v>
      </c>
    </row>
    <row r="60" spans="1:20" s="1" customFormat="1" x14ac:dyDescent="0.2">
      <c r="A60" s="20">
        <v>49</v>
      </c>
      <c r="B60" s="21" t="s">
        <v>112</v>
      </c>
      <c r="C60" s="10" t="s">
        <v>25</v>
      </c>
      <c r="D60" s="38">
        <f>КС!D60</f>
        <v>717355885</v>
      </c>
      <c r="E60" s="38">
        <f>'ДС(2-26)'!D60</f>
        <v>100036255</v>
      </c>
      <c r="F60" s="38">
        <f t="shared" si="1"/>
        <v>983882220</v>
      </c>
      <c r="G60" s="38">
        <f>' Профилактика '!D62</f>
        <v>412993712</v>
      </c>
      <c r="H60" s="38">
        <f>'Диспан.набл.(КП) '!D60</f>
        <v>104883827</v>
      </c>
      <c r="I60" s="38">
        <f>'Дистанционное набл.(КП)'!D61</f>
        <v>2901043</v>
      </c>
      <c r="J60" s="38">
        <f>'Центры здоровья'!D60</f>
        <v>0</v>
      </c>
      <c r="K60" s="38">
        <f>'АПУ неотл.пом.'!D60</f>
        <v>67901909</v>
      </c>
      <c r="L60" s="38">
        <f>'АПУ обращения  (1-26)'!D60</f>
        <v>249890832</v>
      </c>
      <c r="M60" s="38">
        <f>'ОДИ ПГГ(2-26)'!D60</f>
        <v>33798949</v>
      </c>
      <c r="N60" s="38">
        <f>Школа!D59</f>
        <v>24250353</v>
      </c>
      <c r="O60" s="38">
        <f>'ФАП(2-26)'!D60</f>
        <v>87261595</v>
      </c>
      <c r="P60" s="38"/>
      <c r="Q60" s="38">
        <f>' СМП '!D60</f>
        <v>0</v>
      </c>
      <c r="R60" s="38">
        <f>'Гемодиализ по видам МП(2-26)'!D60</f>
        <v>0</v>
      </c>
      <c r="S60" s="38">
        <f>'Мед.реаб.(АПУ,ДС,КС) '!D60</f>
        <v>0</v>
      </c>
      <c r="T60" s="38">
        <f t="shared" si="4"/>
        <v>1801274360</v>
      </c>
    </row>
    <row r="61" spans="1:20" s="1" customFormat="1" x14ac:dyDescent="0.2">
      <c r="A61" s="20">
        <v>50</v>
      </c>
      <c r="B61" s="21" t="s">
        <v>160</v>
      </c>
      <c r="C61" s="10" t="s">
        <v>53</v>
      </c>
      <c r="D61" s="38">
        <f>КС!D61</f>
        <v>79038647</v>
      </c>
      <c r="E61" s="38">
        <f>'ДС(2-26)'!D61</f>
        <v>17048793</v>
      </c>
      <c r="F61" s="38">
        <f t="shared" si="1"/>
        <v>223981201</v>
      </c>
      <c r="G61" s="38">
        <f>' Профилактика '!D63</f>
        <v>78533484</v>
      </c>
      <c r="H61" s="38">
        <f>'Диспан.набл.(КП) '!D61</f>
        <v>23562421</v>
      </c>
      <c r="I61" s="38">
        <f>'Дистанционное набл.(КП)'!D62</f>
        <v>460394</v>
      </c>
      <c r="J61" s="38">
        <f>'Центры здоровья'!D61</f>
        <v>0</v>
      </c>
      <c r="K61" s="38">
        <f>'АПУ неотл.пом.'!D61</f>
        <v>13645372</v>
      </c>
      <c r="L61" s="38">
        <f>'АПУ обращения  (1-26)'!D61</f>
        <v>49272706</v>
      </c>
      <c r="M61" s="38">
        <f>'ОДИ ПГГ(2-26)'!D61</f>
        <v>3143298</v>
      </c>
      <c r="N61" s="38">
        <f>Школа!D60</f>
        <v>4308048</v>
      </c>
      <c r="O61" s="38">
        <f>'ФАП(2-26)'!D61</f>
        <v>51055478</v>
      </c>
      <c r="P61" s="38"/>
      <c r="Q61" s="38">
        <f>' СМП '!D61</f>
        <v>0</v>
      </c>
      <c r="R61" s="38">
        <f>'Гемодиализ по видам МП(2-26)'!D61</f>
        <v>0</v>
      </c>
      <c r="S61" s="38">
        <f>'Мед.реаб.(АПУ,ДС,КС) '!D61</f>
        <v>0</v>
      </c>
      <c r="T61" s="38">
        <f t="shared" si="4"/>
        <v>320068641</v>
      </c>
    </row>
    <row r="62" spans="1:20" s="1" customFormat="1" x14ac:dyDescent="0.2">
      <c r="A62" s="20">
        <v>51</v>
      </c>
      <c r="B62" s="21" t="s">
        <v>113</v>
      </c>
      <c r="C62" s="10" t="s">
        <v>219</v>
      </c>
      <c r="D62" s="38">
        <f>КС!D62</f>
        <v>61005554</v>
      </c>
      <c r="E62" s="38">
        <f>'ДС(2-26)'!D62</f>
        <v>13674881</v>
      </c>
      <c r="F62" s="38">
        <f t="shared" si="1"/>
        <v>183145346</v>
      </c>
      <c r="G62" s="38">
        <f>' Профилактика '!D64</f>
        <v>57954389</v>
      </c>
      <c r="H62" s="38">
        <f>'Диспан.набл.(КП) '!D62</f>
        <v>17031831</v>
      </c>
      <c r="I62" s="38">
        <f>'Дистанционное набл.(КП)'!D63</f>
        <v>518568</v>
      </c>
      <c r="J62" s="38">
        <f>'Центры здоровья'!D62</f>
        <v>0</v>
      </c>
      <c r="K62" s="38">
        <f>'АПУ неотл.пом.'!D62</f>
        <v>10145996</v>
      </c>
      <c r="L62" s="38">
        <f>'АПУ обращения  (1-26)'!D62</f>
        <v>36387469</v>
      </c>
      <c r="M62" s="38">
        <f>'ОДИ ПГГ(2-26)'!D62</f>
        <v>2300175</v>
      </c>
      <c r="N62" s="38">
        <f>Школа!D61</f>
        <v>4131287</v>
      </c>
      <c r="O62" s="38">
        <f>'ФАП(2-26)'!D62</f>
        <v>54675631</v>
      </c>
      <c r="P62" s="38"/>
      <c r="Q62" s="38">
        <f>' СМП '!D62</f>
        <v>0</v>
      </c>
      <c r="R62" s="38">
        <f>'Гемодиализ по видам МП(2-26)'!D62</f>
        <v>0</v>
      </c>
      <c r="S62" s="38">
        <f>'Мед.реаб.(АПУ,ДС,КС) '!D62</f>
        <v>0</v>
      </c>
      <c r="T62" s="38">
        <f t="shared" si="4"/>
        <v>257825781</v>
      </c>
    </row>
    <row r="63" spans="1:20" s="1" customFormat="1" x14ac:dyDescent="0.2">
      <c r="A63" s="20">
        <v>52</v>
      </c>
      <c r="B63" s="13" t="s">
        <v>162</v>
      </c>
      <c r="C63" s="10" t="s">
        <v>220</v>
      </c>
      <c r="D63" s="38">
        <f>КС!D63</f>
        <v>64666843</v>
      </c>
      <c r="E63" s="38">
        <f>'ДС(2-26)'!D63</f>
        <v>13018190</v>
      </c>
      <c r="F63" s="38">
        <f t="shared" si="1"/>
        <v>189061279</v>
      </c>
      <c r="G63" s="38">
        <f>' Профилактика '!D65</f>
        <v>65041065</v>
      </c>
      <c r="H63" s="38">
        <f>'Диспан.набл.(КП) '!D63</f>
        <v>20866087</v>
      </c>
      <c r="I63" s="38">
        <f>'Дистанционное набл.(КП)'!D64</f>
        <v>642226</v>
      </c>
      <c r="J63" s="38">
        <f>'Центры здоровья'!D63</f>
        <v>0</v>
      </c>
      <c r="K63" s="38">
        <f>'АПУ неотл.пом.'!D63</f>
        <v>11344191</v>
      </c>
      <c r="L63" s="38">
        <f>'АПУ обращения  (1-26)'!D63</f>
        <v>41109542</v>
      </c>
      <c r="M63" s="38">
        <f>'ОДИ ПГГ(2-26)'!D63</f>
        <v>3841425</v>
      </c>
      <c r="N63" s="38">
        <f>Школа!D62</f>
        <v>5286081</v>
      </c>
      <c r="O63" s="38">
        <f>'ФАП(2-26)'!D63</f>
        <v>40930662</v>
      </c>
      <c r="P63" s="38"/>
      <c r="Q63" s="38">
        <f>' СМП '!D63</f>
        <v>0</v>
      </c>
      <c r="R63" s="38">
        <f>'Гемодиализ по видам МП(2-26)'!D63</f>
        <v>0</v>
      </c>
      <c r="S63" s="38">
        <f>'Мед.реаб.(АПУ,ДС,КС) '!D63</f>
        <v>4969874</v>
      </c>
      <c r="T63" s="38">
        <f t="shared" si="4"/>
        <v>271716186</v>
      </c>
    </row>
    <row r="64" spans="1:20" s="1" customFormat="1" x14ac:dyDescent="0.2">
      <c r="A64" s="20">
        <v>53</v>
      </c>
      <c r="B64" s="21" t="s">
        <v>223</v>
      </c>
      <c r="C64" s="10" t="s">
        <v>222</v>
      </c>
      <c r="D64" s="38">
        <f>КС!D64</f>
        <v>417954944</v>
      </c>
      <c r="E64" s="38">
        <f>'ДС(2-26)'!D64</f>
        <v>0</v>
      </c>
      <c r="F64" s="38">
        <f t="shared" si="1"/>
        <v>433480</v>
      </c>
      <c r="G64" s="38">
        <f>' Профилактика '!D66</f>
        <v>0</v>
      </c>
      <c r="H64" s="38">
        <f>'Диспан.набл.(КП) '!D64</f>
        <v>0</v>
      </c>
      <c r="I64" s="38">
        <f>'Дистанционное набл.(КП)'!D65</f>
        <v>0</v>
      </c>
      <c r="J64" s="38">
        <f>'Центры здоровья'!D64</f>
        <v>0</v>
      </c>
      <c r="K64" s="38">
        <f>'АПУ неотл.пом.'!D64</f>
        <v>433480</v>
      </c>
      <c r="L64" s="38">
        <f>'АПУ обращения  (1-26)'!D64</f>
        <v>0</v>
      </c>
      <c r="M64" s="38">
        <f>'ОДИ ПГГ(2-26)'!D64</f>
        <v>0</v>
      </c>
      <c r="N64" s="38">
        <f>Школа!D63</f>
        <v>0</v>
      </c>
      <c r="O64" s="38">
        <f>'ФАП(2-26)'!D64</f>
        <v>0</v>
      </c>
      <c r="P64" s="38"/>
      <c r="Q64" s="38">
        <f>' СМП '!D64</f>
        <v>0</v>
      </c>
      <c r="R64" s="38">
        <f>'Гемодиализ по видам МП(2-26)'!D64</f>
        <v>0</v>
      </c>
      <c r="S64" s="38">
        <f>'Мед.реаб.(АПУ,ДС,КС) '!D64</f>
        <v>0</v>
      </c>
      <c r="T64" s="38">
        <f t="shared" si="4"/>
        <v>418388424</v>
      </c>
    </row>
    <row r="65" spans="1:20" s="1" customFormat="1" x14ac:dyDescent="0.2">
      <c r="A65" s="20">
        <v>54</v>
      </c>
      <c r="B65" s="21" t="s">
        <v>233</v>
      </c>
      <c r="C65" s="10" t="s">
        <v>234</v>
      </c>
      <c r="D65" s="38">
        <f>КС!D65</f>
        <v>0</v>
      </c>
      <c r="E65" s="38">
        <f>'ДС(2-26)'!D65</f>
        <v>0</v>
      </c>
      <c r="F65" s="38">
        <f t="shared" si="1"/>
        <v>0</v>
      </c>
      <c r="G65" s="38">
        <f>' Профилактика '!D67</f>
        <v>0</v>
      </c>
      <c r="H65" s="38">
        <f>'Диспан.набл.(КП) '!D65</f>
        <v>0</v>
      </c>
      <c r="I65" s="38">
        <f>'Дистанционное набл.(КП)'!D66</f>
        <v>0</v>
      </c>
      <c r="J65" s="38">
        <f>'Центры здоровья'!D65</f>
        <v>0</v>
      </c>
      <c r="K65" s="38">
        <f>'АПУ неотл.пом.'!D65</f>
        <v>0</v>
      </c>
      <c r="L65" s="38">
        <f>'АПУ обращения  (1-26)'!D65</f>
        <v>0</v>
      </c>
      <c r="M65" s="38">
        <f>'ОДИ ПГГ(2-26)'!D65</f>
        <v>0</v>
      </c>
      <c r="N65" s="38">
        <f>Школа!D64</f>
        <v>0</v>
      </c>
      <c r="O65" s="38">
        <f>'ФАП(2-26)'!D65</f>
        <v>0</v>
      </c>
      <c r="P65" s="38"/>
      <c r="Q65" s="38">
        <f>' СМП '!D65</f>
        <v>0</v>
      </c>
      <c r="R65" s="38">
        <f>'Гемодиализ по видам МП(2-26)'!D65</f>
        <v>0</v>
      </c>
      <c r="S65" s="38">
        <f>'Мед.реаб.(АПУ,ДС,КС) '!D65</f>
        <v>9505477</v>
      </c>
      <c r="T65" s="38">
        <f t="shared" si="4"/>
        <v>9505477</v>
      </c>
    </row>
    <row r="66" spans="1:20" s="1" customFormat="1" ht="23.25" customHeight="1" x14ac:dyDescent="0.2">
      <c r="A66" s="20">
        <v>55</v>
      </c>
      <c r="B66" s="21" t="s">
        <v>114</v>
      </c>
      <c r="C66" s="10" t="s">
        <v>52</v>
      </c>
      <c r="D66" s="38">
        <f>КС!D66</f>
        <v>0</v>
      </c>
      <c r="E66" s="38">
        <f>'ДС(2-26)'!D66</f>
        <v>27812171</v>
      </c>
      <c r="F66" s="38">
        <f t="shared" si="1"/>
        <v>221604854</v>
      </c>
      <c r="G66" s="38">
        <f>' Профилактика '!D68</f>
        <v>156738746</v>
      </c>
      <c r="H66" s="38">
        <f>'Диспан.набл.(КП) '!D66</f>
        <v>181652</v>
      </c>
      <c r="I66" s="38">
        <f>'Дистанционное набл.(КП)'!D67</f>
        <v>0</v>
      </c>
      <c r="J66" s="38">
        <f>'Центры здоровья'!D66</f>
        <v>0</v>
      </c>
      <c r="K66" s="38">
        <f>'АПУ неотл.пом.'!D66</f>
        <v>10722128</v>
      </c>
      <c r="L66" s="38">
        <f>'АПУ обращения  (1-26)'!D66</f>
        <v>50365773</v>
      </c>
      <c r="M66" s="38">
        <f>'ОДИ ПГГ(2-26)'!D66</f>
        <v>2073413</v>
      </c>
      <c r="N66" s="38">
        <f>Школа!D65</f>
        <v>1523142</v>
      </c>
      <c r="O66" s="38">
        <f>'ФАП(2-26)'!D66</f>
        <v>0</v>
      </c>
      <c r="P66" s="38"/>
      <c r="Q66" s="38">
        <f>' СМП '!D66</f>
        <v>0</v>
      </c>
      <c r="R66" s="38">
        <f>'Гемодиализ по видам МП(2-26)'!D66</f>
        <v>0</v>
      </c>
      <c r="S66" s="38">
        <f>'Мед.реаб.(АПУ,ДС,КС) '!D66</f>
        <v>9575656</v>
      </c>
      <c r="T66" s="38">
        <f t="shared" si="4"/>
        <v>258992681</v>
      </c>
    </row>
    <row r="67" spans="1:20" s="1" customFormat="1" ht="27.75" customHeight="1" x14ac:dyDescent="0.2">
      <c r="A67" s="20">
        <v>56</v>
      </c>
      <c r="B67" s="13" t="s">
        <v>115</v>
      </c>
      <c r="C67" s="10" t="s">
        <v>235</v>
      </c>
      <c r="D67" s="38">
        <f>КС!D67</f>
        <v>0</v>
      </c>
      <c r="E67" s="38">
        <f>'ДС(2-26)'!D67</f>
        <v>21368099</v>
      </c>
      <c r="F67" s="38">
        <f t="shared" si="1"/>
        <v>170807823</v>
      </c>
      <c r="G67" s="38">
        <f>' Профилактика '!D69</f>
        <v>119974602</v>
      </c>
      <c r="H67" s="38">
        <f>'Диспан.набл.(КП) '!D67</f>
        <v>261041</v>
      </c>
      <c r="I67" s="38">
        <f>'Дистанционное набл.(КП)'!D68</f>
        <v>0</v>
      </c>
      <c r="J67" s="38">
        <f>'Центры здоровья'!D67</f>
        <v>0</v>
      </c>
      <c r="K67" s="38">
        <f>'АПУ неотл.пом.'!D67</f>
        <v>8239371</v>
      </c>
      <c r="L67" s="38">
        <f>'АПУ обращения  (1-26)'!D67</f>
        <v>39343038</v>
      </c>
      <c r="M67" s="38">
        <f>'ОДИ ПГГ(2-26)'!D67</f>
        <v>1953677</v>
      </c>
      <c r="N67" s="38">
        <f>Школа!D66</f>
        <v>1036094</v>
      </c>
      <c r="O67" s="38">
        <f>'ФАП(2-26)'!D67</f>
        <v>0</v>
      </c>
      <c r="P67" s="38"/>
      <c r="Q67" s="38">
        <f>' СМП '!D67</f>
        <v>0</v>
      </c>
      <c r="R67" s="38">
        <f>'Гемодиализ по видам МП(2-26)'!D67</f>
        <v>0</v>
      </c>
      <c r="S67" s="38">
        <f>'Мед.реаб.(АПУ,ДС,КС) '!D67</f>
        <v>9255451</v>
      </c>
      <c r="T67" s="38">
        <f t="shared" si="4"/>
        <v>201431373</v>
      </c>
    </row>
    <row r="68" spans="1:20" s="1" customFormat="1" ht="24" x14ac:dyDescent="0.2">
      <c r="A68" s="20">
        <v>57</v>
      </c>
      <c r="B68" s="12" t="s">
        <v>116</v>
      </c>
      <c r="C68" s="10" t="s">
        <v>117</v>
      </c>
      <c r="D68" s="38">
        <f>КС!D68</f>
        <v>0</v>
      </c>
      <c r="E68" s="38">
        <f>'ДС(2-26)'!D68</f>
        <v>27835933</v>
      </c>
      <c r="F68" s="38">
        <f t="shared" si="1"/>
        <v>319105799</v>
      </c>
      <c r="G68" s="38">
        <f>' Профилактика '!D70</f>
        <v>179649271</v>
      </c>
      <c r="H68" s="38">
        <f>'Диспан.набл.(КП) '!D68</f>
        <v>78043</v>
      </c>
      <c r="I68" s="38">
        <f>'Дистанционное набл.(КП)'!D69</f>
        <v>0</v>
      </c>
      <c r="J68" s="38">
        <f>'Центры здоровья'!D68</f>
        <v>0</v>
      </c>
      <c r="K68" s="38">
        <f>'АПУ неотл.пом.'!D68</f>
        <v>28455795</v>
      </c>
      <c r="L68" s="38">
        <f>'АПУ обращения  (1-26)'!D68</f>
        <v>107052284</v>
      </c>
      <c r="M68" s="38">
        <f>'ОДИ ПГГ(2-26)'!D68</f>
        <v>2248200</v>
      </c>
      <c r="N68" s="38">
        <f>Школа!D67</f>
        <v>1622206</v>
      </c>
      <c r="O68" s="38">
        <f>'ФАП(2-26)'!D68</f>
        <v>0</v>
      </c>
      <c r="P68" s="38"/>
      <c r="Q68" s="38">
        <f>' СМП '!D68</f>
        <v>0</v>
      </c>
      <c r="R68" s="38">
        <f>'Гемодиализ по видам МП(2-26)'!D68</f>
        <v>0</v>
      </c>
      <c r="S68" s="38">
        <f>'Мед.реаб.(АПУ,ДС,КС) '!D68</f>
        <v>0</v>
      </c>
      <c r="T68" s="38">
        <f t="shared" si="4"/>
        <v>346941732</v>
      </c>
    </row>
    <row r="69" spans="1:20" s="1" customFormat="1" x14ac:dyDescent="0.2">
      <c r="A69" s="20">
        <v>58</v>
      </c>
      <c r="B69" s="13" t="s">
        <v>118</v>
      </c>
      <c r="C69" s="10" t="s">
        <v>236</v>
      </c>
      <c r="D69" s="38">
        <f>КС!D69</f>
        <v>0</v>
      </c>
      <c r="E69" s="38">
        <f>'ДС(2-26)'!D69</f>
        <v>41772059</v>
      </c>
      <c r="F69" s="38">
        <f t="shared" si="1"/>
        <v>371788349</v>
      </c>
      <c r="G69" s="38">
        <f>' Профилактика '!D71</f>
        <v>247076467</v>
      </c>
      <c r="H69" s="38">
        <f>'Диспан.набл.(КП) '!D69</f>
        <v>84938</v>
      </c>
      <c r="I69" s="38">
        <f>'Дистанционное набл.(КП)'!D70</f>
        <v>0</v>
      </c>
      <c r="J69" s="38">
        <f>'Центры здоровья'!D69</f>
        <v>0</v>
      </c>
      <c r="K69" s="38">
        <f>'АПУ неотл.пом.'!D69</f>
        <v>33654304</v>
      </c>
      <c r="L69" s="38">
        <f>'АПУ обращения  (1-26)'!D69</f>
        <v>84023952</v>
      </c>
      <c r="M69" s="38">
        <f>'ОДИ ПГГ(2-26)'!D69</f>
        <v>4796589</v>
      </c>
      <c r="N69" s="38">
        <f>Школа!D68</f>
        <v>2152099</v>
      </c>
      <c r="O69" s="38">
        <f>'ФАП(2-26)'!D69</f>
        <v>0</v>
      </c>
      <c r="P69" s="38"/>
      <c r="Q69" s="38">
        <f>' СМП '!D69</f>
        <v>0</v>
      </c>
      <c r="R69" s="38">
        <f>'Гемодиализ по видам МП(2-26)'!D69</f>
        <v>0</v>
      </c>
      <c r="S69" s="38">
        <f>'Мед.реаб.(АПУ,ДС,КС) '!D69</f>
        <v>10404298</v>
      </c>
      <c r="T69" s="38">
        <f t="shared" si="4"/>
        <v>423964706</v>
      </c>
    </row>
    <row r="70" spans="1:20" s="1" customFormat="1" x14ac:dyDescent="0.2">
      <c r="A70" s="20">
        <v>59</v>
      </c>
      <c r="B70" s="21" t="s">
        <v>119</v>
      </c>
      <c r="C70" s="10" t="s">
        <v>327</v>
      </c>
      <c r="D70" s="38">
        <f>КС!D70</f>
        <v>0</v>
      </c>
      <c r="E70" s="38">
        <f>'ДС(2-26)'!D70</f>
        <v>25215462</v>
      </c>
      <c r="F70" s="38">
        <f t="shared" si="1"/>
        <v>231513561</v>
      </c>
      <c r="G70" s="38">
        <f>' Профилактика '!D72</f>
        <v>149156629</v>
      </c>
      <c r="H70" s="38">
        <f>'Диспан.набл.(КП) '!D70</f>
        <v>10765</v>
      </c>
      <c r="I70" s="38">
        <f>'Дистанционное набл.(КП)'!D71</f>
        <v>0</v>
      </c>
      <c r="J70" s="38">
        <f>'Центры здоровья'!D70</f>
        <v>0</v>
      </c>
      <c r="K70" s="38">
        <f>'АПУ неотл.пом.'!D70</f>
        <v>9200613</v>
      </c>
      <c r="L70" s="38">
        <f>'АПУ обращения  (1-26)'!D70</f>
        <v>69200331</v>
      </c>
      <c r="M70" s="38">
        <f>'ОДИ ПГГ(2-26)'!D70</f>
        <v>2102472</v>
      </c>
      <c r="N70" s="38">
        <f>Школа!D69</f>
        <v>1842751</v>
      </c>
      <c r="O70" s="38">
        <f>'ФАП(2-26)'!D70</f>
        <v>0</v>
      </c>
      <c r="P70" s="38"/>
      <c r="Q70" s="38">
        <f>' СМП '!D70</f>
        <v>0</v>
      </c>
      <c r="R70" s="38">
        <f>'Гемодиализ по видам МП(2-26)'!D70</f>
        <v>0</v>
      </c>
      <c r="S70" s="38">
        <f>'Мед.реаб.(АПУ,ДС,КС) '!D70</f>
        <v>15113177</v>
      </c>
      <c r="T70" s="38">
        <f t="shared" si="4"/>
        <v>271842200</v>
      </c>
    </row>
    <row r="71" spans="1:20" s="1" customFormat="1" ht="24" x14ac:dyDescent="0.2">
      <c r="A71" s="20">
        <v>60</v>
      </c>
      <c r="B71" s="12" t="s">
        <v>120</v>
      </c>
      <c r="C71" s="10" t="s">
        <v>237</v>
      </c>
      <c r="D71" s="38">
        <f>КС!D71</f>
        <v>0</v>
      </c>
      <c r="E71" s="38">
        <f>'ДС(2-26)'!D71</f>
        <v>0</v>
      </c>
      <c r="F71" s="38">
        <f t="shared" si="1"/>
        <v>134901412</v>
      </c>
      <c r="G71" s="38">
        <f>' Профилактика '!D73</f>
        <v>32014273</v>
      </c>
      <c r="H71" s="38">
        <f>'Диспан.набл.(КП) '!D71</f>
        <v>0</v>
      </c>
      <c r="I71" s="38">
        <f>'Дистанционное набл.(КП)'!D72</f>
        <v>0</v>
      </c>
      <c r="J71" s="38">
        <f>'Центры здоровья'!D71</f>
        <v>0</v>
      </c>
      <c r="K71" s="38">
        <f>'АПУ неотл.пом.'!D71</f>
        <v>0</v>
      </c>
      <c r="L71" s="38">
        <f>'АПУ обращения  (1-26)'!D71</f>
        <v>102887139</v>
      </c>
      <c r="M71" s="38">
        <f>'ОДИ ПГГ(2-26)'!D71</f>
        <v>0</v>
      </c>
      <c r="N71" s="38">
        <f>Школа!D70</f>
        <v>0</v>
      </c>
      <c r="O71" s="38">
        <f>'ФАП(2-26)'!D71</f>
        <v>0</v>
      </c>
      <c r="P71" s="38"/>
      <c r="Q71" s="38">
        <f>' СМП '!D71</f>
        <v>0</v>
      </c>
      <c r="R71" s="38">
        <f>'Гемодиализ по видам МП(2-26)'!D71</f>
        <v>0</v>
      </c>
      <c r="S71" s="38">
        <f>'Мед.реаб.(АПУ,ДС,КС) '!D71</f>
        <v>0</v>
      </c>
      <c r="T71" s="38">
        <f t="shared" si="4"/>
        <v>134901412</v>
      </c>
    </row>
    <row r="72" spans="1:20" s="1" customFormat="1" ht="24" x14ac:dyDescent="0.2">
      <c r="A72" s="20">
        <v>61</v>
      </c>
      <c r="B72" s="12" t="s">
        <v>121</v>
      </c>
      <c r="C72" s="10" t="s">
        <v>238</v>
      </c>
      <c r="D72" s="38">
        <f>КС!D72</f>
        <v>0</v>
      </c>
      <c r="E72" s="38">
        <f>'ДС(2-26)'!D72</f>
        <v>0</v>
      </c>
      <c r="F72" s="38">
        <f t="shared" ref="F72:F135" si="5">G72+H72+I72+J72+K72+L72+M72+N72+O72+P72</f>
        <v>140139587</v>
      </c>
      <c r="G72" s="38">
        <f>' Профилактика '!D74</f>
        <v>29778932</v>
      </c>
      <c r="H72" s="38">
        <f>'Диспан.набл.(КП) '!D72</f>
        <v>0</v>
      </c>
      <c r="I72" s="38">
        <f>'Дистанционное набл.(КП)'!D73</f>
        <v>0</v>
      </c>
      <c r="J72" s="38">
        <f>'Центры здоровья'!D72</f>
        <v>0</v>
      </c>
      <c r="K72" s="38">
        <f>'АПУ неотл.пом.'!D72</f>
        <v>9696798</v>
      </c>
      <c r="L72" s="38">
        <f>'АПУ обращения  (1-26)'!D72</f>
        <v>100663857</v>
      </c>
      <c r="M72" s="38">
        <f>'ОДИ ПГГ(2-26)'!D72</f>
        <v>0</v>
      </c>
      <c r="N72" s="38">
        <f>Школа!D71</f>
        <v>0</v>
      </c>
      <c r="O72" s="38">
        <f>'ФАП(2-26)'!D72</f>
        <v>0</v>
      </c>
      <c r="P72" s="38"/>
      <c r="Q72" s="38">
        <f>' СМП '!D72</f>
        <v>0</v>
      </c>
      <c r="R72" s="38">
        <f>'Гемодиализ по видам МП(2-26)'!D72</f>
        <v>0</v>
      </c>
      <c r="S72" s="38">
        <f>'Мед.реаб.(АПУ,ДС,КС) '!D72</f>
        <v>0</v>
      </c>
      <c r="T72" s="38">
        <f t="shared" si="4"/>
        <v>140139587</v>
      </c>
    </row>
    <row r="73" spans="1:20" s="1" customFormat="1" x14ac:dyDescent="0.2">
      <c r="A73" s="20">
        <v>62</v>
      </c>
      <c r="B73" s="13" t="s">
        <v>122</v>
      </c>
      <c r="C73" s="10" t="s">
        <v>239</v>
      </c>
      <c r="D73" s="38">
        <f>КС!D73</f>
        <v>0</v>
      </c>
      <c r="E73" s="38">
        <f>'ДС(2-26)'!D73</f>
        <v>53730196</v>
      </c>
      <c r="F73" s="38">
        <f t="shared" si="5"/>
        <v>517940558</v>
      </c>
      <c r="G73" s="38">
        <f>' Профилактика '!D75</f>
        <v>250657874</v>
      </c>
      <c r="H73" s="38">
        <f>'Диспан.набл.(КП) '!D73</f>
        <v>82938185</v>
      </c>
      <c r="I73" s="38">
        <f>'Дистанционное набл.(КП)'!D74</f>
        <v>2116826</v>
      </c>
      <c r="J73" s="38">
        <f>'Центры здоровья'!D73</f>
        <v>0</v>
      </c>
      <c r="K73" s="38">
        <f>'АПУ неотл.пом.'!D73</f>
        <v>26121505</v>
      </c>
      <c r="L73" s="38">
        <f>'АПУ обращения  (1-26)'!D73</f>
        <v>124985147</v>
      </c>
      <c r="M73" s="38">
        <f>'ОДИ ПГГ(2-26)'!D73</f>
        <v>12145980</v>
      </c>
      <c r="N73" s="38">
        <f>Школа!D72</f>
        <v>18975041</v>
      </c>
      <c r="O73" s="38">
        <f>'ФАП(2-26)'!D73</f>
        <v>0</v>
      </c>
      <c r="P73" s="38"/>
      <c r="Q73" s="38">
        <f>' СМП '!D73</f>
        <v>0</v>
      </c>
      <c r="R73" s="38">
        <f>'Гемодиализ по видам МП(2-26)'!D73</f>
        <v>0</v>
      </c>
      <c r="S73" s="38">
        <f>'Мед.реаб.(АПУ,ДС,КС) '!D73</f>
        <v>4351897</v>
      </c>
      <c r="T73" s="38">
        <f t="shared" si="4"/>
        <v>576022651</v>
      </c>
    </row>
    <row r="74" spans="1:20" s="1" customFormat="1" x14ac:dyDescent="0.2">
      <c r="A74" s="20">
        <v>63</v>
      </c>
      <c r="B74" s="13" t="s">
        <v>123</v>
      </c>
      <c r="C74" s="10" t="s">
        <v>51</v>
      </c>
      <c r="D74" s="38">
        <f>КС!D74</f>
        <v>0</v>
      </c>
      <c r="E74" s="38">
        <f>'ДС(2-26)'!D74</f>
        <v>29064667</v>
      </c>
      <c r="F74" s="38">
        <f t="shared" si="5"/>
        <v>321602386</v>
      </c>
      <c r="G74" s="38">
        <f>' Профилактика '!D76</f>
        <v>142900470</v>
      </c>
      <c r="H74" s="38">
        <f>'Диспан.набл.(КП) '!D74</f>
        <v>55850228</v>
      </c>
      <c r="I74" s="38">
        <f>'Дистанционное набл.(КП)'!D75</f>
        <v>1392513</v>
      </c>
      <c r="J74" s="38">
        <f>'Центры здоровья'!D74</f>
        <v>16213718</v>
      </c>
      <c r="K74" s="38">
        <f>'АПУ неотл.пом.'!D74</f>
        <v>17810610</v>
      </c>
      <c r="L74" s="38">
        <f>'АПУ обращения  (1-26)'!D74</f>
        <v>64995455</v>
      </c>
      <c r="M74" s="38">
        <f>'ОДИ ПГГ(2-26)'!D74</f>
        <v>10925383</v>
      </c>
      <c r="N74" s="38">
        <f>Школа!D73</f>
        <v>11514009</v>
      </c>
      <c r="O74" s="38">
        <f>'ФАП(2-26)'!D74</f>
        <v>0</v>
      </c>
      <c r="P74" s="38"/>
      <c r="Q74" s="38">
        <f>' СМП '!D74</f>
        <v>0</v>
      </c>
      <c r="R74" s="38">
        <f>'Гемодиализ по видам МП(2-26)'!D74</f>
        <v>0</v>
      </c>
      <c r="S74" s="38">
        <f>'Мед.реаб.(АПУ,ДС,КС) '!D74</f>
        <v>14949088</v>
      </c>
      <c r="T74" s="38">
        <f t="shared" si="4"/>
        <v>365616141</v>
      </c>
    </row>
    <row r="75" spans="1:20" s="1" customFormat="1" x14ac:dyDescent="0.2">
      <c r="A75" s="20">
        <v>64</v>
      </c>
      <c r="B75" s="13" t="s">
        <v>124</v>
      </c>
      <c r="C75" s="10" t="s">
        <v>240</v>
      </c>
      <c r="D75" s="38">
        <f>КС!D75</f>
        <v>0</v>
      </c>
      <c r="E75" s="38">
        <f>'ДС(2-26)'!D75</f>
        <v>75690909</v>
      </c>
      <c r="F75" s="38">
        <f t="shared" si="5"/>
        <v>687819040</v>
      </c>
      <c r="G75" s="38">
        <f>' Профилактика '!D77</f>
        <v>332345956</v>
      </c>
      <c r="H75" s="38">
        <f>'Диспан.набл.(КП) '!D75</f>
        <v>108809587</v>
      </c>
      <c r="I75" s="38">
        <f>'Дистанционное набл.(КП)'!D76</f>
        <v>2818526</v>
      </c>
      <c r="J75" s="38">
        <f>'Центры здоровья'!D75</f>
        <v>0</v>
      </c>
      <c r="K75" s="38">
        <f>'АПУ неотл.пом.'!D75</f>
        <v>40886917</v>
      </c>
      <c r="L75" s="38">
        <f>'АПУ обращения  (1-26)'!D75</f>
        <v>161356859</v>
      </c>
      <c r="M75" s="38">
        <f>'ОДИ ПГГ(2-26)'!D75</f>
        <v>16148832</v>
      </c>
      <c r="N75" s="38">
        <f>Школа!D74</f>
        <v>25452363</v>
      </c>
      <c r="O75" s="38">
        <f>'ФАП(2-26)'!D75</f>
        <v>0</v>
      </c>
      <c r="P75" s="38"/>
      <c r="Q75" s="38">
        <f>' СМП '!D75</f>
        <v>0</v>
      </c>
      <c r="R75" s="38">
        <f>'Гемодиализ по видам МП(2-26)'!D75</f>
        <v>0</v>
      </c>
      <c r="S75" s="38">
        <f>'Мед.реаб.(АПУ,ДС,КС) '!D75</f>
        <v>8215129</v>
      </c>
      <c r="T75" s="38">
        <f t="shared" si="4"/>
        <v>771725078</v>
      </c>
    </row>
    <row r="76" spans="1:20" s="1" customFormat="1" ht="24" x14ac:dyDescent="0.2">
      <c r="A76" s="20">
        <v>65</v>
      </c>
      <c r="B76" s="13" t="s">
        <v>125</v>
      </c>
      <c r="C76" s="10" t="s">
        <v>241</v>
      </c>
      <c r="D76" s="38">
        <f>КС!D76</f>
        <v>0</v>
      </c>
      <c r="E76" s="38">
        <f>'ДС(2-26)'!D76</f>
        <v>0</v>
      </c>
      <c r="F76" s="38">
        <f t="shared" si="5"/>
        <v>60957211</v>
      </c>
      <c r="G76" s="38">
        <f>' Профилактика '!D78</f>
        <v>13899104</v>
      </c>
      <c r="H76" s="38">
        <f>'Диспан.набл.(КП) '!D76</f>
        <v>33639</v>
      </c>
      <c r="I76" s="38">
        <f>'Дистанционное набл.(КП)'!D77</f>
        <v>0</v>
      </c>
      <c r="J76" s="38">
        <f>'Центры здоровья'!D76</f>
        <v>0</v>
      </c>
      <c r="K76" s="38">
        <f>'АПУ неотл.пом.'!D76</f>
        <v>0</v>
      </c>
      <c r="L76" s="38">
        <f>'АПУ обращения  (1-26)'!D76</f>
        <v>47024468</v>
      </c>
      <c r="M76" s="38">
        <f>'ОДИ ПГГ(2-26)'!D76</f>
        <v>0</v>
      </c>
      <c r="N76" s="38">
        <f>Школа!D75</f>
        <v>0</v>
      </c>
      <c r="O76" s="38">
        <f>'ФАП(2-26)'!D76</f>
        <v>0</v>
      </c>
      <c r="P76" s="38"/>
      <c r="Q76" s="38">
        <f>' СМП '!D76</f>
        <v>0</v>
      </c>
      <c r="R76" s="38">
        <f>'Гемодиализ по видам МП(2-26)'!D76</f>
        <v>0</v>
      </c>
      <c r="S76" s="38">
        <f>'Мед.реаб.(АПУ,ДС,КС) '!D76</f>
        <v>0</v>
      </c>
      <c r="T76" s="38">
        <f t="shared" ref="T76:T107" si="6">D76+E76+F76+Q76+R76+S76</f>
        <v>60957211</v>
      </c>
    </row>
    <row r="77" spans="1:20" s="1" customFormat="1" ht="24" x14ac:dyDescent="0.2">
      <c r="A77" s="20">
        <v>66</v>
      </c>
      <c r="B77" s="12" t="s">
        <v>126</v>
      </c>
      <c r="C77" s="10" t="s">
        <v>242</v>
      </c>
      <c r="D77" s="38">
        <f>КС!D77</f>
        <v>0</v>
      </c>
      <c r="E77" s="38">
        <f>'ДС(2-26)'!D77</f>
        <v>0</v>
      </c>
      <c r="F77" s="38">
        <f t="shared" si="5"/>
        <v>78531002</v>
      </c>
      <c r="G77" s="38">
        <f>' Профилактика '!D79</f>
        <v>12681070</v>
      </c>
      <c r="H77" s="38">
        <f>'Диспан.набл.(КП) '!D77</f>
        <v>12110</v>
      </c>
      <c r="I77" s="38">
        <f>'Дистанционное набл.(КП)'!D78</f>
        <v>0</v>
      </c>
      <c r="J77" s="38">
        <f>'Центры здоровья'!D77</f>
        <v>0</v>
      </c>
      <c r="K77" s="38">
        <f>'АПУ неотл.пом.'!D77</f>
        <v>22934297</v>
      </c>
      <c r="L77" s="38">
        <f>'АПУ обращения  (1-26)'!D77</f>
        <v>42903525</v>
      </c>
      <c r="M77" s="38">
        <f>'ОДИ ПГГ(2-26)'!D77</f>
        <v>0</v>
      </c>
      <c r="N77" s="38">
        <f>Школа!D76</f>
        <v>0</v>
      </c>
      <c r="O77" s="38">
        <f>'ФАП(2-26)'!D77</f>
        <v>0</v>
      </c>
      <c r="P77" s="38"/>
      <c r="Q77" s="38">
        <f>' СМП '!D77</f>
        <v>0</v>
      </c>
      <c r="R77" s="38">
        <f>'Гемодиализ по видам МП(2-26)'!D77</f>
        <v>0</v>
      </c>
      <c r="S77" s="38">
        <f>'Мед.реаб.(АПУ,ДС,КС) '!D77</f>
        <v>0</v>
      </c>
      <c r="T77" s="38">
        <f t="shared" si="6"/>
        <v>78531002</v>
      </c>
    </row>
    <row r="78" spans="1:20" s="1" customFormat="1" ht="24" x14ac:dyDescent="0.2">
      <c r="A78" s="20">
        <v>67</v>
      </c>
      <c r="B78" s="13" t="s">
        <v>127</v>
      </c>
      <c r="C78" s="10" t="s">
        <v>243</v>
      </c>
      <c r="D78" s="38">
        <f>КС!D78</f>
        <v>0</v>
      </c>
      <c r="E78" s="38">
        <f>'ДС(2-26)'!D78</f>
        <v>0</v>
      </c>
      <c r="F78" s="38">
        <f t="shared" si="5"/>
        <v>69282263</v>
      </c>
      <c r="G78" s="38">
        <f>' Профилактика '!D80</f>
        <v>15803907</v>
      </c>
      <c r="H78" s="38">
        <f>'Диспан.набл.(КП) '!D78</f>
        <v>9419</v>
      </c>
      <c r="I78" s="38">
        <f>'Дистанционное набл.(КП)'!D79</f>
        <v>0</v>
      </c>
      <c r="J78" s="38">
        <f>'Центры здоровья'!D78</f>
        <v>0</v>
      </c>
      <c r="K78" s="38">
        <f>'АПУ неотл.пом.'!D78</f>
        <v>0</v>
      </c>
      <c r="L78" s="38">
        <f>'АПУ обращения  (1-26)'!D78</f>
        <v>53468937</v>
      </c>
      <c r="M78" s="38">
        <f>'ОДИ ПГГ(2-26)'!D78</f>
        <v>0</v>
      </c>
      <c r="N78" s="38">
        <f>Школа!D77</f>
        <v>0</v>
      </c>
      <c r="O78" s="38">
        <f>'ФАП(2-26)'!D78</f>
        <v>0</v>
      </c>
      <c r="P78" s="38"/>
      <c r="Q78" s="38">
        <f>' СМП '!D78</f>
        <v>0</v>
      </c>
      <c r="R78" s="38">
        <f>'Гемодиализ по видам МП(2-26)'!D78</f>
        <v>0</v>
      </c>
      <c r="S78" s="38">
        <f>'Мед.реаб.(АПУ,ДС,КС) '!D78</f>
        <v>0</v>
      </c>
      <c r="T78" s="38">
        <f t="shared" si="6"/>
        <v>69282263</v>
      </c>
    </row>
    <row r="79" spans="1:20" s="1" customFormat="1" ht="24" x14ac:dyDescent="0.2">
      <c r="A79" s="20">
        <v>68</v>
      </c>
      <c r="B79" s="13" t="s">
        <v>128</v>
      </c>
      <c r="C79" s="10" t="s">
        <v>244</v>
      </c>
      <c r="D79" s="38">
        <f>КС!D79</f>
        <v>0</v>
      </c>
      <c r="E79" s="38">
        <f>'ДС(2-26)'!D79</f>
        <v>0</v>
      </c>
      <c r="F79" s="38">
        <f t="shared" si="5"/>
        <v>78636817</v>
      </c>
      <c r="G79" s="38">
        <f>' Профилактика '!D81</f>
        <v>17936827</v>
      </c>
      <c r="H79" s="38">
        <f>'Диспан.набл.(КП) '!D79</f>
        <v>14801</v>
      </c>
      <c r="I79" s="38">
        <f>'Дистанционное набл.(КП)'!D80</f>
        <v>0</v>
      </c>
      <c r="J79" s="38">
        <f>'Центры здоровья'!D79</f>
        <v>0</v>
      </c>
      <c r="K79" s="38">
        <f>'АПУ неотл.пом.'!D79</f>
        <v>0</v>
      </c>
      <c r="L79" s="38">
        <f>'АПУ обращения  (1-26)'!D79</f>
        <v>60685189</v>
      </c>
      <c r="M79" s="38">
        <f>'ОДИ ПГГ(2-26)'!D79</f>
        <v>0</v>
      </c>
      <c r="N79" s="38">
        <f>Школа!D78</f>
        <v>0</v>
      </c>
      <c r="O79" s="38">
        <f>'ФАП(2-26)'!D79</f>
        <v>0</v>
      </c>
      <c r="P79" s="38"/>
      <c r="Q79" s="38">
        <f>' СМП '!D79</f>
        <v>0</v>
      </c>
      <c r="R79" s="38">
        <f>'Гемодиализ по видам МП(2-26)'!D79</f>
        <v>0</v>
      </c>
      <c r="S79" s="38">
        <f>'Мед.реаб.(АПУ,ДС,КС) '!D79</f>
        <v>0</v>
      </c>
      <c r="T79" s="38">
        <f t="shared" si="6"/>
        <v>78636817</v>
      </c>
    </row>
    <row r="80" spans="1:20" s="1" customFormat="1" ht="24" x14ac:dyDescent="0.2">
      <c r="A80" s="20">
        <v>69</v>
      </c>
      <c r="B80" s="12" t="s">
        <v>129</v>
      </c>
      <c r="C80" s="10" t="s">
        <v>245</v>
      </c>
      <c r="D80" s="38">
        <f>КС!D80</f>
        <v>0</v>
      </c>
      <c r="E80" s="38">
        <f>'ДС(2-26)'!D80</f>
        <v>0</v>
      </c>
      <c r="F80" s="38">
        <f t="shared" si="5"/>
        <v>100591282</v>
      </c>
      <c r="G80" s="38">
        <f>' Профилактика '!D82</f>
        <v>24281357</v>
      </c>
      <c r="H80" s="38">
        <f>'Диспан.набл.(КП) '!D80</f>
        <v>4037</v>
      </c>
      <c r="I80" s="38">
        <f>'Дистанционное набл.(КП)'!D81</f>
        <v>0</v>
      </c>
      <c r="J80" s="38">
        <f>'Центры здоровья'!D80</f>
        <v>0</v>
      </c>
      <c r="K80" s="38">
        <f>'АПУ неотл.пом.'!D80</f>
        <v>0</v>
      </c>
      <c r="L80" s="38">
        <f>'АПУ обращения  (1-26)'!D80</f>
        <v>76305888</v>
      </c>
      <c r="M80" s="38">
        <f>'ОДИ ПГГ(2-26)'!D80</f>
        <v>0</v>
      </c>
      <c r="N80" s="38">
        <f>Школа!D79</f>
        <v>0</v>
      </c>
      <c r="O80" s="38">
        <f>'ФАП(2-26)'!D80</f>
        <v>0</v>
      </c>
      <c r="P80" s="38"/>
      <c r="Q80" s="38">
        <f>' СМП '!D80</f>
        <v>0</v>
      </c>
      <c r="R80" s="38">
        <f>'Гемодиализ по видам МП(2-26)'!D80</f>
        <v>0</v>
      </c>
      <c r="S80" s="38">
        <f>'Мед.реаб.(АПУ,ДС,КС) '!D80</f>
        <v>0</v>
      </c>
      <c r="T80" s="38">
        <f t="shared" si="6"/>
        <v>100591282</v>
      </c>
    </row>
    <row r="81" spans="1:20" s="1" customFormat="1" ht="24" x14ac:dyDescent="0.2">
      <c r="A81" s="20">
        <v>70</v>
      </c>
      <c r="B81" s="12" t="s">
        <v>130</v>
      </c>
      <c r="C81" s="10" t="s">
        <v>246</v>
      </c>
      <c r="D81" s="38">
        <f>КС!D81</f>
        <v>0</v>
      </c>
      <c r="E81" s="38">
        <f>'ДС(2-26)'!D81</f>
        <v>0</v>
      </c>
      <c r="F81" s="38">
        <f t="shared" si="5"/>
        <v>67584670</v>
      </c>
      <c r="G81" s="38">
        <f>' Профилактика '!D83</f>
        <v>15418767</v>
      </c>
      <c r="H81" s="38">
        <f>'Диспан.набл.(КП) '!D81</f>
        <v>0</v>
      </c>
      <c r="I81" s="38">
        <f>'Дистанционное набл.(КП)'!D82</f>
        <v>0</v>
      </c>
      <c r="J81" s="38">
        <f>'Центры здоровья'!D81</f>
        <v>0</v>
      </c>
      <c r="K81" s="38">
        <f>'АПУ неотл.пом.'!D81</f>
        <v>0</v>
      </c>
      <c r="L81" s="38">
        <f>'АПУ обращения  (1-26)'!D81</f>
        <v>52165903</v>
      </c>
      <c r="M81" s="38">
        <f>'ОДИ ПГГ(2-26)'!D81</f>
        <v>0</v>
      </c>
      <c r="N81" s="38">
        <f>Школа!D80</f>
        <v>0</v>
      </c>
      <c r="O81" s="38">
        <f>'ФАП(2-26)'!D81</f>
        <v>0</v>
      </c>
      <c r="P81" s="38"/>
      <c r="Q81" s="38">
        <f>' СМП '!D81</f>
        <v>0</v>
      </c>
      <c r="R81" s="38">
        <f>'Гемодиализ по видам МП(2-26)'!D81</f>
        <v>0</v>
      </c>
      <c r="S81" s="38">
        <f>'Мед.реаб.(АПУ,ДС,КС) '!D81</f>
        <v>0</v>
      </c>
      <c r="T81" s="38">
        <f t="shared" si="6"/>
        <v>67584670</v>
      </c>
    </row>
    <row r="82" spans="1:20" s="1" customFormat="1" ht="24" x14ac:dyDescent="0.2">
      <c r="A82" s="20">
        <v>71</v>
      </c>
      <c r="B82" s="12" t="s">
        <v>131</v>
      </c>
      <c r="C82" s="10" t="s">
        <v>247</v>
      </c>
      <c r="D82" s="38">
        <f>КС!D82</f>
        <v>0</v>
      </c>
      <c r="E82" s="38">
        <f>'ДС(2-26)'!D82</f>
        <v>0</v>
      </c>
      <c r="F82" s="38">
        <f t="shared" si="5"/>
        <v>61999670</v>
      </c>
      <c r="G82" s="38">
        <f>' Профилактика '!D84</f>
        <v>14144605</v>
      </c>
      <c r="H82" s="38">
        <f>'Диспан.набл.(КП) '!D82</f>
        <v>0</v>
      </c>
      <c r="I82" s="38">
        <f>'Дистанционное набл.(КП)'!D83</f>
        <v>0</v>
      </c>
      <c r="J82" s="38">
        <f>'Центры здоровья'!D82</f>
        <v>0</v>
      </c>
      <c r="K82" s="38">
        <f>'АПУ неотл.пом.'!D82</f>
        <v>0</v>
      </c>
      <c r="L82" s="38">
        <f>'АПУ обращения  (1-26)'!D82</f>
        <v>47855065</v>
      </c>
      <c r="M82" s="38">
        <f>'ОДИ ПГГ(2-26)'!D82</f>
        <v>0</v>
      </c>
      <c r="N82" s="38">
        <f>Школа!D81</f>
        <v>0</v>
      </c>
      <c r="O82" s="38">
        <f>'ФАП(2-26)'!D82</f>
        <v>0</v>
      </c>
      <c r="P82" s="38"/>
      <c r="Q82" s="38">
        <f>' СМП '!D82</f>
        <v>0</v>
      </c>
      <c r="R82" s="38">
        <f>'Гемодиализ по видам МП(2-26)'!D82</f>
        <v>0</v>
      </c>
      <c r="S82" s="38">
        <f>'Мед.реаб.(АПУ,ДС,КС) '!D82</f>
        <v>0</v>
      </c>
      <c r="T82" s="38">
        <f t="shared" si="6"/>
        <v>61999670</v>
      </c>
    </row>
    <row r="83" spans="1:20" s="1" customFormat="1" x14ac:dyDescent="0.2">
      <c r="A83" s="20">
        <v>72</v>
      </c>
      <c r="B83" s="21" t="s">
        <v>132</v>
      </c>
      <c r="C83" s="10" t="s">
        <v>133</v>
      </c>
      <c r="D83" s="38">
        <f>КС!D83</f>
        <v>408102243</v>
      </c>
      <c r="E83" s="38">
        <f>'ДС(2-26)'!D83</f>
        <v>62621184</v>
      </c>
      <c r="F83" s="38">
        <f t="shared" si="5"/>
        <v>632541588</v>
      </c>
      <c r="G83" s="38">
        <f>' Профилактика '!D85</f>
        <v>305685059</v>
      </c>
      <c r="H83" s="38">
        <f>'Диспан.набл.(КП) '!D83</f>
        <v>63611288</v>
      </c>
      <c r="I83" s="38">
        <f>'Дистанционное набл.(КП)'!D84</f>
        <v>1632998</v>
      </c>
      <c r="J83" s="38">
        <f>'Центры здоровья'!D83</f>
        <v>11000375</v>
      </c>
      <c r="K83" s="38">
        <f>'АПУ неотл.пом.'!D83</f>
        <v>47389582</v>
      </c>
      <c r="L83" s="38">
        <f>'АПУ обращения  (1-26)'!D83</f>
        <v>168098496</v>
      </c>
      <c r="M83" s="38">
        <f>'ОДИ ПГГ(2-26)'!D83</f>
        <v>17166616</v>
      </c>
      <c r="N83" s="38">
        <f>Школа!D82</f>
        <v>15202608</v>
      </c>
      <c r="O83" s="38">
        <f>'ФАП(2-26)'!D83</f>
        <v>2754566</v>
      </c>
      <c r="P83" s="38"/>
      <c r="Q83" s="38">
        <f>' СМП '!D83</f>
        <v>0</v>
      </c>
      <c r="R83" s="38">
        <f>'Гемодиализ по видам МП(2-26)'!D83</f>
        <v>0</v>
      </c>
      <c r="S83" s="38">
        <f>'Мед.реаб.(АПУ,ДС,КС) '!D83</f>
        <v>9463419</v>
      </c>
      <c r="T83" s="38">
        <f t="shared" si="6"/>
        <v>1112728434</v>
      </c>
    </row>
    <row r="84" spans="1:20" s="1" customFormat="1" ht="13.5" customHeight="1" x14ac:dyDescent="0.2">
      <c r="A84" s="20">
        <v>73</v>
      </c>
      <c r="B84" s="12" t="s">
        <v>134</v>
      </c>
      <c r="C84" s="10" t="s">
        <v>248</v>
      </c>
      <c r="D84" s="38">
        <f>КС!D84</f>
        <v>134376770</v>
      </c>
      <c r="E84" s="38">
        <f>'ДС(2-26)'!D84</f>
        <v>104409818</v>
      </c>
      <c r="F84" s="38">
        <f t="shared" si="5"/>
        <v>1026583283</v>
      </c>
      <c r="G84" s="38">
        <f>' Профилактика '!D86</f>
        <v>496160462</v>
      </c>
      <c r="H84" s="38">
        <f>'Диспан.набл.(КП) '!D84</f>
        <v>131905428</v>
      </c>
      <c r="I84" s="38">
        <f>'Дистанционное набл.(КП)'!D85</f>
        <v>3292728</v>
      </c>
      <c r="J84" s="38">
        <f>'Центры здоровья'!D84</f>
        <v>0</v>
      </c>
      <c r="K84" s="38">
        <f>'АПУ неотл.пом.'!D84</f>
        <v>80728065</v>
      </c>
      <c r="L84" s="38">
        <f>'АПУ обращения  (1-26)'!D84</f>
        <v>230846624</v>
      </c>
      <c r="M84" s="38">
        <f>'ОДИ ПГГ(2-26)'!D84</f>
        <v>47483293</v>
      </c>
      <c r="N84" s="38">
        <f>Школа!D83</f>
        <v>30656778</v>
      </c>
      <c r="O84" s="38">
        <f>'ФАП(2-26)'!D84</f>
        <v>5509905</v>
      </c>
      <c r="P84" s="38"/>
      <c r="Q84" s="38">
        <f>' СМП '!D84</f>
        <v>0</v>
      </c>
      <c r="R84" s="38">
        <f>'Гемодиализ по видам МП(2-26)'!D84</f>
        <v>0</v>
      </c>
      <c r="S84" s="38">
        <f>'Мед.реаб.(АПУ,ДС,КС) '!D84</f>
        <v>87506760</v>
      </c>
      <c r="T84" s="38">
        <f t="shared" si="6"/>
        <v>1352876631</v>
      </c>
    </row>
    <row r="85" spans="1:20" s="1" customFormat="1" ht="14.25" customHeight="1" x14ac:dyDescent="0.2">
      <c r="A85" s="20">
        <v>74</v>
      </c>
      <c r="B85" s="21" t="s">
        <v>135</v>
      </c>
      <c r="C85" s="10" t="s">
        <v>35</v>
      </c>
      <c r="D85" s="38">
        <f>КС!D85</f>
        <v>1207860317</v>
      </c>
      <c r="E85" s="38">
        <f>'ДС(2-26)'!D85</f>
        <v>167957423</v>
      </c>
      <c r="F85" s="38">
        <f t="shared" si="5"/>
        <v>666581663</v>
      </c>
      <c r="G85" s="38">
        <f>' Профилактика '!D87</f>
        <v>253944248</v>
      </c>
      <c r="H85" s="38">
        <f>'Диспан.набл.(КП) '!D85</f>
        <v>90137422</v>
      </c>
      <c r="I85" s="38">
        <f>'Дистанционное набл.(КП)'!D86</f>
        <v>2344533</v>
      </c>
      <c r="J85" s="38">
        <f>'Центры здоровья'!D85</f>
        <v>11260070</v>
      </c>
      <c r="K85" s="38">
        <f>'АПУ неотл.пом.'!D85</f>
        <v>78736368</v>
      </c>
      <c r="L85" s="38">
        <f>'АПУ обращения  (1-26)'!D85</f>
        <v>166017235</v>
      </c>
      <c r="M85" s="38">
        <f>'ОДИ ПГГ(2-26)'!D85</f>
        <v>42437003</v>
      </c>
      <c r="N85" s="38">
        <f>Школа!D84</f>
        <v>18946609</v>
      </c>
      <c r="O85" s="38">
        <f>'ФАП(2-26)'!D85</f>
        <v>2758175</v>
      </c>
      <c r="P85" s="38"/>
      <c r="Q85" s="38">
        <f>' СМП '!D85</f>
        <v>0</v>
      </c>
      <c r="R85" s="38">
        <f>'Гемодиализ по видам МП(2-26)'!D85</f>
        <v>0</v>
      </c>
      <c r="S85" s="38">
        <f>'Мед.реаб.(АПУ,ДС,КС) '!D85</f>
        <v>72212637</v>
      </c>
      <c r="T85" s="38">
        <f t="shared" si="6"/>
        <v>2114612040</v>
      </c>
    </row>
    <row r="86" spans="1:20" s="1" customFormat="1" x14ac:dyDescent="0.2">
      <c r="A86" s="20">
        <v>75</v>
      </c>
      <c r="B86" s="12" t="s">
        <v>136</v>
      </c>
      <c r="C86" s="10" t="s">
        <v>415</v>
      </c>
      <c r="D86" s="38">
        <f>КС!D86</f>
        <v>39764859</v>
      </c>
      <c r="E86" s="38">
        <f>'ДС(2-26)'!D86</f>
        <v>36202260</v>
      </c>
      <c r="F86" s="38">
        <f t="shared" si="5"/>
        <v>405457452</v>
      </c>
      <c r="G86" s="38">
        <f>' Профилактика '!D88</f>
        <v>181458520</v>
      </c>
      <c r="H86" s="38">
        <f>'Диспан.набл.(КП) '!D86</f>
        <v>48994019</v>
      </c>
      <c r="I86" s="38">
        <f>'Дистанционное набл.(КП)'!D87</f>
        <v>1356374</v>
      </c>
      <c r="J86" s="38">
        <f>'Центры здоровья'!D86</f>
        <v>0</v>
      </c>
      <c r="K86" s="38">
        <f>'АПУ неотл.пом.'!D86</f>
        <v>21238353</v>
      </c>
      <c r="L86" s="38">
        <f>'АПУ обращения  (1-26)'!D86</f>
        <v>110192112</v>
      </c>
      <c r="M86" s="38">
        <f>'ОДИ ПГГ(2-26)'!D86</f>
        <v>14753024</v>
      </c>
      <c r="N86" s="38">
        <f>Школа!D85</f>
        <v>11670361</v>
      </c>
      <c r="O86" s="38">
        <f>'ФАП(2-26)'!D86</f>
        <v>15794689</v>
      </c>
      <c r="P86" s="38"/>
      <c r="Q86" s="38">
        <f>' СМП '!D86</f>
        <v>0</v>
      </c>
      <c r="R86" s="38">
        <f>'Гемодиализ по видам МП(2-26)'!D86</f>
        <v>0</v>
      </c>
      <c r="S86" s="38">
        <f>'Мед.реаб.(АПУ,ДС,КС) '!D86</f>
        <v>4922064</v>
      </c>
      <c r="T86" s="38">
        <f t="shared" si="6"/>
        <v>486346635</v>
      </c>
    </row>
    <row r="87" spans="1:20" s="1" customFormat="1" x14ac:dyDescent="0.2">
      <c r="A87" s="20">
        <v>76</v>
      </c>
      <c r="B87" s="12" t="s">
        <v>137</v>
      </c>
      <c r="C87" s="10" t="s">
        <v>36</v>
      </c>
      <c r="D87" s="38">
        <f>КС!D87</f>
        <v>840248944</v>
      </c>
      <c r="E87" s="38">
        <f>'ДС(2-26)'!D87</f>
        <v>133905234</v>
      </c>
      <c r="F87" s="38">
        <f t="shared" si="5"/>
        <v>1090345441</v>
      </c>
      <c r="G87" s="38">
        <f>' Профилактика '!D89</f>
        <v>452398855</v>
      </c>
      <c r="H87" s="38">
        <f>'Диспан.набл.(КП) '!D87</f>
        <v>139123260</v>
      </c>
      <c r="I87" s="38">
        <f>'Дистанционное набл.(КП)'!D88</f>
        <v>3833273</v>
      </c>
      <c r="J87" s="38">
        <f>'Центры здоровья'!D87</f>
        <v>14494010</v>
      </c>
      <c r="K87" s="38">
        <f>'АПУ неотл.пом.'!D87</f>
        <v>44600757</v>
      </c>
      <c r="L87" s="38">
        <f>'АПУ обращения  (1-26)'!D87</f>
        <v>261598908</v>
      </c>
      <c r="M87" s="38">
        <f>'ОДИ ПГГ(2-26)'!D87</f>
        <v>106332839</v>
      </c>
      <c r="N87" s="38">
        <f>Школа!D86</f>
        <v>61692759</v>
      </c>
      <c r="O87" s="38">
        <f>'ФАП(2-26)'!D87</f>
        <v>6270780</v>
      </c>
      <c r="P87" s="38"/>
      <c r="Q87" s="38">
        <f>' СМП '!D87</f>
        <v>0</v>
      </c>
      <c r="R87" s="38">
        <f>'Гемодиализ по видам МП(2-26)'!D87</f>
        <v>0</v>
      </c>
      <c r="S87" s="38">
        <f>'Мед.реаб.(АПУ,ДС,КС) '!D87</f>
        <v>75729494</v>
      </c>
      <c r="T87" s="38">
        <f t="shared" si="6"/>
        <v>2140229113</v>
      </c>
    </row>
    <row r="88" spans="1:20" s="1" customFormat="1" x14ac:dyDescent="0.2">
      <c r="A88" s="20">
        <v>77</v>
      </c>
      <c r="B88" s="12" t="s">
        <v>138</v>
      </c>
      <c r="C88" s="10" t="s">
        <v>50</v>
      </c>
      <c r="D88" s="38">
        <f>КС!D88</f>
        <v>628266859</v>
      </c>
      <c r="E88" s="38">
        <f>'ДС(2-26)'!D88</f>
        <v>66720153</v>
      </c>
      <c r="F88" s="38">
        <f t="shared" si="5"/>
        <v>227921231</v>
      </c>
      <c r="G88" s="38">
        <f>' Профилактика '!D90</f>
        <v>132474328</v>
      </c>
      <c r="H88" s="38">
        <f>'Диспан.набл.(КП) '!D88</f>
        <v>107646</v>
      </c>
      <c r="I88" s="38">
        <f>'Дистанционное набл.(КП)'!D89</f>
        <v>0</v>
      </c>
      <c r="J88" s="38">
        <f>'Центры здоровья'!D88</f>
        <v>0</v>
      </c>
      <c r="K88" s="38">
        <f>'АПУ неотл.пом.'!D88</f>
        <v>30623195</v>
      </c>
      <c r="L88" s="38">
        <f>'АПУ обращения  (1-26)'!D88</f>
        <v>41656458</v>
      </c>
      <c r="M88" s="38">
        <f>'ОДИ ПГГ(2-26)'!D88</f>
        <v>22197372</v>
      </c>
      <c r="N88" s="38">
        <f>Школа!D87</f>
        <v>862232</v>
      </c>
      <c r="O88" s="38">
        <f>'ФАП(2-26)'!D88</f>
        <v>0</v>
      </c>
      <c r="P88" s="38"/>
      <c r="Q88" s="38">
        <f>' СМП '!D88</f>
        <v>0</v>
      </c>
      <c r="R88" s="38">
        <f>'Гемодиализ по видам МП(2-26)'!D88</f>
        <v>0</v>
      </c>
      <c r="S88" s="38">
        <f>'Мед.реаб.(АПУ,ДС,КС) '!D88</f>
        <v>222402627</v>
      </c>
      <c r="T88" s="38">
        <f t="shared" si="6"/>
        <v>1145310870</v>
      </c>
    </row>
    <row r="89" spans="1:20" s="1" customFormat="1" x14ac:dyDescent="0.2">
      <c r="A89" s="20">
        <v>78</v>
      </c>
      <c r="B89" s="12" t="s">
        <v>139</v>
      </c>
      <c r="C89" s="10" t="s">
        <v>229</v>
      </c>
      <c r="D89" s="38">
        <f>КС!D89</f>
        <v>1372267564</v>
      </c>
      <c r="E89" s="38">
        <f>'ДС(2-26)'!D89</f>
        <v>76685845</v>
      </c>
      <c r="F89" s="38">
        <f t="shared" si="5"/>
        <v>793119862</v>
      </c>
      <c r="G89" s="38">
        <f>' Профилактика '!D91</f>
        <v>349934944</v>
      </c>
      <c r="H89" s="38">
        <f>'Диспан.набл.(КП) '!D89</f>
        <v>110758251</v>
      </c>
      <c r="I89" s="38">
        <f>'Дистанционное набл.(КП)'!D90</f>
        <v>3028367</v>
      </c>
      <c r="J89" s="38">
        <f>'Центры здоровья'!D89</f>
        <v>44432896</v>
      </c>
      <c r="K89" s="38">
        <f>'АПУ неотл.пом.'!D89</f>
        <v>42105387</v>
      </c>
      <c r="L89" s="38">
        <f>'АПУ обращения  (1-26)'!D89</f>
        <v>175974642</v>
      </c>
      <c r="M89" s="38">
        <f>'ОДИ ПГГ(2-26)'!D89</f>
        <v>38224911</v>
      </c>
      <c r="N89" s="38">
        <f>Школа!D88</f>
        <v>25871972</v>
      </c>
      <c r="O89" s="38">
        <f>'ФАП(2-26)'!D89</f>
        <v>2788492</v>
      </c>
      <c r="P89" s="38"/>
      <c r="Q89" s="38">
        <f>' СМП '!D89</f>
        <v>0</v>
      </c>
      <c r="R89" s="38">
        <f>'Гемодиализ по видам МП(2-26)'!D89</f>
        <v>6111790</v>
      </c>
      <c r="S89" s="38">
        <f>'Мед.реаб.(АПУ,ДС,КС) '!D89</f>
        <v>135558110</v>
      </c>
      <c r="T89" s="38">
        <f t="shared" si="6"/>
        <v>2383743171</v>
      </c>
    </row>
    <row r="90" spans="1:20" s="1" customFormat="1" x14ac:dyDescent="0.2">
      <c r="A90" s="20">
        <v>79</v>
      </c>
      <c r="B90" s="12" t="s">
        <v>140</v>
      </c>
      <c r="C90" s="10" t="s">
        <v>310</v>
      </c>
      <c r="D90" s="38">
        <f>КС!D90</f>
        <v>483034727</v>
      </c>
      <c r="E90" s="38">
        <f>'ДС(2-26)'!D90</f>
        <v>11223273</v>
      </c>
      <c r="F90" s="38">
        <f t="shared" si="5"/>
        <v>76575425</v>
      </c>
      <c r="G90" s="38">
        <f>' Профилактика '!D92</f>
        <v>23476112</v>
      </c>
      <c r="H90" s="38">
        <f>'Диспан.набл.(КП) '!D90</f>
        <v>0</v>
      </c>
      <c r="I90" s="38">
        <f>'Дистанционное набл.(КП)'!D91</f>
        <v>0</v>
      </c>
      <c r="J90" s="38">
        <f>'Центры здоровья'!D90</f>
        <v>0</v>
      </c>
      <c r="K90" s="38">
        <f>'АПУ неотл.пом.'!D90</f>
        <v>0</v>
      </c>
      <c r="L90" s="38">
        <f>'АПУ обращения  (1-26)'!D90</f>
        <v>53099313</v>
      </c>
      <c r="M90" s="38">
        <f>'ОДИ ПГГ(2-26)'!D90</f>
        <v>0</v>
      </c>
      <c r="N90" s="38">
        <f>Школа!D89</f>
        <v>0</v>
      </c>
      <c r="O90" s="38">
        <f>'ФАП(2-26)'!D90</f>
        <v>0</v>
      </c>
      <c r="P90" s="38"/>
      <c r="Q90" s="38">
        <f>' СМП '!D90</f>
        <v>0</v>
      </c>
      <c r="R90" s="38">
        <f>'Гемодиализ по видам МП(2-26)'!D90</f>
        <v>0</v>
      </c>
      <c r="S90" s="38">
        <f>'Мед.реаб.(АПУ,ДС,КС) '!D90</f>
        <v>0</v>
      </c>
      <c r="T90" s="38">
        <f t="shared" si="6"/>
        <v>570833425</v>
      </c>
    </row>
    <row r="91" spans="1:20" s="1" customFormat="1" x14ac:dyDescent="0.2">
      <c r="A91" s="20">
        <v>80</v>
      </c>
      <c r="B91" s="13" t="s">
        <v>141</v>
      </c>
      <c r="C91" s="10" t="s">
        <v>259</v>
      </c>
      <c r="D91" s="38">
        <f>КС!D91</f>
        <v>0</v>
      </c>
      <c r="E91" s="38">
        <f>'ДС(2-26)'!D91</f>
        <v>0</v>
      </c>
      <c r="F91" s="38">
        <f t="shared" si="5"/>
        <v>0</v>
      </c>
      <c r="G91" s="38">
        <f>' Профилактика '!D93</f>
        <v>0</v>
      </c>
      <c r="H91" s="38">
        <f>'Диспан.набл.(КП) '!D91</f>
        <v>0</v>
      </c>
      <c r="I91" s="38">
        <f>'Дистанционное набл.(КП)'!D92</f>
        <v>0</v>
      </c>
      <c r="J91" s="38">
        <f>'Центры здоровья'!D91</f>
        <v>0</v>
      </c>
      <c r="K91" s="38">
        <f>'АПУ неотл.пом.'!D91</f>
        <v>0</v>
      </c>
      <c r="L91" s="38">
        <f>'АПУ обращения  (1-26)'!D91</f>
        <v>0</v>
      </c>
      <c r="M91" s="38">
        <f>'ОДИ ПГГ(2-26)'!D91</f>
        <v>0</v>
      </c>
      <c r="N91" s="38">
        <f>Школа!D90</f>
        <v>0</v>
      </c>
      <c r="O91" s="38">
        <f>'ФАП(2-26)'!D91</f>
        <v>0</v>
      </c>
      <c r="P91" s="38"/>
      <c r="Q91" s="38">
        <f>' СМП '!D91</f>
        <v>3433822207</v>
      </c>
      <c r="R91" s="38">
        <f>'Гемодиализ по видам МП(2-26)'!D91</f>
        <v>0</v>
      </c>
      <c r="S91" s="38">
        <f>'Мед.реаб.(АПУ,ДС,КС) '!D91</f>
        <v>0</v>
      </c>
      <c r="T91" s="38">
        <f t="shared" si="6"/>
        <v>3433822207</v>
      </c>
    </row>
    <row r="92" spans="1:20" s="1" customFormat="1" ht="24" x14ac:dyDescent="0.2">
      <c r="A92" s="277">
        <v>81</v>
      </c>
      <c r="B92" s="280" t="s">
        <v>142</v>
      </c>
      <c r="C92" s="16" t="s">
        <v>249</v>
      </c>
      <c r="D92" s="38">
        <f>КС!D92</f>
        <v>45424837</v>
      </c>
      <c r="E92" s="38">
        <f>'ДС(2-26)'!D92</f>
        <v>143675144</v>
      </c>
      <c r="F92" s="38">
        <f t="shared" si="5"/>
        <v>82776654</v>
      </c>
      <c r="G92" s="38">
        <f>' Профилактика '!D94</f>
        <v>31345700</v>
      </c>
      <c r="H92" s="38">
        <f>'Диспан.набл.(КП) '!D92</f>
        <v>1184150</v>
      </c>
      <c r="I92" s="38">
        <f>'Дистанционное набл.(КП)'!D93</f>
        <v>16003</v>
      </c>
      <c r="J92" s="38">
        <f>'Центры здоровья'!D92</f>
        <v>0</v>
      </c>
      <c r="K92" s="38">
        <f>'АПУ неотл.пом.'!D92</f>
        <v>11102507</v>
      </c>
      <c r="L92" s="38">
        <f>'АПУ обращения  (1-26)'!D92</f>
        <v>36615561</v>
      </c>
      <c r="M92" s="38">
        <f>'ОДИ ПГГ(2-26)'!D92</f>
        <v>2352106</v>
      </c>
      <c r="N92" s="38">
        <f>Школа!D91</f>
        <v>160627</v>
      </c>
      <c r="O92" s="38">
        <f>'ФАП(2-26)'!D92</f>
        <v>0</v>
      </c>
      <c r="P92" s="38"/>
      <c r="Q92" s="38">
        <f>' СМП '!D92</f>
        <v>0</v>
      </c>
      <c r="R92" s="38">
        <f>'Гемодиализ по видам МП(2-26)'!D92</f>
        <v>0</v>
      </c>
      <c r="S92" s="38">
        <f>'Мед.реаб.(АПУ,ДС,КС) '!D92</f>
        <v>0</v>
      </c>
      <c r="T92" s="38">
        <f t="shared" si="6"/>
        <v>271876635</v>
      </c>
    </row>
    <row r="93" spans="1:20" s="1" customFormat="1" ht="36" x14ac:dyDescent="0.2">
      <c r="A93" s="278"/>
      <c r="B93" s="281"/>
      <c r="C93" s="10" t="s">
        <v>308</v>
      </c>
      <c r="D93" s="38">
        <f>КС!D93</f>
        <v>0</v>
      </c>
      <c r="E93" s="38">
        <f>'ДС(2-26)'!D93</f>
        <v>0</v>
      </c>
      <c r="F93" s="38">
        <f t="shared" si="5"/>
        <v>39251606</v>
      </c>
      <c r="G93" s="38">
        <f>' Профилактика '!D95</f>
        <v>23064185</v>
      </c>
      <c r="H93" s="38">
        <f>'Диспан.набл.(КП) '!D93</f>
        <v>1184150</v>
      </c>
      <c r="I93" s="38">
        <f>'Дистанционное набл.(КП)'!D94</f>
        <v>16003</v>
      </c>
      <c r="J93" s="38">
        <f>'Центры здоровья'!D93</f>
        <v>0</v>
      </c>
      <c r="K93" s="38">
        <f>'АПУ неотл.пом.'!D93</f>
        <v>3594633</v>
      </c>
      <c r="L93" s="38">
        <f>'АПУ обращения  (1-26)'!D93</f>
        <v>8879902</v>
      </c>
      <c r="M93" s="38">
        <f>'ОДИ ПГГ(2-26)'!D93</f>
        <v>2352106</v>
      </c>
      <c r="N93" s="38">
        <f>Школа!D92</f>
        <v>160627</v>
      </c>
      <c r="O93" s="38">
        <f>'ФАП(2-26)'!D93</f>
        <v>0</v>
      </c>
      <c r="P93" s="38"/>
      <c r="Q93" s="38">
        <f>' СМП '!D93</f>
        <v>0</v>
      </c>
      <c r="R93" s="38">
        <f>'Гемодиализ по видам МП(2-26)'!D93</f>
        <v>0</v>
      </c>
      <c r="S93" s="38">
        <f>'Мед.реаб.(АПУ,ДС,КС) '!D93</f>
        <v>0</v>
      </c>
      <c r="T93" s="38">
        <f t="shared" si="6"/>
        <v>39251606</v>
      </c>
    </row>
    <row r="94" spans="1:20" s="1" customFormat="1" ht="24" x14ac:dyDescent="0.2">
      <c r="A94" s="278"/>
      <c r="B94" s="281"/>
      <c r="C94" s="10" t="s">
        <v>250</v>
      </c>
      <c r="D94" s="38">
        <f>КС!D94</f>
        <v>0</v>
      </c>
      <c r="E94" s="38">
        <f>'ДС(2-26)'!D94</f>
        <v>0</v>
      </c>
      <c r="F94" s="38">
        <f t="shared" si="5"/>
        <v>13595210</v>
      </c>
      <c r="G94" s="38">
        <f>' Профилактика '!D96</f>
        <v>5176302</v>
      </c>
      <c r="H94" s="38">
        <f>'Диспан.набл.(КП) '!D94</f>
        <v>0</v>
      </c>
      <c r="I94" s="38">
        <f>'Дистанционное набл.(КП)'!D95</f>
        <v>0</v>
      </c>
      <c r="J94" s="38">
        <f>'Центры здоровья'!D94</f>
        <v>0</v>
      </c>
      <c r="K94" s="38">
        <f>'АПУ неотл.пом.'!D94</f>
        <v>0</v>
      </c>
      <c r="L94" s="38">
        <f>'АПУ обращения  (1-26)'!D94</f>
        <v>8418908</v>
      </c>
      <c r="M94" s="38">
        <f>'ОДИ ПГГ(2-26)'!D94</f>
        <v>0</v>
      </c>
      <c r="N94" s="38">
        <f>Школа!D93</f>
        <v>0</v>
      </c>
      <c r="O94" s="38">
        <f>'ФАП(2-26)'!D94</f>
        <v>0</v>
      </c>
      <c r="P94" s="38"/>
      <c r="Q94" s="38">
        <f>' СМП '!D94</f>
        <v>0</v>
      </c>
      <c r="R94" s="38">
        <f>'Гемодиализ по видам МП(2-26)'!D94</f>
        <v>0</v>
      </c>
      <c r="S94" s="38">
        <f>'Мед.реаб.(АПУ,ДС,КС) '!D94</f>
        <v>0</v>
      </c>
      <c r="T94" s="38">
        <f t="shared" si="6"/>
        <v>13595210</v>
      </c>
    </row>
    <row r="95" spans="1:20" s="1" customFormat="1" ht="36" x14ac:dyDescent="0.2">
      <c r="A95" s="279"/>
      <c r="B95" s="282"/>
      <c r="C95" s="22" t="s">
        <v>309</v>
      </c>
      <c r="D95" s="38">
        <f>КС!D95</f>
        <v>45424837</v>
      </c>
      <c r="E95" s="38">
        <f>'ДС(2-26)'!D95</f>
        <v>143675144</v>
      </c>
      <c r="F95" s="38">
        <f t="shared" si="5"/>
        <v>29929838</v>
      </c>
      <c r="G95" s="38">
        <f>' Профилактика '!D97</f>
        <v>3105213</v>
      </c>
      <c r="H95" s="38">
        <f>'Диспан.набл.(КП) '!D95</f>
        <v>0</v>
      </c>
      <c r="I95" s="38">
        <f>'Дистанционное набл.(КП)'!D96</f>
        <v>0</v>
      </c>
      <c r="J95" s="38">
        <f>'Центры здоровья'!D95</f>
        <v>0</v>
      </c>
      <c r="K95" s="38">
        <f>'АПУ неотл.пом.'!D95</f>
        <v>7507874</v>
      </c>
      <c r="L95" s="38">
        <f>'АПУ обращения  (1-26)'!D95</f>
        <v>19316751</v>
      </c>
      <c r="M95" s="38">
        <f>'ОДИ ПГГ(2-26)'!D95</f>
        <v>0</v>
      </c>
      <c r="N95" s="38">
        <f>Школа!D94</f>
        <v>0</v>
      </c>
      <c r="O95" s="38">
        <f>'ФАП(2-26)'!D95</f>
        <v>0</v>
      </c>
      <c r="P95" s="38"/>
      <c r="Q95" s="38">
        <f>' СМП '!D95</f>
        <v>0</v>
      </c>
      <c r="R95" s="38">
        <f>'Гемодиализ по видам МП(2-26)'!D95</f>
        <v>0</v>
      </c>
      <c r="S95" s="38">
        <f>'Мед.реаб.(АПУ,ДС,КС) '!D95</f>
        <v>0</v>
      </c>
      <c r="T95" s="38">
        <f t="shared" si="6"/>
        <v>219029819</v>
      </c>
    </row>
    <row r="96" spans="1:20" s="1" customFormat="1" ht="24" x14ac:dyDescent="0.2">
      <c r="A96" s="20">
        <v>82</v>
      </c>
      <c r="B96" s="13" t="s">
        <v>143</v>
      </c>
      <c r="C96" s="10" t="s">
        <v>49</v>
      </c>
      <c r="D96" s="38">
        <f>КС!D96</f>
        <v>0</v>
      </c>
      <c r="E96" s="38">
        <f>'ДС(2-26)'!D96</f>
        <v>0</v>
      </c>
      <c r="F96" s="38">
        <f t="shared" si="5"/>
        <v>4920497</v>
      </c>
      <c r="G96" s="38">
        <f>' Профилактика '!D98</f>
        <v>3450696</v>
      </c>
      <c r="H96" s="38">
        <f>'Диспан.набл.(КП) '!D96</f>
        <v>0</v>
      </c>
      <c r="I96" s="38">
        <f>'Дистанционное набл.(КП)'!D97</f>
        <v>0</v>
      </c>
      <c r="J96" s="38">
        <f>'Центры здоровья'!D96</f>
        <v>0</v>
      </c>
      <c r="K96" s="38">
        <f>'АПУ неотл.пом.'!D96</f>
        <v>0</v>
      </c>
      <c r="L96" s="38">
        <f>'АПУ обращения  (1-26)'!D96</f>
        <v>1469801</v>
      </c>
      <c r="M96" s="38">
        <f>'ОДИ ПГГ(2-26)'!D96</f>
        <v>0</v>
      </c>
      <c r="N96" s="38">
        <f>Школа!D95</f>
        <v>0</v>
      </c>
      <c r="O96" s="38">
        <f>'ФАП(2-26)'!D96</f>
        <v>0</v>
      </c>
      <c r="P96" s="38"/>
      <c r="Q96" s="38">
        <f>' СМП '!D96</f>
        <v>0</v>
      </c>
      <c r="R96" s="38">
        <f>'Гемодиализ по видам МП(2-26)'!D96</f>
        <v>0</v>
      </c>
      <c r="S96" s="38">
        <f>'Мед.реаб.(АПУ,ДС,КС) '!D96</f>
        <v>0</v>
      </c>
      <c r="T96" s="38">
        <f t="shared" si="6"/>
        <v>4920497</v>
      </c>
    </row>
    <row r="97" spans="1:20" s="1" customFormat="1" x14ac:dyDescent="0.2">
      <c r="A97" s="20">
        <v>83</v>
      </c>
      <c r="B97" s="13" t="s">
        <v>144</v>
      </c>
      <c r="C97" s="10" t="s">
        <v>145</v>
      </c>
      <c r="D97" s="38">
        <f>КС!D97</f>
        <v>0</v>
      </c>
      <c r="E97" s="38">
        <f>'ДС(2-26)'!D97</f>
        <v>3159360</v>
      </c>
      <c r="F97" s="38">
        <f t="shared" si="5"/>
        <v>33459056</v>
      </c>
      <c r="G97" s="38">
        <f>' Профилактика '!D99</f>
        <v>14748283</v>
      </c>
      <c r="H97" s="38">
        <f>'Диспан.набл.(КП) '!D97</f>
        <v>4825624</v>
      </c>
      <c r="I97" s="38">
        <f>'Дистанционное набл.(КП)'!D98</f>
        <v>160765</v>
      </c>
      <c r="J97" s="38">
        <f>'Центры здоровья'!D97</f>
        <v>0</v>
      </c>
      <c r="K97" s="38">
        <f>'АПУ неотл.пом.'!D97</f>
        <v>2850131</v>
      </c>
      <c r="L97" s="38">
        <f>'АПУ обращения  (1-26)'!D97</f>
        <v>8968790</v>
      </c>
      <c r="M97" s="38">
        <f>'ОДИ ПГГ(2-26)'!D97</f>
        <v>689737</v>
      </c>
      <c r="N97" s="38">
        <f>Школа!D96</f>
        <v>1215726</v>
      </c>
      <c r="O97" s="38">
        <f>'ФАП(2-26)'!D97</f>
        <v>0</v>
      </c>
      <c r="P97" s="38"/>
      <c r="Q97" s="38">
        <f>' СМП '!D97</f>
        <v>0</v>
      </c>
      <c r="R97" s="38">
        <f>'Гемодиализ по видам МП(2-26)'!D97</f>
        <v>0</v>
      </c>
      <c r="S97" s="38">
        <f>'Мед.реаб.(АПУ,ДС,КС) '!D97</f>
        <v>0</v>
      </c>
      <c r="T97" s="38">
        <f t="shared" si="6"/>
        <v>36618416</v>
      </c>
    </row>
    <row r="98" spans="1:20" s="1" customFormat="1" x14ac:dyDescent="0.2">
      <c r="A98" s="20">
        <v>84</v>
      </c>
      <c r="B98" s="21" t="s">
        <v>146</v>
      </c>
      <c r="C98" s="10" t="s">
        <v>147</v>
      </c>
      <c r="D98" s="38">
        <f>КС!D98</f>
        <v>282491261</v>
      </c>
      <c r="E98" s="38">
        <f>'ДС(2-26)'!D98</f>
        <v>20073096</v>
      </c>
      <c r="F98" s="38">
        <f t="shared" si="5"/>
        <v>219757050</v>
      </c>
      <c r="G98" s="38">
        <f>' Профилактика '!D100</f>
        <v>97047219</v>
      </c>
      <c r="H98" s="38">
        <f>'Диспан.набл.(КП) '!D98</f>
        <v>32287066</v>
      </c>
      <c r="I98" s="38">
        <f>'Дистанционное набл.(КП)'!D99</f>
        <v>884380</v>
      </c>
      <c r="J98" s="38">
        <f>'Центры здоровья'!D98</f>
        <v>0</v>
      </c>
      <c r="K98" s="38">
        <f>'АПУ неотл.пом.'!D98</f>
        <v>11351546</v>
      </c>
      <c r="L98" s="38">
        <f>'АПУ обращения  (1-26)'!D98</f>
        <v>58415487</v>
      </c>
      <c r="M98" s="38">
        <f>'ОДИ ПГГ(2-26)'!D98</f>
        <v>13142599</v>
      </c>
      <c r="N98" s="38">
        <f>Школа!D97</f>
        <v>6628753</v>
      </c>
      <c r="O98" s="38">
        <f>'ФАП(2-26)'!D98</f>
        <v>0</v>
      </c>
      <c r="P98" s="38"/>
      <c r="Q98" s="38">
        <f>' СМП '!D98</f>
        <v>0</v>
      </c>
      <c r="R98" s="38">
        <f>'Гемодиализ по видам МП(2-26)'!D98</f>
        <v>0</v>
      </c>
      <c r="S98" s="38">
        <f>'Мед.реаб.(АПУ,ДС,КС) '!D98</f>
        <v>71950718</v>
      </c>
      <c r="T98" s="38">
        <f t="shared" si="6"/>
        <v>594272125</v>
      </c>
    </row>
    <row r="99" spans="1:20" s="1" customFormat="1" x14ac:dyDescent="0.2">
      <c r="A99" s="20">
        <v>85</v>
      </c>
      <c r="B99" s="13" t="s">
        <v>148</v>
      </c>
      <c r="C99" s="10" t="s">
        <v>27</v>
      </c>
      <c r="D99" s="38">
        <f>КС!D99</f>
        <v>44878474</v>
      </c>
      <c r="E99" s="38">
        <f>'ДС(2-26)'!D99</f>
        <v>10636019</v>
      </c>
      <c r="F99" s="38">
        <f t="shared" si="5"/>
        <v>155888326</v>
      </c>
      <c r="G99" s="38">
        <f>' Профилактика '!D101</f>
        <v>49388268</v>
      </c>
      <c r="H99" s="38">
        <f>'Диспан.набл.(КП) '!D99</f>
        <v>12875445</v>
      </c>
      <c r="I99" s="38">
        <f>'Дистанционное набл.(КП)'!D100</f>
        <v>408547</v>
      </c>
      <c r="J99" s="38">
        <f>'Центры здоровья'!D99</f>
        <v>0</v>
      </c>
      <c r="K99" s="38">
        <f>'АПУ неотл.пом.'!D99</f>
        <v>8526125</v>
      </c>
      <c r="L99" s="38">
        <f>'АПУ обращения  (1-26)'!D99</f>
        <v>31092101</v>
      </c>
      <c r="M99" s="38">
        <f>'ОДИ ПГГ(2-26)'!D99</f>
        <v>1858146</v>
      </c>
      <c r="N99" s="38">
        <f>Школа!D98</f>
        <v>3399878</v>
      </c>
      <c r="O99" s="38">
        <f>'ФАП(2-26)'!D99</f>
        <v>48339816</v>
      </c>
      <c r="P99" s="38"/>
      <c r="Q99" s="38">
        <f>' СМП '!D99</f>
        <v>0</v>
      </c>
      <c r="R99" s="38">
        <f>'Гемодиализ по видам МП(2-26)'!D99</f>
        <v>0</v>
      </c>
      <c r="S99" s="38">
        <f>'Мед.реаб.(АПУ,ДС,КС) '!D99</f>
        <v>0</v>
      </c>
      <c r="T99" s="38">
        <f t="shared" si="6"/>
        <v>211402819</v>
      </c>
    </row>
    <row r="100" spans="1:20" s="1" customFormat="1" x14ac:dyDescent="0.2">
      <c r="A100" s="20">
        <v>86</v>
      </c>
      <c r="B100" s="21" t="s">
        <v>149</v>
      </c>
      <c r="C100" s="10" t="s">
        <v>12</v>
      </c>
      <c r="D100" s="38">
        <f>КС!D100</f>
        <v>49896334</v>
      </c>
      <c r="E100" s="38">
        <f>'ДС(2-26)'!D100</f>
        <v>10618679</v>
      </c>
      <c r="F100" s="38">
        <f t="shared" si="5"/>
        <v>145082927</v>
      </c>
      <c r="G100" s="38">
        <f>' Профилактика '!D102</f>
        <v>52382490</v>
      </c>
      <c r="H100" s="38">
        <f>'Диспан.набл.(КП) '!D100</f>
        <v>13044376</v>
      </c>
      <c r="I100" s="38">
        <f>'Дистанционное набл.(КП)'!D101</f>
        <v>436052</v>
      </c>
      <c r="J100" s="38">
        <f>'Центры здоровья'!D100</f>
        <v>0</v>
      </c>
      <c r="K100" s="38">
        <f>'АПУ неотл.пом.'!D100</f>
        <v>9281726</v>
      </c>
      <c r="L100" s="38">
        <f>'АПУ обращения  (1-26)'!D100</f>
        <v>32701599</v>
      </c>
      <c r="M100" s="38">
        <f>'ОДИ ПГГ(2-26)'!D100</f>
        <v>1314277</v>
      </c>
      <c r="N100" s="38">
        <f>Школа!D99</f>
        <v>3606194</v>
      </c>
      <c r="O100" s="38">
        <f>'ФАП(2-26)'!D100</f>
        <v>32316213</v>
      </c>
      <c r="P100" s="38"/>
      <c r="Q100" s="38">
        <f>' СМП '!D100</f>
        <v>0</v>
      </c>
      <c r="R100" s="38">
        <f>'Гемодиализ по видам МП(2-26)'!D100</f>
        <v>0</v>
      </c>
      <c r="S100" s="38">
        <f>'Мед.реаб.(АПУ,ДС,КС) '!D100</f>
        <v>1559191</v>
      </c>
      <c r="T100" s="38">
        <f t="shared" si="6"/>
        <v>207157131</v>
      </c>
    </row>
    <row r="101" spans="1:20" s="1" customFormat="1" x14ac:dyDescent="0.2">
      <c r="A101" s="20">
        <v>87</v>
      </c>
      <c r="B101" s="21" t="s">
        <v>150</v>
      </c>
      <c r="C101" s="10" t="s">
        <v>26</v>
      </c>
      <c r="D101" s="38">
        <f>КС!D101</f>
        <v>133056670</v>
      </c>
      <c r="E101" s="38">
        <f>'ДС(2-26)'!D101</f>
        <v>29912496</v>
      </c>
      <c r="F101" s="38">
        <f t="shared" si="5"/>
        <v>353303967</v>
      </c>
      <c r="G101" s="38">
        <f>' Профилактика '!D103</f>
        <v>152041744</v>
      </c>
      <c r="H101" s="38">
        <f>'Диспан.набл.(КП) '!D101</f>
        <v>38104063</v>
      </c>
      <c r="I101" s="38">
        <f>'Дистанционное набл.(КП)'!D102</f>
        <v>1109954</v>
      </c>
      <c r="J101" s="38">
        <f>'Центры здоровья'!D101</f>
        <v>0</v>
      </c>
      <c r="K101" s="38">
        <f>'АПУ неотл.пом.'!D101</f>
        <v>25636298</v>
      </c>
      <c r="L101" s="38">
        <f>'АПУ обращения  (1-26)'!D101</f>
        <v>88163962</v>
      </c>
      <c r="M101" s="38">
        <f>'ОДИ ПГГ(2-26)'!D101</f>
        <v>8983640</v>
      </c>
      <c r="N101" s="38">
        <f>Школа!D100</f>
        <v>9643359</v>
      </c>
      <c r="O101" s="38">
        <f>'ФАП(2-26)'!D101</f>
        <v>29620947</v>
      </c>
      <c r="P101" s="38"/>
      <c r="Q101" s="38">
        <f>' СМП '!D101</f>
        <v>0</v>
      </c>
      <c r="R101" s="38">
        <f>'Гемодиализ по видам МП(2-26)'!D101</f>
        <v>0</v>
      </c>
      <c r="S101" s="38">
        <f>'Мед.реаб.(АПУ,ДС,КС) '!D101</f>
        <v>0</v>
      </c>
      <c r="T101" s="38">
        <f t="shared" si="6"/>
        <v>516273133</v>
      </c>
    </row>
    <row r="102" spans="1:20" s="1" customFormat="1" x14ac:dyDescent="0.2">
      <c r="A102" s="20">
        <v>88</v>
      </c>
      <c r="B102" s="13" t="s">
        <v>151</v>
      </c>
      <c r="C102" s="10" t="s">
        <v>43</v>
      </c>
      <c r="D102" s="38">
        <f>КС!D102</f>
        <v>62916135</v>
      </c>
      <c r="E102" s="38">
        <f>'ДС(2-26)'!D102</f>
        <v>12789965</v>
      </c>
      <c r="F102" s="38">
        <f t="shared" si="5"/>
        <v>176303694</v>
      </c>
      <c r="G102" s="38">
        <f>' Профилактика '!D104</f>
        <v>62749563</v>
      </c>
      <c r="H102" s="38">
        <f>'Диспан.набл.(КП) '!D102</f>
        <v>16668742</v>
      </c>
      <c r="I102" s="38">
        <f>'Дистанционное набл.(КП)'!D103</f>
        <v>547975</v>
      </c>
      <c r="J102" s="38">
        <f>'Центры здоровья'!D102</f>
        <v>0</v>
      </c>
      <c r="K102" s="38">
        <f>'АПУ неотл.пом.'!D102</f>
        <v>8638993</v>
      </c>
      <c r="L102" s="38">
        <f>'АПУ обращения  (1-26)'!D102</f>
        <v>38570001</v>
      </c>
      <c r="M102" s="38">
        <f>'ОДИ ПГГ(2-26)'!D102</f>
        <v>3983832</v>
      </c>
      <c r="N102" s="38">
        <f>Школа!D101</f>
        <v>4329204</v>
      </c>
      <c r="O102" s="38">
        <f>'ФАП(2-26)'!D102</f>
        <v>40815384</v>
      </c>
      <c r="P102" s="38"/>
      <c r="Q102" s="38">
        <f>' СМП '!D102</f>
        <v>0</v>
      </c>
      <c r="R102" s="38">
        <f>'Гемодиализ по видам МП(2-26)'!D102</f>
        <v>0</v>
      </c>
      <c r="S102" s="38">
        <f>'Мед.реаб.(АПУ,ДС,КС) '!D102</f>
        <v>0</v>
      </c>
      <c r="T102" s="38">
        <f t="shared" si="6"/>
        <v>252009794</v>
      </c>
    </row>
    <row r="103" spans="1:20" s="1" customFormat="1" x14ac:dyDescent="0.2">
      <c r="A103" s="20">
        <v>89</v>
      </c>
      <c r="B103" s="12" t="s">
        <v>153</v>
      </c>
      <c r="C103" s="10" t="s">
        <v>28</v>
      </c>
      <c r="D103" s="38">
        <f>КС!D103</f>
        <v>87682514</v>
      </c>
      <c r="E103" s="38">
        <f>'ДС(2-26)'!D103</f>
        <v>37549667</v>
      </c>
      <c r="F103" s="38">
        <f t="shared" si="5"/>
        <v>459833972</v>
      </c>
      <c r="G103" s="38">
        <f>' Профилактика '!D105</f>
        <v>201839690</v>
      </c>
      <c r="H103" s="38">
        <f>'Диспан.набл.(КП) '!D103</f>
        <v>38072536</v>
      </c>
      <c r="I103" s="38">
        <f>'Дистанционное набл.(КП)'!D104</f>
        <v>1149832</v>
      </c>
      <c r="J103" s="38">
        <f>'Центры здоровья'!D103</f>
        <v>0</v>
      </c>
      <c r="K103" s="38">
        <f>'АПУ неотл.пом.'!D103</f>
        <v>31027674</v>
      </c>
      <c r="L103" s="38">
        <f>'АПУ обращения  (1-26)'!D103</f>
        <v>124854208</v>
      </c>
      <c r="M103" s="38">
        <f>'ОДИ ПГГ(2-26)'!D103</f>
        <v>1699385</v>
      </c>
      <c r="N103" s="38">
        <f>Школа!D102</f>
        <v>9613818</v>
      </c>
      <c r="O103" s="38">
        <f>'ФАП(2-26)'!D103</f>
        <v>51576829</v>
      </c>
      <c r="P103" s="38"/>
      <c r="Q103" s="38">
        <f>' СМП '!D103</f>
        <v>0</v>
      </c>
      <c r="R103" s="38">
        <f>'Гемодиализ по видам МП(2-26)'!D103</f>
        <v>0</v>
      </c>
      <c r="S103" s="38">
        <f>'Мед.реаб.(АПУ,ДС,КС) '!D103</f>
        <v>0</v>
      </c>
      <c r="T103" s="38">
        <f t="shared" si="6"/>
        <v>585066153</v>
      </c>
    </row>
    <row r="104" spans="1:20" s="1" customFormat="1" x14ac:dyDescent="0.2">
      <c r="A104" s="20">
        <v>90</v>
      </c>
      <c r="B104" s="12" t="s">
        <v>154</v>
      </c>
      <c r="C104" s="10" t="s">
        <v>29</v>
      </c>
      <c r="D104" s="38">
        <f>КС!D104</f>
        <v>128945782</v>
      </c>
      <c r="E104" s="38">
        <f>'ДС(2-26)'!D104</f>
        <v>29539204</v>
      </c>
      <c r="F104" s="38">
        <f t="shared" si="5"/>
        <v>375358674</v>
      </c>
      <c r="G104" s="38">
        <f>' Профилактика '!D106</f>
        <v>143937143</v>
      </c>
      <c r="H104" s="38">
        <f>'Диспан.набл.(КП) '!D104</f>
        <v>35963443</v>
      </c>
      <c r="I104" s="38">
        <f>'Дистанционное набл.(КП)'!D105</f>
        <v>975664</v>
      </c>
      <c r="J104" s="38">
        <f>'Центры здоровья'!D104</f>
        <v>0</v>
      </c>
      <c r="K104" s="38">
        <f>'АПУ неотл.пом.'!D104</f>
        <v>22588677</v>
      </c>
      <c r="L104" s="38">
        <f>'АПУ обращения  (1-26)'!D104</f>
        <v>84927614</v>
      </c>
      <c r="M104" s="38">
        <f>'ОДИ ПГГ(2-26)'!D104</f>
        <v>5212344</v>
      </c>
      <c r="N104" s="38">
        <f>Школа!D103</f>
        <v>8270185</v>
      </c>
      <c r="O104" s="38">
        <f>'ФАП(2-26)'!D104</f>
        <v>73483604</v>
      </c>
      <c r="P104" s="38"/>
      <c r="Q104" s="38">
        <f>' СМП '!D104</f>
        <v>0</v>
      </c>
      <c r="R104" s="38">
        <f>'Гемодиализ по видам МП(2-26)'!D104</f>
        <v>0</v>
      </c>
      <c r="S104" s="38">
        <f>'Мед.реаб.(АПУ,ДС,КС) '!D104</f>
        <v>0</v>
      </c>
      <c r="T104" s="38">
        <f t="shared" si="6"/>
        <v>533843660</v>
      </c>
    </row>
    <row r="105" spans="1:20" s="1" customFormat="1" ht="12" customHeight="1" x14ac:dyDescent="0.2">
      <c r="A105" s="20">
        <v>91</v>
      </c>
      <c r="B105" s="21" t="s">
        <v>155</v>
      </c>
      <c r="C105" s="10" t="s">
        <v>14</v>
      </c>
      <c r="D105" s="38">
        <f>КС!D105</f>
        <v>47854760</v>
      </c>
      <c r="E105" s="38">
        <f>'ДС(2-26)'!D105</f>
        <v>9659741</v>
      </c>
      <c r="F105" s="38">
        <f t="shared" si="5"/>
        <v>133391214</v>
      </c>
      <c r="G105" s="38">
        <f>' Профилактика '!D107</f>
        <v>48266118</v>
      </c>
      <c r="H105" s="38">
        <f>'Диспан.набл.(КП) '!D105</f>
        <v>12887781</v>
      </c>
      <c r="I105" s="38">
        <f>'Дистанционное набл.(КП)'!D106</f>
        <v>405346</v>
      </c>
      <c r="J105" s="38">
        <f>'Центры здоровья'!D105</f>
        <v>0</v>
      </c>
      <c r="K105" s="38">
        <f>'АПУ неотл.пом.'!D105</f>
        <v>8267703</v>
      </c>
      <c r="L105" s="38">
        <f>'АПУ обращения  (1-26)'!D105</f>
        <v>29196909</v>
      </c>
      <c r="M105" s="38">
        <f>'ОДИ ПГГ(2-26)'!D105</f>
        <v>2031667</v>
      </c>
      <c r="N105" s="38">
        <f>Школа!D104</f>
        <v>3605899</v>
      </c>
      <c r="O105" s="38">
        <f>'ФАП(2-26)'!D105</f>
        <v>28729791</v>
      </c>
      <c r="P105" s="38"/>
      <c r="Q105" s="38">
        <f>' СМП '!D105</f>
        <v>0</v>
      </c>
      <c r="R105" s="38">
        <f>'Гемодиализ по видам МП(2-26)'!D105</f>
        <v>0</v>
      </c>
      <c r="S105" s="38">
        <f>'Мед.реаб.(АПУ,ДС,КС) '!D105</f>
        <v>0</v>
      </c>
      <c r="T105" s="38">
        <f t="shared" si="6"/>
        <v>190905715</v>
      </c>
    </row>
    <row r="106" spans="1:20" s="19" customFormat="1" x14ac:dyDescent="0.2">
      <c r="A106" s="20">
        <v>92</v>
      </c>
      <c r="B106" s="12" t="s">
        <v>156</v>
      </c>
      <c r="C106" s="10" t="s">
        <v>30</v>
      </c>
      <c r="D106" s="38">
        <f>КС!D106</f>
        <v>63743552</v>
      </c>
      <c r="E106" s="38">
        <f>'ДС(2-26)'!D106</f>
        <v>15785585</v>
      </c>
      <c r="F106" s="38">
        <f t="shared" si="5"/>
        <v>219036308</v>
      </c>
      <c r="G106" s="38">
        <f>' Профилактика '!D108</f>
        <v>75977434</v>
      </c>
      <c r="H106" s="38">
        <f>'Диспан.набл.(КП) '!D106</f>
        <v>22770445</v>
      </c>
      <c r="I106" s="38">
        <f>'Дистанционное набл.(КП)'!D107</f>
        <v>763420</v>
      </c>
      <c r="J106" s="38">
        <f>'Центры здоровья'!D106</f>
        <v>0</v>
      </c>
      <c r="K106" s="38">
        <f>'АПУ неотл.пом.'!D106</f>
        <v>13169153</v>
      </c>
      <c r="L106" s="38">
        <f>'АПУ обращения  (1-26)'!D106</f>
        <v>49388501</v>
      </c>
      <c r="M106" s="38">
        <f>'ОДИ ПГГ(2-26)'!D106</f>
        <v>2021718</v>
      </c>
      <c r="N106" s="38">
        <f>Школа!D105</f>
        <v>5806638</v>
      </c>
      <c r="O106" s="38">
        <f>'ФАП(2-26)'!D106</f>
        <v>49138999</v>
      </c>
      <c r="P106" s="39"/>
      <c r="Q106" s="38">
        <f>' СМП '!D106</f>
        <v>0</v>
      </c>
      <c r="R106" s="38">
        <f>'Гемодиализ по видам МП(2-26)'!D106</f>
        <v>0</v>
      </c>
      <c r="S106" s="38">
        <f>'Мед.реаб.(АПУ,ДС,КС) '!D106</f>
        <v>0</v>
      </c>
      <c r="T106" s="38">
        <f t="shared" si="6"/>
        <v>298565445</v>
      </c>
    </row>
    <row r="107" spans="1:20" s="1" customFormat="1" x14ac:dyDescent="0.2">
      <c r="A107" s="20">
        <v>93</v>
      </c>
      <c r="B107" s="12" t="s">
        <v>157</v>
      </c>
      <c r="C107" s="10" t="s">
        <v>15</v>
      </c>
      <c r="D107" s="38">
        <f>КС!D107</f>
        <v>105922151</v>
      </c>
      <c r="E107" s="38">
        <f>'ДС(2-26)'!D107</f>
        <v>14656429</v>
      </c>
      <c r="F107" s="38">
        <f t="shared" si="5"/>
        <v>204553598</v>
      </c>
      <c r="G107" s="38">
        <f>' Профилактика '!D109</f>
        <v>71909852</v>
      </c>
      <c r="H107" s="38">
        <f>'Диспан.набл.(КП) '!D107</f>
        <v>17887976</v>
      </c>
      <c r="I107" s="38">
        <f>'Дистанционное набл.(КП)'!D108</f>
        <v>588185</v>
      </c>
      <c r="J107" s="38">
        <f>'Центры здоровья'!D107</f>
        <v>0</v>
      </c>
      <c r="K107" s="38">
        <f>'АПУ неотл.пом.'!D107</f>
        <v>12544165</v>
      </c>
      <c r="L107" s="38">
        <f>'АПУ обращения  (1-26)'!D107</f>
        <v>43462164</v>
      </c>
      <c r="M107" s="38">
        <f>'ОДИ ПГГ(2-26)'!D107</f>
        <v>4218756</v>
      </c>
      <c r="N107" s="38">
        <f>Школа!D106</f>
        <v>4636097</v>
      </c>
      <c r="O107" s="38">
        <f>'ФАП(2-26)'!D107</f>
        <v>49306403</v>
      </c>
      <c r="P107" s="38"/>
      <c r="Q107" s="38">
        <f>' СМП '!D107</f>
        <v>0</v>
      </c>
      <c r="R107" s="38">
        <f>'Гемодиализ по видам МП(2-26)'!D107</f>
        <v>0</v>
      </c>
      <c r="S107" s="38">
        <f>'Мед.реаб.(АПУ,ДС,КС) '!D107</f>
        <v>0</v>
      </c>
      <c r="T107" s="38">
        <f t="shared" si="6"/>
        <v>325132178</v>
      </c>
    </row>
    <row r="108" spans="1:20" s="1" customFormat="1" x14ac:dyDescent="0.2">
      <c r="A108" s="20">
        <v>94</v>
      </c>
      <c r="B108" s="13" t="s">
        <v>158</v>
      </c>
      <c r="C108" s="10" t="s">
        <v>13</v>
      </c>
      <c r="D108" s="38">
        <f>КС!D108</f>
        <v>295198270</v>
      </c>
      <c r="E108" s="38">
        <f>'ДС(2-26)'!D108</f>
        <v>32540804</v>
      </c>
      <c r="F108" s="38">
        <f t="shared" si="5"/>
        <v>226830925</v>
      </c>
      <c r="G108" s="38">
        <f>' Профилактика '!D110</f>
        <v>94526142</v>
      </c>
      <c r="H108" s="38">
        <f>'Диспан.набл.(КП) '!D108</f>
        <v>17027447</v>
      </c>
      <c r="I108" s="38">
        <f>'Дистанционное набл.(КП)'!D109</f>
        <v>667034</v>
      </c>
      <c r="J108" s="38">
        <f>'Центры здоровья'!D108</f>
        <v>5908250</v>
      </c>
      <c r="K108" s="38">
        <f>'АПУ неотл.пом.'!D108</f>
        <v>11591456</v>
      </c>
      <c r="L108" s="38">
        <f>'АПУ обращения  (1-26)'!D108</f>
        <v>52847272</v>
      </c>
      <c r="M108" s="38">
        <f>'ОДИ ПГГ(2-26)'!D108</f>
        <v>13069030</v>
      </c>
      <c r="N108" s="38">
        <f>Школа!D107</f>
        <v>5714167</v>
      </c>
      <c r="O108" s="38">
        <f>'ФАП(2-26)'!D108</f>
        <v>25480127</v>
      </c>
      <c r="P108" s="38"/>
      <c r="Q108" s="38">
        <f>' СМП '!D108</f>
        <v>134997644</v>
      </c>
      <c r="R108" s="38">
        <f>'Гемодиализ по видам МП(2-26)'!D108</f>
        <v>79860</v>
      </c>
      <c r="S108" s="38">
        <f>'Мед.реаб.(АПУ,ДС,КС) '!D108</f>
        <v>34311408</v>
      </c>
      <c r="T108" s="38">
        <f t="shared" ref="T108:T139" si="7">D108+E108+F108+Q108+R108+S108</f>
        <v>723958911</v>
      </c>
    </row>
    <row r="109" spans="1:20" s="1" customFormat="1" x14ac:dyDescent="0.2">
      <c r="A109" s="20">
        <v>95</v>
      </c>
      <c r="B109" s="21" t="s">
        <v>159</v>
      </c>
      <c r="C109" s="10" t="s">
        <v>31</v>
      </c>
      <c r="D109" s="38">
        <f>КС!D109</f>
        <v>48305426</v>
      </c>
      <c r="E109" s="38">
        <f>'ДС(2-26)'!D109</f>
        <v>11619240</v>
      </c>
      <c r="F109" s="38">
        <f t="shared" si="5"/>
        <v>144974266</v>
      </c>
      <c r="G109" s="38">
        <f>' Профилактика '!D111</f>
        <v>56486003</v>
      </c>
      <c r="H109" s="38">
        <f>'Диспан.набл.(КП) '!D109</f>
        <v>13029028</v>
      </c>
      <c r="I109" s="38">
        <f>'Дистанционное набл.(КП)'!D110</f>
        <v>373107</v>
      </c>
      <c r="J109" s="38">
        <f>'Центры здоровья'!D109</f>
        <v>0</v>
      </c>
      <c r="K109" s="38">
        <f>'АПУ неотл.пом.'!D109</f>
        <v>9720834</v>
      </c>
      <c r="L109" s="38">
        <f>'АПУ обращения  (1-26)'!D109</f>
        <v>35118274</v>
      </c>
      <c r="M109" s="38">
        <f>'ОДИ ПГГ(2-26)'!D109</f>
        <v>1822929</v>
      </c>
      <c r="N109" s="38">
        <f>Школа!D108</f>
        <v>3138969</v>
      </c>
      <c r="O109" s="38">
        <f>'ФАП(2-26)'!D109</f>
        <v>25285122</v>
      </c>
      <c r="P109" s="38"/>
      <c r="Q109" s="38">
        <f>' СМП '!D109</f>
        <v>0</v>
      </c>
      <c r="R109" s="38">
        <f>'Гемодиализ по видам МП(2-26)'!D109</f>
        <v>0</v>
      </c>
      <c r="S109" s="38">
        <f>'Мед.реаб.(АПУ,ДС,КС) '!D109</f>
        <v>0</v>
      </c>
      <c r="T109" s="38">
        <f t="shared" si="7"/>
        <v>204898932</v>
      </c>
    </row>
    <row r="110" spans="1:20" s="1" customFormat="1" x14ac:dyDescent="0.2">
      <c r="A110" s="20">
        <v>96</v>
      </c>
      <c r="B110" s="12" t="s">
        <v>161</v>
      </c>
      <c r="C110" s="10" t="s">
        <v>33</v>
      </c>
      <c r="D110" s="38">
        <f>КС!D110</f>
        <v>115386015</v>
      </c>
      <c r="E110" s="38">
        <f>'ДС(2-26)'!D110</f>
        <v>30376240</v>
      </c>
      <c r="F110" s="38">
        <f t="shared" si="5"/>
        <v>374537822</v>
      </c>
      <c r="G110" s="38">
        <f>' Профилактика '!D112</f>
        <v>143051354</v>
      </c>
      <c r="H110" s="38">
        <f>'Диспан.набл.(КП) '!D110</f>
        <v>39110714</v>
      </c>
      <c r="I110" s="38">
        <f>'Дистанционное набл.(КП)'!D111</f>
        <v>1174431</v>
      </c>
      <c r="J110" s="38">
        <f>'Центры здоровья'!D110</f>
        <v>0</v>
      </c>
      <c r="K110" s="38">
        <f>'АПУ неотл.пом.'!D110</f>
        <v>24132169</v>
      </c>
      <c r="L110" s="38">
        <f>'АПУ обращения  (1-26)'!D110</f>
        <v>87323687</v>
      </c>
      <c r="M110" s="38">
        <f>'ОДИ ПГГ(2-26)'!D110</f>
        <v>10095219</v>
      </c>
      <c r="N110" s="38">
        <f>Школа!D109</f>
        <v>10443401</v>
      </c>
      <c r="O110" s="38">
        <f>'ФАП(2-26)'!D110</f>
        <v>59206847</v>
      </c>
      <c r="P110" s="38"/>
      <c r="Q110" s="38">
        <f>' СМП '!D110</f>
        <v>0</v>
      </c>
      <c r="R110" s="38">
        <f>'Гемодиализ по видам МП(2-26)'!D110</f>
        <v>0</v>
      </c>
      <c r="S110" s="38">
        <f>'Мед.реаб.(АПУ,ДС,КС) '!D110</f>
        <v>0</v>
      </c>
      <c r="T110" s="38">
        <f t="shared" si="7"/>
        <v>520300077</v>
      </c>
    </row>
    <row r="111" spans="1:20" s="1" customFormat="1" ht="13.5" customHeight="1" x14ac:dyDescent="0.2">
      <c r="A111" s="20">
        <v>97</v>
      </c>
      <c r="B111" s="12" t="s">
        <v>163</v>
      </c>
      <c r="C111" s="10" t="s">
        <v>164</v>
      </c>
      <c r="D111" s="38">
        <f>КС!D111</f>
        <v>0</v>
      </c>
      <c r="E111" s="38">
        <f>'ДС(2-26)'!D111</f>
        <v>3258333</v>
      </c>
      <c r="F111" s="38">
        <f t="shared" si="5"/>
        <v>2396172</v>
      </c>
      <c r="G111" s="38">
        <f>' Профилактика '!D113</f>
        <v>2396172</v>
      </c>
      <c r="H111" s="38">
        <f>'Диспан.набл.(КП) '!D111</f>
        <v>0</v>
      </c>
      <c r="I111" s="38">
        <f>'Дистанционное набл.(КП)'!D112</f>
        <v>0</v>
      </c>
      <c r="J111" s="38">
        <f>'Центры здоровья'!D111</f>
        <v>0</v>
      </c>
      <c r="K111" s="38">
        <f>'АПУ неотл.пом.'!D111</f>
        <v>0</v>
      </c>
      <c r="L111" s="38">
        <f>'АПУ обращения  (1-26)'!D111</f>
        <v>0</v>
      </c>
      <c r="M111" s="38">
        <f>'ОДИ ПГГ(2-26)'!D111</f>
        <v>0</v>
      </c>
      <c r="N111" s="38">
        <f>Школа!D110</f>
        <v>0</v>
      </c>
      <c r="O111" s="38">
        <f>'ФАП(2-26)'!D111</f>
        <v>0</v>
      </c>
      <c r="P111" s="38"/>
      <c r="Q111" s="38">
        <f>' СМП '!D111</f>
        <v>0</v>
      </c>
      <c r="R111" s="38">
        <f>'Гемодиализ по видам МП(2-26)'!D111</f>
        <v>279114121</v>
      </c>
      <c r="S111" s="38">
        <f>'Мед.реаб.(АПУ,ДС,КС) '!D111</f>
        <v>0</v>
      </c>
      <c r="T111" s="38">
        <f t="shared" si="7"/>
        <v>284768626</v>
      </c>
    </row>
    <row r="112" spans="1:20" s="1" customFormat="1" x14ac:dyDescent="0.2">
      <c r="A112" s="20">
        <v>98</v>
      </c>
      <c r="B112" s="12" t="s">
        <v>165</v>
      </c>
      <c r="C112" s="10" t="s">
        <v>166</v>
      </c>
      <c r="D112" s="38">
        <f>КС!D112</f>
        <v>0</v>
      </c>
      <c r="E112" s="38">
        <f>'ДС(2-26)'!D112</f>
        <v>124799735</v>
      </c>
      <c r="F112" s="38">
        <f t="shared" si="5"/>
        <v>0</v>
      </c>
      <c r="G112" s="38">
        <f>' Профилактика '!D114</f>
        <v>0</v>
      </c>
      <c r="H112" s="38">
        <f>'Диспан.набл.(КП) '!D112</f>
        <v>0</v>
      </c>
      <c r="I112" s="38">
        <f>'Дистанционное набл.(КП)'!D113</f>
        <v>0</v>
      </c>
      <c r="J112" s="38">
        <f>'Центры здоровья'!D112</f>
        <v>0</v>
      </c>
      <c r="K112" s="38">
        <f>'АПУ неотл.пом.'!D112</f>
        <v>0</v>
      </c>
      <c r="L112" s="38">
        <f>'АПУ обращения  (1-26)'!D112</f>
        <v>0</v>
      </c>
      <c r="M112" s="38">
        <f>'ОДИ ПГГ(2-26)'!D112</f>
        <v>0</v>
      </c>
      <c r="N112" s="38">
        <f>Школа!D111</f>
        <v>0</v>
      </c>
      <c r="O112" s="38">
        <f>'ФАП(2-26)'!D112</f>
        <v>0</v>
      </c>
      <c r="P112" s="38"/>
      <c r="Q112" s="38">
        <f>' СМП '!D112</f>
        <v>0</v>
      </c>
      <c r="R112" s="38">
        <f>'Гемодиализ по видам МП(2-26)'!D112</f>
        <v>0</v>
      </c>
      <c r="S112" s="38">
        <f>'Мед.реаб.(АПУ,ДС,КС) '!D112</f>
        <v>0</v>
      </c>
      <c r="T112" s="38">
        <f t="shared" si="7"/>
        <v>124799735</v>
      </c>
    </row>
    <row r="113" spans="1:20" s="1" customFormat="1" x14ac:dyDescent="0.2">
      <c r="A113" s="20">
        <v>99</v>
      </c>
      <c r="B113" s="21" t="s">
        <v>167</v>
      </c>
      <c r="C113" s="10" t="s">
        <v>168</v>
      </c>
      <c r="D113" s="38">
        <f>КС!D113</f>
        <v>0</v>
      </c>
      <c r="E113" s="38">
        <f>'ДС(2-26)'!D113</f>
        <v>0</v>
      </c>
      <c r="F113" s="38">
        <f t="shared" si="5"/>
        <v>0</v>
      </c>
      <c r="G113" s="38">
        <f>' Профилактика '!D115</f>
        <v>0</v>
      </c>
      <c r="H113" s="38">
        <f>'Диспан.набл.(КП) '!D113</f>
        <v>0</v>
      </c>
      <c r="I113" s="38">
        <f>'Дистанционное набл.(КП)'!D114</f>
        <v>0</v>
      </c>
      <c r="J113" s="38">
        <f>'Центры здоровья'!D113</f>
        <v>0</v>
      </c>
      <c r="K113" s="38">
        <f>'АПУ неотл.пом.'!D113</f>
        <v>0</v>
      </c>
      <c r="L113" s="38">
        <f>'АПУ обращения  (1-26)'!D113</f>
        <v>0</v>
      </c>
      <c r="M113" s="38">
        <f>'ОДИ ПГГ(2-26)'!D113</f>
        <v>0</v>
      </c>
      <c r="N113" s="38">
        <f>Школа!D112</f>
        <v>0</v>
      </c>
      <c r="O113" s="38">
        <f>'ФАП(2-26)'!D113</f>
        <v>0</v>
      </c>
      <c r="P113" s="38"/>
      <c r="Q113" s="38">
        <f>' СМП '!D113</f>
        <v>0</v>
      </c>
      <c r="R113" s="38">
        <f>'Гемодиализ по видам МП(2-26)'!D113</f>
        <v>0</v>
      </c>
      <c r="S113" s="38">
        <f>'Мед.реаб.(АПУ,ДС,КС) '!D113</f>
        <v>0</v>
      </c>
      <c r="T113" s="38">
        <f t="shared" si="7"/>
        <v>0</v>
      </c>
    </row>
    <row r="114" spans="1:20" s="1" customFormat="1" ht="12.75" customHeight="1" x14ac:dyDescent="0.2">
      <c r="A114" s="20">
        <v>100</v>
      </c>
      <c r="B114" s="21" t="s">
        <v>169</v>
      </c>
      <c r="C114" s="10" t="s">
        <v>170</v>
      </c>
      <c r="D114" s="38">
        <f>КС!D114</f>
        <v>0</v>
      </c>
      <c r="E114" s="38">
        <f>'ДС(2-26)'!D114</f>
        <v>165890</v>
      </c>
      <c r="F114" s="38">
        <f t="shared" si="5"/>
        <v>0</v>
      </c>
      <c r="G114" s="38">
        <f>' Профилактика '!D116</f>
        <v>0</v>
      </c>
      <c r="H114" s="38">
        <f>'Диспан.набл.(КП) '!D114</f>
        <v>0</v>
      </c>
      <c r="I114" s="38">
        <f>'Дистанционное набл.(КП)'!D115</f>
        <v>0</v>
      </c>
      <c r="J114" s="38">
        <f>'Центры здоровья'!D114</f>
        <v>0</v>
      </c>
      <c r="K114" s="38">
        <f>'АПУ неотл.пом.'!D114</f>
        <v>0</v>
      </c>
      <c r="L114" s="38">
        <f>'АПУ обращения  (1-26)'!D114</f>
        <v>0</v>
      </c>
      <c r="M114" s="38">
        <f>'ОДИ ПГГ(2-26)'!D114</f>
        <v>0</v>
      </c>
      <c r="N114" s="38">
        <f>Школа!D113</f>
        <v>0</v>
      </c>
      <c r="O114" s="38">
        <f>'ФАП(2-26)'!D114</f>
        <v>0</v>
      </c>
      <c r="P114" s="38"/>
      <c r="Q114" s="38">
        <f>' СМП '!D114</f>
        <v>0</v>
      </c>
      <c r="R114" s="38">
        <f>'Гемодиализ по видам МП(2-26)'!D114</f>
        <v>0</v>
      </c>
      <c r="S114" s="38">
        <f>'Мед.реаб.(АПУ,ДС,КС) '!D114</f>
        <v>0</v>
      </c>
      <c r="T114" s="38">
        <f t="shared" si="7"/>
        <v>165890</v>
      </c>
    </row>
    <row r="115" spans="1:20" s="1" customFormat="1" ht="24" x14ac:dyDescent="0.2">
      <c r="A115" s="20">
        <v>101</v>
      </c>
      <c r="B115" s="21" t="s">
        <v>171</v>
      </c>
      <c r="C115" s="10" t="s">
        <v>172</v>
      </c>
      <c r="D115" s="38">
        <f>КС!D115</f>
        <v>0</v>
      </c>
      <c r="E115" s="38">
        <f>'ДС(2-26)'!D115</f>
        <v>360653</v>
      </c>
      <c r="F115" s="38">
        <f t="shared" si="5"/>
        <v>0</v>
      </c>
      <c r="G115" s="38">
        <f>' Профилактика '!D117</f>
        <v>0</v>
      </c>
      <c r="H115" s="38">
        <f>'Диспан.набл.(КП) '!D115</f>
        <v>0</v>
      </c>
      <c r="I115" s="38">
        <f>'Дистанционное набл.(КП)'!D116</f>
        <v>0</v>
      </c>
      <c r="J115" s="38">
        <f>'Центры здоровья'!D115</f>
        <v>0</v>
      </c>
      <c r="K115" s="38">
        <f>'АПУ неотл.пом.'!D115</f>
        <v>0</v>
      </c>
      <c r="L115" s="38">
        <f>'АПУ обращения  (1-26)'!D115</f>
        <v>0</v>
      </c>
      <c r="M115" s="38">
        <f>'ОДИ ПГГ(2-26)'!D115</f>
        <v>0</v>
      </c>
      <c r="N115" s="38">
        <f>Школа!D114</f>
        <v>0</v>
      </c>
      <c r="O115" s="38">
        <f>'ФАП(2-26)'!D115</f>
        <v>0</v>
      </c>
      <c r="P115" s="38"/>
      <c r="Q115" s="38">
        <f>' СМП '!D115</f>
        <v>0</v>
      </c>
      <c r="R115" s="38">
        <f>'Гемодиализ по видам МП(2-26)'!D115</f>
        <v>0</v>
      </c>
      <c r="S115" s="38">
        <f>'Мед.реаб.(АПУ,ДС,КС) '!D115</f>
        <v>0</v>
      </c>
      <c r="T115" s="38">
        <f t="shared" si="7"/>
        <v>360653</v>
      </c>
    </row>
    <row r="116" spans="1:20" s="1" customFormat="1" x14ac:dyDescent="0.2">
      <c r="A116" s="20">
        <v>102</v>
      </c>
      <c r="B116" s="21" t="s">
        <v>173</v>
      </c>
      <c r="C116" s="10" t="s">
        <v>174</v>
      </c>
      <c r="D116" s="38">
        <f>КС!D116</f>
        <v>0</v>
      </c>
      <c r="E116" s="38">
        <f>'ДС(2-26)'!D116</f>
        <v>0</v>
      </c>
      <c r="F116" s="38">
        <f t="shared" si="5"/>
        <v>5426068</v>
      </c>
      <c r="G116" s="38">
        <f>' Профилактика '!D118</f>
        <v>0</v>
      </c>
      <c r="H116" s="38">
        <f>'Диспан.набл.(КП) '!D116</f>
        <v>0</v>
      </c>
      <c r="I116" s="38">
        <f>'Дистанционное набл.(КП)'!D117</f>
        <v>0</v>
      </c>
      <c r="J116" s="38">
        <f>'Центры здоровья'!D116</f>
        <v>0</v>
      </c>
      <c r="K116" s="38">
        <f>'АПУ неотл.пом.'!D116</f>
        <v>0</v>
      </c>
      <c r="L116" s="38">
        <f>'АПУ обращения  (1-26)'!D116</f>
        <v>0</v>
      </c>
      <c r="M116" s="38">
        <f>'ОДИ ПГГ(2-26)'!D116</f>
        <v>5426068</v>
      </c>
      <c r="N116" s="38">
        <f>Школа!D115</f>
        <v>0</v>
      </c>
      <c r="O116" s="38">
        <f>'ФАП(2-26)'!D116</f>
        <v>0</v>
      </c>
      <c r="P116" s="38"/>
      <c r="Q116" s="38">
        <f>' СМП '!D116</f>
        <v>0</v>
      </c>
      <c r="R116" s="38">
        <f>'Гемодиализ по видам МП(2-26)'!D116</f>
        <v>0</v>
      </c>
      <c r="S116" s="38">
        <f>'Мед.реаб.(АПУ,ДС,КС) '!D116</f>
        <v>0</v>
      </c>
      <c r="T116" s="38">
        <f t="shared" si="7"/>
        <v>5426068</v>
      </c>
    </row>
    <row r="117" spans="1:20" s="1" customFormat="1" x14ac:dyDescent="0.2">
      <c r="A117" s="20">
        <v>103</v>
      </c>
      <c r="B117" s="21" t="s">
        <v>175</v>
      </c>
      <c r="C117" s="10" t="s">
        <v>176</v>
      </c>
      <c r="D117" s="38">
        <f>КС!D117</f>
        <v>0</v>
      </c>
      <c r="E117" s="38">
        <f>'ДС(2-26)'!D117</f>
        <v>39099990</v>
      </c>
      <c r="F117" s="38">
        <f t="shared" si="5"/>
        <v>10129740</v>
      </c>
      <c r="G117" s="38">
        <f>' Профилактика '!D119</f>
        <v>10129740</v>
      </c>
      <c r="H117" s="38">
        <f>'Диспан.набл.(КП) '!D117</f>
        <v>0</v>
      </c>
      <c r="I117" s="38">
        <f>'Дистанционное набл.(КП)'!D118</f>
        <v>0</v>
      </c>
      <c r="J117" s="38">
        <f>'Центры здоровья'!D117</f>
        <v>0</v>
      </c>
      <c r="K117" s="38">
        <f>'АПУ неотл.пом.'!D117</f>
        <v>0</v>
      </c>
      <c r="L117" s="38">
        <f>'АПУ обращения  (1-26)'!D117</f>
        <v>0</v>
      </c>
      <c r="M117" s="38">
        <f>'ОДИ ПГГ(2-26)'!D117</f>
        <v>0</v>
      </c>
      <c r="N117" s="38">
        <f>Школа!D116</f>
        <v>0</v>
      </c>
      <c r="O117" s="38">
        <f>'ФАП(2-26)'!D117</f>
        <v>0</v>
      </c>
      <c r="P117" s="38"/>
      <c r="Q117" s="38">
        <f>' СМП '!D117</f>
        <v>0</v>
      </c>
      <c r="R117" s="38">
        <f>'Гемодиализ по видам МП(2-26)'!D117</f>
        <v>1211276688</v>
      </c>
      <c r="S117" s="38">
        <f>'Мед.реаб.(АПУ,ДС,КС) '!D117</f>
        <v>0</v>
      </c>
      <c r="T117" s="38">
        <f t="shared" si="7"/>
        <v>1260506418</v>
      </c>
    </row>
    <row r="118" spans="1:20" s="1" customFormat="1" x14ac:dyDescent="0.2">
      <c r="A118" s="20">
        <v>104</v>
      </c>
      <c r="B118" s="17" t="s">
        <v>177</v>
      </c>
      <c r="C118" s="15" t="s">
        <v>178</v>
      </c>
      <c r="D118" s="38">
        <f>КС!D118</f>
        <v>0</v>
      </c>
      <c r="E118" s="38">
        <f>'ДС(2-26)'!D118</f>
        <v>0</v>
      </c>
      <c r="F118" s="38">
        <f t="shared" si="5"/>
        <v>93058126</v>
      </c>
      <c r="G118" s="38">
        <f>' Профилактика '!D120</f>
        <v>0</v>
      </c>
      <c r="H118" s="38">
        <f>'Диспан.набл.(КП) '!D118</f>
        <v>0</v>
      </c>
      <c r="I118" s="38">
        <f>'Дистанционное набл.(КП)'!D119</f>
        <v>0</v>
      </c>
      <c r="J118" s="38">
        <f>'Центры здоровья'!D118</f>
        <v>0</v>
      </c>
      <c r="K118" s="38">
        <f>'АПУ неотл.пом.'!D118</f>
        <v>0</v>
      </c>
      <c r="L118" s="38">
        <f>'АПУ обращения  (1-26)'!D118</f>
        <v>0</v>
      </c>
      <c r="M118" s="38">
        <f>'ОДИ ПГГ(2-26)'!D118</f>
        <v>93058126</v>
      </c>
      <c r="N118" s="38">
        <f>Школа!D117</f>
        <v>0</v>
      </c>
      <c r="O118" s="38">
        <f>'ФАП(2-26)'!D118</f>
        <v>0</v>
      </c>
      <c r="P118" s="38"/>
      <c r="Q118" s="38">
        <f>' СМП '!D118</f>
        <v>0</v>
      </c>
      <c r="R118" s="38">
        <f>'Гемодиализ по видам МП(2-26)'!D118</f>
        <v>0</v>
      </c>
      <c r="S118" s="38">
        <f>'Мед.реаб.(АПУ,ДС,КС) '!D118</f>
        <v>0</v>
      </c>
      <c r="T118" s="38">
        <f t="shared" si="7"/>
        <v>93058126</v>
      </c>
    </row>
    <row r="119" spans="1:20" s="1" customFormat="1" x14ac:dyDescent="0.2">
      <c r="A119" s="20">
        <v>105</v>
      </c>
      <c r="B119" s="13" t="s">
        <v>179</v>
      </c>
      <c r="C119" s="10" t="s">
        <v>180</v>
      </c>
      <c r="D119" s="38">
        <f>КС!D119</f>
        <v>224764404</v>
      </c>
      <c r="E119" s="38">
        <f>'ДС(2-26)'!D119</f>
        <v>49386728</v>
      </c>
      <c r="F119" s="38">
        <f t="shared" si="5"/>
        <v>11688158</v>
      </c>
      <c r="G119" s="38">
        <f>' Профилактика '!D121</f>
        <v>0</v>
      </c>
      <c r="H119" s="38">
        <f>'Диспан.набл.(КП) '!D119</f>
        <v>0</v>
      </c>
      <c r="I119" s="38">
        <f>'Дистанционное набл.(КП)'!D120</f>
        <v>0</v>
      </c>
      <c r="J119" s="38">
        <f>'Центры здоровья'!D119</f>
        <v>0</v>
      </c>
      <c r="K119" s="38">
        <f>'АПУ неотл.пом.'!D119</f>
        <v>0</v>
      </c>
      <c r="L119" s="38">
        <f>'АПУ обращения  (1-26)'!D119</f>
        <v>0</v>
      </c>
      <c r="M119" s="38">
        <f>'ОДИ ПГГ(2-26)'!D119</f>
        <v>11688158</v>
      </c>
      <c r="N119" s="38">
        <f>Школа!D118</f>
        <v>0</v>
      </c>
      <c r="O119" s="38">
        <f>'ФАП(2-26)'!D119</f>
        <v>0</v>
      </c>
      <c r="P119" s="38"/>
      <c r="Q119" s="38">
        <f>' СМП '!D119</f>
        <v>0</v>
      </c>
      <c r="R119" s="38">
        <f>'Гемодиализ по видам МП(2-26)'!D119</f>
        <v>0</v>
      </c>
      <c r="S119" s="38">
        <f>'Мед.реаб.(АПУ,ДС,КС) '!D119</f>
        <v>0</v>
      </c>
      <c r="T119" s="38">
        <f t="shared" si="7"/>
        <v>285839290</v>
      </c>
    </row>
    <row r="120" spans="1:20" s="1" customFormat="1" ht="11.25" customHeight="1" x14ac:dyDescent="0.2">
      <c r="A120" s="20">
        <v>106</v>
      </c>
      <c r="B120" s="21" t="s">
        <v>181</v>
      </c>
      <c r="C120" s="10" t="s">
        <v>182</v>
      </c>
      <c r="D120" s="38">
        <f>КС!D120</f>
        <v>0</v>
      </c>
      <c r="E120" s="38">
        <f>'ДС(2-26)'!D120</f>
        <v>0</v>
      </c>
      <c r="F120" s="38">
        <f t="shared" si="5"/>
        <v>34705</v>
      </c>
      <c r="G120" s="38">
        <f>' Профилактика '!D122</f>
        <v>0</v>
      </c>
      <c r="H120" s="38">
        <f>'Диспан.набл.(КП) '!D120</f>
        <v>0</v>
      </c>
      <c r="I120" s="38">
        <f>'Дистанционное набл.(КП)'!D121</f>
        <v>0</v>
      </c>
      <c r="J120" s="38">
        <f>'Центры здоровья'!D120</f>
        <v>0</v>
      </c>
      <c r="K120" s="38">
        <f>'АПУ неотл.пом.'!D120</f>
        <v>0</v>
      </c>
      <c r="L120" s="38">
        <f>'АПУ обращения  (1-26)'!D120</f>
        <v>34705</v>
      </c>
      <c r="M120" s="38">
        <f>'ОДИ ПГГ(2-26)'!D120</f>
        <v>0</v>
      </c>
      <c r="N120" s="38">
        <f>Школа!D119</f>
        <v>0</v>
      </c>
      <c r="O120" s="38">
        <f>'ФАП(2-26)'!D120</f>
        <v>0</v>
      </c>
      <c r="P120" s="38"/>
      <c r="Q120" s="38">
        <f>' СМП '!D120</f>
        <v>0</v>
      </c>
      <c r="R120" s="38">
        <f>'Гемодиализ по видам МП(2-26)'!D120</f>
        <v>0</v>
      </c>
      <c r="S120" s="38">
        <f>'Мед.реаб.(АПУ,ДС,КС) '!D120</f>
        <v>0</v>
      </c>
      <c r="T120" s="38">
        <f t="shared" si="7"/>
        <v>34705</v>
      </c>
    </row>
    <row r="121" spans="1:20" s="1" customFormat="1" x14ac:dyDescent="0.2">
      <c r="A121" s="20">
        <v>107</v>
      </c>
      <c r="B121" s="12" t="s">
        <v>183</v>
      </c>
      <c r="C121" s="18" t="s">
        <v>184</v>
      </c>
      <c r="D121" s="38">
        <f>КС!D121</f>
        <v>0</v>
      </c>
      <c r="E121" s="38">
        <f>'ДС(2-26)'!D121</f>
        <v>20819913</v>
      </c>
      <c r="F121" s="38">
        <f t="shared" si="5"/>
        <v>0</v>
      </c>
      <c r="G121" s="38">
        <f>' Профилактика '!D123</f>
        <v>0</v>
      </c>
      <c r="H121" s="38">
        <f>'Диспан.набл.(КП) '!D121</f>
        <v>0</v>
      </c>
      <c r="I121" s="38">
        <f>'Дистанционное набл.(КП)'!D122</f>
        <v>0</v>
      </c>
      <c r="J121" s="38">
        <f>'Центры здоровья'!D121</f>
        <v>0</v>
      </c>
      <c r="K121" s="38">
        <f>'АПУ неотл.пом.'!D121</f>
        <v>0</v>
      </c>
      <c r="L121" s="38">
        <f>'АПУ обращения  (1-26)'!D121</f>
        <v>0</v>
      </c>
      <c r="M121" s="38">
        <f>'ОДИ ПГГ(2-26)'!D121</f>
        <v>0</v>
      </c>
      <c r="N121" s="38">
        <f>Школа!D120</f>
        <v>0</v>
      </c>
      <c r="O121" s="38">
        <f>'ФАП(2-26)'!D121</f>
        <v>0</v>
      </c>
      <c r="P121" s="38"/>
      <c r="Q121" s="38">
        <f>' СМП '!D121</f>
        <v>0</v>
      </c>
      <c r="R121" s="38">
        <f>'Гемодиализ по видам МП(2-26)'!D121</f>
        <v>0</v>
      </c>
      <c r="S121" s="38">
        <f>'Мед.реаб.(АПУ,ДС,КС) '!D121</f>
        <v>0</v>
      </c>
      <c r="T121" s="38">
        <f t="shared" si="7"/>
        <v>20819913</v>
      </c>
    </row>
    <row r="122" spans="1:20" s="1" customFormat="1" x14ac:dyDescent="0.2">
      <c r="A122" s="20">
        <v>108</v>
      </c>
      <c r="B122" s="21" t="s">
        <v>185</v>
      </c>
      <c r="C122" s="10" t="s">
        <v>262</v>
      </c>
      <c r="D122" s="38">
        <f>КС!D122</f>
        <v>19661072</v>
      </c>
      <c r="E122" s="38">
        <f>'ДС(2-26)'!D122</f>
        <v>215890</v>
      </c>
      <c r="F122" s="38">
        <f t="shared" si="5"/>
        <v>6512098</v>
      </c>
      <c r="G122" s="38">
        <f>' Профилактика '!D124</f>
        <v>0</v>
      </c>
      <c r="H122" s="38">
        <f>'Диспан.набл.(КП) '!D122</f>
        <v>0</v>
      </c>
      <c r="I122" s="38">
        <f>'Дистанционное набл.(КП)'!D123</f>
        <v>0</v>
      </c>
      <c r="J122" s="38">
        <f>'Центры здоровья'!D122</f>
        <v>0</v>
      </c>
      <c r="K122" s="38">
        <f>'АПУ неотл.пом.'!D122</f>
        <v>0</v>
      </c>
      <c r="L122" s="38">
        <f>'АПУ обращения  (1-26)'!D122</f>
        <v>0</v>
      </c>
      <c r="M122" s="38">
        <f>'ОДИ ПГГ(2-26)'!D122</f>
        <v>6512098</v>
      </c>
      <c r="N122" s="38">
        <f>Школа!D121</f>
        <v>0</v>
      </c>
      <c r="O122" s="38">
        <f>'ФАП(2-26)'!D122</f>
        <v>0</v>
      </c>
      <c r="P122" s="38"/>
      <c r="Q122" s="38">
        <f>' СМП '!D122</f>
        <v>0</v>
      </c>
      <c r="R122" s="38">
        <f>'Гемодиализ по видам МП(2-26)'!D122</f>
        <v>0</v>
      </c>
      <c r="S122" s="38">
        <f>'Мед.реаб.(АПУ,ДС,КС) '!D122</f>
        <v>0</v>
      </c>
      <c r="T122" s="38">
        <f t="shared" si="7"/>
        <v>26389060</v>
      </c>
    </row>
    <row r="123" spans="1:20" s="1" customFormat="1" ht="14.25" customHeight="1" x14ac:dyDescent="0.2">
      <c r="A123" s="20">
        <v>109</v>
      </c>
      <c r="B123" s="13" t="s">
        <v>186</v>
      </c>
      <c r="C123" s="10" t="s">
        <v>251</v>
      </c>
      <c r="D123" s="38">
        <f>КС!D123</f>
        <v>0</v>
      </c>
      <c r="E123" s="38">
        <f>'ДС(2-26)'!D123</f>
        <v>150620</v>
      </c>
      <c r="F123" s="38">
        <f t="shared" si="5"/>
        <v>7612867</v>
      </c>
      <c r="G123" s="38">
        <f>' Профилактика '!D125</f>
        <v>0</v>
      </c>
      <c r="H123" s="38">
        <f>'Диспан.набл.(КП) '!D123</f>
        <v>0</v>
      </c>
      <c r="I123" s="38">
        <f>'Дистанционное набл.(КП)'!D124</f>
        <v>0</v>
      </c>
      <c r="J123" s="38">
        <f>'Центры здоровья'!D123</f>
        <v>0</v>
      </c>
      <c r="K123" s="38">
        <f>'АПУ неотл.пом.'!D123</f>
        <v>0</v>
      </c>
      <c r="L123" s="38">
        <f>'АПУ обращения  (1-26)'!D123</f>
        <v>110500</v>
      </c>
      <c r="M123" s="38">
        <f>'ОДИ ПГГ(2-26)'!D123</f>
        <v>7502367</v>
      </c>
      <c r="N123" s="38">
        <f>Школа!D122</f>
        <v>0</v>
      </c>
      <c r="O123" s="38">
        <f>'ФАП(2-26)'!D123</f>
        <v>0</v>
      </c>
      <c r="P123" s="38"/>
      <c r="Q123" s="38">
        <f>' СМП '!D123</f>
        <v>0</v>
      </c>
      <c r="R123" s="38">
        <f>'Гемодиализ по видам МП(2-26)'!D123</f>
        <v>0</v>
      </c>
      <c r="S123" s="38">
        <f>'Мед.реаб.(АПУ,ДС,КС) '!D123</f>
        <v>0</v>
      </c>
      <c r="T123" s="38">
        <f t="shared" si="7"/>
        <v>7763487</v>
      </c>
    </row>
    <row r="124" spans="1:20" s="1" customFormat="1" x14ac:dyDescent="0.2">
      <c r="A124" s="20">
        <v>110</v>
      </c>
      <c r="B124" s="12" t="s">
        <v>331</v>
      </c>
      <c r="C124" s="10" t="s">
        <v>319</v>
      </c>
      <c r="D124" s="38">
        <f>КС!D124</f>
        <v>0</v>
      </c>
      <c r="E124" s="38">
        <f>'ДС(2-26)'!D124</f>
        <v>0</v>
      </c>
      <c r="F124" s="38">
        <f t="shared" si="5"/>
        <v>0</v>
      </c>
      <c r="G124" s="38">
        <f>' Профилактика '!D126</f>
        <v>0</v>
      </c>
      <c r="H124" s="38">
        <f>'Диспан.набл.(КП) '!D124</f>
        <v>0</v>
      </c>
      <c r="I124" s="38">
        <f>'Дистанционное набл.(КП)'!D125</f>
        <v>0</v>
      </c>
      <c r="J124" s="38">
        <f>'Центры здоровья'!D124</f>
        <v>0</v>
      </c>
      <c r="K124" s="38">
        <f>'АПУ неотл.пом.'!D124</f>
        <v>0</v>
      </c>
      <c r="L124" s="38">
        <f>'АПУ обращения  (1-26)'!D124</f>
        <v>0</v>
      </c>
      <c r="M124" s="38">
        <f>'ОДИ ПГГ(2-26)'!D124</f>
        <v>0</v>
      </c>
      <c r="N124" s="38">
        <f>Школа!D123</f>
        <v>0</v>
      </c>
      <c r="O124" s="38">
        <f>'ФАП(2-26)'!D124</f>
        <v>0</v>
      </c>
      <c r="P124" s="38"/>
      <c r="Q124" s="38">
        <f>' СМП '!D124</f>
        <v>0</v>
      </c>
      <c r="R124" s="38">
        <f>'Гемодиализ по видам МП(2-26)'!D124</f>
        <v>0</v>
      </c>
      <c r="S124" s="38">
        <f>'Мед.реаб.(АПУ,ДС,КС) '!D124</f>
        <v>0</v>
      </c>
      <c r="T124" s="38">
        <f t="shared" si="7"/>
        <v>0</v>
      </c>
    </row>
    <row r="125" spans="1:20" s="1" customFormat="1" x14ac:dyDescent="0.2">
      <c r="A125" s="20">
        <v>111</v>
      </c>
      <c r="B125" s="54" t="s">
        <v>422</v>
      </c>
      <c r="C125" s="15" t="s">
        <v>423</v>
      </c>
      <c r="D125" s="38">
        <f>КС!D125</f>
        <v>0</v>
      </c>
      <c r="E125" s="38">
        <f>'ДС(2-26)'!D125</f>
        <v>0</v>
      </c>
      <c r="F125" s="38">
        <f t="shared" si="5"/>
        <v>0</v>
      </c>
      <c r="G125" s="38">
        <f>' Профилактика '!D127</f>
        <v>0</v>
      </c>
      <c r="H125" s="38">
        <f>'Диспан.набл.(КП) '!D125</f>
        <v>0</v>
      </c>
      <c r="I125" s="38">
        <f>'Дистанционное набл.(КП)'!D126</f>
        <v>0</v>
      </c>
      <c r="J125" s="38">
        <f>'Центры здоровья'!D125</f>
        <v>0</v>
      </c>
      <c r="K125" s="38">
        <f>'АПУ неотл.пом.'!D125</f>
        <v>0</v>
      </c>
      <c r="L125" s="38">
        <f>'АПУ обращения  (1-26)'!D125</f>
        <v>0</v>
      </c>
      <c r="M125" s="38">
        <f>'ОДИ ПГГ(2-26)'!D125</f>
        <v>0</v>
      </c>
      <c r="N125" s="38">
        <f>Школа!D124</f>
        <v>0</v>
      </c>
      <c r="O125" s="38">
        <f>'ФАП(2-26)'!D125</f>
        <v>0</v>
      </c>
      <c r="P125" s="38"/>
      <c r="Q125" s="38">
        <f>' СМП '!D125</f>
        <v>0</v>
      </c>
      <c r="R125" s="38">
        <f>'Гемодиализ по видам МП(2-26)'!D125</f>
        <v>0</v>
      </c>
      <c r="S125" s="38">
        <f>'Мед.реаб.(АПУ,ДС,КС) '!D125</f>
        <v>0</v>
      </c>
      <c r="T125" s="38">
        <f t="shared" si="7"/>
        <v>0</v>
      </c>
    </row>
    <row r="126" spans="1:20" s="1" customFormat="1" ht="13.5" customHeight="1" x14ac:dyDescent="0.2">
      <c r="A126" s="20">
        <v>112</v>
      </c>
      <c r="B126" s="13" t="s">
        <v>187</v>
      </c>
      <c r="C126" s="10" t="s">
        <v>322</v>
      </c>
      <c r="D126" s="38">
        <f>КС!D126</f>
        <v>0</v>
      </c>
      <c r="E126" s="38">
        <f>'ДС(2-26)'!D126</f>
        <v>60620161</v>
      </c>
      <c r="F126" s="38">
        <f t="shared" si="5"/>
        <v>0</v>
      </c>
      <c r="G126" s="38">
        <f>' Профилактика '!D128</f>
        <v>0</v>
      </c>
      <c r="H126" s="38">
        <f>'Диспан.набл.(КП) '!D126</f>
        <v>0</v>
      </c>
      <c r="I126" s="38">
        <f>'Дистанционное набл.(КП)'!D127</f>
        <v>0</v>
      </c>
      <c r="J126" s="38">
        <f>'Центры здоровья'!D126</f>
        <v>0</v>
      </c>
      <c r="K126" s="38">
        <f>'АПУ неотл.пом.'!D126</f>
        <v>0</v>
      </c>
      <c r="L126" s="38">
        <f>'АПУ обращения  (1-26)'!D126</f>
        <v>0</v>
      </c>
      <c r="M126" s="38">
        <f>'ОДИ ПГГ(2-26)'!D126</f>
        <v>0</v>
      </c>
      <c r="N126" s="38">
        <f>Школа!D125</f>
        <v>0</v>
      </c>
      <c r="O126" s="38">
        <f>'ФАП(2-26)'!D126</f>
        <v>0</v>
      </c>
      <c r="P126" s="38"/>
      <c r="Q126" s="38">
        <f>' СМП '!D126</f>
        <v>0</v>
      </c>
      <c r="R126" s="38">
        <f>'Гемодиализ по видам МП(2-26)'!D126</f>
        <v>0</v>
      </c>
      <c r="S126" s="38">
        <f>'Мед.реаб.(АПУ,ДС,КС) '!D126</f>
        <v>0</v>
      </c>
      <c r="T126" s="38">
        <f t="shared" si="7"/>
        <v>60620161</v>
      </c>
    </row>
    <row r="127" spans="1:20" s="1" customFormat="1" x14ac:dyDescent="0.2">
      <c r="A127" s="20">
        <v>113</v>
      </c>
      <c r="B127" s="21" t="s">
        <v>188</v>
      </c>
      <c r="C127" s="10" t="s">
        <v>189</v>
      </c>
      <c r="D127" s="38">
        <f>КС!D127</f>
        <v>0</v>
      </c>
      <c r="E127" s="38">
        <f>'ДС(2-26)'!D127</f>
        <v>0</v>
      </c>
      <c r="F127" s="38">
        <f t="shared" si="5"/>
        <v>2776680</v>
      </c>
      <c r="G127" s="38">
        <f>' Профилактика '!D129</f>
        <v>2776680</v>
      </c>
      <c r="H127" s="38">
        <f>'Диспан.набл.(КП) '!D127</f>
        <v>0</v>
      </c>
      <c r="I127" s="38">
        <f>'Дистанционное набл.(КП)'!D128</f>
        <v>0</v>
      </c>
      <c r="J127" s="38">
        <f>'Центры здоровья'!D127</f>
        <v>0</v>
      </c>
      <c r="K127" s="38">
        <f>'АПУ неотл.пом.'!D127</f>
        <v>0</v>
      </c>
      <c r="L127" s="38">
        <f>'АПУ обращения  (1-26)'!D127</f>
        <v>0</v>
      </c>
      <c r="M127" s="38">
        <f>'ОДИ ПГГ(2-26)'!D127</f>
        <v>0</v>
      </c>
      <c r="N127" s="38">
        <f>Школа!D126</f>
        <v>0</v>
      </c>
      <c r="O127" s="38">
        <f>'ФАП(2-26)'!D127</f>
        <v>0</v>
      </c>
      <c r="P127" s="38"/>
      <c r="Q127" s="38">
        <f>' СМП '!D127</f>
        <v>0</v>
      </c>
      <c r="R127" s="38">
        <f>'Гемодиализ по видам МП(2-26)'!D127</f>
        <v>317835012</v>
      </c>
      <c r="S127" s="38">
        <f>'Мед.реаб.(АПУ,ДС,КС) '!D127</f>
        <v>0</v>
      </c>
      <c r="T127" s="38">
        <f t="shared" si="7"/>
        <v>320611692</v>
      </c>
    </row>
    <row r="128" spans="1:20" s="1" customFormat="1" ht="24" x14ac:dyDescent="0.2">
      <c r="A128" s="20">
        <v>114</v>
      </c>
      <c r="B128" s="21" t="s">
        <v>190</v>
      </c>
      <c r="C128" s="35" t="s">
        <v>307</v>
      </c>
      <c r="D128" s="38">
        <f>КС!D128</f>
        <v>0</v>
      </c>
      <c r="E128" s="38">
        <f>'ДС(2-26)'!D128</f>
        <v>216894</v>
      </c>
      <c r="F128" s="38">
        <f t="shared" si="5"/>
        <v>0</v>
      </c>
      <c r="G128" s="38">
        <f>' Профилактика '!D130</f>
        <v>0</v>
      </c>
      <c r="H128" s="38">
        <f>'Диспан.набл.(КП) '!D128</f>
        <v>0</v>
      </c>
      <c r="I128" s="38">
        <f>'Дистанционное набл.(КП)'!D129</f>
        <v>0</v>
      </c>
      <c r="J128" s="38">
        <f>'Центры здоровья'!D128</f>
        <v>0</v>
      </c>
      <c r="K128" s="38">
        <f>'АПУ неотл.пом.'!D128</f>
        <v>0</v>
      </c>
      <c r="L128" s="38">
        <f>'АПУ обращения  (1-26)'!D128</f>
        <v>0</v>
      </c>
      <c r="M128" s="38">
        <f>'ОДИ ПГГ(2-26)'!D128</f>
        <v>0</v>
      </c>
      <c r="N128" s="38">
        <f>Школа!D127</f>
        <v>0</v>
      </c>
      <c r="O128" s="38">
        <f>'ФАП(2-26)'!D128</f>
        <v>0</v>
      </c>
      <c r="P128" s="38"/>
      <c r="Q128" s="38">
        <f>' СМП '!D128</f>
        <v>0</v>
      </c>
      <c r="R128" s="38">
        <f>'Гемодиализ по видам МП(2-26)'!D128</f>
        <v>0</v>
      </c>
      <c r="S128" s="38">
        <f>'Мед.реаб.(АПУ,ДС,КС) '!D128</f>
        <v>0</v>
      </c>
      <c r="T128" s="38">
        <f t="shared" si="7"/>
        <v>216894</v>
      </c>
    </row>
    <row r="129" spans="1:20" s="1" customFormat="1" x14ac:dyDescent="0.2">
      <c r="A129" s="20">
        <v>115</v>
      </c>
      <c r="B129" s="21" t="s">
        <v>191</v>
      </c>
      <c r="C129" s="10" t="s">
        <v>226</v>
      </c>
      <c r="D129" s="38">
        <f>КС!D129</f>
        <v>3455123501</v>
      </c>
      <c r="E129" s="38">
        <f>'ДС(2-26)'!D129</f>
        <v>139389911</v>
      </c>
      <c r="F129" s="38">
        <f t="shared" si="5"/>
        <v>385471153</v>
      </c>
      <c r="G129" s="38">
        <f>' Профилактика '!D131</f>
        <v>134256436</v>
      </c>
      <c r="H129" s="38">
        <f>'Диспан.набл.(КП) '!D129</f>
        <v>0</v>
      </c>
      <c r="I129" s="38">
        <f>'Дистанционное набл.(КП)'!D130</f>
        <v>0</v>
      </c>
      <c r="J129" s="38">
        <f>'Центры здоровья'!D129</f>
        <v>0</v>
      </c>
      <c r="K129" s="38">
        <f>'АПУ неотл.пом.'!D129</f>
        <v>0</v>
      </c>
      <c r="L129" s="38">
        <f>'АПУ обращения  (1-26)'!D129</f>
        <v>0</v>
      </c>
      <c r="M129" s="38">
        <f>'ОДИ ПГГ(2-26)'!D129</f>
        <v>191058312</v>
      </c>
      <c r="N129" s="38">
        <f>Школа!D128</f>
        <v>60156405</v>
      </c>
      <c r="O129" s="38">
        <f>'ФАП(2-26)'!D129</f>
        <v>0</v>
      </c>
      <c r="P129" s="38"/>
      <c r="Q129" s="38">
        <f>' СМП '!D129</f>
        <v>0</v>
      </c>
      <c r="R129" s="38">
        <f>'Гемодиализ по видам МП(2-26)'!D129</f>
        <v>30139946</v>
      </c>
      <c r="S129" s="38">
        <f>'Мед.реаб.(АПУ,ДС,КС) '!D129</f>
        <v>108148046</v>
      </c>
      <c r="T129" s="38">
        <f t="shared" si="7"/>
        <v>4118272557</v>
      </c>
    </row>
    <row r="130" spans="1:20" ht="10.5" customHeight="1" x14ac:dyDescent="0.2">
      <c r="A130" s="20">
        <v>116</v>
      </c>
      <c r="B130" s="21" t="s">
        <v>192</v>
      </c>
      <c r="C130" s="10" t="s">
        <v>193</v>
      </c>
      <c r="D130" s="38">
        <f>КС!D130</f>
        <v>3712806949</v>
      </c>
      <c r="E130" s="38">
        <f>'ДС(2-26)'!D130</f>
        <v>4339508439</v>
      </c>
      <c r="F130" s="38">
        <f t="shared" si="5"/>
        <v>900895001</v>
      </c>
      <c r="G130" s="38">
        <f>' Профилактика '!D132</f>
        <v>264127500</v>
      </c>
      <c r="H130" s="38">
        <f>'Диспан.набл.(КП) '!D130</f>
        <v>62365703</v>
      </c>
      <c r="I130" s="38">
        <f>'Дистанционное набл.(КП)'!D131</f>
        <v>0</v>
      </c>
      <c r="J130" s="38">
        <f>'Центры здоровья'!D130</f>
        <v>0</v>
      </c>
      <c r="K130" s="38">
        <f>'АПУ неотл.пом.'!D130</f>
        <v>0</v>
      </c>
      <c r="L130" s="38">
        <f>'АПУ обращения  (1-26)'!D130</f>
        <v>61239781</v>
      </c>
      <c r="M130" s="38">
        <f>'ОДИ ПГГ(2-26)'!D130</f>
        <v>513162017</v>
      </c>
      <c r="N130" s="38">
        <f>Школа!D129</f>
        <v>0</v>
      </c>
      <c r="O130" s="38">
        <f>'ФАП(2-26)'!D130</f>
        <v>0</v>
      </c>
      <c r="P130" s="40"/>
      <c r="Q130" s="38">
        <f>' СМП '!D130</f>
        <v>0</v>
      </c>
      <c r="R130" s="38">
        <f>'Гемодиализ по видам МП(2-26)'!D130</f>
        <v>267456</v>
      </c>
      <c r="S130" s="38">
        <f>'Мед.реаб.(АПУ,ДС,КС) '!D130</f>
        <v>20811525</v>
      </c>
      <c r="T130" s="38">
        <f t="shared" si="7"/>
        <v>8974289370</v>
      </c>
    </row>
    <row r="131" spans="1:20" s="1" customFormat="1" x14ac:dyDescent="0.2">
      <c r="A131" s="20">
        <v>117</v>
      </c>
      <c r="B131" s="21" t="s">
        <v>194</v>
      </c>
      <c r="C131" s="10" t="s">
        <v>40</v>
      </c>
      <c r="D131" s="38">
        <f>КС!D131</f>
        <v>2513005254</v>
      </c>
      <c r="E131" s="38">
        <f>'ДС(2-26)'!D131</f>
        <v>13505685</v>
      </c>
      <c r="F131" s="38">
        <f t="shared" si="5"/>
        <v>118356392</v>
      </c>
      <c r="G131" s="38">
        <f>' Профилактика '!D133</f>
        <v>58382515</v>
      </c>
      <c r="H131" s="38">
        <f>'Диспан.набл.(КП) '!D131</f>
        <v>0</v>
      </c>
      <c r="I131" s="38">
        <f>'Дистанционное набл.(КП)'!D132</f>
        <v>0</v>
      </c>
      <c r="J131" s="38">
        <f>'Центры здоровья'!D131</f>
        <v>0</v>
      </c>
      <c r="K131" s="38">
        <f>'АПУ неотл.пом.'!D131</f>
        <v>541850</v>
      </c>
      <c r="L131" s="38">
        <f>'АПУ обращения  (1-26)'!D131</f>
        <v>0</v>
      </c>
      <c r="M131" s="38">
        <f>'ОДИ ПГГ(2-26)'!D131</f>
        <v>59341740</v>
      </c>
      <c r="N131" s="38">
        <f>Школа!D130</f>
        <v>90287</v>
      </c>
      <c r="O131" s="38">
        <f>'ФАП(2-26)'!D131</f>
        <v>0</v>
      </c>
      <c r="P131" s="38"/>
      <c r="Q131" s="38">
        <f>' СМП '!D131</f>
        <v>0</v>
      </c>
      <c r="R131" s="38">
        <f>'Гемодиализ по видам МП(2-26)'!D131</f>
        <v>4011840</v>
      </c>
      <c r="S131" s="38">
        <f>'Мед.реаб.(АПУ,ДС,КС) '!D131</f>
        <v>50340983</v>
      </c>
      <c r="T131" s="38">
        <f t="shared" si="7"/>
        <v>2699220154</v>
      </c>
    </row>
    <row r="132" spans="1:20" s="1" customFormat="1" x14ac:dyDescent="0.2">
      <c r="A132" s="20">
        <v>118</v>
      </c>
      <c r="B132" s="12" t="s">
        <v>195</v>
      </c>
      <c r="C132" s="10" t="s">
        <v>46</v>
      </c>
      <c r="D132" s="38">
        <f>КС!D132</f>
        <v>1783068431</v>
      </c>
      <c r="E132" s="38">
        <f>'ДС(2-26)'!D132</f>
        <v>124029702</v>
      </c>
      <c r="F132" s="38">
        <f t="shared" si="5"/>
        <v>142636645</v>
      </c>
      <c r="G132" s="38">
        <f>' Профилактика '!D134</f>
        <v>69351401</v>
      </c>
      <c r="H132" s="38">
        <f>'Диспан.набл.(КП) '!D132</f>
        <v>0</v>
      </c>
      <c r="I132" s="38">
        <f>'Дистанционное набл.(КП)'!D133</f>
        <v>0</v>
      </c>
      <c r="J132" s="38">
        <f>'Центры здоровья'!D132</f>
        <v>0</v>
      </c>
      <c r="K132" s="38">
        <f>'АПУ неотл.пом.'!D132</f>
        <v>32787344</v>
      </c>
      <c r="L132" s="38">
        <f>'АПУ обращения  (1-26)'!D132</f>
        <v>8673945</v>
      </c>
      <c r="M132" s="38">
        <f>'ОДИ ПГГ(2-26)'!D132</f>
        <v>31823955</v>
      </c>
      <c r="N132" s="38">
        <f>Школа!D131</f>
        <v>0</v>
      </c>
      <c r="O132" s="38">
        <f>'ФАП(2-26)'!D132</f>
        <v>0</v>
      </c>
      <c r="P132" s="38"/>
      <c r="Q132" s="38">
        <f>' СМП '!D132</f>
        <v>0</v>
      </c>
      <c r="R132" s="38">
        <f>'Гемодиализ по видам МП(2-26)'!D132</f>
        <v>19136422</v>
      </c>
      <c r="S132" s="38">
        <f>'Мед.реаб.(АПУ,ДС,КС) '!D132</f>
        <v>141043134</v>
      </c>
      <c r="T132" s="38">
        <f t="shared" si="7"/>
        <v>2209914334</v>
      </c>
    </row>
    <row r="133" spans="1:20" s="1" customFormat="1" x14ac:dyDescent="0.2">
      <c r="A133" s="20">
        <v>119</v>
      </c>
      <c r="B133" s="12" t="s">
        <v>196</v>
      </c>
      <c r="C133" s="10" t="s">
        <v>228</v>
      </c>
      <c r="D133" s="38">
        <f>КС!D133</f>
        <v>392809570</v>
      </c>
      <c r="E133" s="38">
        <f>'ДС(2-26)'!D133</f>
        <v>53718572</v>
      </c>
      <c r="F133" s="38">
        <f t="shared" si="5"/>
        <v>93391308</v>
      </c>
      <c r="G133" s="38">
        <f>' Профилактика '!D135</f>
        <v>37890284</v>
      </c>
      <c r="H133" s="38">
        <f>'Диспан.набл.(КП) '!D133</f>
        <v>0</v>
      </c>
      <c r="I133" s="38">
        <f>'Дистанционное набл.(КП)'!D134</f>
        <v>0</v>
      </c>
      <c r="J133" s="38">
        <f>'Центры здоровья'!D133</f>
        <v>0</v>
      </c>
      <c r="K133" s="38">
        <f>'АПУ неотл.пом.'!D133</f>
        <v>0</v>
      </c>
      <c r="L133" s="38">
        <f>'АПУ обращения  (1-26)'!D133</f>
        <v>55501024</v>
      </c>
      <c r="M133" s="38">
        <f>'ОДИ ПГГ(2-26)'!D133</f>
        <v>0</v>
      </c>
      <c r="N133" s="38">
        <f>Школа!D132</f>
        <v>0</v>
      </c>
      <c r="O133" s="38">
        <f>'ФАП(2-26)'!D133</f>
        <v>0</v>
      </c>
      <c r="P133" s="38"/>
      <c r="Q133" s="38">
        <f>' СМП '!D133</f>
        <v>0</v>
      </c>
      <c r="R133" s="38">
        <f>'Гемодиализ по видам МП(2-26)'!D133</f>
        <v>0</v>
      </c>
      <c r="S133" s="38">
        <f>'Мед.реаб.(АПУ,ДС,КС) '!D133</f>
        <v>0</v>
      </c>
      <c r="T133" s="38">
        <f t="shared" si="7"/>
        <v>539919450</v>
      </c>
    </row>
    <row r="134" spans="1:20" s="1" customFormat="1" x14ac:dyDescent="0.2">
      <c r="A134" s="20">
        <v>120</v>
      </c>
      <c r="B134" s="12" t="s">
        <v>197</v>
      </c>
      <c r="C134" s="10" t="s">
        <v>48</v>
      </c>
      <c r="D134" s="38">
        <f>КС!D134</f>
        <v>1481242801</v>
      </c>
      <c r="E134" s="38">
        <f>'ДС(2-26)'!D134</f>
        <v>72410820</v>
      </c>
      <c r="F134" s="38">
        <f t="shared" si="5"/>
        <v>98595406</v>
      </c>
      <c r="G134" s="38">
        <f>' Профилактика '!D136</f>
        <v>32247130</v>
      </c>
      <c r="H134" s="38">
        <f>'Диспан.набл.(КП) '!D134</f>
        <v>0</v>
      </c>
      <c r="I134" s="38">
        <f>'Дистанционное набл.(КП)'!D135</f>
        <v>0</v>
      </c>
      <c r="J134" s="38">
        <f>'Центры здоровья'!D134</f>
        <v>0</v>
      </c>
      <c r="K134" s="38">
        <f>'АПУ неотл.пом.'!D134</f>
        <v>0</v>
      </c>
      <c r="L134" s="38">
        <f>'АПУ обращения  (1-26)'!D134</f>
        <v>51046423</v>
      </c>
      <c r="M134" s="38">
        <f>'ОДИ ПГГ(2-26)'!D134</f>
        <v>15301853</v>
      </c>
      <c r="N134" s="38">
        <f>Школа!D133</f>
        <v>0</v>
      </c>
      <c r="O134" s="38">
        <f>'ФАП(2-26)'!D134</f>
        <v>0</v>
      </c>
      <c r="P134" s="38"/>
      <c r="Q134" s="38">
        <f>' СМП '!D134</f>
        <v>0</v>
      </c>
      <c r="R134" s="38">
        <f>'Гемодиализ по видам МП(2-26)'!D134</f>
        <v>0</v>
      </c>
      <c r="S134" s="38">
        <f>'Мед.реаб.(АПУ,ДС,КС) '!D134</f>
        <v>0</v>
      </c>
      <c r="T134" s="38">
        <f t="shared" si="7"/>
        <v>1652249027</v>
      </c>
    </row>
    <row r="135" spans="1:20" s="1" customFormat="1" x14ac:dyDescent="0.2">
      <c r="A135" s="20">
        <v>121</v>
      </c>
      <c r="B135" s="21" t="s">
        <v>198</v>
      </c>
      <c r="C135" s="10" t="s">
        <v>47</v>
      </c>
      <c r="D135" s="38">
        <f>КС!D135</f>
        <v>0</v>
      </c>
      <c r="E135" s="38">
        <f>'ДС(2-26)'!D135</f>
        <v>164685970</v>
      </c>
      <c r="F135" s="38">
        <f t="shared" si="5"/>
        <v>163536997</v>
      </c>
      <c r="G135" s="38">
        <f>' Профилактика '!D137</f>
        <v>55725869</v>
      </c>
      <c r="H135" s="38">
        <f>'Диспан.набл.(КП) '!D135</f>
        <v>0</v>
      </c>
      <c r="I135" s="38">
        <f>'Дистанционное набл.(КП)'!D136</f>
        <v>0</v>
      </c>
      <c r="J135" s="38">
        <f>'Центры здоровья'!D135</f>
        <v>0</v>
      </c>
      <c r="K135" s="38">
        <f>'АПУ неотл.пом.'!D135</f>
        <v>0</v>
      </c>
      <c r="L135" s="38">
        <f>'АПУ обращения  (1-26)'!D135</f>
        <v>0</v>
      </c>
      <c r="M135" s="38">
        <f>'ОДИ ПГГ(2-26)'!D135</f>
        <v>107811128</v>
      </c>
      <c r="N135" s="38">
        <f>Школа!D134</f>
        <v>0</v>
      </c>
      <c r="O135" s="38">
        <f>'ФАП(2-26)'!D135</f>
        <v>0</v>
      </c>
      <c r="P135" s="38"/>
      <c r="Q135" s="38">
        <f>' СМП '!D135</f>
        <v>0</v>
      </c>
      <c r="R135" s="38">
        <f>'Гемодиализ по видам МП(2-26)'!D135</f>
        <v>0</v>
      </c>
      <c r="S135" s="38">
        <f>'Мед.реаб.(АПУ,ДС,КС) '!D135</f>
        <v>0</v>
      </c>
      <c r="T135" s="38">
        <f t="shared" si="7"/>
        <v>328222967</v>
      </c>
    </row>
    <row r="136" spans="1:20" s="1" customFormat="1" x14ac:dyDescent="0.2">
      <c r="A136" s="20">
        <v>122</v>
      </c>
      <c r="B136" s="21" t="s">
        <v>199</v>
      </c>
      <c r="C136" s="10" t="s">
        <v>200</v>
      </c>
      <c r="D136" s="38">
        <f>КС!D136</f>
        <v>0</v>
      </c>
      <c r="E136" s="38">
        <f>'ДС(2-26)'!D136</f>
        <v>0</v>
      </c>
      <c r="F136" s="38">
        <f t="shared" ref="F136:F149" si="8">G136+H136+I136+J136+K136+L136+M136+N136+O136+P136</f>
        <v>0</v>
      </c>
      <c r="G136" s="38">
        <f>' Профилактика '!D138</f>
        <v>0</v>
      </c>
      <c r="H136" s="38">
        <f>'Диспан.набл.(КП) '!D136</f>
        <v>0</v>
      </c>
      <c r="I136" s="38">
        <f>'Дистанционное набл.(КП)'!D137</f>
        <v>0</v>
      </c>
      <c r="J136" s="38">
        <f>'Центры здоровья'!D136</f>
        <v>0</v>
      </c>
      <c r="K136" s="38">
        <f>'АПУ неотл.пом.'!D136</f>
        <v>0</v>
      </c>
      <c r="L136" s="38">
        <f>'АПУ обращения  (1-26)'!D136</f>
        <v>0</v>
      </c>
      <c r="M136" s="38">
        <f>'ОДИ ПГГ(2-26)'!D136</f>
        <v>0</v>
      </c>
      <c r="N136" s="38">
        <f>Школа!D135</f>
        <v>0</v>
      </c>
      <c r="O136" s="38">
        <f>'ФАП(2-26)'!D136</f>
        <v>0</v>
      </c>
      <c r="P136" s="38"/>
      <c r="Q136" s="38">
        <f>' СМП '!D136</f>
        <v>0</v>
      </c>
      <c r="R136" s="38">
        <f>'Гемодиализ по видам МП(2-26)'!D136</f>
        <v>0</v>
      </c>
      <c r="S136" s="38">
        <f>'Мед.реаб.(АПУ,ДС,КС) '!D136</f>
        <v>192049396</v>
      </c>
      <c r="T136" s="38">
        <f t="shared" si="7"/>
        <v>192049396</v>
      </c>
    </row>
    <row r="137" spans="1:20" s="1" customFormat="1" x14ac:dyDescent="0.2">
      <c r="A137" s="20">
        <v>123</v>
      </c>
      <c r="B137" s="21" t="s">
        <v>201</v>
      </c>
      <c r="C137" s="10" t="s">
        <v>41</v>
      </c>
      <c r="D137" s="38">
        <f>КС!D137</f>
        <v>420072345</v>
      </c>
      <c r="E137" s="38">
        <f>'ДС(2-26)'!D137</f>
        <v>11494392</v>
      </c>
      <c r="F137" s="38">
        <f t="shared" si="8"/>
        <v>49945923</v>
      </c>
      <c r="G137" s="38">
        <f>' Профилактика '!D139</f>
        <v>30875598</v>
      </c>
      <c r="H137" s="38">
        <f>'Диспан.набл.(КП) '!D137</f>
        <v>0</v>
      </c>
      <c r="I137" s="38">
        <f>'Дистанционное набл.(КП)'!D138</f>
        <v>0</v>
      </c>
      <c r="J137" s="38">
        <f>'Центры здоровья'!D137</f>
        <v>0</v>
      </c>
      <c r="K137" s="38">
        <f>'АПУ неотл.пом.'!D137</f>
        <v>1083700</v>
      </c>
      <c r="L137" s="38">
        <f>'АПУ обращения  (1-26)'!D137</f>
        <v>0</v>
      </c>
      <c r="M137" s="38">
        <f>'ОДИ ПГГ(2-26)'!D137</f>
        <v>17986625</v>
      </c>
      <c r="N137" s="38">
        <f>Школа!D136</f>
        <v>0</v>
      </c>
      <c r="O137" s="38">
        <f>'ФАП(2-26)'!D137</f>
        <v>0</v>
      </c>
      <c r="P137" s="38"/>
      <c r="Q137" s="38">
        <f>' СМП '!D137</f>
        <v>0</v>
      </c>
      <c r="R137" s="38">
        <f>'Гемодиализ по видам МП(2-26)'!D137</f>
        <v>0</v>
      </c>
      <c r="S137" s="38">
        <f>'Мед.реаб.(АПУ,ДС,КС) '!D137</f>
        <v>334778570</v>
      </c>
      <c r="T137" s="38">
        <f t="shared" si="7"/>
        <v>816291230</v>
      </c>
    </row>
    <row r="138" spans="1:20" s="1" customFormat="1" x14ac:dyDescent="0.2">
      <c r="A138" s="20">
        <v>124</v>
      </c>
      <c r="B138" s="12" t="s">
        <v>202</v>
      </c>
      <c r="C138" s="10" t="s">
        <v>227</v>
      </c>
      <c r="D138" s="38">
        <f>КС!D138</f>
        <v>1768094883</v>
      </c>
      <c r="E138" s="38">
        <f>'ДС(2-26)'!D138</f>
        <v>34958970</v>
      </c>
      <c r="F138" s="38">
        <f t="shared" si="8"/>
        <v>513398260</v>
      </c>
      <c r="G138" s="38">
        <f>' Профилактика '!D140</f>
        <v>176302019</v>
      </c>
      <c r="H138" s="38">
        <f>'Диспан.набл.(КП) '!D138</f>
        <v>58759847</v>
      </c>
      <c r="I138" s="38">
        <f>'Дистанционное набл.(КП)'!D139</f>
        <v>1363242</v>
      </c>
      <c r="J138" s="38">
        <f>'Центры здоровья'!D138</f>
        <v>0</v>
      </c>
      <c r="K138" s="38">
        <f>'АПУ неотл.пом.'!D138</f>
        <v>54528533</v>
      </c>
      <c r="L138" s="38">
        <f>'АПУ обращения  (1-26)'!D138</f>
        <v>82834407</v>
      </c>
      <c r="M138" s="38">
        <f>'ОДИ ПГГ(2-26)'!D138</f>
        <v>127379615</v>
      </c>
      <c r="N138" s="38">
        <f>Школа!D137</f>
        <v>12230597</v>
      </c>
      <c r="O138" s="38">
        <f>'ФАП(2-26)'!D138</f>
        <v>0</v>
      </c>
      <c r="P138" s="38"/>
      <c r="Q138" s="38">
        <f>' СМП '!D138</f>
        <v>0</v>
      </c>
      <c r="R138" s="38">
        <f>'Гемодиализ по видам МП(2-26)'!D138</f>
        <v>1337280</v>
      </c>
      <c r="S138" s="38">
        <f>'Мед.реаб.(АПУ,ДС,КС) '!D138</f>
        <v>116887884</v>
      </c>
      <c r="T138" s="38">
        <f t="shared" si="7"/>
        <v>2434677277</v>
      </c>
    </row>
    <row r="139" spans="1:20" s="1" customFormat="1" ht="27.75" customHeight="1" x14ac:dyDescent="0.2">
      <c r="A139" s="20">
        <v>125</v>
      </c>
      <c r="B139" s="13" t="s">
        <v>203</v>
      </c>
      <c r="C139" s="10" t="s">
        <v>465</v>
      </c>
      <c r="D139" s="38">
        <f>КС!D139</f>
        <v>1756330808</v>
      </c>
      <c r="E139" s="38">
        <f>'ДС(2-26)'!D139</f>
        <v>139207170</v>
      </c>
      <c r="F139" s="38">
        <f t="shared" si="8"/>
        <v>720337740</v>
      </c>
      <c r="G139" s="38">
        <f>' Профилактика '!D141</f>
        <v>295318481</v>
      </c>
      <c r="H139" s="38">
        <f>'Диспан.набл.(КП) '!D139</f>
        <v>79935295</v>
      </c>
      <c r="I139" s="38">
        <f>'Дистанционное набл.(КП)'!D140</f>
        <v>1578895</v>
      </c>
      <c r="J139" s="38">
        <f>'Центры здоровья'!D139</f>
        <v>0</v>
      </c>
      <c r="K139" s="38">
        <f>'АПУ неотл.пом.'!D139</f>
        <v>73798820</v>
      </c>
      <c r="L139" s="38">
        <f>'АПУ обращения  (1-26)'!D139</f>
        <v>171707591</v>
      </c>
      <c r="M139" s="38">
        <f>'ОДИ ПГГ(2-26)'!D139</f>
        <v>53593830</v>
      </c>
      <c r="N139" s="38">
        <f>Школа!D138</f>
        <v>23568071</v>
      </c>
      <c r="O139" s="38">
        <f>'ФАП(2-26)'!D139</f>
        <v>20836757</v>
      </c>
      <c r="P139" s="38"/>
      <c r="Q139" s="38">
        <f>' СМП '!D139</f>
        <v>0</v>
      </c>
      <c r="R139" s="38">
        <f>'Гемодиализ по видам МП(2-26)'!D139</f>
        <v>1337280</v>
      </c>
      <c r="S139" s="38">
        <f>'Мед.реаб.(АПУ,ДС,КС) '!D139</f>
        <v>105682032</v>
      </c>
      <c r="T139" s="38">
        <f t="shared" si="7"/>
        <v>2722895030</v>
      </c>
    </row>
    <row r="140" spans="1:20" x14ac:dyDescent="0.2">
      <c r="A140" s="20">
        <v>126</v>
      </c>
      <c r="B140" s="21" t="s">
        <v>204</v>
      </c>
      <c r="C140" s="10" t="s">
        <v>205</v>
      </c>
      <c r="D140" s="38">
        <f>КС!D140</f>
        <v>1207413886</v>
      </c>
      <c r="E140" s="38">
        <f>'ДС(2-26)'!D140</f>
        <v>250967715</v>
      </c>
      <c r="F140" s="38">
        <f t="shared" si="8"/>
        <v>29372416</v>
      </c>
      <c r="G140" s="38">
        <f>' Профилактика '!D142</f>
        <v>3716232</v>
      </c>
      <c r="H140" s="38">
        <f>'Диспан.набл.(КП) '!D140</f>
        <v>0</v>
      </c>
      <c r="I140" s="38">
        <f>'Дистанционное набл.(КП)'!D141</f>
        <v>0</v>
      </c>
      <c r="J140" s="38">
        <f>'Центры здоровья'!D140</f>
        <v>0</v>
      </c>
      <c r="K140" s="38">
        <f>'АПУ неотл.пом.'!D140</f>
        <v>4334800</v>
      </c>
      <c r="L140" s="38">
        <f>'АПУ обращения  (1-26)'!D140</f>
        <v>0</v>
      </c>
      <c r="M140" s="38">
        <f>'ОДИ ПГГ(2-26)'!D140</f>
        <v>21321384</v>
      </c>
      <c r="N140" s="38">
        <f>Школа!D139</f>
        <v>0</v>
      </c>
      <c r="O140" s="38">
        <f>'ФАП(2-26)'!D140</f>
        <v>0</v>
      </c>
      <c r="P140" s="40"/>
      <c r="Q140" s="38">
        <f>' СМП '!D140</f>
        <v>0</v>
      </c>
      <c r="R140" s="38">
        <f>'Гемодиализ по видам МП(2-26)'!D140</f>
        <v>0</v>
      </c>
      <c r="S140" s="38">
        <f>'Мед.реаб.(АПУ,ДС,КС) '!D140</f>
        <v>0</v>
      </c>
      <c r="T140" s="38">
        <f t="shared" ref="T140:T149" si="9">D140+E140+F140+Q140+R140+S140</f>
        <v>1487754017</v>
      </c>
    </row>
    <row r="141" spans="1:20" x14ac:dyDescent="0.2">
      <c r="A141" s="20">
        <v>127</v>
      </c>
      <c r="B141" s="12" t="s">
        <v>206</v>
      </c>
      <c r="C141" s="10" t="s">
        <v>207</v>
      </c>
      <c r="D141" s="38">
        <f>КС!D141</f>
        <v>0</v>
      </c>
      <c r="E141" s="38">
        <f>'ДС(2-26)'!D141</f>
        <v>0</v>
      </c>
      <c r="F141" s="38">
        <f t="shared" si="8"/>
        <v>76957504</v>
      </c>
      <c r="G141" s="38">
        <f>' Профилактика '!D143</f>
        <v>31706562</v>
      </c>
      <c r="H141" s="38">
        <f>'Диспан.набл.(КП) '!D141</f>
        <v>0</v>
      </c>
      <c r="I141" s="38">
        <f>'Дистанционное набл.(КП)'!D142</f>
        <v>0</v>
      </c>
      <c r="J141" s="38">
        <f>'Центры здоровья'!D141</f>
        <v>0</v>
      </c>
      <c r="K141" s="38">
        <f>'АПУ неотл.пом.'!D141</f>
        <v>0</v>
      </c>
      <c r="L141" s="38">
        <f>'АПУ обращения  (1-26)'!D141</f>
        <v>45250942</v>
      </c>
      <c r="M141" s="38">
        <f>'ОДИ ПГГ(2-26)'!D141</f>
        <v>0</v>
      </c>
      <c r="N141" s="38">
        <f>Школа!D140</f>
        <v>0</v>
      </c>
      <c r="O141" s="38">
        <f>'ФАП(2-26)'!D141</f>
        <v>0</v>
      </c>
      <c r="P141" s="40"/>
      <c r="Q141" s="38">
        <f>' СМП '!D141</f>
        <v>0</v>
      </c>
      <c r="R141" s="38">
        <f>'Гемодиализ по видам МП(2-26)'!D141</f>
        <v>0</v>
      </c>
      <c r="S141" s="38">
        <f>'Мед.реаб.(АПУ,ДС,КС) '!D141</f>
        <v>0</v>
      </c>
      <c r="T141" s="38">
        <f t="shared" si="9"/>
        <v>76957504</v>
      </c>
    </row>
    <row r="142" spans="1:20" x14ac:dyDescent="0.2">
      <c r="A142" s="20">
        <v>128</v>
      </c>
      <c r="B142" s="21" t="s">
        <v>208</v>
      </c>
      <c r="C142" s="10" t="s">
        <v>209</v>
      </c>
      <c r="D142" s="38">
        <f>КС!D142</f>
        <v>0</v>
      </c>
      <c r="E142" s="38">
        <f>'ДС(2-26)'!D142</f>
        <v>241000693</v>
      </c>
      <c r="F142" s="38">
        <f t="shared" si="8"/>
        <v>289311743</v>
      </c>
      <c r="G142" s="38">
        <f>' Профилактика '!D144</f>
        <v>0</v>
      </c>
      <c r="H142" s="38">
        <f>'Диспан.набл.(КП) '!D142</f>
        <v>0</v>
      </c>
      <c r="I142" s="38">
        <f>'Дистанционное набл.(КП)'!D143</f>
        <v>0</v>
      </c>
      <c r="J142" s="38">
        <f>'Центры здоровья'!D142</f>
        <v>0</v>
      </c>
      <c r="K142" s="38">
        <f>'АПУ неотл.пом.'!D142</f>
        <v>0</v>
      </c>
      <c r="L142" s="38">
        <f>'АПУ обращения  (1-26)'!D142</f>
        <v>0</v>
      </c>
      <c r="M142" s="38">
        <f>'ОДИ ПГГ(2-26)'!D142</f>
        <v>289311743</v>
      </c>
      <c r="N142" s="38">
        <f>Школа!D141</f>
        <v>0</v>
      </c>
      <c r="O142" s="38">
        <f>'ФАП(2-26)'!D142</f>
        <v>0</v>
      </c>
      <c r="P142" s="40"/>
      <c r="Q142" s="38">
        <f>' СМП '!D142</f>
        <v>0</v>
      </c>
      <c r="R142" s="38">
        <f>'Гемодиализ по видам МП(2-26)'!D142</f>
        <v>0</v>
      </c>
      <c r="S142" s="38">
        <f>'Мед.реаб.(АПУ,ДС,КС) '!D142</f>
        <v>0</v>
      </c>
      <c r="T142" s="38">
        <f t="shared" si="9"/>
        <v>530312436</v>
      </c>
    </row>
    <row r="143" spans="1:20" x14ac:dyDescent="0.2">
      <c r="A143" s="20">
        <v>129</v>
      </c>
      <c r="B143" s="85" t="s">
        <v>252</v>
      </c>
      <c r="C143" s="87" t="s">
        <v>253</v>
      </c>
      <c r="D143" s="38">
        <f>КС!D143</f>
        <v>0</v>
      </c>
      <c r="E143" s="38">
        <f>'ДС(2-26)'!D143</f>
        <v>0</v>
      </c>
      <c r="F143" s="38">
        <f t="shared" si="8"/>
        <v>0</v>
      </c>
      <c r="G143" s="38">
        <f>' Профилактика '!D145</f>
        <v>0</v>
      </c>
      <c r="H143" s="38">
        <f>'Диспан.набл.(КП) '!D143</f>
        <v>0</v>
      </c>
      <c r="I143" s="38">
        <f>'Дистанционное набл.(КП)'!D144</f>
        <v>0</v>
      </c>
      <c r="J143" s="38">
        <f>'Центры здоровья'!D143</f>
        <v>0</v>
      </c>
      <c r="K143" s="38">
        <f>'АПУ неотл.пом.'!D143</f>
        <v>0</v>
      </c>
      <c r="L143" s="38">
        <f>'АПУ обращения  (1-26)'!D143</f>
        <v>0</v>
      </c>
      <c r="M143" s="38">
        <f>'ОДИ ПГГ(2-26)'!D143</f>
        <v>0</v>
      </c>
      <c r="N143" s="38">
        <f>Школа!D142</f>
        <v>0</v>
      </c>
      <c r="O143" s="38">
        <f>'ФАП(2-26)'!D143</f>
        <v>0</v>
      </c>
      <c r="P143" s="40"/>
      <c r="Q143" s="38">
        <f>' СМП '!D143</f>
        <v>0</v>
      </c>
      <c r="R143" s="38">
        <f>'Гемодиализ по видам МП(2-26)'!D143</f>
        <v>0</v>
      </c>
      <c r="S143" s="38">
        <f>'Мед.реаб.(АПУ,ДС,КС) '!D143</f>
        <v>0</v>
      </c>
      <c r="T143" s="38">
        <f t="shared" si="9"/>
        <v>0</v>
      </c>
    </row>
    <row r="144" spans="1:20" x14ac:dyDescent="0.2">
      <c r="A144" s="20">
        <v>130</v>
      </c>
      <c r="B144" s="88" t="s">
        <v>254</v>
      </c>
      <c r="C144" s="41" t="s">
        <v>255</v>
      </c>
      <c r="D144" s="38">
        <f>КС!D144</f>
        <v>0</v>
      </c>
      <c r="E144" s="38">
        <f>'ДС(2-26)'!D144</f>
        <v>0</v>
      </c>
      <c r="F144" s="38">
        <f t="shared" si="8"/>
        <v>0</v>
      </c>
      <c r="G144" s="38">
        <f>' Профилактика '!D146</f>
        <v>0</v>
      </c>
      <c r="H144" s="38">
        <f>'Диспан.набл.(КП) '!D144</f>
        <v>0</v>
      </c>
      <c r="I144" s="38">
        <f>'Дистанционное набл.(КП)'!D145</f>
        <v>0</v>
      </c>
      <c r="J144" s="38">
        <f>'Центры здоровья'!D144</f>
        <v>0</v>
      </c>
      <c r="K144" s="38">
        <f>'АПУ неотл.пом.'!D144</f>
        <v>0</v>
      </c>
      <c r="L144" s="38">
        <f>'АПУ обращения  (1-26)'!D144</f>
        <v>0</v>
      </c>
      <c r="M144" s="38">
        <f>'ОДИ ПГГ(2-26)'!D144</f>
        <v>0</v>
      </c>
      <c r="N144" s="38">
        <f>Школа!D143</f>
        <v>0</v>
      </c>
      <c r="O144" s="38">
        <f>'ФАП(2-26)'!D144</f>
        <v>0</v>
      </c>
      <c r="P144" s="40"/>
      <c r="Q144" s="38">
        <f>' СМП '!D144</f>
        <v>0</v>
      </c>
      <c r="R144" s="38">
        <f>'Гемодиализ по видам МП(2-26)'!D144</f>
        <v>0</v>
      </c>
      <c r="S144" s="38">
        <f>'Мед.реаб.(АПУ,ДС,КС) '!D144</f>
        <v>0</v>
      </c>
      <c r="T144" s="38">
        <f t="shared" si="9"/>
        <v>0</v>
      </c>
    </row>
    <row r="145" spans="1:20" x14ac:dyDescent="0.2">
      <c r="A145" s="20">
        <v>131</v>
      </c>
      <c r="B145" s="89" t="s">
        <v>256</v>
      </c>
      <c r="C145" s="141" t="s">
        <v>420</v>
      </c>
      <c r="D145" s="38">
        <f>КС!D145</f>
        <v>0</v>
      </c>
      <c r="E145" s="38">
        <f>'ДС(2-26)'!D145</f>
        <v>0</v>
      </c>
      <c r="F145" s="38">
        <f t="shared" si="8"/>
        <v>0</v>
      </c>
      <c r="G145" s="38">
        <f>' Профилактика '!D147</f>
        <v>0</v>
      </c>
      <c r="H145" s="38">
        <f>'Диспан.набл.(КП) '!D145</f>
        <v>0</v>
      </c>
      <c r="I145" s="38">
        <f>'Дистанционное набл.(КП)'!D146</f>
        <v>0</v>
      </c>
      <c r="J145" s="38">
        <f>'Центры здоровья'!D145</f>
        <v>0</v>
      </c>
      <c r="K145" s="38">
        <f>'АПУ неотл.пом.'!D145</f>
        <v>0</v>
      </c>
      <c r="L145" s="38">
        <f>'АПУ обращения  (1-26)'!D145</f>
        <v>0</v>
      </c>
      <c r="M145" s="38">
        <f>'ОДИ ПГГ(2-26)'!D145</f>
        <v>0</v>
      </c>
      <c r="N145" s="38">
        <f>Школа!D144</f>
        <v>0</v>
      </c>
      <c r="O145" s="38">
        <f>'ФАП(2-26)'!D145</f>
        <v>0</v>
      </c>
      <c r="P145" s="40"/>
      <c r="Q145" s="38">
        <f>' СМП '!D145</f>
        <v>0</v>
      </c>
      <c r="R145" s="38">
        <f>'Гемодиализ по видам МП(2-26)'!D145</f>
        <v>0</v>
      </c>
      <c r="S145" s="38">
        <f>'Мед.реаб.(АПУ,ДС,КС) '!D145</f>
        <v>0</v>
      </c>
      <c r="T145" s="38">
        <f t="shared" si="9"/>
        <v>0</v>
      </c>
    </row>
    <row r="146" spans="1:20" x14ac:dyDescent="0.2">
      <c r="A146" s="20">
        <v>132</v>
      </c>
      <c r="B146" s="20" t="s">
        <v>260</v>
      </c>
      <c r="C146" s="28" t="s">
        <v>261</v>
      </c>
      <c r="D146" s="38">
        <f>КС!D146</f>
        <v>0</v>
      </c>
      <c r="E146" s="38">
        <f>'ДС(2-26)'!D146</f>
        <v>0</v>
      </c>
      <c r="F146" s="38">
        <f t="shared" si="8"/>
        <v>0</v>
      </c>
      <c r="G146" s="38">
        <f>' Профилактика '!D148</f>
        <v>0</v>
      </c>
      <c r="H146" s="38">
        <f>'Диспан.набл.(КП) '!D146</f>
        <v>0</v>
      </c>
      <c r="I146" s="38">
        <f>'Дистанционное набл.(КП)'!D147</f>
        <v>0</v>
      </c>
      <c r="J146" s="38">
        <f>'Центры здоровья'!D146</f>
        <v>0</v>
      </c>
      <c r="K146" s="38">
        <f>'АПУ неотл.пом.'!D146</f>
        <v>0</v>
      </c>
      <c r="L146" s="38">
        <f>'АПУ обращения  (1-26)'!D146</f>
        <v>0</v>
      </c>
      <c r="M146" s="38">
        <f>'ОДИ ПГГ(2-26)'!D146</f>
        <v>0</v>
      </c>
      <c r="N146" s="38">
        <f>Школа!D145</f>
        <v>0</v>
      </c>
      <c r="O146" s="38">
        <f>'ФАП(2-26)'!D146</f>
        <v>0</v>
      </c>
      <c r="P146" s="40"/>
      <c r="Q146" s="38">
        <f>' СМП '!D146</f>
        <v>0</v>
      </c>
      <c r="R146" s="38">
        <f>'Гемодиализ по видам МП(2-26)'!D146</f>
        <v>0</v>
      </c>
      <c r="S146" s="38">
        <f>'Мед.реаб.(АПУ,ДС,КС) '!D146</f>
        <v>38831374</v>
      </c>
      <c r="T146" s="38">
        <f t="shared" si="9"/>
        <v>38831374</v>
      </c>
    </row>
    <row r="147" spans="1:20" x14ac:dyDescent="0.2">
      <c r="A147" s="20">
        <v>133</v>
      </c>
      <c r="B147" s="54" t="s">
        <v>312</v>
      </c>
      <c r="C147" s="28" t="s">
        <v>311</v>
      </c>
      <c r="D147" s="38">
        <f>КС!D147</f>
        <v>0</v>
      </c>
      <c r="E147" s="38">
        <f>'ДС(2-26)'!D147</f>
        <v>0</v>
      </c>
      <c r="F147" s="38">
        <f t="shared" si="8"/>
        <v>0</v>
      </c>
      <c r="G147" s="38">
        <f>' Профилактика '!D149</f>
        <v>0</v>
      </c>
      <c r="H147" s="38">
        <f>'Диспан.набл.(КП) '!D147</f>
        <v>0</v>
      </c>
      <c r="I147" s="38">
        <f>'Дистанционное набл.(КП)'!D148</f>
        <v>0</v>
      </c>
      <c r="J147" s="38">
        <f>'Центры здоровья'!D147</f>
        <v>0</v>
      </c>
      <c r="K147" s="38">
        <f>'АПУ неотл.пом.'!D147</f>
        <v>0</v>
      </c>
      <c r="L147" s="38">
        <f>'АПУ обращения  (1-26)'!D147</f>
        <v>0</v>
      </c>
      <c r="M147" s="38">
        <f>'ОДИ ПГГ(2-26)'!D147</f>
        <v>0</v>
      </c>
      <c r="N147" s="38">
        <f>Школа!D146</f>
        <v>0</v>
      </c>
      <c r="O147" s="38">
        <f>'ФАП(2-26)'!D147</f>
        <v>0</v>
      </c>
      <c r="P147" s="40"/>
      <c r="Q147" s="38">
        <f>' СМП '!D147</f>
        <v>0</v>
      </c>
      <c r="R147" s="38">
        <f>'Гемодиализ по видам МП(2-26)'!D147</f>
        <v>0</v>
      </c>
      <c r="S147" s="38">
        <f>'Мед.реаб.(АПУ,ДС,КС) '!D147</f>
        <v>0</v>
      </c>
      <c r="T147" s="38">
        <f t="shared" si="9"/>
        <v>0</v>
      </c>
    </row>
    <row r="148" spans="1:20" x14ac:dyDescent="0.2">
      <c r="A148" s="20">
        <v>134</v>
      </c>
      <c r="B148" s="54" t="s">
        <v>321</v>
      </c>
      <c r="C148" s="28" t="s">
        <v>318</v>
      </c>
      <c r="D148" s="38">
        <f>КС!D148</f>
        <v>0</v>
      </c>
      <c r="E148" s="38">
        <f>'ДС(2-26)'!D148</f>
        <v>4858857</v>
      </c>
      <c r="F148" s="38">
        <f t="shared" si="8"/>
        <v>0</v>
      </c>
      <c r="G148" s="38">
        <f>' Профилактика '!D150</f>
        <v>0</v>
      </c>
      <c r="H148" s="38">
        <f>'Диспан.набл.(КП) '!D148</f>
        <v>0</v>
      </c>
      <c r="I148" s="38">
        <f>'Дистанционное набл.(КП)'!D149</f>
        <v>0</v>
      </c>
      <c r="J148" s="38">
        <f>'Центры здоровья'!D148</f>
        <v>0</v>
      </c>
      <c r="K148" s="38">
        <f>'АПУ неотл.пом.'!D148</f>
        <v>0</v>
      </c>
      <c r="L148" s="38">
        <f>'АПУ обращения  (1-26)'!D148</f>
        <v>0</v>
      </c>
      <c r="M148" s="38">
        <f>'ОДИ ПГГ(2-26)'!D148</f>
        <v>0</v>
      </c>
      <c r="N148" s="38">
        <f>Школа!D147</f>
        <v>0</v>
      </c>
      <c r="O148" s="38">
        <f>'ФАП(2-26)'!D148</f>
        <v>0</v>
      </c>
      <c r="P148" s="40"/>
      <c r="Q148" s="38">
        <f>' СМП '!D148</f>
        <v>0</v>
      </c>
      <c r="R148" s="38">
        <f>'Гемодиализ по видам МП(2-26)'!D148</f>
        <v>0</v>
      </c>
      <c r="S148" s="38">
        <f>'Мед.реаб.(АПУ,ДС,КС) '!D148</f>
        <v>0</v>
      </c>
      <c r="T148" s="38">
        <f t="shared" si="9"/>
        <v>4858857</v>
      </c>
    </row>
    <row r="149" spans="1:20" ht="15" customHeight="1" x14ac:dyDescent="0.2">
      <c r="A149" s="20">
        <v>135</v>
      </c>
      <c r="B149" s="54" t="s">
        <v>413</v>
      </c>
      <c r="C149" s="15" t="s">
        <v>414</v>
      </c>
      <c r="D149" s="38">
        <f>КС!D149</f>
        <v>0</v>
      </c>
      <c r="E149" s="38">
        <f>'ДС(2-26)'!D149</f>
        <v>288523</v>
      </c>
      <c r="F149" s="38">
        <f t="shared" si="8"/>
        <v>0</v>
      </c>
      <c r="G149" s="38">
        <f>' Профилактика '!D151</f>
        <v>0</v>
      </c>
      <c r="H149" s="38">
        <f>'Диспан.набл.(КП) '!D149</f>
        <v>0</v>
      </c>
      <c r="I149" s="38">
        <f>'Дистанционное набл.(КП)'!D150</f>
        <v>0</v>
      </c>
      <c r="J149" s="38">
        <f>'Центры здоровья'!D149</f>
        <v>0</v>
      </c>
      <c r="K149" s="38">
        <f>'АПУ неотл.пом.'!D149</f>
        <v>0</v>
      </c>
      <c r="L149" s="38">
        <f>'АПУ обращения  (1-26)'!D149</f>
        <v>0</v>
      </c>
      <c r="M149" s="38">
        <f>'ОДИ ПГГ(2-26)'!D149</f>
        <v>0</v>
      </c>
      <c r="N149" s="38">
        <f>Школа!D148</f>
        <v>0</v>
      </c>
      <c r="O149" s="38">
        <f>'ФАП(2-26)'!D149</f>
        <v>0</v>
      </c>
      <c r="P149" s="40"/>
      <c r="Q149" s="38">
        <f>' СМП '!D149</f>
        <v>0</v>
      </c>
      <c r="R149" s="38">
        <f>'Гемодиализ по видам МП(2-26)'!D149</f>
        <v>0</v>
      </c>
      <c r="S149" s="38">
        <f>'Мед.реаб.(АПУ,ДС,КС) '!D149</f>
        <v>0</v>
      </c>
      <c r="T149" s="38">
        <f t="shared" si="9"/>
        <v>288523</v>
      </c>
    </row>
    <row r="150" spans="1:20" x14ac:dyDescent="0.2">
      <c r="E150" s="4"/>
    </row>
  </sheetData>
  <mergeCells count="18">
    <mergeCell ref="G6:P6"/>
    <mergeCell ref="R5:R7"/>
    <mergeCell ref="A8:C8"/>
    <mergeCell ref="A11:C11"/>
    <mergeCell ref="A92:A95"/>
    <mergeCell ref="B92:B95"/>
    <mergeCell ref="A2:T2"/>
    <mergeCell ref="S5:S7"/>
    <mergeCell ref="D5:D7"/>
    <mergeCell ref="E5:E7"/>
    <mergeCell ref="F6:F7"/>
    <mergeCell ref="A4:A7"/>
    <mergeCell ref="B4:B7"/>
    <mergeCell ref="C4:C7"/>
    <mergeCell ref="D4:T4"/>
    <mergeCell ref="F5:P5"/>
    <mergeCell ref="Q5:Q7"/>
    <mergeCell ref="T5:T7"/>
  </mergeCells>
  <pageMargins left="0" right="0" top="0" bottom="0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154"/>
  <sheetViews>
    <sheetView zoomScale="98" zoomScaleNormal="98" workbookViewId="0">
      <selection activeCell="G8" sqref="G8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7" width="14" style="8" customWidth="1"/>
    <col min="8" max="8" width="11.140625" style="8" hidden="1" customWidth="1"/>
    <col min="9" max="11" width="0" style="8" hidden="1" customWidth="1"/>
    <col min="12" max="16384" width="9.140625" style="8"/>
  </cols>
  <sheetData>
    <row r="2" spans="1:11" ht="35.25" customHeight="1" x14ac:dyDescent="0.2">
      <c r="A2" s="290" t="s">
        <v>433</v>
      </c>
      <c r="B2" s="290"/>
      <c r="C2" s="290"/>
      <c r="D2" s="290"/>
      <c r="E2" s="290"/>
      <c r="F2" s="290"/>
      <c r="G2" s="290"/>
    </row>
    <row r="3" spans="1:11" ht="18" customHeight="1" x14ac:dyDescent="0.2">
      <c r="A3" s="77"/>
      <c r="B3" s="77"/>
      <c r="C3" s="77"/>
      <c r="D3" s="77"/>
      <c r="E3" s="77"/>
      <c r="F3" s="77"/>
      <c r="G3" s="77"/>
    </row>
    <row r="4" spans="1:11" s="2" customFormat="1" ht="15.75" customHeight="1" x14ac:dyDescent="0.2">
      <c r="A4" s="294" t="s">
        <v>44</v>
      </c>
      <c r="B4" s="294" t="s">
        <v>56</v>
      </c>
      <c r="C4" s="295" t="s">
        <v>45</v>
      </c>
      <c r="D4" s="295" t="s">
        <v>281</v>
      </c>
      <c r="E4" s="295"/>
      <c r="F4" s="295"/>
      <c r="G4" s="295"/>
      <c r="H4" s="56"/>
      <c r="I4" s="56"/>
      <c r="J4" s="56"/>
      <c r="K4" s="56"/>
    </row>
    <row r="5" spans="1:11" ht="15" customHeight="1" x14ac:dyDescent="0.2">
      <c r="A5" s="294"/>
      <c r="B5" s="294"/>
      <c r="C5" s="295"/>
      <c r="D5" s="295" t="s">
        <v>274</v>
      </c>
      <c r="E5" s="295" t="s">
        <v>282</v>
      </c>
      <c r="F5" s="295" t="s">
        <v>283</v>
      </c>
      <c r="G5" s="295" t="s">
        <v>284</v>
      </c>
      <c r="H5" s="57"/>
      <c r="I5" s="57"/>
      <c r="J5" s="57"/>
      <c r="K5" s="57"/>
    </row>
    <row r="6" spans="1:11" ht="14.25" customHeight="1" x14ac:dyDescent="0.2">
      <c r="A6" s="294"/>
      <c r="B6" s="294"/>
      <c r="C6" s="295"/>
      <c r="D6" s="295"/>
      <c r="E6" s="295"/>
      <c r="F6" s="295"/>
      <c r="G6" s="295"/>
      <c r="H6" s="57"/>
      <c r="I6" s="57"/>
      <c r="J6" s="57"/>
      <c r="K6" s="57"/>
    </row>
    <row r="7" spans="1:11" ht="30.75" customHeight="1" x14ac:dyDescent="0.2">
      <c r="A7" s="294"/>
      <c r="B7" s="294"/>
      <c r="C7" s="295"/>
      <c r="D7" s="295"/>
      <c r="E7" s="295"/>
      <c r="F7" s="295"/>
      <c r="G7" s="295"/>
      <c r="H7" s="57"/>
      <c r="I7" s="57"/>
      <c r="J7" s="57"/>
      <c r="K7" s="57"/>
    </row>
    <row r="8" spans="1:11" s="2" customFormat="1" x14ac:dyDescent="0.2">
      <c r="A8" s="289" t="s">
        <v>225</v>
      </c>
      <c r="B8" s="289"/>
      <c r="C8" s="289"/>
      <c r="D8" s="50">
        <f>D9+D10+D11</f>
        <v>5663149924</v>
      </c>
      <c r="E8" s="50">
        <f t="shared" ref="E8:G8" si="0">E9+E10+E11</f>
        <v>5394108346</v>
      </c>
      <c r="F8" s="50">
        <f t="shared" si="0"/>
        <v>43611323</v>
      </c>
      <c r="G8" s="50">
        <f t="shared" si="0"/>
        <v>225430255</v>
      </c>
      <c r="H8" s="56"/>
      <c r="I8" s="56"/>
      <c r="J8" s="56"/>
      <c r="K8" s="56"/>
    </row>
    <row r="9" spans="1:11" s="3" customFormat="1" ht="11.25" customHeight="1" x14ac:dyDescent="0.2">
      <c r="A9" s="5"/>
      <c r="B9" s="5"/>
      <c r="C9" s="11" t="s">
        <v>54</v>
      </c>
      <c r="D9" s="78">
        <f>SUM(E9:G9)</f>
        <v>127298330</v>
      </c>
      <c r="E9" s="37">
        <v>127298330</v>
      </c>
      <c r="F9" s="37"/>
      <c r="G9" s="37"/>
      <c r="H9" s="58"/>
      <c r="I9" s="58"/>
      <c r="J9" s="58"/>
      <c r="K9" s="58"/>
    </row>
    <row r="10" spans="1:11" s="3" customFormat="1" ht="11.25" customHeight="1" x14ac:dyDescent="0.2">
      <c r="A10" s="5"/>
      <c r="B10" s="5"/>
      <c r="C10" s="11" t="s">
        <v>280</v>
      </c>
      <c r="D10" s="78">
        <f t="shared" ref="D10" si="1">SUM(E10:G10)</f>
        <v>0</v>
      </c>
      <c r="E10" s="37"/>
      <c r="F10" s="37"/>
      <c r="G10" s="37"/>
      <c r="H10" s="58"/>
      <c r="I10" s="58"/>
      <c r="J10" s="58"/>
      <c r="K10" s="58"/>
    </row>
    <row r="11" spans="1:11" s="2" customFormat="1" x14ac:dyDescent="0.2">
      <c r="A11" s="289" t="s">
        <v>224</v>
      </c>
      <c r="B11" s="289"/>
      <c r="C11" s="289"/>
      <c r="D11" s="50">
        <f>SUM(D12:D147)</f>
        <v>5535851594</v>
      </c>
      <c r="E11" s="50">
        <f>SUM(E12:E147)</f>
        <v>5266810016</v>
      </c>
      <c r="F11" s="50">
        <f>SUM(F12:F147)</f>
        <v>43611323</v>
      </c>
      <c r="G11" s="50">
        <f>SUM(G12:G147)</f>
        <v>225430255</v>
      </c>
      <c r="H11" s="76">
        <f>D11-'[6] СМП  (12-24)'!D11</f>
        <v>1042700764</v>
      </c>
      <c r="I11" s="76">
        <f>E11-'[6] СМП  (12-24)'!E11</f>
        <v>974299533</v>
      </c>
      <c r="J11" s="76">
        <f>F11-'[6] СМП  (12-24)'!F11</f>
        <v>5359343</v>
      </c>
      <c r="K11" s="76">
        <f>G11-'[6] СМП  (12-24)'!G11</f>
        <v>63041888</v>
      </c>
    </row>
    <row r="12" spans="1:11" s="1" customFormat="1" ht="12" customHeight="1" x14ac:dyDescent="0.2">
      <c r="A12" s="20">
        <v>1</v>
      </c>
      <c r="B12" s="12" t="s">
        <v>57</v>
      </c>
      <c r="C12" s="10" t="s">
        <v>42</v>
      </c>
      <c r="D12" s="78">
        <v>0</v>
      </c>
      <c r="E12" s="78"/>
      <c r="F12" s="78"/>
      <c r="G12" s="78"/>
      <c r="H12" s="76"/>
      <c r="I12" s="76"/>
      <c r="J12" s="76"/>
      <c r="K12" s="76"/>
    </row>
    <row r="13" spans="1:11" s="1" customFormat="1" x14ac:dyDescent="0.2">
      <c r="A13" s="20">
        <v>2</v>
      </c>
      <c r="B13" s="13" t="s">
        <v>58</v>
      </c>
      <c r="C13" s="10" t="s">
        <v>210</v>
      </c>
      <c r="D13" s="78">
        <v>0</v>
      </c>
      <c r="E13" s="78"/>
      <c r="F13" s="78"/>
      <c r="G13" s="78"/>
      <c r="H13" s="76"/>
      <c r="I13" s="76"/>
      <c r="J13" s="76"/>
      <c r="K13" s="76"/>
    </row>
    <row r="14" spans="1:11" s="19" customFormat="1" x14ac:dyDescent="0.2">
      <c r="A14" s="20">
        <v>3</v>
      </c>
      <c r="B14" s="21" t="s">
        <v>59</v>
      </c>
      <c r="C14" s="10" t="s">
        <v>5</v>
      </c>
      <c r="D14" s="78">
        <f>E14+F14+G14</f>
        <v>200243008</v>
      </c>
      <c r="E14" s="79">
        <v>196048488</v>
      </c>
      <c r="F14" s="79">
        <v>4194520</v>
      </c>
      <c r="G14" s="79"/>
      <c r="H14" s="76"/>
      <c r="I14" s="76"/>
      <c r="J14" s="76"/>
      <c r="K14" s="76"/>
    </row>
    <row r="15" spans="1:11" s="1" customFormat="1" ht="14.25" customHeight="1" x14ac:dyDescent="0.2">
      <c r="A15" s="20">
        <v>4</v>
      </c>
      <c r="B15" s="12" t="s">
        <v>60</v>
      </c>
      <c r="C15" s="10" t="s">
        <v>211</v>
      </c>
      <c r="D15" s="78">
        <f t="shared" ref="D15:D77" si="2">E15+F15+G15</f>
        <v>0</v>
      </c>
      <c r="E15" s="78"/>
      <c r="F15" s="78"/>
      <c r="G15" s="78"/>
      <c r="H15" s="76"/>
      <c r="I15" s="76"/>
      <c r="J15" s="76"/>
      <c r="K15" s="76"/>
    </row>
    <row r="16" spans="1:11" s="1" customFormat="1" x14ac:dyDescent="0.2">
      <c r="A16" s="20">
        <v>5</v>
      </c>
      <c r="B16" s="12" t="s">
        <v>61</v>
      </c>
      <c r="C16" s="10" t="s">
        <v>8</v>
      </c>
      <c r="D16" s="78">
        <f t="shared" si="2"/>
        <v>0</v>
      </c>
      <c r="E16" s="78"/>
      <c r="F16" s="78"/>
      <c r="G16" s="78"/>
      <c r="H16" s="76"/>
      <c r="I16" s="76"/>
      <c r="J16" s="76"/>
      <c r="K16" s="76"/>
    </row>
    <row r="17" spans="1:11" s="19" customFormat="1" x14ac:dyDescent="0.2">
      <c r="A17" s="20">
        <v>6</v>
      </c>
      <c r="B17" s="21" t="s">
        <v>62</v>
      </c>
      <c r="C17" s="10" t="s">
        <v>63</v>
      </c>
      <c r="D17" s="78">
        <f t="shared" si="2"/>
        <v>432328698</v>
      </c>
      <c r="E17" s="79">
        <v>427763609</v>
      </c>
      <c r="F17" s="79">
        <v>4565089</v>
      </c>
      <c r="G17" s="79"/>
      <c r="H17" s="76"/>
      <c r="I17" s="76"/>
      <c r="J17" s="76"/>
      <c r="K17" s="76"/>
    </row>
    <row r="18" spans="1:11" s="1" customFormat="1" x14ac:dyDescent="0.2">
      <c r="A18" s="20">
        <v>7</v>
      </c>
      <c r="B18" s="12" t="s">
        <v>64</v>
      </c>
      <c r="C18" s="10" t="s">
        <v>212</v>
      </c>
      <c r="D18" s="78">
        <f t="shared" si="2"/>
        <v>0</v>
      </c>
      <c r="E18" s="78"/>
      <c r="F18" s="78"/>
      <c r="G18" s="78"/>
      <c r="H18" s="76"/>
      <c r="I18" s="76"/>
      <c r="J18" s="76"/>
      <c r="K18" s="76"/>
    </row>
    <row r="19" spans="1:11" s="1" customFormat="1" x14ac:dyDescent="0.2">
      <c r="A19" s="20">
        <v>8</v>
      </c>
      <c r="B19" s="21" t="s">
        <v>65</v>
      </c>
      <c r="C19" s="10" t="s">
        <v>17</v>
      </c>
      <c r="D19" s="78">
        <f t="shared" si="2"/>
        <v>0</v>
      </c>
      <c r="E19" s="78"/>
      <c r="F19" s="78"/>
      <c r="G19" s="78"/>
      <c r="H19" s="76"/>
      <c r="I19" s="76"/>
      <c r="J19" s="76"/>
      <c r="K19" s="76"/>
    </row>
    <row r="20" spans="1:11" s="1" customFormat="1" x14ac:dyDescent="0.2">
      <c r="A20" s="20">
        <v>9</v>
      </c>
      <c r="B20" s="21" t="s">
        <v>66</v>
      </c>
      <c r="C20" s="10" t="s">
        <v>6</v>
      </c>
      <c r="D20" s="78">
        <f t="shared" si="2"/>
        <v>0</v>
      </c>
      <c r="E20" s="78"/>
      <c r="F20" s="78"/>
      <c r="G20" s="78"/>
      <c r="H20" s="76"/>
      <c r="I20" s="76"/>
      <c r="J20" s="76"/>
      <c r="K20" s="76"/>
    </row>
    <row r="21" spans="1:11" s="1" customFormat="1" x14ac:dyDescent="0.2">
      <c r="A21" s="20">
        <v>10</v>
      </c>
      <c r="B21" s="21" t="s">
        <v>67</v>
      </c>
      <c r="C21" s="10" t="s">
        <v>18</v>
      </c>
      <c r="D21" s="78">
        <f t="shared" si="2"/>
        <v>0</v>
      </c>
      <c r="E21" s="78"/>
      <c r="F21" s="78"/>
      <c r="G21" s="78"/>
      <c r="H21" s="76"/>
      <c r="I21" s="76"/>
      <c r="J21" s="76"/>
      <c r="K21" s="76"/>
    </row>
    <row r="22" spans="1:11" s="1" customFormat="1" x14ac:dyDescent="0.2">
      <c r="A22" s="20">
        <v>11</v>
      </c>
      <c r="B22" s="21" t="s">
        <v>68</v>
      </c>
      <c r="C22" s="10" t="s">
        <v>7</v>
      </c>
      <c r="D22" s="78">
        <f t="shared" si="2"/>
        <v>0</v>
      </c>
      <c r="E22" s="78"/>
      <c r="F22" s="78"/>
      <c r="G22" s="78"/>
      <c r="H22" s="76"/>
      <c r="I22" s="76"/>
      <c r="J22" s="76"/>
      <c r="K22" s="76"/>
    </row>
    <row r="23" spans="1:11" s="1" customFormat="1" x14ac:dyDescent="0.2">
      <c r="A23" s="20">
        <v>12</v>
      </c>
      <c r="B23" s="21" t="s">
        <v>69</v>
      </c>
      <c r="C23" s="10" t="s">
        <v>19</v>
      </c>
      <c r="D23" s="78">
        <f t="shared" si="2"/>
        <v>0</v>
      </c>
      <c r="E23" s="78"/>
      <c r="F23" s="78"/>
      <c r="G23" s="78"/>
      <c r="H23" s="76"/>
      <c r="I23" s="76"/>
      <c r="J23" s="76"/>
      <c r="K23" s="76"/>
    </row>
    <row r="24" spans="1:11" s="1" customFormat="1" x14ac:dyDescent="0.2">
      <c r="A24" s="20">
        <v>13</v>
      </c>
      <c r="B24" s="21" t="s">
        <v>231</v>
      </c>
      <c r="C24" s="10" t="s">
        <v>232</v>
      </c>
      <c r="D24" s="78">
        <f t="shared" si="2"/>
        <v>0</v>
      </c>
      <c r="E24" s="78"/>
      <c r="F24" s="78"/>
      <c r="G24" s="78"/>
      <c r="H24" s="76"/>
      <c r="I24" s="76"/>
      <c r="J24" s="76"/>
      <c r="K24" s="76"/>
    </row>
    <row r="25" spans="1:11" s="1" customFormat="1" x14ac:dyDescent="0.2">
      <c r="A25" s="20">
        <v>14</v>
      </c>
      <c r="B25" s="21" t="s">
        <v>70</v>
      </c>
      <c r="C25" s="10" t="s">
        <v>22</v>
      </c>
      <c r="D25" s="78">
        <f t="shared" si="2"/>
        <v>0</v>
      </c>
      <c r="E25" s="78"/>
      <c r="F25" s="78"/>
      <c r="G25" s="78"/>
      <c r="H25" s="76"/>
      <c r="I25" s="76"/>
      <c r="J25" s="76"/>
      <c r="K25" s="76"/>
    </row>
    <row r="26" spans="1:11" s="1" customFormat="1" x14ac:dyDescent="0.2">
      <c r="A26" s="20">
        <v>15</v>
      </c>
      <c r="B26" s="21" t="s">
        <v>71</v>
      </c>
      <c r="C26" s="10" t="s">
        <v>10</v>
      </c>
      <c r="D26" s="78">
        <f t="shared" si="2"/>
        <v>0</v>
      </c>
      <c r="E26" s="78"/>
      <c r="F26" s="78"/>
      <c r="G26" s="78"/>
      <c r="H26" s="76"/>
      <c r="I26" s="76"/>
      <c r="J26" s="76"/>
      <c r="K26" s="76"/>
    </row>
    <row r="27" spans="1:11" s="1" customFormat="1" x14ac:dyDescent="0.2">
      <c r="A27" s="20">
        <v>16</v>
      </c>
      <c r="B27" s="21" t="s">
        <v>72</v>
      </c>
      <c r="C27" s="10" t="s">
        <v>344</v>
      </c>
      <c r="D27" s="78">
        <f t="shared" si="2"/>
        <v>0</v>
      </c>
      <c r="E27" s="78"/>
      <c r="F27" s="78"/>
      <c r="G27" s="78"/>
      <c r="H27" s="76"/>
      <c r="I27" s="76"/>
      <c r="J27" s="76"/>
      <c r="K27" s="76"/>
    </row>
    <row r="28" spans="1:11" s="19" customFormat="1" x14ac:dyDescent="0.2">
      <c r="A28" s="20">
        <v>17</v>
      </c>
      <c r="B28" s="21" t="s">
        <v>73</v>
      </c>
      <c r="C28" s="10" t="s">
        <v>9</v>
      </c>
      <c r="D28" s="78">
        <f t="shared" si="2"/>
        <v>290212044</v>
      </c>
      <c r="E28" s="79">
        <v>285418306</v>
      </c>
      <c r="F28" s="79">
        <v>4793738</v>
      </c>
      <c r="G28" s="79"/>
      <c r="H28" s="76"/>
      <c r="I28" s="76"/>
      <c r="J28" s="76"/>
      <c r="K28" s="76"/>
    </row>
    <row r="29" spans="1:11" s="1" customFormat="1" x14ac:dyDescent="0.2">
      <c r="A29" s="20">
        <v>18</v>
      </c>
      <c r="B29" s="12" t="s">
        <v>74</v>
      </c>
      <c r="C29" s="10" t="s">
        <v>11</v>
      </c>
      <c r="D29" s="78">
        <f t="shared" si="2"/>
        <v>0</v>
      </c>
      <c r="E29" s="78"/>
      <c r="F29" s="78"/>
      <c r="G29" s="78"/>
      <c r="H29" s="76"/>
      <c r="I29" s="76"/>
      <c r="J29" s="76"/>
      <c r="K29" s="76"/>
    </row>
    <row r="30" spans="1:11" s="1" customFormat="1" x14ac:dyDescent="0.2">
      <c r="A30" s="20">
        <v>19</v>
      </c>
      <c r="B30" s="12" t="s">
        <v>75</v>
      </c>
      <c r="C30" s="10" t="s">
        <v>213</v>
      </c>
      <c r="D30" s="78">
        <f t="shared" si="2"/>
        <v>0</v>
      </c>
      <c r="E30" s="78"/>
      <c r="F30" s="78"/>
      <c r="G30" s="78"/>
      <c r="H30" s="76"/>
      <c r="I30" s="76"/>
      <c r="J30" s="76"/>
      <c r="K30" s="76"/>
    </row>
    <row r="31" spans="1:11" x14ac:dyDescent="0.2">
      <c r="A31" s="20">
        <v>20</v>
      </c>
      <c r="B31" s="12" t="s">
        <v>76</v>
      </c>
      <c r="C31" s="10" t="s">
        <v>345</v>
      </c>
      <c r="D31" s="78">
        <f t="shared" si="2"/>
        <v>0</v>
      </c>
      <c r="E31" s="80"/>
      <c r="F31" s="80"/>
      <c r="G31" s="80"/>
      <c r="H31" s="76"/>
      <c r="I31" s="76"/>
      <c r="J31" s="76"/>
      <c r="K31" s="76"/>
    </row>
    <row r="32" spans="1:11" s="19" customFormat="1" x14ac:dyDescent="0.2">
      <c r="A32" s="20">
        <v>21</v>
      </c>
      <c r="B32" s="12" t="s">
        <v>77</v>
      </c>
      <c r="C32" s="10" t="s">
        <v>38</v>
      </c>
      <c r="D32" s="78">
        <f t="shared" si="2"/>
        <v>197628756</v>
      </c>
      <c r="E32" s="79">
        <v>194512827</v>
      </c>
      <c r="F32" s="79">
        <v>3115929</v>
      </c>
      <c r="G32" s="79"/>
      <c r="H32" s="76"/>
      <c r="I32" s="76"/>
      <c r="J32" s="76"/>
      <c r="K32" s="76"/>
    </row>
    <row r="33" spans="1:11" s="19" customFormat="1" x14ac:dyDescent="0.2">
      <c r="A33" s="20">
        <v>22</v>
      </c>
      <c r="B33" s="21" t="s">
        <v>78</v>
      </c>
      <c r="C33" s="10" t="s">
        <v>79</v>
      </c>
      <c r="D33" s="78">
        <f t="shared" si="2"/>
        <v>32178529</v>
      </c>
      <c r="E33" s="79">
        <v>31825959</v>
      </c>
      <c r="F33" s="79">
        <v>352570</v>
      </c>
      <c r="G33" s="79"/>
      <c r="H33" s="76"/>
      <c r="I33" s="76"/>
      <c r="J33" s="76"/>
      <c r="K33" s="76"/>
    </row>
    <row r="34" spans="1:11" s="1" customFormat="1" ht="12" customHeight="1" x14ac:dyDescent="0.2">
      <c r="A34" s="20">
        <v>23</v>
      </c>
      <c r="B34" s="21" t="s">
        <v>80</v>
      </c>
      <c r="C34" s="10" t="s">
        <v>81</v>
      </c>
      <c r="D34" s="78">
        <f t="shared" si="2"/>
        <v>0</v>
      </c>
      <c r="E34" s="78"/>
      <c r="F34" s="78"/>
      <c r="G34" s="78"/>
      <c r="H34" s="76"/>
      <c r="I34" s="76"/>
      <c r="J34" s="76"/>
      <c r="K34" s="76"/>
    </row>
    <row r="35" spans="1:11" s="1" customFormat="1" ht="24" x14ac:dyDescent="0.2">
      <c r="A35" s="20">
        <v>24</v>
      </c>
      <c r="B35" s="21" t="s">
        <v>82</v>
      </c>
      <c r="C35" s="10" t="s">
        <v>83</v>
      </c>
      <c r="D35" s="78">
        <f t="shared" si="2"/>
        <v>0</v>
      </c>
      <c r="E35" s="78"/>
      <c r="F35" s="78"/>
      <c r="G35" s="78"/>
      <c r="H35" s="76"/>
      <c r="I35" s="76"/>
      <c r="J35" s="76"/>
      <c r="K35" s="76"/>
    </row>
    <row r="36" spans="1:11" s="1" customFormat="1" x14ac:dyDescent="0.2">
      <c r="A36" s="20">
        <v>25</v>
      </c>
      <c r="B36" s="12" t="s">
        <v>84</v>
      </c>
      <c r="C36" s="10" t="s">
        <v>85</v>
      </c>
      <c r="D36" s="78">
        <f t="shared" si="2"/>
        <v>0</v>
      </c>
      <c r="E36" s="78"/>
      <c r="F36" s="78"/>
      <c r="G36" s="78"/>
      <c r="H36" s="76"/>
      <c r="I36" s="76"/>
      <c r="J36" s="76"/>
      <c r="K36" s="76"/>
    </row>
    <row r="37" spans="1:11" s="1" customFormat="1" ht="15.75" customHeight="1" x14ac:dyDescent="0.2">
      <c r="A37" s="20">
        <v>26</v>
      </c>
      <c r="B37" s="21" t="s">
        <v>86</v>
      </c>
      <c r="C37" s="10" t="s">
        <v>87</v>
      </c>
      <c r="D37" s="78">
        <f t="shared" si="2"/>
        <v>0</v>
      </c>
      <c r="E37" s="78"/>
      <c r="F37" s="78"/>
      <c r="G37" s="78"/>
      <c r="H37" s="76"/>
      <c r="I37" s="76"/>
      <c r="J37" s="76"/>
      <c r="K37" s="76"/>
    </row>
    <row r="38" spans="1:11" s="1" customFormat="1" x14ac:dyDescent="0.2">
      <c r="A38" s="20">
        <v>27</v>
      </c>
      <c r="B38" s="13" t="s">
        <v>88</v>
      </c>
      <c r="C38" s="10" t="s">
        <v>89</v>
      </c>
      <c r="D38" s="78">
        <f t="shared" si="2"/>
        <v>0</v>
      </c>
      <c r="E38" s="78"/>
      <c r="F38" s="78"/>
      <c r="G38" s="78"/>
      <c r="H38" s="76"/>
      <c r="I38" s="76"/>
      <c r="J38" s="76"/>
      <c r="K38" s="76"/>
    </row>
    <row r="39" spans="1:11" s="19" customFormat="1" x14ac:dyDescent="0.2">
      <c r="A39" s="20">
        <v>28</v>
      </c>
      <c r="B39" s="13" t="s">
        <v>90</v>
      </c>
      <c r="C39" s="10" t="s">
        <v>39</v>
      </c>
      <c r="D39" s="78">
        <f t="shared" si="2"/>
        <v>290579336</v>
      </c>
      <c r="E39" s="79">
        <v>289021371</v>
      </c>
      <c r="F39" s="79">
        <v>1557965</v>
      </c>
      <c r="G39" s="79"/>
      <c r="H39" s="76"/>
      <c r="I39" s="76"/>
      <c r="J39" s="76"/>
      <c r="K39" s="76"/>
    </row>
    <row r="40" spans="1:11" x14ac:dyDescent="0.2">
      <c r="A40" s="20">
        <v>29</v>
      </c>
      <c r="B40" s="12" t="s">
        <v>91</v>
      </c>
      <c r="C40" s="10" t="s">
        <v>37</v>
      </c>
      <c r="D40" s="78">
        <f t="shared" si="2"/>
        <v>0</v>
      </c>
      <c r="E40" s="80"/>
      <c r="F40" s="80"/>
      <c r="G40" s="80"/>
      <c r="H40" s="76"/>
      <c r="I40" s="76"/>
      <c r="J40" s="76"/>
      <c r="K40" s="76"/>
    </row>
    <row r="41" spans="1:11" s="1" customFormat="1" x14ac:dyDescent="0.2">
      <c r="A41" s="20">
        <v>30</v>
      </c>
      <c r="B41" s="13" t="s">
        <v>92</v>
      </c>
      <c r="C41" s="10" t="s">
        <v>16</v>
      </c>
      <c r="D41" s="78">
        <f t="shared" si="2"/>
        <v>0</v>
      </c>
      <c r="E41" s="78"/>
      <c r="F41" s="78"/>
      <c r="G41" s="78"/>
      <c r="H41" s="76"/>
      <c r="I41" s="76"/>
      <c r="J41" s="76"/>
      <c r="K41" s="76"/>
    </row>
    <row r="42" spans="1:11" s="1" customFormat="1" x14ac:dyDescent="0.2">
      <c r="A42" s="20">
        <v>31</v>
      </c>
      <c r="B42" s="21" t="s">
        <v>93</v>
      </c>
      <c r="C42" s="10" t="s">
        <v>21</v>
      </c>
      <c r="D42" s="78">
        <f t="shared" si="2"/>
        <v>0</v>
      </c>
      <c r="E42" s="78"/>
      <c r="F42" s="78"/>
      <c r="G42" s="78"/>
      <c r="H42" s="76"/>
      <c r="I42" s="76"/>
      <c r="J42" s="76"/>
      <c r="K42" s="76"/>
    </row>
    <row r="43" spans="1:11" s="1" customFormat="1" x14ac:dyDescent="0.2">
      <c r="A43" s="20">
        <v>32</v>
      </c>
      <c r="B43" s="13" t="s">
        <v>94</v>
      </c>
      <c r="C43" s="10" t="s">
        <v>24</v>
      </c>
      <c r="D43" s="78">
        <f t="shared" si="2"/>
        <v>0</v>
      </c>
      <c r="E43" s="78"/>
      <c r="F43" s="78"/>
      <c r="G43" s="78"/>
      <c r="H43" s="76"/>
      <c r="I43" s="76"/>
      <c r="J43" s="76"/>
      <c r="K43" s="76"/>
    </row>
    <row r="44" spans="1:11" x14ac:dyDescent="0.2">
      <c r="A44" s="20">
        <v>33</v>
      </c>
      <c r="B44" s="12" t="s">
        <v>95</v>
      </c>
      <c r="C44" s="10" t="s">
        <v>214</v>
      </c>
      <c r="D44" s="78">
        <f t="shared" si="2"/>
        <v>0</v>
      </c>
      <c r="E44" s="80"/>
      <c r="F44" s="80"/>
      <c r="G44" s="80"/>
      <c r="H44" s="76"/>
      <c r="I44" s="76"/>
      <c r="J44" s="76"/>
      <c r="K44" s="76"/>
    </row>
    <row r="45" spans="1:11" s="1" customFormat="1" x14ac:dyDescent="0.2">
      <c r="A45" s="20">
        <v>34</v>
      </c>
      <c r="B45" s="14" t="s">
        <v>96</v>
      </c>
      <c r="C45" s="15" t="s">
        <v>215</v>
      </c>
      <c r="D45" s="78">
        <f t="shared" si="2"/>
        <v>0</v>
      </c>
      <c r="E45" s="78"/>
      <c r="F45" s="78"/>
      <c r="G45" s="78"/>
      <c r="H45" s="76"/>
      <c r="I45" s="76"/>
      <c r="J45" s="76"/>
      <c r="K45" s="76"/>
    </row>
    <row r="46" spans="1:11" s="1" customFormat="1" x14ac:dyDescent="0.2">
      <c r="A46" s="20">
        <v>35</v>
      </c>
      <c r="B46" s="12" t="s">
        <v>97</v>
      </c>
      <c r="C46" s="10" t="s">
        <v>216</v>
      </c>
      <c r="D46" s="78">
        <f t="shared" si="2"/>
        <v>0</v>
      </c>
      <c r="E46" s="78"/>
      <c r="F46" s="78"/>
      <c r="G46" s="78"/>
      <c r="H46" s="76"/>
      <c r="I46" s="76"/>
      <c r="J46" s="76"/>
      <c r="K46" s="76"/>
    </row>
    <row r="47" spans="1:11" s="1" customFormat="1" x14ac:dyDescent="0.2">
      <c r="A47" s="20">
        <v>36</v>
      </c>
      <c r="B47" s="12" t="s">
        <v>98</v>
      </c>
      <c r="C47" s="10" t="s">
        <v>23</v>
      </c>
      <c r="D47" s="78">
        <f t="shared" si="2"/>
        <v>0</v>
      </c>
      <c r="E47" s="78"/>
      <c r="F47" s="78"/>
      <c r="G47" s="78"/>
      <c r="H47" s="76"/>
      <c r="I47" s="76"/>
      <c r="J47" s="76"/>
      <c r="K47" s="76"/>
    </row>
    <row r="48" spans="1:11" s="1" customFormat="1" x14ac:dyDescent="0.2">
      <c r="A48" s="20">
        <v>37</v>
      </c>
      <c r="B48" s="21" t="s">
        <v>99</v>
      </c>
      <c r="C48" s="10" t="s">
        <v>20</v>
      </c>
      <c r="D48" s="78">
        <f t="shared" si="2"/>
        <v>0</v>
      </c>
      <c r="E48" s="78"/>
      <c r="F48" s="78"/>
      <c r="G48" s="78"/>
      <c r="H48" s="76"/>
      <c r="I48" s="76"/>
      <c r="J48" s="76"/>
      <c r="K48" s="76"/>
    </row>
    <row r="49" spans="1:11" s="1" customFormat="1" x14ac:dyDescent="0.2">
      <c r="A49" s="20">
        <v>38</v>
      </c>
      <c r="B49" s="13" t="s">
        <v>100</v>
      </c>
      <c r="C49" s="10" t="s">
        <v>101</v>
      </c>
      <c r="D49" s="78">
        <f t="shared" si="2"/>
        <v>0</v>
      </c>
      <c r="E49" s="78"/>
      <c r="F49" s="78"/>
      <c r="G49" s="78"/>
      <c r="H49" s="76"/>
      <c r="I49" s="76"/>
      <c r="J49" s="76"/>
      <c r="K49" s="76"/>
    </row>
    <row r="50" spans="1:11" s="19" customFormat="1" x14ac:dyDescent="0.2">
      <c r="A50" s="20">
        <v>39</v>
      </c>
      <c r="B50" s="21" t="s">
        <v>102</v>
      </c>
      <c r="C50" s="10" t="s">
        <v>103</v>
      </c>
      <c r="D50" s="78">
        <f t="shared" si="2"/>
        <v>523861372</v>
      </c>
      <c r="E50" s="79">
        <v>515052879</v>
      </c>
      <c r="F50" s="79">
        <v>8808493</v>
      </c>
      <c r="G50" s="79"/>
      <c r="H50" s="76"/>
      <c r="I50" s="76"/>
      <c r="J50" s="76"/>
      <c r="K50" s="76"/>
    </row>
    <row r="51" spans="1:11" s="1" customFormat="1" x14ac:dyDescent="0.2">
      <c r="A51" s="20">
        <v>40</v>
      </c>
      <c r="B51" s="12" t="s">
        <v>104</v>
      </c>
      <c r="C51" s="10" t="s">
        <v>221</v>
      </c>
      <c r="D51" s="78">
        <f t="shared" si="2"/>
        <v>0</v>
      </c>
      <c r="E51" s="78"/>
      <c r="F51" s="78"/>
      <c r="G51" s="78"/>
      <c r="H51" s="76"/>
      <c r="I51" s="76"/>
      <c r="J51" s="76"/>
      <c r="K51" s="76"/>
    </row>
    <row r="52" spans="1:11" s="1" customFormat="1" ht="10.5" customHeight="1" x14ac:dyDescent="0.2">
      <c r="A52" s="20">
        <v>41</v>
      </c>
      <c r="B52" s="12" t="s">
        <v>105</v>
      </c>
      <c r="C52" s="10" t="s">
        <v>2</v>
      </c>
      <c r="D52" s="78">
        <f t="shared" si="2"/>
        <v>0</v>
      </c>
      <c r="E52" s="78"/>
      <c r="F52" s="78"/>
      <c r="G52" s="78"/>
      <c r="H52" s="76"/>
      <c r="I52" s="76"/>
      <c r="J52" s="76"/>
      <c r="K52" s="76"/>
    </row>
    <row r="53" spans="1:11" s="1" customFormat="1" x14ac:dyDescent="0.2">
      <c r="A53" s="20">
        <v>42</v>
      </c>
      <c r="B53" s="21" t="s">
        <v>106</v>
      </c>
      <c r="C53" s="10" t="s">
        <v>3</v>
      </c>
      <c r="D53" s="78">
        <f t="shared" si="2"/>
        <v>0</v>
      </c>
      <c r="E53" s="78"/>
      <c r="F53" s="78"/>
      <c r="G53" s="78"/>
      <c r="H53" s="76"/>
      <c r="I53" s="76"/>
      <c r="J53" s="76"/>
      <c r="K53" s="76"/>
    </row>
    <row r="54" spans="1:11" s="1" customFormat="1" x14ac:dyDescent="0.2">
      <c r="A54" s="20">
        <v>43</v>
      </c>
      <c r="B54" s="13" t="s">
        <v>152</v>
      </c>
      <c r="C54" s="10" t="s">
        <v>32</v>
      </c>
      <c r="D54" s="78">
        <f t="shared" si="2"/>
        <v>0</v>
      </c>
      <c r="E54" s="78"/>
      <c r="F54" s="78"/>
      <c r="G54" s="78"/>
      <c r="H54" s="76"/>
      <c r="I54" s="76"/>
      <c r="J54" s="76"/>
      <c r="K54" s="76"/>
    </row>
    <row r="55" spans="1:11" s="1" customFormat="1" x14ac:dyDescent="0.2">
      <c r="A55" s="20">
        <v>44</v>
      </c>
      <c r="B55" s="21" t="s">
        <v>107</v>
      </c>
      <c r="C55" s="10" t="s">
        <v>217</v>
      </c>
      <c r="D55" s="78">
        <f t="shared" si="2"/>
        <v>0</v>
      </c>
      <c r="E55" s="78"/>
      <c r="F55" s="78"/>
      <c r="G55" s="78"/>
      <c r="H55" s="76"/>
      <c r="I55" s="76"/>
      <c r="J55" s="76"/>
      <c r="K55" s="76"/>
    </row>
    <row r="56" spans="1:11" s="1" customFormat="1" ht="10.5" customHeight="1" x14ac:dyDescent="0.2">
      <c r="A56" s="20">
        <v>45</v>
      </c>
      <c r="B56" s="13" t="s">
        <v>108</v>
      </c>
      <c r="C56" s="10" t="s">
        <v>0</v>
      </c>
      <c r="D56" s="78">
        <f t="shared" si="2"/>
        <v>0</v>
      </c>
      <c r="E56" s="78"/>
      <c r="F56" s="78"/>
      <c r="G56" s="78"/>
      <c r="H56" s="76"/>
      <c r="I56" s="76"/>
      <c r="J56" s="76"/>
      <c r="K56" s="76"/>
    </row>
    <row r="57" spans="1:11" s="1" customFormat="1" x14ac:dyDescent="0.2">
      <c r="A57" s="20">
        <v>46</v>
      </c>
      <c r="B57" s="21" t="s">
        <v>109</v>
      </c>
      <c r="C57" s="10" t="s">
        <v>4</v>
      </c>
      <c r="D57" s="78">
        <f t="shared" si="2"/>
        <v>0</v>
      </c>
      <c r="E57" s="78"/>
      <c r="F57" s="78"/>
      <c r="G57" s="78"/>
      <c r="H57" s="76"/>
      <c r="I57" s="76"/>
      <c r="J57" s="76"/>
      <c r="K57" s="76"/>
    </row>
    <row r="58" spans="1:11" s="1" customFormat="1" x14ac:dyDescent="0.2">
      <c r="A58" s="20">
        <v>47</v>
      </c>
      <c r="B58" s="13" t="s">
        <v>110</v>
      </c>
      <c r="C58" s="10" t="s">
        <v>1</v>
      </c>
      <c r="D58" s="78">
        <f t="shared" si="2"/>
        <v>0</v>
      </c>
      <c r="E58" s="78"/>
      <c r="F58" s="78"/>
      <c r="G58" s="78"/>
      <c r="H58" s="76"/>
      <c r="I58" s="76"/>
      <c r="J58" s="76"/>
      <c r="K58" s="76"/>
    </row>
    <row r="59" spans="1:11" s="1" customFormat="1" x14ac:dyDescent="0.2">
      <c r="A59" s="20">
        <v>48</v>
      </c>
      <c r="B59" s="21" t="s">
        <v>111</v>
      </c>
      <c r="C59" s="10" t="s">
        <v>218</v>
      </c>
      <c r="D59" s="78">
        <f t="shared" si="2"/>
        <v>0</v>
      </c>
      <c r="E59" s="78"/>
      <c r="F59" s="78"/>
      <c r="G59" s="78"/>
      <c r="H59" s="76"/>
      <c r="I59" s="76"/>
      <c r="J59" s="76"/>
      <c r="K59" s="76"/>
    </row>
    <row r="60" spans="1:11" s="1" customFormat="1" x14ac:dyDescent="0.2">
      <c r="A60" s="20">
        <v>49</v>
      </c>
      <c r="B60" s="21" t="s">
        <v>112</v>
      </c>
      <c r="C60" s="10" t="s">
        <v>25</v>
      </c>
      <c r="D60" s="78">
        <f t="shared" si="2"/>
        <v>0</v>
      </c>
      <c r="E60" s="78"/>
      <c r="F60" s="78"/>
      <c r="G60" s="78"/>
      <c r="H60" s="76"/>
      <c r="I60" s="76"/>
      <c r="J60" s="76"/>
      <c r="K60" s="76"/>
    </row>
    <row r="61" spans="1:11" s="1" customFormat="1" x14ac:dyDescent="0.2">
      <c r="A61" s="20">
        <v>50</v>
      </c>
      <c r="B61" s="21" t="s">
        <v>160</v>
      </c>
      <c r="C61" s="10" t="s">
        <v>53</v>
      </c>
      <c r="D61" s="78">
        <f t="shared" si="2"/>
        <v>0</v>
      </c>
      <c r="E61" s="78"/>
      <c r="F61" s="78"/>
      <c r="G61" s="78"/>
      <c r="H61" s="76"/>
      <c r="I61" s="76"/>
      <c r="J61" s="76"/>
      <c r="K61" s="76"/>
    </row>
    <row r="62" spans="1:11" s="1" customFormat="1" x14ac:dyDescent="0.2">
      <c r="A62" s="20">
        <v>51</v>
      </c>
      <c r="B62" s="21" t="s">
        <v>113</v>
      </c>
      <c r="C62" s="10" t="s">
        <v>219</v>
      </c>
      <c r="D62" s="78">
        <f t="shared" si="2"/>
        <v>0</v>
      </c>
      <c r="E62" s="78"/>
      <c r="F62" s="78"/>
      <c r="G62" s="78"/>
      <c r="H62" s="76"/>
      <c r="I62" s="76"/>
      <c r="J62" s="76"/>
      <c r="K62" s="76"/>
    </row>
    <row r="63" spans="1:11" s="1" customFormat="1" x14ac:dyDescent="0.2">
      <c r="A63" s="20">
        <v>52</v>
      </c>
      <c r="B63" s="13" t="s">
        <v>162</v>
      </c>
      <c r="C63" s="10" t="s">
        <v>220</v>
      </c>
      <c r="D63" s="78">
        <f t="shared" si="2"/>
        <v>0</v>
      </c>
      <c r="E63" s="78"/>
      <c r="F63" s="78"/>
      <c r="G63" s="78"/>
      <c r="H63" s="76"/>
      <c r="I63" s="76"/>
      <c r="J63" s="76"/>
      <c r="K63" s="76"/>
    </row>
    <row r="64" spans="1:11" s="1" customFormat="1" x14ac:dyDescent="0.2">
      <c r="A64" s="20">
        <v>53</v>
      </c>
      <c r="B64" s="21" t="s">
        <v>223</v>
      </c>
      <c r="C64" s="10" t="s">
        <v>222</v>
      </c>
      <c r="D64" s="78">
        <f t="shared" si="2"/>
        <v>0</v>
      </c>
      <c r="E64" s="78"/>
      <c r="F64" s="78"/>
      <c r="G64" s="78"/>
      <c r="H64" s="76"/>
      <c r="I64" s="76"/>
      <c r="J64" s="76"/>
      <c r="K64" s="76"/>
    </row>
    <row r="65" spans="1:11" s="1" customFormat="1" x14ac:dyDescent="0.2">
      <c r="A65" s="20">
        <v>54</v>
      </c>
      <c r="B65" s="21" t="s">
        <v>233</v>
      </c>
      <c r="C65" s="10" t="s">
        <v>234</v>
      </c>
      <c r="D65" s="78">
        <f t="shared" si="2"/>
        <v>0</v>
      </c>
      <c r="E65" s="78"/>
      <c r="F65" s="78"/>
      <c r="G65" s="78"/>
      <c r="H65" s="76"/>
      <c r="I65" s="76"/>
      <c r="J65" s="76"/>
      <c r="K65" s="76"/>
    </row>
    <row r="66" spans="1:11" s="1" customFormat="1" ht="23.25" customHeight="1" x14ac:dyDescent="0.2">
      <c r="A66" s="20">
        <v>55</v>
      </c>
      <c r="B66" s="21" t="s">
        <v>114</v>
      </c>
      <c r="C66" s="10" t="s">
        <v>52</v>
      </c>
      <c r="D66" s="78">
        <f t="shared" si="2"/>
        <v>0</v>
      </c>
      <c r="E66" s="78"/>
      <c r="F66" s="78"/>
      <c r="G66" s="78"/>
      <c r="H66" s="76"/>
      <c r="I66" s="76"/>
      <c r="J66" s="76"/>
      <c r="K66" s="76"/>
    </row>
    <row r="67" spans="1:11" s="1" customFormat="1" ht="27.75" customHeight="1" x14ac:dyDescent="0.2">
      <c r="A67" s="20">
        <v>56</v>
      </c>
      <c r="B67" s="13" t="s">
        <v>115</v>
      </c>
      <c r="C67" s="10" t="s">
        <v>235</v>
      </c>
      <c r="D67" s="78">
        <f t="shared" si="2"/>
        <v>0</v>
      </c>
      <c r="E67" s="78"/>
      <c r="F67" s="78"/>
      <c r="G67" s="78"/>
      <c r="H67" s="76"/>
      <c r="I67" s="76"/>
      <c r="J67" s="76"/>
      <c r="K67" s="76"/>
    </row>
    <row r="68" spans="1:11" s="1" customFormat="1" ht="24" x14ac:dyDescent="0.2">
      <c r="A68" s="20">
        <v>57</v>
      </c>
      <c r="B68" s="12" t="s">
        <v>116</v>
      </c>
      <c r="C68" s="10" t="s">
        <v>117</v>
      </c>
      <c r="D68" s="78">
        <f t="shared" si="2"/>
        <v>0</v>
      </c>
      <c r="E68" s="78"/>
      <c r="F68" s="78"/>
      <c r="G68" s="78"/>
      <c r="H68" s="76"/>
      <c r="I68" s="76"/>
      <c r="J68" s="76"/>
      <c r="K68" s="76"/>
    </row>
    <row r="69" spans="1:11" s="1" customFormat="1" x14ac:dyDescent="0.2">
      <c r="A69" s="20">
        <v>58</v>
      </c>
      <c r="B69" s="13" t="s">
        <v>118</v>
      </c>
      <c r="C69" s="10" t="s">
        <v>236</v>
      </c>
      <c r="D69" s="78">
        <f t="shared" si="2"/>
        <v>0</v>
      </c>
      <c r="E69" s="78"/>
      <c r="F69" s="78"/>
      <c r="G69" s="78"/>
      <c r="H69" s="76"/>
      <c r="I69" s="76"/>
      <c r="J69" s="76"/>
      <c r="K69" s="76"/>
    </row>
    <row r="70" spans="1:11" s="1" customFormat="1" x14ac:dyDescent="0.2">
      <c r="A70" s="20">
        <v>59</v>
      </c>
      <c r="B70" s="21" t="s">
        <v>119</v>
      </c>
      <c r="C70" s="10" t="s">
        <v>327</v>
      </c>
      <c r="D70" s="78">
        <f t="shared" si="2"/>
        <v>0</v>
      </c>
      <c r="E70" s="78"/>
      <c r="F70" s="78"/>
      <c r="G70" s="78"/>
      <c r="H70" s="76"/>
      <c r="I70" s="76"/>
      <c r="J70" s="76"/>
      <c r="K70" s="76"/>
    </row>
    <row r="71" spans="1:11" s="1" customFormat="1" ht="24" x14ac:dyDescent="0.2">
      <c r="A71" s="20">
        <v>60</v>
      </c>
      <c r="B71" s="12" t="s">
        <v>120</v>
      </c>
      <c r="C71" s="10" t="s">
        <v>237</v>
      </c>
      <c r="D71" s="78">
        <f t="shared" si="2"/>
        <v>0</v>
      </c>
      <c r="E71" s="78"/>
      <c r="F71" s="78"/>
      <c r="G71" s="78"/>
      <c r="H71" s="76"/>
      <c r="I71" s="76"/>
      <c r="J71" s="76"/>
      <c r="K71" s="76"/>
    </row>
    <row r="72" spans="1:11" s="1" customFormat="1" ht="24" x14ac:dyDescent="0.2">
      <c r="A72" s="20">
        <v>61</v>
      </c>
      <c r="B72" s="12" t="s">
        <v>121</v>
      </c>
      <c r="C72" s="10" t="s">
        <v>238</v>
      </c>
      <c r="D72" s="78">
        <f t="shared" si="2"/>
        <v>0</v>
      </c>
      <c r="E72" s="78"/>
      <c r="F72" s="78"/>
      <c r="G72" s="78"/>
      <c r="H72" s="76"/>
      <c r="I72" s="76"/>
      <c r="J72" s="76"/>
      <c r="K72" s="76"/>
    </row>
    <row r="73" spans="1:11" s="1" customFormat="1" x14ac:dyDescent="0.2">
      <c r="A73" s="20">
        <v>62</v>
      </c>
      <c r="B73" s="13" t="s">
        <v>122</v>
      </c>
      <c r="C73" s="10" t="s">
        <v>239</v>
      </c>
      <c r="D73" s="78">
        <f t="shared" si="2"/>
        <v>0</v>
      </c>
      <c r="E73" s="78"/>
      <c r="F73" s="78"/>
      <c r="G73" s="78"/>
      <c r="H73" s="76"/>
      <c r="I73" s="76"/>
      <c r="J73" s="76"/>
      <c r="K73" s="76"/>
    </row>
    <row r="74" spans="1:11" s="1" customFormat="1" x14ac:dyDescent="0.2">
      <c r="A74" s="20">
        <v>63</v>
      </c>
      <c r="B74" s="13" t="s">
        <v>123</v>
      </c>
      <c r="C74" s="10" t="s">
        <v>51</v>
      </c>
      <c r="D74" s="78">
        <f t="shared" si="2"/>
        <v>0</v>
      </c>
      <c r="E74" s="78"/>
      <c r="F74" s="78"/>
      <c r="G74" s="78"/>
      <c r="H74" s="76"/>
      <c r="I74" s="76"/>
      <c r="J74" s="76"/>
      <c r="K74" s="76"/>
    </row>
    <row r="75" spans="1:11" s="1" customFormat="1" x14ac:dyDescent="0.2">
      <c r="A75" s="20">
        <v>64</v>
      </c>
      <c r="B75" s="13" t="s">
        <v>124</v>
      </c>
      <c r="C75" s="10" t="s">
        <v>240</v>
      </c>
      <c r="D75" s="78">
        <f t="shared" si="2"/>
        <v>0</v>
      </c>
      <c r="E75" s="78"/>
      <c r="F75" s="78"/>
      <c r="G75" s="78"/>
      <c r="H75" s="76"/>
      <c r="I75" s="76"/>
      <c r="J75" s="76"/>
      <c r="K75" s="76"/>
    </row>
    <row r="76" spans="1:11" s="1" customFormat="1" ht="24" x14ac:dyDescent="0.2">
      <c r="A76" s="20">
        <v>65</v>
      </c>
      <c r="B76" s="13" t="s">
        <v>125</v>
      </c>
      <c r="C76" s="10" t="s">
        <v>241</v>
      </c>
      <c r="D76" s="78">
        <f t="shared" si="2"/>
        <v>0</v>
      </c>
      <c r="E76" s="78"/>
      <c r="F76" s="78"/>
      <c r="G76" s="78"/>
      <c r="H76" s="76"/>
      <c r="I76" s="76"/>
      <c r="J76" s="76"/>
      <c r="K76" s="76"/>
    </row>
    <row r="77" spans="1:11" s="1" customFormat="1" ht="24" x14ac:dyDescent="0.2">
      <c r="A77" s="20">
        <v>66</v>
      </c>
      <c r="B77" s="12" t="s">
        <v>126</v>
      </c>
      <c r="C77" s="10" t="s">
        <v>242</v>
      </c>
      <c r="D77" s="78">
        <f t="shared" si="2"/>
        <v>0</v>
      </c>
      <c r="E77" s="78"/>
      <c r="F77" s="78"/>
      <c r="G77" s="78"/>
      <c r="H77" s="76"/>
      <c r="I77" s="76"/>
      <c r="J77" s="76"/>
      <c r="K77" s="76"/>
    </row>
    <row r="78" spans="1:11" s="1" customFormat="1" ht="24" x14ac:dyDescent="0.2">
      <c r="A78" s="20">
        <v>67</v>
      </c>
      <c r="B78" s="13" t="s">
        <v>127</v>
      </c>
      <c r="C78" s="10" t="s">
        <v>243</v>
      </c>
      <c r="D78" s="78">
        <f t="shared" ref="D78:D141" si="3">E78+F78+G78</f>
        <v>0</v>
      </c>
      <c r="E78" s="78"/>
      <c r="F78" s="78"/>
      <c r="G78" s="78"/>
      <c r="H78" s="76"/>
      <c r="I78" s="76"/>
      <c r="J78" s="76"/>
      <c r="K78" s="76"/>
    </row>
    <row r="79" spans="1:11" s="1" customFormat="1" ht="24" x14ac:dyDescent="0.2">
      <c r="A79" s="20">
        <v>68</v>
      </c>
      <c r="B79" s="13" t="s">
        <v>128</v>
      </c>
      <c r="C79" s="10" t="s">
        <v>244</v>
      </c>
      <c r="D79" s="78">
        <f t="shared" si="3"/>
        <v>0</v>
      </c>
      <c r="E79" s="78"/>
      <c r="F79" s="78"/>
      <c r="G79" s="78"/>
      <c r="H79" s="76"/>
      <c r="I79" s="76"/>
      <c r="J79" s="76"/>
      <c r="K79" s="76"/>
    </row>
    <row r="80" spans="1:11" s="1" customFormat="1" ht="24" x14ac:dyDescent="0.2">
      <c r="A80" s="20">
        <v>69</v>
      </c>
      <c r="B80" s="12" t="s">
        <v>129</v>
      </c>
      <c r="C80" s="10" t="s">
        <v>245</v>
      </c>
      <c r="D80" s="78">
        <f t="shared" si="3"/>
        <v>0</v>
      </c>
      <c r="E80" s="78"/>
      <c r="F80" s="78"/>
      <c r="G80" s="78"/>
      <c r="H80" s="76"/>
      <c r="I80" s="76"/>
      <c r="J80" s="76"/>
      <c r="K80" s="76"/>
    </row>
    <row r="81" spans="1:11" s="1" customFormat="1" ht="24" x14ac:dyDescent="0.2">
      <c r="A81" s="20">
        <v>70</v>
      </c>
      <c r="B81" s="12" t="s">
        <v>130</v>
      </c>
      <c r="C81" s="10" t="s">
        <v>246</v>
      </c>
      <c r="D81" s="78">
        <f t="shared" si="3"/>
        <v>0</v>
      </c>
      <c r="E81" s="78"/>
      <c r="F81" s="78"/>
      <c r="G81" s="78"/>
      <c r="H81" s="76"/>
      <c r="I81" s="76"/>
      <c r="J81" s="76"/>
      <c r="K81" s="76"/>
    </row>
    <row r="82" spans="1:11" s="1" customFormat="1" ht="24" x14ac:dyDescent="0.2">
      <c r="A82" s="20">
        <v>71</v>
      </c>
      <c r="B82" s="12" t="s">
        <v>131</v>
      </c>
      <c r="C82" s="10" t="s">
        <v>247</v>
      </c>
      <c r="D82" s="78">
        <f t="shared" si="3"/>
        <v>0</v>
      </c>
      <c r="E82" s="78"/>
      <c r="F82" s="78"/>
      <c r="G82" s="78"/>
      <c r="H82" s="76"/>
      <c r="I82" s="76"/>
      <c r="J82" s="76"/>
      <c r="K82" s="76"/>
    </row>
    <row r="83" spans="1:11" s="1" customFormat="1" x14ac:dyDescent="0.2">
      <c r="A83" s="20">
        <v>72</v>
      </c>
      <c r="B83" s="21" t="s">
        <v>132</v>
      </c>
      <c r="C83" s="10" t="s">
        <v>133</v>
      </c>
      <c r="D83" s="78">
        <f t="shared" si="3"/>
        <v>0</v>
      </c>
      <c r="E83" s="78"/>
      <c r="F83" s="78"/>
      <c r="G83" s="78"/>
      <c r="H83" s="76"/>
      <c r="I83" s="76"/>
      <c r="J83" s="76"/>
      <c r="K83" s="76"/>
    </row>
    <row r="84" spans="1:11" s="1" customFormat="1" ht="13.5" customHeight="1" x14ac:dyDescent="0.2">
      <c r="A84" s="20">
        <v>73</v>
      </c>
      <c r="B84" s="12" t="s">
        <v>134</v>
      </c>
      <c r="C84" s="10" t="s">
        <v>248</v>
      </c>
      <c r="D84" s="78">
        <f t="shared" si="3"/>
        <v>0</v>
      </c>
      <c r="E84" s="78"/>
      <c r="F84" s="78"/>
      <c r="G84" s="78"/>
      <c r="H84" s="76"/>
      <c r="I84" s="76"/>
      <c r="J84" s="76"/>
      <c r="K84" s="76"/>
    </row>
    <row r="85" spans="1:11" s="1" customFormat="1" ht="14.25" customHeight="1" x14ac:dyDescent="0.2">
      <c r="A85" s="20">
        <v>74</v>
      </c>
      <c r="B85" s="21" t="s">
        <v>135</v>
      </c>
      <c r="C85" s="10" t="s">
        <v>35</v>
      </c>
      <c r="D85" s="78">
        <f t="shared" si="3"/>
        <v>0</v>
      </c>
      <c r="E85" s="78"/>
      <c r="F85" s="78"/>
      <c r="G85" s="78"/>
      <c r="H85" s="76"/>
      <c r="I85" s="76"/>
      <c r="J85" s="76"/>
      <c r="K85" s="76"/>
    </row>
    <row r="86" spans="1:11" s="1" customFormat="1" x14ac:dyDescent="0.2">
      <c r="A86" s="20">
        <v>75</v>
      </c>
      <c r="B86" s="12" t="s">
        <v>136</v>
      </c>
      <c r="C86" s="10" t="s">
        <v>415</v>
      </c>
      <c r="D86" s="78">
        <f t="shared" si="3"/>
        <v>0</v>
      </c>
      <c r="E86" s="78"/>
      <c r="F86" s="78"/>
      <c r="G86" s="78"/>
      <c r="H86" s="76"/>
      <c r="I86" s="76"/>
      <c r="J86" s="76"/>
      <c r="K86" s="76"/>
    </row>
    <row r="87" spans="1:11" s="1" customFormat="1" x14ac:dyDescent="0.2">
      <c r="A87" s="20">
        <v>76</v>
      </c>
      <c r="B87" s="12" t="s">
        <v>137</v>
      </c>
      <c r="C87" s="10" t="s">
        <v>36</v>
      </c>
      <c r="D87" s="78">
        <f t="shared" si="3"/>
        <v>0</v>
      </c>
      <c r="E87" s="78"/>
      <c r="F87" s="78"/>
      <c r="G87" s="78"/>
      <c r="H87" s="76"/>
      <c r="I87" s="76"/>
      <c r="J87" s="76"/>
      <c r="K87" s="76"/>
    </row>
    <row r="88" spans="1:11" s="1" customFormat="1" x14ac:dyDescent="0.2">
      <c r="A88" s="20">
        <v>77</v>
      </c>
      <c r="B88" s="12" t="s">
        <v>138</v>
      </c>
      <c r="C88" s="10" t="s">
        <v>50</v>
      </c>
      <c r="D88" s="78">
        <f t="shared" si="3"/>
        <v>0</v>
      </c>
      <c r="E88" s="78"/>
      <c r="F88" s="78"/>
      <c r="G88" s="78"/>
      <c r="H88" s="76"/>
      <c r="I88" s="76"/>
      <c r="J88" s="76"/>
      <c r="K88" s="76"/>
    </row>
    <row r="89" spans="1:11" s="1" customFormat="1" x14ac:dyDescent="0.2">
      <c r="A89" s="20">
        <v>78</v>
      </c>
      <c r="B89" s="12" t="s">
        <v>139</v>
      </c>
      <c r="C89" s="10" t="s">
        <v>229</v>
      </c>
      <c r="D89" s="78">
        <f t="shared" si="3"/>
        <v>0</v>
      </c>
      <c r="E89" s="78"/>
      <c r="F89" s="78"/>
      <c r="G89" s="78"/>
      <c r="H89" s="76"/>
      <c r="I89" s="76"/>
      <c r="J89" s="76"/>
      <c r="K89" s="76"/>
    </row>
    <row r="90" spans="1:11" s="1" customFormat="1" x14ac:dyDescent="0.2">
      <c r="A90" s="20">
        <v>79</v>
      </c>
      <c r="B90" s="12" t="s">
        <v>140</v>
      </c>
      <c r="C90" s="10" t="s">
        <v>310</v>
      </c>
      <c r="D90" s="78">
        <f t="shared" si="3"/>
        <v>0</v>
      </c>
      <c r="E90" s="78"/>
      <c r="F90" s="78"/>
      <c r="G90" s="78"/>
      <c r="H90" s="76"/>
      <c r="I90" s="76"/>
      <c r="J90" s="76"/>
      <c r="K90" s="76"/>
    </row>
    <row r="91" spans="1:11" s="1" customFormat="1" x14ac:dyDescent="0.2">
      <c r="A91" s="20">
        <v>80</v>
      </c>
      <c r="B91" s="13" t="s">
        <v>141</v>
      </c>
      <c r="C91" s="10" t="s">
        <v>259</v>
      </c>
      <c r="D91" s="78">
        <f t="shared" si="3"/>
        <v>3433822207</v>
      </c>
      <c r="E91" s="78">
        <v>3194266193</v>
      </c>
      <c r="F91" s="78">
        <v>14125759</v>
      </c>
      <c r="G91" s="78">
        <v>225430255</v>
      </c>
      <c r="H91" s="76"/>
      <c r="I91" s="76"/>
      <c r="J91" s="76"/>
      <c r="K91" s="76"/>
    </row>
    <row r="92" spans="1:11" s="1" customFormat="1" ht="24" x14ac:dyDescent="0.2">
      <c r="A92" s="277">
        <v>81</v>
      </c>
      <c r="B92" s="280" t="s">
        <v>142</v>
      </c>
      <c r="C92" s="16" t="s">
        <v>249</v>
      </c>
      <c r="D92" s="78">
        <f t="shared" si="3"/>
        <v>0</v>
      </c>
      <c r="E92" s="78"/>
      <c r="F92" s="78"/>
      <c r="G92" s="78"/>
      <c r="H92" s="76"/>
      <c r="I92" s="76"/>
      <c r="J92" s="76"/>
      <c r="K92" s="76"/>
    </row>
    <row r="93" spans="1:11" s="1" customFormat="1" ht="36" x14ac:dyDescent="0.2">
      <c r="A93" s="278"/>
      <c r="B93" s="281"/>
      <c r="C93" s="10" t="s">
        <v>308</v>
      </c>
      <c r="D93" s="78">
        <f t="shared" si="3"/>
        <v>0</v>
      </c>
      <c r="E93" s="78"/>
      <c r="F93" s="78"/>
      <c r="G93" s="78"/>
      <c r="H93" s="76"/>
      <c r="I93" s="76"/>
      <c r="J93" s="76"/>
      <c r="K93" s="76"/>
    </row>
    <row r="94" spans="1:11" s="1" customFormat="1" ht="24" x14ac:dyDescent="0.2">
      <c r="A94" s="278"/>
      <c r="B94" s="281"/>
      <c r="C94" s="10" t="s">
        <v>250</v>
      </c>
      <c r="D94" s="78">
        <f t="shared" si="3"/>
        <v>0</v>
      </c>
      <c r="E94" s="78"/>
      <c r="F94" s="78"/>
      <c r="G94" s="78"/>
      <c r="H94" s="76"/>
      <c r="I94" s="76"/>
      <c r="J94" s="76"/>
      <c r="K94" s="76"/>
    </row>
    <row r="95" spans="1:11" s="1" customFormat="1" ht="36" x14ac:dyDescent="0.2">
      <c r="A95" s="279"/>
      <c r="B95" s="282"/>
      <c r="C95" s="22" t="s">
        <v>309</v>
      </c>
      <c r="D95" s="78">
        <f t="shared" si="3"/>
        <v>0</v>
      </c>
      <c r="E95" s="78"/>
      <c r="F95" s="78"/>
      <c r="G95" s="78"/>
      <c r="H95" s="76"/>
      <c r="I95" s="76"/>
      <c r="J95" s="76"/>
      <c r="K95" s="76"/>
    </row>
    <row r="96" spans="1:11" s="1" customFormat="1" ht="24" x14ac:dyDescent="0.2">
      <c r="A96" s="20">
        <v>82</v>
      </c>
      <c r="B96" s="13" t="s">
        <v>143</v>
      </c>
      <c r="C96" s="10" t="s">
        <v>49</v>
      </c>
      <c r="D96" s="78">
        <f t="shared" si="3"/>
        <v>0</v>
      </c>
      <c r="E96" s="78"/>
      <c r="F96" s="78"/>
      <c r="G96" s="78"/>
      <c r="H96" s="76"/>
      <c r="I96" s="76"/>
      <c r="J96" s="76"/>
      <c r="K96" s="76"/>
    </row>
    <row r="97" spans="1:11" s="1" customFormat="1" x14ac:dyDescent="0.2">
      <c r="A97" s="20">
        <v>83</v>
      </c>
      <c r="B97" s="13" t="s">
        <v>144</v>
      </c>
      <c r="C97" s="10" t="s">
        <v>145</v>
      </c>
      <c r="D97" s="78">
        <f t="shared" si="3"/>
        <v>0</v>
      </c>
      <c r="E97" s="78"/>
      <c r="F97" s="78"/>
      <c r="G97" s="78"/>
      <c r="H97" s="76"/>
      <c r="I97" s="76"/>
      <c r="J97" s="76"/>
      <c r="K97" s="76"/>
    </row>
    <row r="98" spans="1:11" s="1" customFormat="1" x14ac:dyDescent="0.2">
      <c r="A98" s="20">
        <v>84</v>
      </c>
      <c r="B98" s="21" t="s">
        <v>146</v>
      </c>
      <c r="C98" s="10" t="s">
        <v>147</v>
      </c>
      <c r="D98" s="78">
        <f t="shared" si="3"/>
        <v>0</v>
      </c>
      <c r="E98" s="78"/>
      <c r="F98" s="78"/>
      <c r="G98" s="78"/>
      <c r="H98" s="76"/>
      <c r="I98" s="76"/>
      <c r="J98" s="76"/>
      <c r="K98" s="76"/>
    </row>
    <row r="99" spans="1:11" s="1" customFormat="1" x14ac:dyDescent="0.2">
      <c r="A99" s="20">
        <v>85</v>
      </c>
      <c r="B99" s="13" t="s">
        <v>148</v>
      </c>
      <c r="C99" s="10" t="s">
        <v>27</v>
      </c>
      <c r="D99" s="78">
        <f t="shared" si="3"/>
        <v>0</v>
      </c>
      <c r="E99" s="78"/>
      <c r="F99" s="78"/>
      <c r="G99" s="78"/>
      <c r="H99" s="76"/>
      <c r="I99" s="76"/>
      <c r="J99" s="76"/>
      <c r="K99" s="76"/>
    </row>
    <row r="100" spans="1:11" s="1" customFormat="1" x14ac:dyDescent="0.2">
      <c r="A100" s="20">
        <v>86</v>
      </c>
      <c r="B100" s="21" t="s">
        <v>149</v>
      </c>
      <c r="C100" s="10" t="s">
        <v>12</v>
      </c>
      <c r="D100" s="78">
        <f t="shared" si="3"/>
        <v>0</v>
      </c>
      <c r="E100" s="78"/>
      <c r="F100" s="78"/>
      <c r="G100" s="78"/>
      <c r="H100" s="76"/>
      <c r="I100" s="76"/>
      <c r="J100" s="76"/>
      <c r="K100" s="76"/>
    </row>
    <row r="101" spans="1:11" s="1" customFormat="1" x14ac:dyDescent="0.2">
      <c r="A101" s="20">
        <v>87</v>
      </c>
      <c r="B101" s="21" t="s">
        <v>150</v>
      </c>
      <c r="C101" s="10" t="s">
        <v>26</v>
      </c>
      <c r="D101" s="78">
        <f t="shared" si="3"/>
        <v>0</v>
      </c>
      <c r="E101" s="78"/>
      <c r="F101" s="78"/>
      <c r="G101" s="78"/>
      <c r="H101" s="76"/>
      <c r="I101" s="76"/>
      <c r="J101" s="76"/>
      <c r="K101" s="76"/>
    </row>
    <row r="102" spans="1:11" s="1" customFormat="1" x14ac:dyDescent="0.2">
      <c r="A102" s="20">
        <v>88</v>
      </c>
      <c r="B102" s="13" t="s">
        <v>151</v>
      </c>
      <c r="C102" s="10" t="s">
        <v>43</v>
      </c>
      <c r="D102" s="78">
        <f t="shared" si="3"/>
        <v>0</v>
      </c>
      <c r="E102" s="78"/>
      <c r="F102" s="78"/>
      <c r="G102" s="78"/>
      <c r="H102" s="76"/>
      <c r="I102" s="76"/>
      <c r="J102" s="76"/>
      <c r="K102" s="76"/>
    </row>
    <row r="103" spans="1:11" s="1" customFormat="1" x14ac:dyDescent="0.2">
      <c r="A103" s="20">
        <v>89</v>
      </c>
      <c r="B103" s="12" t="s">
        <v>153</v>
      </c>
      <c r="C103" s="10" t="s">
        <v>28</v>
      </c>
      <c r="D103" s="78">
        <f t="shared" si="3"/>
        <v>0</v>
      </c>
      <c r="E103" s="78"/>
      <c r="F103" s="78"/>
      <c r="G103" s="78"/>
      <c r="H103" s="76"/>
      <c r="I103" s="76"/>
      <c r="J103" s="76"/>
      <c r="K103" s="76"/>
    </row>
    <row r="104" spans="1:11" s="1" customFormat="1" x14ac:dyDescent="0.2">
      <c r="A104" s="20">
        <v>90</v>
      </c>
      <c r="B104" s="12" t="s">
        <v>154</v>
      </c>
      <c r="C104" s="10" t="s">
        <v>29</v>
      </c>
      <c r="D104" s="78">
        <f t="shared" si="3"/>
        <v>0</v>
      </c>
      <c r="E104" s="78"/>
      <c r="F104" s="78"/>
      <c r="G104" s="78"/>
      <c r="H104" s="76"/>
      <c r="I104" s="76"/>
      <c r="J104" s="76"/>
      <c r="K104" s="76"/>
    </row>
    <row r="105" spans="1:11" s="1" customFormat="1" ht="12" customHeight="1" x14ac:dyDescent="0.2">
      <c r="A105" s="20">
        <v>91</v>
      </c>
      <c r="B105" s="21" t="s">
        <v>155</v>
      </c>
      <c r="C105" s="10" t="s">
        <v>14</v>
      </c>
      <c r="D105" s="78">
        <f t="shared" si="3"/>
        <v>0</v>
      </c>
      <c r="E105" s="78"/>
      <c r="F105" s="78"/>
      <c r="G105" s="78"/>
      <c r="H105" s="76"/>
      <c r="I105" s="76"/>
      <c r="J105" s="76"/>
      <c r="K105" s="76"/>
    </row>
    <row r="106" spans="1:11" s="19" customFormat="1" x14ac:dyDescent="0.2">
      <c r="A106" s="20">
        <v>92</v>
      </c>
      <c r="B106" s="12" t="s">
        <v>156</v>
      </c>
      <c r="C106" s="10" t="s">
        <v>30</v>
      </c>
      <c r="D106" s="78">
        <f t="shared" si="3"/>
        <v>0</v>
      </c>
      <c r="E106" s="79"/>
      <c r="F106" s="79"/>
      <c r="G106" s="79"/>
      <c r="H106" s="76"/>
      <c r="I106" s="76"/>
      <c r="J106" s="76"/>
      <c r="K106" s="76"/>
    </row>
    <row r="107" spans="1:11" s="1" customFormat="1" x14ac:dyDescent="0.2">
      <c r="A107" s="20">
        <v>93</v>
      </c>
      <c r="B107" s="12" t="s">
        <v>157</v>
      </c>
      <c r="C107" s="10" t="s">
        <v>15</v>
      </c>
      <c r="D107" s="78">
        <f t="shared" si="3"/>
        <v>0</v>
      </c>
      <c r="E107" s="78"/>
      <c r="F107" s="78"/>
      <c r="G107" s="78"/>
      <c r="H107" s="76"/>
      <c r="I107" s="76"/>
      <c r="J107" s="76"/>
      <c r="K107" s="76"/>
    </row>
    <row r="108" spans="1:11" s="1" customFormat="1" x14ac:dyDescent="0.2">
      <c r="A108" s="20">
        <v>94</v>
      </c>
      <c r="B108" s="13" t="s">
        <v>158</v>
      </c>
      <c r="C108" s="10" t="s">
        <v>13</v>
      </c>
      <c r="D108" s="78">
        <f t="shared" si="3"/>
        <v>134997644</v>
      </c>
      <c r="E108" s="78">
        <v>132900384</v>
      </c>
      <c r="F108" s="78">
        <v>2097260</v>
      </c>
      <c r="G108" s="78"/>
      <c r="H108" s="76"/>
      <c r="I108" s="76"/>
      <c r="J108" s="76"/>
      <c r="K108" s="76"/>
    </row>
    <row r="109" spans="1:11" s="1" customFormat="1" x14ac:dyDescent="0.2">
      <c r="A109" s="20">
        <v>95</v>
      </c>
      <c r="B109" s="21" t="s">
        <v>159</v>
      </c>
      <c r="C109" s="10" t="s">
        <v>31</v>
      </c>
      <c r="D109" s="78">
        <f t="shared" si="3"/>
        <v>0</v>
      </c>
      <c r="E109" s="78"/>
      <c r="F109" s="78"/>
      <c r="G109" s="78"/>
      <c r="H109" s="76"/>
      <c r="I109" s="76"/>
      <c r="J109" s="76"/>
      <c r="K109" s="76"/>
    </row>
    <row r="110" spans="1:11" s="1" customFormat="1" x14ac:dyDescent="0.2">
      <c r="A110" s="20">
        <v>96</v>
      </c>
      <c r="B110" s="12" t="s">
        <v>161</v>
      </c>
      <c r="C110" s="10" t="s">
        <v>33</v>
      </c>
      <c r="D110" s="78">
        <f t="shared" si="3"/>
        <v>0</v>
      </c>
      <c r="E110" s="78"/>
      <c r="F110" s="78"/>
      <c r="G110" s="78"/>
      <c r="H110" s="76"/>
      <c r="I110" s="76"/>
      <c r="J110" s="76"/>
      <c r="K110" s="76"/>
    </row>
    <row r="111" spans="1:11" s="1" customFormat="1" ht="13.5" customHeight="1" x14ac:dyDescent="0.2">
      <c r="A111" s="20">
        <v>97</v>
      </c>
      <c r="B111" s="12" t="s">
        <v>163</v>
      </c>
      <c r="C111" s="10" t="s">
        <v>164</v>
      </c>
      <c r="D111" s="78">
        <f t="shared" si="3"/>
        <v>0</v>
      </c>
      <c r="E111" s="78"/>
      <c r="F111" s="78"/>
      <c r="G111" s="78"/>
      <c r="H111" s="76"/>
      <c r="I111" s="76"/>
      <c r="J111" s="76"/>
      <c r="K111" s="76"/>
    </row>
    <row r="112" spans="1:11" s="1" customFormat="1" x14ac:dyDescent="0.2">
      <c r="A112" s="20">
        <v>98</v>
      </c>
      <c r="B112" s="12" t="s">
        <v>165</v>
      </c>
      <c r="C112" s="10" t="s">
        <v>166</v>
      </c>
      <c r="D112" s="78">
        <f t="shared" si="3"/>
        <v>0</v>
      </c>
      <c r="E112" s="78"/>
      <c r="F112" s="78"/>
      <c r="G112" s="78"/>
      <c r="H112" s="76"/>
      <c r="I112" s="76"/>
      <c r="J112" s="76"/>
      <c r="K112" s="76"/>
    </row>
    <row r="113" spans="1:11" s="1" customFormat="1" x14ac:dyDescent="0.2">
      <c r="A113" s="20">
        <v>99</v>
      </c>
      <c r="B113" s="21" t="s">
        <v>167</v>
      </c>
      <c r="C113" s="10" t="s">
        <v>168</v>
      </c>
      <c r="D113" s="78">
        <f t="shared" si="3"/>
        <v>0</v>
      </c>
      <c r="E113" s="78"/>
      <c r="F113" s="78"/>
      <c r="G113" s="78"/>
      <c r="H113" s="76"/>
      <c r="I113" s="76"/>
      <c r="J113" s="76"/>
      <c r="K113" s="76"/>
    </row>
    <row r="114" spans="1:11" s="1" customFormat="1" ht="12.75" customHeight="1" x14ac:dyDescent="0.2">
      <c r="A114" s="20">
        <v>100</v>
      </c>
      <c r="B114" s="21" t="s">
        <v>169</v>
      </c>
      <c r="C114" s="10" t="s">
        <v>170</v>
      </c>
      <c r="D114" s="78">
        <f t="shared" si="3"/>
        <v>0</v>
      </c>
      <c r="E114" s="78"/>
      <c r="F114" s="78"/>
      <c r="G114" s="78"/>
      <c r="H114" s="76"/>
      <c r="I114" s="76"/>
      <c r="J114" s="76"/>
      <c r="K114" s="76"/>
    </row>
    <row r="115" spans="1:11" s="1" customFormat="1" ht="24" x14ac:dyDescent="0.2">
      <c r="A115" s="20">
        <v>101</v>
      </c>
      <c r="B115" s="21" t="s">
        <v>171</v>
      </c>
      <c r="C115" s="10" t="s">
        <v>172</v>
      </c>
      <c r="D115" s="78">
        <f t="shared" si="3"/>
        <v>0</v>
      </c>
      <c r="E115" s="78"/>
      <c r="F115" s="78"/>
      <c r="G115" s="78"/>
      <c r="H115" s="76"/>
      <c r="I115" s="76"/>
      <c r="J115" s="76"/>
      <c r="K115" s="76"/>
    </row>
    <row r="116" spans="1:11" s="1" customFormat="1" x14ac:dyDescent="0.2">
      <c r="A116" s="20">
        <v>102</v>
      </c>
      <c r="B116" s="21" t="s">
        <v>173</v>
      </c>
      <c r="C116" s="10" t="s">
        <v>174</v>
      </c>
      <c r="D116" s="78">
        <f t="shared" si="3"/>
        <v>0</v>
      </c>
      <c r="E116" s="78"/>
      <c r="F116" s="78"/>
      <c r="G116" s="78"/>
      <c r="H116" s="76"/>
      <c r="I116" s="76"/>
      <c r="J116" s="76"/>
      <c r="K116" s="76"/>
    </row>
    <row r="117" spans="1:11" s="1" customFormat="1" x14ac:dyDescent="0.2">
      <c r="A117" s="20">
        <v>103</v>
      </c>
      <c r="B117" s="21" t="s">
        <v>175</v>
      </c>
      <c r="C117" s="10" t="s">
        <v>176</v>
      </c>
      <c r="D117" s="78">
        <f t="shared" si="3"/>
        <v>0</v>
      </c>
      <c r="E117" s="78"/>
      <c r="F117" s="78"/>
      <c r="G117" s="78"/>
      <c r="H117" s="76"/>
      <c r="I117" s="76"/>
      <c r="J117" s="76"/>
      <c r="K117" s="76"/>
    </row>
    <row r="118" spans="1:11" s="1" customFormat="1" x14ac:dyDescent="0.2">
      <c r="A118" s="20">
        <v>104</v>
      </c>
      <c r="B118" s="17" t="s">
        <v>177</v>
      </c>
      <c r="C118" s="15" t="s">
        <v>178</v>
      </c>
      <c r="D118" s="78">
        <f t="shared" si="3"/>
        <v>0</v>
      </c>
      <c r="E118" s="78"/>
      <c r="F118" s="78"/>
      <c r="G118" s="78"/>
      <c r="H118" s="76"/>
      <c r="I118" s="76"/>
      <c r="J118" s="76"/>
      <c r="K118" s="76"/>
    </row>
    <row r="119" spans="1:11" s="1" customFormat="1" x14ac:dyDescent="0.2">
      <c r="A119" s="20">
        <v>105</v>
      </c>
      <c r="B119" s="13" t="s">
        <v>179</v>
      </c>
      <c r="C119" s="10" t="s">
        <v>180</v>
      </c>
      <c r="D119" s="78">
        <f t="shared" si="3"/>
        <v>0</v>
      </c>
      <c r="E119" s="78"/>
      <c r="F119" s="78"/>
      <c r="G119" s="78"/>
      <c r="H119" s="76"/>
      <c r="I119" s="76"/>
      <c r="J119" s="76"/>
      <c r="K119" s="76"/>
    </row>
    <row r="120" spans="1:11" s="1" customFormat="1" ht="11.25" customHeight="1" x14ac:dyDescent="0.2">
      <c r="A120" s="20">
        <v>106</v>
      </c>
      <c r="B120" s="21" t="s">
        <v>181</v>
      </c>
      <c r="C120" s="10" t="s">
        <v>182</v>
      </c>
      <c r="D120" s="78">
        <f t="shared" si="3"/>
        <v>0</v>
      </c>
      <c r="E120" s="78"/>
      <c r="F120" s="78"/>
      <c r="G120" s="78"/>
      <c r="H120" s="76"/>
      <c r="I120" s="76"/>
      <c r="J120" s="76"/>
      <c r="K120" s="76"/>
    </row>
    <row r="121" spans="1:11" s="1" customFormat="1" x14ac:dyDescent="0.2">
      <c r="A121" s="20">
        <v>107</v>
      </c>
      <c r="B121" s="12" t="s">
        <v>183</v>
      </c>
      <c r="C121" s="18" t="s">
        <v>184</v>
      </c>
      <c r="D121" s="78">
        <f t="shared" si="3"/>
        <v>0</v>
      </c>
      <c r="E121" s="78"/>
      <c r="F121" s="78"/>
      <c r="G121" s="78"/>
      <c r="H121" s="76"/>
      <c r="I121" s="76"/>
      <c r="J121" s="76"/>
      <c r="K121" s="76"/>
    </row>
    <row r="122" spans="1:11" s="1" customFormat="1" x14ac:dyDescent="0.2">
      <c r="A122" s="20">
        <v>108</v>
      </c>
      <c r="B122" s="21" t="s">
        <v>185</v>
      </c>
      <c r="C122" s="10" t="s">
        <v>262</v>
      </c>
      <c r="D122" s="78">
        <f t="shared" si="3"/>
        <v>0</v>
      </c>
      <c r="E122" s="78"/>
      <c r="F122" s="78"/>
      <c r="G122" s="78"/>
      <c r="H122" s="76"/>
      <c r="I122" s="76"/>
      <c r="J122" s="76"/>
      <c r="K122" s="76"/>
    </row>
    <row r="123" spans="1:11" s="1" customFormat="1" ht="14.25" customHeight="1" x14ac:dyDescent="0.2">
      <c r="A123" s="20">
        <v>109</v>
      </c>
      <c r="B123" s="13" t="s">
        <v>186</v>
      </c>
      <c r="C123" s="10" t="s">
        <v>251</v>
      </c>
      <c r="D123" s="78">
        <f t="shared" si="3"/>
        <v>0</v>
      </c>
      <c r="E123" s="78"/>
      <c r="F123" s="78"/>
      <c r="G123" s="78"/>
      <c r="H123" s="76"/>
      <c r="I123" s="76"/>
      <c r="J123" s="76"/>
      <c r="K123" s="76"/>
    </row>
    <row r="124" spans="1:11" s="1" customFormat="1" x14ac:dyDescent="0.2">
      <c r="A124" s="20">
        <v>110</v>
      </c>
      <c r="B124" s="12" t="s">
        <v>331</v>
      </c>
      <c r="C124" s="10" t="s">
        <v>319</v>
      </c>
      <c r="D124" s="78">
        <f t="shared" si="3"/>
        <v>0</v>
      </c>
      <c r="E124" s="78"/>
      <c r="F124" s="78"/>
      <c r="G124" s="78"/>
      <c r="H124" s="76"/>
      <c r="I124" s="76"/>
      <c r="J124" s="76"/>
      <c r="K124" s="76"/>
    </row>
    <row r="125" spans="1:11" s="1" customFormat="1" x14ac:dyDescent="0.2">
      <c r="A125" s="20">
        <v>111</v>
      </c>
      <c r="B125" s="54" t="s">
        <v>422</v>
      </c>
      <c r="C125" s="15" t="s">
        <v>423</v>
      </c>
      <c r="D125" s="78">
        <f t="shared" si="3"/>
        <v>0</v>
      </c>
      <c r="E125" s="78"/>
      <c r="F125" s="78"/>
      <c r="G125" s="78"/>
      <c r="H125" s="76"/>
      <c r="I125" s="76"/>
      <c r="J125" s="76"/>
      <c r="K125" s="76"/>
    </row>
    <row r="126" spans="1:11" s="1" customFormat="1" ht="13.5" customHeight="1" x14ac:dyDescent="0.2">
      <c r="A126" s="20">
        <v>112</v>
      </c>
      <c r="B126" s="13" t="s">
        <v>187</v>
      </c>
      <c r="C126" s="10" t="s">
        <v>322</v>
      </c>
      <c r="D126" s="78">
        <f t="shared" si="3"/>
        <v>0</v>
      </c>
      <c r="E126" s="78"/>
      <c r="F126" s="78"/>
      <c r="G126" s="78"/>
      <c r="H126" s="76"/>
      <c r="I126" s="76"/>
      <c r="J126" s="76"/>
      <c r="K126" s="76"/>
    </row>
    <row r="127" spans="1:11" s="1" customFormat="1" x14ac:dyDescent="0.2">
      <c r="A127" s="20">
        <v>113</v>
      </c>
      <c r="B127" s="21" t="s">
        <v>188</v>
      </c>
      <c r="C127" s="10" t="s">
        <v>189</v>
      </c>
      <c r="D127" s="78">
        <f t="shared" si="3"/>
        <v>0</v>
      </c>
      <c r="E127" s="78"/>
      <c r="F127" s="78"/>
      <c r="G127" s="78"/>
      <c r="H127" s="76"/>
      <c r="I127" s="76"/>
      <c r="J127" s="76"/>
      <c r="K127" s="76"/>
    </row>
    <row r="128" spans="1:11" s="1" customFormat="1" ht="24" x14ac:dyDescent="0.2">
      <c r="A128" s="20">
        <v>114</v>
      </c>
      <c r="B128" s="21" t="s">
        <v>190</v>
      </c>
      <c r="C128" s="35" t="s">
        <v>307</v>
      </c>
      <c r="D128" s="78">
        <f t="shared" si="3"/>
        <v>0</v>
      </c>
      <c r="E128" s="78"/>
      <c r="F128" s="78"/>
      <c r="G128" s="78"/>
      <c r="H128" s="76"/>
      <c r="I128" s="76"/>
      <c r="J128" s="76"/>
      <c r="K128" s="76"/>
    </row>
    <row r="129" spans="1:11" s="1" customFormat="1" x14ac:dyDescent="0.2">
      <c r="A129" s="20">
        <v>115</v>
      </c>
      <c r="B129" s="21" t="s">
        <v>191</v>
      </c>
      <c r="C129" s="10" t="s">
        <v>226</v>
      </c>
      <c r="D129" s="78">
        <f t="shared" si="3"/>
        <v>0</v>
      </c>
      <c r="E129" s="78"/>
      <c r="F129" s="78"/>
      <c r="G129" s="78"/>
      <c r="H129" s="76"/>
      <c r="I129" s="76"/>
      <c r="J129" s="76"/>
      <c r="K129" s="76"/>
    </row>
    <row r="130" spans="1:11" ht="10.5" customHeight="1" x14ac:dyDescent="0.2">
      <c r="A130" s="20">
        <v>116</v>
      </c>
      <c r="B130" s="21" t="s">
        <v>192</v>
      </c>
      <c r="C130" s="10" t="s">
        <v>193</v>
      </c>
      <c r="D130" s="78">
        <f t="shared" si="3"/>
        <v>0</v>
      </c>
      <c r="E130" s="80"/>
      <c r="F130" s="80"/>
      <c r="G130" s="80"/>
      <c r="H130" s="76"/>
      <c r="I130" s="76"/>
      <c r="J130" s="76"/>
      <c r="K130" s="76"/>
    </row>
    <row r="131" spans="1:11" s="1" customFormat="1" x14ac:dyDescent="0.2">
      <c r="A131" s="20">
        <v>117</v>
      </c>
      <c r="B131" s="21" t="s">
        <v>194</v>
      </c>
      <c r="C131" s="10" t="s">
        <v>40</v>
      </c>
      <c r="D131" s="78">
        <f t="shared" si="3"/>
        <v>0</v>
      </c>
      <c r="E131" s="78"/>
      <c r="F131" s="78"/>
      <c r="G131" s="78"/>
      <c r="H131" s="76"/>
      <c r="I131" s="76"/>
      <c r="J131" s="76"/>
      <c r="K131" s="76"/>
    </row>
    <row r="132" spans="1:11" s="1" customFormat="1" x14ac:dyDescent="0.2">
      <c r="A132" s="20">
        <v>118</v>
      </c>
      <c r="B132" s="12" t="s">
        <v>195</v>
      </c>
      <c r="C132" s="10" t="s">
        <v>46</v>
      </c>
      <c r="D132" s="78">
        <f t="shared" si="3"/>
        <v>0</v>
      </c>
      <c r="E132" s="78"/>
      <c r="F132" s="78"/>
      <c r="G132" s="78"/>
      <c r="H132" s="76"/>
      <c r="I132" s="76"/>
      <c r="J132" s="76"/>
      <c r="K132" s="76"/>
    </row>
    <row r="133" spans="1:11" s="1" customFormat="1" x14ac:dyDescent="0.2">
      <c r="A133" s="20">
        <v>119</v>
      </c>
      <c r="B133" s="12" t="s">
        <v>196</v>
      </c>
      <c r="C133" s="10" t="s">
        <v>228</v>
      </c>
      <c r="D133" s="78">
        <f t="shared" si="3"/>
        <v>0</v>
      </c>
      <c r="E133" s="78"/>
      <c r="F133" s="78"/>
      <c r="G133" s="78"/>
      <c r="H133" s="76"/>
      <c r="I133" s="76"/>
      <c r="J133" s="76"/>
      <c r="K133" s="76"/>
    </row>
    <row r="134" spans="1:11" s="1" customFormat="1" x14ac:dyDescent="0.2">
      <c r="A134" s="20">
        <v>120</v>
      </c>
      <c r="B134" s="12" t="s">
        <v>197</v>
      </c>
      <c r="C134" s="10" t="s">
        <v>48</v>
      </c>
      <c r="D134" s="78">
        <f t="shared" si="3"/>
        <v>0</v>
      </c>
      <c r="E134" s="78"/>
      <c r="F134" s="78"/>
      <c r="G134" s="78"/>
      <c r="H134" s="76"/>
      <c r="I134" s="76"/>
      <c r="J134" s="76"/>
      <c r="K134" s="76"/>
    </row>
    <row r="135" spans="1:11" s="1" customFormat="1" x14ac:dyDescent="0.2">
      <c r="A135" s="20">
        <v>121</v>
      </c>
      <c r="B135" s="21" t="s">
        <v>198</v>
      </c>
      <c r="C135" s="10" t="s">
        <v>47</v>
      </c>
      <c r="D135" s="78">
        <f t="shared" si="3"/>
        <v>0</v>
      </c>
      <c r="E135" s="78"/>
      <c r="F135" s="78"/>
      <c r="G135" s="78"/>
      <c r="H135" s="76"/>
      <c r="I135" s="76"/>
      <c r="J135" s="76"/>
      <c r="K135" s="76"/>
    </row>
    <row r="136" spans="1:11" s="1" customFormat="1" x14ac:dyDescent="0.2">
      <c r="A136" s="20">
        <v>122</v>
      </c>
      <c r="B136" s="21" t="s">
        <v>199</v>
      </c>
      <c r="C136" s="10" t="s">
        <v>200</v>
      </c>
      <c r="D136" s="78">
        <f t="shared" si="3"/>
        <v>0</v>
      </c>
      <c r="E136" s="78"/>
      <c r="F136" s="78"/>
      <c r="G136" s="78"/>
      <c r="H136" s="76"/>
      <c r="I136" s="76"/>
      <c r="J136" s="76"/>
      <c r="K136" s="76"/>
    </row>
    <row r="137" spans="1:11" s="1" customFormat="1" x14ac:dyDescent="0.2">
      <c r="A137" s="20">
        <v>123</v>
      </c>
      <c r="B137" s="21" t="s">
        <v>201</v>
      </c>
      <c r="C137" s="10" t="s">
        <v>41</v>
      </c>
      <c r="D137" s="78">
        <f t="shared" si="3"/>
        <v>0</v>
      </c>
      <c r="E137" s="78"/>
      <c r="F137" s="78"/>
      <c r="G137" s="78"/>
      <c r="H137" s="76"/>
      <c r="I137" s="76"/>
      <c r="J137" s="76"/>
      <c r="K137" s="76"/>
    </row>
    <row r="138" spans="1:11" s="1" customFormat="1" x14ac:dyDescent="0.2">
      <c r="A138" s="20">
        <v>124</v>
      </c>
      <c r="B138" s="12" t="s">
        <v>202</v>
      </c>
      <c r="C138" s="10" t="s">
        <v>227</v>
      </c>
      <c r="D138" s="78">
        <f t="shared" si="3"/>
        <v>0</v>
      </c>
      <c r="E138" s="78"/>
      <c r="F138" s="78"/>
      <c r="G138" s="78"/>
      <c r="H138" s="76"/>
      <c r="I138" s="76"/>
      <c r="J138" s="76"/>
      <c r="K138" s="76"/>
    </row>
    <row r="139" spans="1:11" s="1" customFormat="1" ht="24" x14ac:dyDescent="0.2">
      <c r="A139" s="20">
        <v>125</v>
      </c>
      <c r="B139" s="13" t="s">
        <v>203</v>
      </c>
      <c r="C139" s="10" t="s">
        <v>465</v>
      </c>
      <c r="D139" s="78">
        <f t="shared" si="3"/>
        <v>0</v>
      </c>
      <c r="E139" s="78"/>
      <c r="F139" s="78"/>
      <c r="G139" s="78"/>
      <c r="H139" s="76"/>
      <c r="I139" s="76"/>
      <c r="J139" s="76"/>
      <c r="K139" s="76"/>
    </row>
    <row r="140" spans="1:11" x14ac:dyDescent="0.2">
      <c r="A140" s="20">
        <v>126</v>
      </c>
      <c r="B140" s="21" t="s">
        <v>204</v>
      </c>
      <c r="C140" s="10" t="s">
        <v>205</v>
      </c>
      <c r="D140" s="78">
        <f t="shared" si="3"/>
        <v>0</v>
      </c>
      <c r="E140" s="80"/>
      <c r="F140" s="80"/>
      <c r="G140" s="80"/>
      <c r="H140" s="76"/>
      <c r="I140" s="76"/>
      <c r="J140" s="76"/>
      <c r="K140" s="76"/>
    </row>
    <row r="141" spans="1:11" x14ac:dyDescent="0.2">
      <c r="A141" s="20">
        <v>127</v>
      </c>
      <c r="B141" s="12" t="s">
        <v>206</v>
      </c>
      <c r="C141" s="10" t="s">
        <v>207</v>
      </c>
      <c r="D141" s="78">
        <f t="shared" si="3"/>
        <v>0</v>
      </c>
      <c r="E141" s="80"/>
      <c r="F141" s="80"/>
      <c r="G141" s="80"/>
      <c r="H141" s="76"/>
      <c r="I141" s="76"/>
      <c r="J141" s="76"/>
      <c r="K141" s="76"/>
    </row>
    <row r="142" spans="1:11" x14ac:dyDescent="0.2">
      <c r="A142" s="20">
        <v>128</v>
      </c>
      <c r="B142" s="21" t="s">
        <v>208</v>
      </c>
      <c r="C142" s="10" t="s">
        <v>209</v>
      </c>
      <c r="D142" s="78">
        <f t="shared" ref="D142:D149" si="4">E142+F142+G142</f>
        <v>0</v>
      </c>
      <c r="E142" s="80"/>
      <c r="F142" s="80"/>
      <c r="G142" s="80"/>
      <c r="H142" s="76"/>
      <c r="I142" s="76"/>
      <c r="J142" s="76"/>
      <c r="K142" s="76"/>
    </row>
    <row r="143" spans="1:11" x14ac:dyDescent="0.2">
      <c r="A143" s="20">
        <v>129</v>
      </c>
      <c r="B143" s="85" t="s">
        <v>252</v>
      </c>
      <c r="C143" s="87" t="s">
        <v>253</v>
      </c>
      <c r="D143" s="78">
        <f t="shared" si="4"/>
        <v>0</v>
      </c>
      <c r="E143" s="80"/>
      <c r="F143" s="80"/>
      <c r="G143" s="80"/>
      <c r="H143" s="76"/>
      <c r="I143" s="76"/>
      <c r="J143" s="76"/>
      <c r="K143" s="76"/>
    </row>
    <row r="144" spans="1:11" x14ac:dyDescent="0.2">
      <c r="A144" s="20">
        <v>130</v>
      </c>
      <c r="B144" s="88" t="s">
        <v>254</v>
      </c>
      <c r="C144" s="41" t="s">
        <v>255</v>
      </c>
      <c r="D144" s="78">
        <f t="shared" si="4"/>
        <v>0</v>
      </c>
      <c r="E144" s="80"/>
      <c r="F144" s="80"/>
      <c r="G144" s="80"/>
      <c r="H144" s="76"/>
      <c r="I144" s="76"/>
      <c r="J144" s="76"/>
      <c r="K144" s="76"/>
    </row>
    <row r="145" spans="1:56" x14ac:dyDescent="0.2">
      <c r="A145" s="20">
        <v>131</v>
      </c>
      <c r="B145" s="89" t="s">
        <v>256</v>
      </c>
      <c r="C145" s="141" t="s">
        <v>420</v>
      </c>
      <c r="D145" s="78">
        <f t="shared" si="4"/>
        <v>0</v>
      </c>
      <c r="E145" s="80"/>
      <c r="F145" s="80"/>
      <c r="G145" s="80"/>
      <c r="H145" s="76"/>
      <c r="I145" s="76"/>
      <c r="J145" s="76"/>
      <c r="K145" s="76"/>
    </row>
    <row r="146" spans="1:56" x14ac:dyDescent="0.2">
      <c r="A146" s="20">
        <v>132</v>
      </c>
      <c r="B146" s="20" t="s">
        <v>260</v>
      </c>
      <c r="C146" s="28" t="s">
        <v>261</v>
      </c>
      <c r="D146" s="78">
        <f t="shared" si="4"/>
        <v>0</v>
      </c>
      <c r="E146" s="80"/>
      <c r="F146" s="80"/>
      <c r="G146" s="80"/>
      <c r="H146" s="76"/>
      <c r="I146" s="76"/>
      <c r="J146" s="76"/>
      <c r="K146" s="76"/>
    </row>
    <row r="147" spans="1:56" x14ac:dyDescent="0.2">
      <c r="A147" s="20">
        <v>133</v>
      </c>
      <c r="B147" s="54" t="s">
        <v>312</v>
      </c>
      <c r="C147" s="28" t="s">
        <v>311</v>
      </c>
      <c r="D147" s="78">
        <f t="shared" si="4"/>
        <v>0</v>
      </c>
      <c r="E147" s="51"/>
      <c r="F147" s="51"/>
      <c r="G147" s="51"/>
      <c r="H147" s="76"/>
      <c r="I147" s="76"/>
      <c r="J147" s="76"/>
      <c r="K147" s="76"/>
    </row>
    <row r="148" spans="1:56" s="4" customFormat="1" x14ac:dyDescent="0.2">
      <c r="A148" s="20">
        <v>134</v>
      </c>
      <c r="B148" s="54" t="s">
        <v>321</v>
      </c>
      <c r="C148" s="28" t="s">
        <v>318</v>
      </c>
      <c r="D148" s="78">
        <f t="shared" si="4"/>
        <v>0</v>
      </c>
      <c r="E148" s="51"/>
      <c r="F148" s="51"/>
      <c r="G148" s="51"/>
      <c r="H148" s="76"/>
      <c r="I148" s="76"/>
      <c r="J148" s="76"/>
      <c r="K148" s="76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</row>
    <row r="149" spans="1:56" ht="13.5" customHeight="1" x14ac:dyDescent="0.2">
      <c r="A149" s="20">
        <v>135</v>
      </c>
      <c r="B149" s="54" t="s">
        <v>413</v>
      </c>
      <c r="C149" s="15" t="s">
        <v>414</v>
      </c>
      <c r="D149" s="78">
        <f t="shared" si="4"/>
        <v>0</v>
      </c>
      <c r="E149" s="51"/>
      <c r="F149" s="51"/>
      <c r="G149" s="51"/>
    </row>
    <row r="150" spans="1:56" s="4" customFormat="1" x14ac:dyDescent="0.2">
      <c r="A150" s="6"/>
      <c r="B150" s="6"/>
      <c r="C150" s="7"/>
      <c r="D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</row>
    <row r="154" spans="1:56" x14ac:dyDescent="0.2">
      <c r="D154" s="4"/>
      <c r="E154" s="4"/>
      <c r="F154" s="4"/>
      <c r="G154" s="4"/>
    </row>
  </sheetData>
  <mergeCells count="13">
    <mergeCell ref="A92:A95"/>
    <mergeCell ref="B92:B95"/>
    <mergeCell ref="A8:C8"/>
    <mergeCell ref="A11:C11"/>
    <mergeCell ref="A2:G2"/>
    <mergeCell ref="A4:A7"/>
    <mergeCell ref="B4:B7"/>
    <mergeCell ref="C4:C7"/>
    <mergeCell ref="D4:G4"/>
    <mergeCell ref="D5:D7"/>
    <mergeCell ref="E5:E7"/>
    <mergeCell ref="F5:F7"/>
    <mergeCell ref="G5:G7"/>
  </mergeCells>
  <pageMargins left="0" right="0" top="0" bottom="0" header="0" footer="0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51"/>
  <sheetViews>
    <sheetView tabSelected="1" zoomScale="98" zoomScaleNormal="98" workbookViewId="0">
      <pane xSplit="3" ySplit="11" topLeftCell="D12" activePane="bottomRight" state="frozen"/>
      <selection pane="topRight" activeCell="D1" sqref="D1"/>
      <selection pane="bottomLeft" activeCell="A14" sqref="A14"/>
      <selection pane="bottomRight" activeCell="E10" sqref="E10"/>
    </sheetView>
  </sheetViews>
  <sheetFormatPr defaultColWidth="9.140625" defaultRowHeight="12" x14ac:dyDescent="0.2"/>
  <cols>
    <col min="1" max="1" width="4.7109375" style="6" customWidth="1"/>
    <col min="2" max="2" width="11.140625" style="6" customWidth="1"/>
    <col min="3" max="3" width="31.7109375" style="7" bestFit="1" customWidth="1"/>
    <col min="4" max="4" width="14.42578125" style="4" customWidth="1"/>
    <col min="5" max="5" width="15" style="4" customWidth="1"/>
    <col min="6" max="7" width="13.7109375" style="60" customWidth="1"/>
    <col min="8" max="8" width="13.7109375" style="67" customWidth="1"/>
    <col min="9" max="10" width="13.7109375" style="60" customWidth="1"/>
    <col min="11" max="11" width="10.28515625" style="8" customWidth="1"/>
    <col min="12" max="16384" width="9.140625" style="8"/>
  </cols>
  <sheetData>
    <row r="1" spans="1:11" ht="8.25" customHeight="1" x14ac:dyDescent="0.2"/>
    <row r="3" spans="1:11" ht="20.25" customHeight="1" x14ac:dyDescent="0.2">
      <c r="A3" s="297" t="s">
        <v>434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</row>
    <row r="4" spans="1:11" ht="9.75" customHeight="1" x14ac:dyDescent="0.2">
      <c r="A4" s="49"/>
      <c r="B4" s="49"/>
      <c r="C4" s="49"/>
      <c r="F4" s="67"/>
      <c r="K4" s="8" t="s">
        <v>278</v>
      </c>
    </row>
    <row r="5" spans="1:11" ht="3.75" customHeight="1" x14ac:dyDescent="0.2">
      <c r="C5" s="9"/>
    </row>
    <row r="6" spans="1:11" s="2" customFormat="1" ht="15.75" customHeight="1" x14ac:dyDescent="0.2">
      <c r="A6" s="298" t="s">
        <v>44</v>
      </c>
      <c r="B6" s="298" t="s">
        <v>56</v>
      </c>
      <c r="C6" s="298" t="s">
        <v>45</v>
      </c>
      <c r="D6" s="299" t="s">
        <v>409</v>
      </c>
      <c r="E6" s="301" t="s">
        <v>457</v>
      </c>
      <c r="F6" s="303" t="s">
        <v>305</v>
      </c>
      <c r="G6" s="304"/>
      <c r="H6" s="304"/>
      <c r="I6" s="304"/>
      <c r="J6" s="305"/>
      <c r="K6" s="302" t="s">
        <v>303</v>
      </c>
    </row>
    <row r="7" spans="1:11" ht="72" customHeight="1" x14ac:dyDescent="0.2">
      <c r="A7" s="298"/>
      <c r="B7" s="298"/>
      <c r="C7" s="298"/>
      <c r="D7" s="300"/>
      <c r="E7" s="301"/>
      <c r="F7" s="34" t="s">
        <v>306</v>
      </c>
      <c r="G7" s="34" t="s">
        <v>285</v>
      </c>
      <c r="H7" s="34" t="s">
        <v>456</v>
      </c>
      <c r="I7" s="34" t="s">
        <v>425</v>
      </c>
      <c r="J7" s="34" t="s">
        <v>320</v>
      </c>
      <c r="K7" s="302"/>
    </row>
    <row r="8" spans="1:11" s="2" customFormat="1" x14ac:dyDescent="0.2">
      <c r="A8" s="296" t="s">
        <v>225</v>
      </c>
      <c r="B8" s="296"/>
      <c r="C8" s="296"/>
      <c r="D8" s="50">
        <f>D9+D11</f>
        <v>9617941547</v>
      </c>
      <c r="E8" s="50">
        <f>E9+E11</f>
        <v>9571226943</v>
      </c>
      <c r="F8" s="50">
        <f t="shared" ref="F8:K8" si="0">F9+F11</f>
        <v>4654441147</v>
      </c>
      <c r="G8" s="50">
        <f t="shared" si="0"/>
        <v>391051556.24000001</v>
      </c>
      <c r="H8" s="50">
        <f t="shared" si="0"/>
        <v>343393567</v>
      </c>
      <c r="I8" s="50">
        <f t="shared" si="0"/>
        <v>51937821</v>
      </c>
      <c r="J8" s="50">
        <f t="shared" si="0"/>
        <v>145206783</v>
      </c>
      <c r="K8" s="50">
        <f t="shared" si="0"/>
        <v>46714607</v>
      </c>
    </row>
    <row r="9" spans="1:11" s="1" customFormat="1" ht="11.25" customHeight="1" x14ac:dyDescent="0.2">
      <c r="A9" s="131"/>
      <c r="B9" s="131"/>
      <c r="C9" s="132" t="s">
        <v>54</v>
      </c>
      <c r="D9" s="38">
        <v>582850162</v>
      </c>
      <c r="E9" s="75">
        <v>582850165</v>
      </c>
      <c r="F9" s="42">
        <v>31168538</v>
      </c>
      <c r="G9" s="62">
        <v>0</v>
      </c>
      <c r="H9" s="62">
        <v>0</v>
      </c>
      <c r="I9" s="62">
        <v>0</v>
      </c>
      <c r="J9" s="62">
        <v>0</v>
      </c>
      <c r="K9" s="38">
        <v>0</v>
      </c>
    </row>
    <row r="10" spans="1:11" s="3" customFormat="1" ht="11.25" customHeight="1" x14ac:dyDescent="0.2">
      <c r="A10" s="36"/>
      <c r="B10" s="36"/>
      <c r="C10" s="261" t="s">
        <v>280</v>
      </c>
      <c r="D10" s="38">
        <f>E10+K10</f>
        <v>0</v>
      </c>
      <c r="E10" s="37"/>
      <c r="F10" s="61"/>
      <c r="G10" s="61"/>
      <c r="H10" s="61"/>
      <c r="I10" s="61"/>
      <c r="J10" s="61"/>
      <c r="K10" s="37"/>
    </row>
    <row r="11" spans="1:11" s="2" customFormat="1" x14ac:dyDescent="0.2">
      <c r="A11" s="296" t="s">
        <v>224</v>
      </c>
      <c r="B11" s="296"/>
      <c r="C11" s="296"/>
      <c r="D11" s="50">
        <f t="shared" ref="D11:K11" si="1">SUM(D12:D149)-D92</f>
        <v>9035091385</v>
      </c>
      <c r="E11" s="50">
        <f t="shared" si="1"/>
        <v>8988376778</v>
      </c>
      <c r="F11" s="50">
        <f t="shared" si="1"/>
        <v>4623272609</v>
      </c>
      <c r="G11" s="50">
        <f t="shared" si="1"/>
        <v>391051556.24000001</v>
      </c>
      <c r="H11" s="50">
        <f t="shared" si="1"/>
        <v>343393567</v>
      </c>
      <c r="I11" s="50">
        <f t="shared" si="1"/>
        <v>51937821</v>
      </c>
      <c r="J11" s="50">
        <f t="shared" si="1"/>
        <v>145206783</v>
      </c>
      <c r="K11" s="50">
        <f t="shared" si="1"/>
        <v>46714607</v>
      </c>
    </row>
    <row r="12" spans="1:11" s="1" customFormat="1" ht="12" customHeight="1" x14ac:dyDescent="0.2">
      <c r="A12" s="20">
        <v>1</v>
      </c>
      <c r="B12" s="12" t="s">
        <v>57</v>
      </c>
      <c r="C12" s="10" t="s">
        <v>42</v>
      </c>
      <c r="D12" s="38">
        <f t="shared" ref="D12:D43" si="2">E12+K12</f>
        <v>11708608</v>
      </c>
      <c r="E12" s="38">
        <v>11708608</v>
      </c>
      <c r="F12" s="62"/>
      <c r="G12" s="62"/>
      <c r="H12" s="62"/>
      <c r="I12" s="62"/>
      <c r="J12" s="62"/>
      <c r="K12" s="38"/>
    </row>
    <row r="13" spans="1:11" s="1" customFormat="1" x14ac:dyDescent="0.2">
      <c r="A13" s="20">
        <v>2</v>
      </c>
      <c r="B13" s="13" t="s">
        <v>58</v>
      </c>
      <c r="C13" s="10" t="s">
        <v>210</v>
      </c>
      <c r="D13" s="38">
        <f t="shared" si="2"/>
        <v>12867217</v>
      </c>
      <c r="E13" s="38">
        <v>12867217</v>
      </c>
      <c r="F13" s="62"/>
      <c r="G13" s="62"/>
      <c r="H13" s="62"/>
      <c r="I13" s="62"/>
      <c r="J13" s="62"/>
      <c r="K13" s="38"/>
    </row>
    <row r="14" spans="1:11" s="19" customFormat="1" x14ac:dyDescent="0.2">
      <c r="A14" s="20">
        <v>3</v>
      </c>
      <c r="B14" s="21" t="s">
        <v>59</v>
      </c>
      <c r="C14" s="10" t="s">
        <v>5</v>
      </c>
      <c r="D14" s="38">
        <f t="shared" si="2"/>
        <v>39548051</v>
      </c>
      <c r="E14" s="38">
        <v>39548051</v>
      </c>
      <c r="F14" s="63"/>
      <c r="G14" s="63"/>
      <c r="H14" s="63"/>
      <c r="I14" s="62"/>
      <c r="J14" s="62">
        <v>2486413</v>
      </c>
      <c r="K14" s="39"/>
    </row>
    <row r="15" spans="1:11" s="1" customFormat="1" ht="14.25" customHeight="1" x14ac:dyDescent="0.2">
      <c r="A15" s="20">
        <v>4</v>
      </c>
      <c r="B15" s="12" t="s">
        <v>60</v>
      </c>
      <c r="C15" s="10" t="s">
        <v>211</v>
      </c>
      <c r="D15" s="38">
        <f t="shared" si="2"/>
        <v>12552015</v>
      </c>
      <c r="E15" s="38">
        <v>12552015</v>
      </c>
      <c r="F15" s="62"/>
      <c r="G15" s="62"/>
      <c r="H15" s="62"/>
      <c r="I15" s="62"/>
      <c r="J15" s="62"/>
      <c r="K15" s="38"/>
    </row>
    <row r="16" spans="1:11" s="1" customFormat="1" x14ac:dyDescent="0.2">
      <c r="A16" s="20">
        <v>5</v>
      </c>
      <c r="B16" s="12" t="s">
        <v>61</v>
      </c>
      <c r="C16" s="10" t="s">
        <v>8</v>
      </c>
      <c r="D16" s="38">
        <f t="shared" si="2"/>
        <v>14425141</v>
      </c>
      <c r="E16" s="38">
        <v>14425141</v>
      </c>
      <c r="F16" s="62"/>
      <c r="G16" s="62"/>
      <c r="H16" s="62"/>
      <c r="I16" s="62"/>
      <c r="J16" s="62"/>
      <c r="K16" s="38"/>
    </row>
    <row r="17" spans="1:11" s="19" customFormat="1" x14ac:dyDescent="0.2">
      <c r="A17" s="20">
        <v>6</v>
      </c>
      <c r="B17" s="21" t="s">
        <v>62</v>
      </c>
      <c r="C17" s="10" t="s">
        <v>63</v>
      </c>
      <c r="D17" s="38">
        <f t="shared" si="2"/>
        <v>149296129</v>
      </c>
      <c r="E17" s="38">
        <v>149296129</v>
      </c>
      <c r="F17" s="63"/>
      <c r="G17" s="63"/>
      <c r="H17" s="63">
        <v>43356149</v>
      </c>
      <c r="I17" s="62"/>
      <c r="J17" s="62">
        <v>5967391</v>
      </c>
      <c r="K17" s="39"/>
    </row>
    <row r="18" spans="1:11" s="1" customFormat="1" x14ac:dyDescent="0.2">
      <c r="A18" s="20">
        <v>7</v>
      </c>
      <c r="B18" s="12" t="s">
        <v>64</v>
      </c>
      <c r="C18" s="10" t="s">
        <v>212</v>
      </c>
      <c r="D18" s="38">
        <f t="shared" si="2"/>
        <v>34522297</v>
      </c>
      <c r="E18" s="38">
        <v>34522297</v>
      </c>
      <c r="F18" s="62"/>
      <c r="G18" s="62"/>
      <c r="H18" s="62"/>
      <c r="I18" s="62"/>
      <c r="J18" s="62"/>
      <c r="K18" s="38"/>
    </row>
    <row r="19" spans="1:11" s="1" customFormat="1" x14ac:dyDescent="0.2">
      <c r="A19" s="20">
        <v>8</v>
      </c>
      <c r="B19" s="21" t="s">
        <v>65</v>
      </c>
      <c r="C19" s="10" t="s">
        <v>17</v>
      </c>
      <c r="D19" s="38">
        <f t="shared" si="2"/>
        <v>15540119</v>
      </c>
      <c r="E19" s="38">
        <v>15540119</v>
      </c>
      <c r="F19" s="62"/>
      <c r="G19" s="62"/>
      <c r="H19" s="62"/>
      <c r="I19" s="62"/>
      <c r="J19" s="62"/>
      <c r="K19" s="38"/>
    </row>
    <row r="20" spans="1:11" s="1" customFormat="1" x14ac:dyDescent="0.2">
      <c r="A20" s="20">
        <v>9</v>
      </c>
      <c r="B20" s="21" t="s">
        <v>66</v>
      </c>
      <c r="C20" s="10" t="s">
        <v>6</v>
      </c>
      <c r="D20" s="38">
        <f t="shared" si="2"/>
        <v>13366071</v>
      </c>
      <c r="E20" s="38">
        <v>13366071</v>
      </c>
      <c r="F20" s="62"/>
      <c r="G20" s="62"/>
      <c r="H20" s="62"/>
      <c r="I20" s="62"/>
      <c r="J20" s="62"/>
      <c r="K20" s="38"/>
    </row>
    <row r="21" spans="1:11" s="1" customFormat="1" x14ac:dyDescent="0.2">
      <c r="A21" s="20">
        <v>10</v>
      </c>
      <c r="B21" s="21" t="s">
        <v>67</v>
      </c>
      <c r="C21" s="10" t="s">
        <v>18</v>
      </c>
      <c r="D21" s="38">
        <f t="shared" si="2"/>
        <v>18064145</v>
      </c>
      <c r="E21" s="38">
        <v>18064145</v>
      </c>
      <c r="F21" s="62"/>
      <c r="G21" s="62"/>
      <c r="H21" s="62"/>
      <c r="I21" s="62"/>
      <c r="J21" s="62"/>
      <c r="K21" s="38"/>
    </row>
    <row r="22" spans="1:11" s="1" customFormat="1" x14ac:dyDescent="0.2">
      <c r="A22" s="20">
        <v>11</v>
      </c>
      <c r="B22" s="21" t="s">
        <v>68</v>
      </c>
      <c r="C22" s="10" t="s">
        <v>7</v>
      </c>
      <c r="D22" s="38">
        <f t="shared" si="2"/>
        <v>12799941</v>
      </c>
      <c r="E22" s="38">
        <v>12799941</v>
      </c>
      <c r="F22" s="62"/>
      <c r="G22" s="62"/>
      <c r="H22" s="62"/>
      <c r="I22" s="62"/>
      <c r="J22" s="62"/>
      <c r="K22" s="38"/>
    </row>
    <row r="23" spans="1:11" s="1" customFormat="1" x14ac:dyDescent="0.2">
      <c r="A23" s="20">
        <v>12</v>
      </c>
      <c r="B23" s="21" t="s">
        <v>69</v>
      </c>
      <c r="C23" s="10" t="s">
        <v>19</v>
      </c>
      <c r="D23" s="38">
        <f t="shared" si="2"/>
        <v>28150399</v>
      </c>
      <c r="E23" s="38">
        <v>28150399</v>
      </c>
      <c r="F23" s="62"/>
      <c r="G23" s="62"/>
      <c r="H23" s="62"/>
      <c r="I23" s="62"/>
      <c r="J23" s="62"/>
      <c r="K23" s="38"/>
    </row>
    <row r="24" spans="1:11" s="1" customFormat="1" x14ac:dyDescent="0.2">
      <c r="A24" s="20">
        <v>13</v>
      </c>
      <c r="B24" s="21" t="s">
        <v>231</v>
      </c>
      <c r="C24" s="10" t="s">
        <v>232</v>
      </c>
      <c r="D24" s="38">
        <f t="shared" si="2"/>
        <v>0</v>
      </c>
      <c r="E24" s="38">
        <v>0</v>
      </c>
      <c r="F24" s="62"/>
      <c r="G24" s="62"/>
      <c r="H24" s="62"/>
      <c r="I24" s="62"/>
      <c r="J24" s="62"/>
      <c r="K24" s="38"/>
    </row>
    <row r="25" spans="1:11" s="1" customFormat="1" x14ac:dyDescent="0.2">
      <c r="A25" s="20">
        <v>14</v>
      </c>
      <c r="B25" s="21" t="s">
        <v>70</v>
      </c>
      <c r="C25" s="10" t="s">
        <v>22</v>
      </c>
      <c r="D25" s="38">
        <f t="shared" si="2"/>
        <v>50597515</v>
      </c>
      <c r="E25" s="38">
        <v>50597515</v>
      </c>
      <c r="F25" s="62"/>
      <c r="G25" s="62"/>
      <c r="H25" s="62">
        <v>33322559</v>
      </c>
      <c r="I25" s="62"/>
      <c r="J25" s="62"/>
      <c r="K25" s="38"/>
    </row>
    <row r="26" spans="1:11" s="1" customFormat="1" x14ac:dyDescent="0.2">
      <c r="A26" s="20">
        <v>15</v>
      </c>
      <c r="B26" s="21" t="s">
        <v>71</v>
      </c>
      <c r="C26" s="10" t="s">
        <v>10</v>
      </c>
      <c r="D26" s="38">
        <f t="shared" si="2"/>
        <v>25448289</v>
      </c>
      <c r="E26" s="38">
        <v>25448289</v>
      </c>
      <c r="F26" s="62"/>
      <c r="G26" s="62"/>
      <c r="H26" s="62"/>
      <c r="I26" s="62"/>
      <c r="J26" s="62"/>
      <c r="K26" s="38"/>
    </row>
    <row r="27" spans="1:11" s="1" customFormat="1" x14ac:dyDescent="0.2">
      <c r="A27" s="20">
        <v>16</v>
      </c>
      <c r="B27" s="21" t="s">
        <v>72</v>
      </c>
      <c r="C27" s="10" t="s">
        <v>344</v>
      </c>
      <c r="D27" s="38">
        <f t="shared" si="2"/>
        <v>33824624</v>
      </c>
      <c r="E27" s="38">
        <v>33824624</v>
      </c>
      <c r="F27" s="62"/>
      <c r="G27" s="62"/>
      <c r="H27" s="62"/>
      <c r="I27" s="62"/>
      <c r="J27" s="62"/>
      <c r="K27" s="38"/>
    </row>
    <row r="28" spans="1:11" s="19" customFormat="1" x14ac:dyDescent="0.2">
      <c r="A28" s="20">
        <v>17</v>
      </c>
      <c r="B28" s="21" t="s">
        <v>73</v>
      </c>
      <c r="C28" s="10" t="s">
        <v>9</v>
      </c>
      <c r="D28" s="38">
        <f t="shared" si="2"/>
        <v>119692035</v>
      </c>
      <c r="E28" s="38">
        <v>119692035</v>
      </c>
      <c r="F28" s="63"/>
      <c r="G28" s="63"/>
      <c r="H28" s="63"/>
      <c r="I28" s="62"/>
      <c r="J28" s="62">
        <v>2718496</v>
      </c>
      <c r="K28" s="39"/>
    </row>
    <row r="29" spans="1:11" s="1" customFormat="1" x14ac:dyDescent="0.2">
      <c r="A29" s="20">
        <v>18</v>
      </c>
      <c r="B29" s="12" t="s">
        <v>74</v>
      </c>
      <c r="C29" s="10" t="s">
        <v>11</v>
      </c>
      <c r="D29" s="38">
        <f t="shared" si="2"/>
        <v>10831238</v>
      </c>
      <c r="E29" s="38">
        <v>10831238</v>
      </c>
      <c r="F29" s="62"/>
      <c r="G29" s="62"/>
      <c r="H29" s="62"/>
      <c r="I29" s="62"/>
      <c r="J29" s="62"/>
      <c r="K29" s="38"/>
    </row>
    <row r="30" spans="1:11" s="1" customFormat="1" x14ac:dyDescent="0.2">
      <c r="A30" s="20">
        <v>19</v>
      </c>
      <c r="B30" s="12" t="s">
        <v>75</v>
      </c>
      <c r="C30" s="10" t="s">
        <v>213</v>
      </c>
      <c r="D30" s="38">
        <f t="shared" si="2"/>
        <v>8350597</v>
      </c>
      <c r="E30" s="38">
        <v>8350597</v>
      </c>
      <c r="F30" s="62"/>
      <c r="G30" s="62"/>
      <c r="H30" s="62"/>
      <c r="I30" s="62"/>
      <c r="J30" s="62"/>
      <c r="K30" s="38"/>
    </row>
    <row r="31" spans="1:11" x14ac:dyDescent="0.2">
      <c r="A31" s="20">
        <v>20</v>
      </c>
      <c r="B31" s="12" t="s">
        <v>76</v>
      </c>
      <c r="C31" s="10" t="s">
        <v>345</v>
      </c>
      <c r="D31" s="38">
        <f t="shared" si="2"/>
        <v>46598736</v>
      </c>
      <c r="E31" s="38">
        <v>46598736</v>
      </c>
      <c r="F31" s="64"/>
      <c r="G31" s="64"/>
      <c r="H31" s="64"/>
      <c r="I31" s="62"/>
      <c r="J31" s="62"/>
      <c r="K31" s="40"/>
    </row>
    <row r="32" spans="1:11" s="19" customFormat="1" x14ac:dyDescent="0.2">
      <c r="A32" s="20">
        <v>21</v>
      </c>
      <c r="B32" s="12" t="s">
        <v>77</v>
      </c>
      <c r="C32" s="10" t="s">
        <v>38</v>
      </c>
      <c r="D32" s="38">
        <f t="shared" si="2"/>
        <v>63119991</v>
      </c>
      <c r="E32" s="38">
        <v>63119991</v>
      </c>
      <c r="F32" s="63"/>
      <c r="G32" s="63"/>
      <c r="H32" s="63"/>
      <c r="I32" s="62"/>
      <c r="J32" s="62">
        <v>2486413</v>
      </c>
      <c r="K32" s="39"/>
    </row>
    <row r="33" spans="1:11" s="19" customFormat="1" x14ac:dyDescent="0.2">
      <c r="A33" s="20">
        <v>22</v>
      </c>
      <c r="B33" s="21" t="s">
        <v>78</v>
      </c>
      <c r="C33" s="10" t="s">
        <v>79</v>
      </c>
      <c r="D33" s="38">
        <f t="shared" si="2"/>
        <v>18584502</v>
      </c>
      <c r="E33" s="38">
        <v>18584502</v>
      </c>
      <c r="F33" s="63"/>
      <c r="G33" s="63"/>
      <c r="H33" s="63"/>
      <c r="I33" s="62"/>
      <c r="J33" s="62"/>
      <c r="K33" s="39"/>
    </row>
    <row r="34" spans="1:11" s="1" customFormat="1" ht="12" customHeight="1" x14ac:dyDescent="0.2">
      <c r="A34" s="20">
        <v>23</v>
      </c>
      <c r="B34" s="21" t="s">
        <v>80</v>
      </c>
      <c r="C34" s="10" t="s">
        <v>81</v>
      </c>
      <c r="D34" s="38">
        <f t="shared" si="2"/>
        <v>0</v>
      </c>
      <c r="E34" s="38">
        <v>0</v>
      </c>
      <c r="F34" s="62"/>
      <c r="G34" s="62"/>
      <c r="H34" s="62"/>
      <c r="I34" s="62"/>
      <c r="J34" s="62"/>
      <c r="K34" s="38"/>
    </row>
    <row r="35" spans="1:11" s="1" customFormat="1" ht="24" x14ac:dyDescent="0.2">
      <c r="A35" s="20">
        <v>24</v>
      </c>
      <c r="B35" s="21" t="s">
        <v>82</v>
      </c>
      <c r="C35" s="10" t="s">
        <v>83</v>
      </c>
      <c r="D35" s="38">
        <f t="shared" si="2"/>
        <v>0</v>
      </c>
      <c r="E35" s="38">
        <v>0</v>
      </c>
      <c r="F35" s="62"/>
      <c r="G35" s="62"/>
      <c r="H35" s="62"/>
      <c r="I35" s="62"/>
      <c r="J35" s="62"/>
      <c r="K35" s="38"/>
    </row>
    <row r="36" spans="1:11" s="1" customFormat="1" x14ac:dyDescent="0.2">
      <c r="A36" s="20">
        <v>25</v>
      </c>
      <c r="B36" s="12" t="s">
        <v>84</v>
      </c>
      <c r="C36" s="10" t="s">
        <v>85</v>
      </c>
      <c r="D36" s="38">
        <f t="shared" si="2"/>
        <v>176800642</v>
      </c>
      <c r="E36" s="38">
        <v>176800642</v>
      </c>
      <c r="F36" s="62"/>
      <c r="G36" s="62"/>
      <c r="H36" s="62"/>
      <c r="I36" s="62"/>
      <c r="J36" s="62"/>
      <c r="K36" s="38"/>
    </row>
    <row r="37" spans="1:11" s="1" customFormat="1" ht="15.75" customHeight="1" x14ac:dyDescent="0.2">
      <c r="A37" s="20">
        <v>26</v>
      </c>
      <c r="B37" s="21" t="s">
        <v>86</v>
      </c>
      <c r="C37" s="10" t="s">
        <v>87</v>
      </c>
      <c r="D37" s="38">
        <f t="shared" si="2"/>
        <v>43006448</v>
      </c>
      <c r="E37" s="38">
        <v>43006448</v>
      </c>
      <c r="F37" s="62"/>
      <c r="G37" s="62"/>
      <c r="H37" s="62"/>
      <c r="I37" s="62"/>
      <c r="J37" s="62">
        <v>11523814</v>
      </c>
      <c r="K37" s="38"/>
    </row>
    <row r="38" spans="1:11" s="1" customFormat="1" x14ac:dyDescent="0.2">
      <c r="A38" s="20">
        <v>27</v>
      </c>
      <c r="B38" s="13" t="s">
        <v>88</v>
      </c>
      <c r="C38" s="10" t="s">
        <v>89</v>
      </c>
      <c r="D38" s="38">
        <f t="shared" si="2"/>
        <v>0</v>
      </c>
      <c r="E38" s="38">
        <v>0</v>
      </c>
      <c r="F38" s="62"/>
      <c r="G38" s="62"/>
      <c r="H38" s="62"/>
      <c r="I38" s="62"/>
      <c r="J38" s="62"/>
      <c r="K38" s="38"/>
    </row>
    <row r="39" spans="1:11" s="19" customFormat="1" x14ac:dyDescent="0.2">
      <c r="A39" s="20">
        <v>28</v>
      </c>
      <c r="B39" s="13" t="s">
        <v>90</v>
      </c>
      <c r="C39" s="10" t="s">
        <v>39</v>
      </c>
      <c r="D39" s="38">
        <f t="shared" si="2"/>
        <v>58705488</v>
      </c>
      <c r="E39" s="38">
        <v>58705488</v>
      </c>
      <c r="F39" s="63"/>
      <c r="G39" s="63"/>
      <c r="H39" s="63"/>
      <c r="I39" s="62"/>
      <c r="J39" s="62">
        <v>1989130</v>
      </c>
      <c r="K39" s="39"/>
    </row>
    <row r="40" spans="1:11" x14ac:dyDescent="0.2">
      <c r="A40" s="20">
        <v>29</v>
      </c>
      <c r="B40" s="12" t="s">
        <v>91</v>
      </c>
      <c r="C40" s="10" t="s">
        <v>37</v>
      </c>
      <c r="D40" s="38">
        <f t="shared" si="2"/>
        <v>96821582</v>
      </c>
      <c r="E40" s="38">
        <v>96821582</v>
      </c>
      <c r="F40" s="64"/>
      <c r="G40" s="64"/>
      <c r="H40" s="64"/>
      <c r="I40" s="62"/>
      <c r="J40" s="62">
        <v>2983696</v>
      </c>
      <c r="K40" s="40"/>
    </row>
    <row r="41" spans="1:11" s="1" customFormat="1" x14ac:dyDescent="0.2">
      <c r="A41" s="20">
        <v>30</v>
      </c>
      <c r="B41" s="13" t="s">
        <v>92</v>
      </c>
      <c r="C41" s="10" t="s">
        <v>16</v>
      </c>
      <c r="D41" s="38">
        <f t="shared" si="2"/>
        <v>15263096</v>
      </c>
      <c r="E41" s="38">
        <v>15263096</v>
      </c>
      <c r="F41" s="62"/>
      <c r="G41" s="62"/>
      <c r="H41" s="62"/>
      <c r="I41" s="62"/>
      <c r="J41" s="62"/>
      <c r="K41" s="38"/>
    </row>
    <row r="42" spans="1:11" s="1" customFormat="1" x14ac:dyDescent="0.2">
      <c r="A42" s="20">
        <v>31</v>
      </c>
      <c r="B42" s="21" t="s">
        <v>93</v>
      </c>
      <c r="C42" s="10" t="s">
        <v>21</v>
      </c>
      <c r="D42" s="38">
        <f t="shared" si="2"/>
        <v>59034542</v>
      </c>
      <c r="E42" s="38">
        <v>59034542</v>
      </c>
      <c r="F42" s="62"/>
      <c r="G42" s="62"/>
      <c r="H42" s="62"/>
      <c r="I42" s="62"/>
      <c r="J42" s="62">
        <v>2983696</v>
      </c>
      <c r="K42" s="38"/>
    </row>
    <row r="43" spans="1:11" s="1" customFormat="1" x14ac:dyDescent="0.2">
      <c r="A43" s="20">
        <v>32</v>
      </c>
      <c r="B43" s="13" t="s">
        <v>94</v>
      </c>
      <c r="C43" s="10" t="s">
        <v>24</v>
      </c>
      <c r="D43" s="38">
        <f t="shared" si="2"/>
        <v>19616460</v>
      </c>
      <c r="E43" s="38">
        <v>19616460</v>
      </c>
      <c r="F43" s="62"/>
      <c r="G43" s="62"/>
      <c r="H43" s="62"/>
      <c r="I43" s="62"/>
      <c r="J43" s="62"/>
      <c r="K43" s="38"/>
    </row>
    <row r="44" spans="1:11" x14ac:dyDescent="0.2">
      <c r="A44" s="20">
        <v>33</v>
      </c>
      <c r="B44" s="12" t="s">
        <v>95</v>
      </c>
      <c r="C44" s="10" t="s">
        <v>214</v>
      </c>
      <c r="D44" s="38">
        <f t="shared" ref="D44:D75" si="3">E44+K44</f>
        <v>55183071</v>
      </c>
      <c r="E44" s="38">
        <v>55183071</v>
      </c>
      <c r="F44" s="64"/>
      <c r="G44" s="64"/>
      <c r="H44" s="64"/>
      <c r="I44" s="62"/>
      <c r="J44" s="62">
        <v>1226648</v>
      </c>
      <c r="K44" s="40"/>
    </row>
    <row r="45" spans="1:11" s="1" customFormat="1" x14ac:dyDescent="0.2">
      <c r="A45" s="20">
        <v>34</v>
      </c>
      <c r="B45" s="14" t="s">
        <v>96</v>
      </c>
      <c r="C45" s="15" t="s">
        <v>215</v>
      </c>
      <c r="D45" s="38">
        <f t="shared" si="3"/>
        <v>17601906</v>
      </c>
      <c r="E45" s="38">
        <v>17601906</v>
      </c>
      <c r="F45" s="62"/>
      <c r="G45" s="62"/>
      <c r="H45" s="62"/>
      <c r="I45" s="62"/>
      <c r="J45" s="62"/>
      <c r="K45" s="38"/>
    </row>
    <row r="46" spans="1:11" s="1" customFormat="1" x14ac:dyDescent="0.2">
      <c r="A46" s="20">
        <v>35</v>
      </c>
      <c r="B46" s="12" t="s">
        <v>97</v>
      </c>
      <c r="C46" s="10" t="s">
        <v>216</v>
      </c>
      <c r="D46" s="38">
        <f t="shared" si="3"/>
        <v>10558549</v>
      </c>
      <c r="E46" s="38">
        <v>10558549</v>
      </c>
      <c r="F46" s="62"/>
      <c r="G46" s="62"/>
      <c r="H46" s="62"/>
      <c r="I46" s="62"/>
      <c r="J46" s="62"/>
      <c r="K46" s="38"/>
    </row>
    <row r="47" spans="1:11" s="1" customFormat="1" x14ac:dyDescent="0.2">
      <c r="A47" s="20">
        <v>36</v>
      </c>
      <c r="B47" s="12" t="s">
        <v>98</v>
      </c>
      <c r="C47" s="10" t="s">
        <v>23</v>
      </c>
      <c r="D47" s="38">
        <f t="shared" si="3"/>
        <v>19397309</v>
      </c>
      <c r="E47" s="38">
        <v>19397309</v>
      </c>
      <c r="F47" s="62"/>
      <c r="G47" s="62"/>
      <c r="H47" s="62"/>
      <c r="I47" s="62"/>
      <c r="J47" s="62"/>
      <c r="K47" s="38"/>
    </row>
    <row r="48" spans="1:11" s="1" customFormat="1" x14ac:dyDescent="0.2">
      <c r="A48" s="20">
        <v>37</v>
      </c>
      <c r="B48" s="21" t="s">
        <v>99</v>
      </c>
      <c r="C48" s="10" t="s">
        <v>20</v>
      </c>
      <c r="D48" s="38">
        <f t="shared" si="3"/>
        <v>8487407</v>
      </c>
      <c r="E48" s="38">
        <v>8487407</v>
      </c>
      <c r="F48" s="62"/>
      <c r="G48" s="62"/>
      <c r="H48" s="62"/>
      <c r="I48" s="62"/>
      <c r="J48" s="62"/>
      <c r="K48" s="38"/>
    </row>
    <row r="49" spans="1:11" s="1" customFormat="1" x14ac:dyDescent="0.2">
      <c r="A49" s="20">
        <v>38</v>
      </c>
      <c r="B49" s="13" t="s">
        <v>100</v>
      </c>
      <c r="C49" s="10" t="s">
        <v>101</v>
      </c>
      <c r="D49" s="38">
        <f t="shared" si="3"/>
        <v>38896663</v>
      </c>
      <c r="E49" s="38">
        <v>38896663</v>
      </c>
      <c r="F49" s="62"/>
      <c r="G49" s="62"/>
      <c r="H49" s="62"/>
      <c r="I49" s="62">
        <v>8276165</v>
      </c>
      <c r="J49" s="62"/>
      <c r="K49" s="38"/>
    </row>
    <row r="50" spans="1:11" s="19" customFormat="1" x14ac:dyDescent="0.2">
      <c r="A50" s="20">
        <v>39</v>
      </c>
      <c r="B50" s="21" t="s">
        <v>102</v>
      </c>
      <c r="C50" s="10" t="s">
        <v>103</v>
      </c>
      <c r="D50" s="38">
        <f t="shared" si="3"/>
        <v>81841577</v>
      </c>
      <c r="E50" s="38">
        <v>81841577</v>
      </c>
      <c r="F50" s="63"/>
      <c r="G50" s="63"/>
      <c r="H50" s="63"/>
      <c r="I50" s="62"/>
      <c r="J50" s="62">
        <v>7956522</v>
      </c>
      <c r="K50" s="39"/>
    </row>
    <row r="51" spans="1:11" s="1" customFormat="1" x14ac:dyDescent="0.2">
      <c r="A51" s="20">
        <v>40</v>
      </c>
      <c r="B51" s="12" t="s">
        <v>104</v>
      </c>
      <c r="C51" s="10" t="s">
        <v>221</v>
      </c>
      <c r="D51" s="38">
        <f t="shared" si="3"/>
        <v>16134356</v>
      </c>
      <c r="E51" s="38">
        <v>16134356</v>
      </c>
      <c r="F51" s="62"/>
      <c r="G51" s="62"/>
      <c r="H51" s="62"/>
      <c r="I51" s="62"/>
      <c r="J51" s="62"/>
      <c r="K51" s="38"/>
    </row>
    <row r="52" spans="1:11" s="1" customFormat="1" ht="10.5" customHeight="1" x14ac:dyDescent="0.2">
      <c r="A52" s="20">
        <v>41</v>
      </c>
      <c r="B52" s="12" t="s">
        <v>105</v>
      </c>
      <c r="C52" s="10" t="s">
        <v>2</v>
      </c>
      <c r="D52" s="38">
        <f t="shared" si="3"/>
        <v>56434224</v>
      </c>
      <c r="E52" s="38">
        <v>56434224</v>
      </c>
      <c r="F52" s="62"/>
      <c r="G52" s="62"/>
      <c r="H52" s="62"/>
      <c r="I52" s="62"/>
      <c r="J52" s="62"/>
      <c r="K52" s="38"/>
    </row>
    <row r="53" spans="1:11" s="1" customFormat="1" x14ac:dyDescent="0.2">
      <c r="A53" s="20">
        <v>42</v>
      </c>
      <c r="B53" s="21" t="s">
        <v>106</v>
      </c>
      <c r="C53" s="10" t="s">
        <v>3</v>
      </c>
      <c r="D53" s="38">
        <f t="shared" si="3"/>
        <v>11555326</v>
      </c>
      <c r="E53" s="38">
        <v>11555326</v>
      </c>
      <c r="F53" s="62"/>
      <c r="G53" s="62"/>
      <c r="H53" s="62"/>
      <c r="I53" s="62"/>
      <c r="J53" s="62"/>
      <c r="K53" s="38"/>
    </row>
    <row r="54" spans="1:11" s="1" customFormat="1" x14ac:dyDescent="0.2">
      <c r="A54" s="20">
        <v>43</v>
      </c>
      <c r="B54" s="13" t="s">
        <v>152</v>
      </c>
      <c r="C54" s="10" t="s">
        <v>32</v>
      </c>
      <c r="D54" s="38">
        <f t="shared" si="3"/>
        <v>15880524</v>
      </c>
      <c r="E54" s="38">
        <v>15880524</v>
      </c>
      <c r="F54" s="62"/>
      <c r="G54" s="62"/>
      <c r="H54" s="62"/>
      <c r="I54" s="62"/>
      <c r="J54" s="62"/>
      <c r="K54" s="38"/>
    </row>
    <row r="55" spans="1:11" s="1" customFormat="1" x14ac:dyDescent="0.2">
      <c r="A55" s="20">
        <v>44</v>
      </c>
      <c r="B55" s="21" t="s">
        <v>107</v>
      </c>
      <c r="C55" s="10" t="s">
        <v>217</v>
      </c>
      <c r="D55" s="38">
        <f t="shared" si="3"/>
        <v>19294660</v>
      </c>
      <c r="E55" s="38">
        <v>19294660</v>
      </c>
      <c r="F55" s="62"/>
      <c r="G55" s="62"/>
      <c r="H55" s="62"/>
      <c r="I55" s="62"/>
      <c r="J55" s="62"/>
      <c r="K55" s="38"/>
    </row>
    <row r="56" spans="1:11" s="1" customFormat="1" ht="10.5" customHeight="1" x14ac:dyDescent="0.2">
      <c r="A56" s="20">
        <v>45</v>
      </c>
      <c r="B56" s="13" t="s">
        <v>108</v>
      </c>
      <c r="C56" s="10" t="s">
        <v>0</v>
      </c>
      <c r="D56" s="38">
        <f t="shared" si="3"/>
        <v>22130577</v>
      </c>
      <c r="E56" s="38">
        <v>22130577</v>
      </c>
      <c r="F56" s="62"/>
      <c r="G56" s="62"/>
      <c r="H56" s="62"/>
      <c r="I56" s="62"/>
      <c r="J56" s="62"/>
      <c r="K56" s="38"/>
    </row>
    <row r="57" spans="1:11" s="1" customFormat="1" x14ac:dyDescent="0.2">
      <c r="A57" s="20">
        <v>46</v>
      </c>
      <c r="B57" s="21" t="s">
        <v>109</v>
      </c>
      <c r="C57" s="10" t="s">
        <v>4</v>
      </c>
      <c r="D57" s="38">
        <f t="shared" si="3"/>
        <v>7530478</v>
      </c>
      <c r="E57" s="38">
        <v>7530478</v>
      </c>
      <c r="F57" s="62"/>
      <c r="G57" s="62"/>
      <c r="H57" s="62"/>
      <c r="I57" s="62"/>
      <c r="J57" s="62"/>
      <c r="K57" s="38"/>
    </row>
    <row r="58" spans="1:11" s="1" customFormat="1" x14ac:dyDescent="0.2">
      <c r="A58" s="20">
        <v>47</v>
      </c>
      <c r="B58" s="13" t="s">
        <v>110</v>
      </c>
      <c r="C58" s="10" t="s">
        <v>1</v>
      </c>
      <c r="D58" s="38">
        <f t="shared" si="3"/>
        <v>14635174</v>
      </c>
      <c r="E58" s="38">
        <v>14635174</v>
      </c>
      <c r="F58" s="62"/>
      <c r="G58" s="62"/>
      <c r="H58" s="62"/>
      <c r="I58" s="62"/>
      <c r="J58" s="62"/>
      <c r="K58" s="38"/>
    </row>
    <row r="59" spans="1:11" s="1" customFormat="1" x14ac:dyDescent="0.2">
      <c r="A59" s="20">
        <v>48</v>
      </c>
      <c r="B59" s="21" t="s">
        <v>111</v>
      </c>
      <c r="C59" s="10" t="s">
        <v>218</v>
      </c>
      <c r="D59" s="38">
        <f t="shared" si="3"/>
        <v>22688966</v>
      </c>
      <c r="E59" s="38">
        <v>22688966</v>
      </c>
      <c r="F59" s="62"/>
      <c r="G59" s="62"/>
      <c r="H59" s="62"/>
      <c r="I59" s="62"/>
      <c r="J59" s="62"/>
      <c r="K59" s="38"/>
    </row>
    <row r="60" spans="1:11" s="1" customFormat="1" x14ac:dyDescent="0.2">
      <c r="A60" s="20">
        <v>49</v>
      </c>
      <c r="B60" s="21" t="s">
        <v>112</v>
      </c>
      <c r="C60" s="10" t="s">
        <v>25</v>
      </c>
      <c r="D60" s="38">
        <f t="shared" si="3"/>
        <v>100036255</v>
      </c>
      <c r="E60" s="38">
        <v>100036255</v>
      </c>
      <c r="F60" s="62"/>
      <c r="G60" s="62"/>
      <c r="H60" s="62"/>
      <c r="I60" s="62"/>
      <c r="J60" s="62">
        <v>6013808</v>
      </c>
      <c r="K60" s="38"/>
    </row>
    <row r="61" spans="1:11" s="1" customFormat="1" x14ac:dyDescent="0.2">
      <c r="A61" s="20">
        <v>50</v>
      </c>
      <c r="B61" s="21" t="s">
        <v>160</v>
      </c>
      <c r="C61" s="10" t="s">
        <v>53</v>
      </c>
      <c r="D61" s="38">
        <f t="shared" si="3"/>
        <v>17048793</v>
      </c>
      <c r="E61" s="38">
        <v>17048793</v>
      </c>
      <c r="F61" s="62"/>
      <c r="G61" s="62"/>
      <c r="H61" s="62"/>
      <c r="I61" s="62"/>
      <c r="J61" s="62"/>
      <c r="K61" s="38"/>
    </row>
    <row r="62" spans="1:11" s="1" customFormat="1" x14ac:dyDescent="0.2">
      <c r="A62" s="20">
        <v>51</v>
      </c>
      <c r="B62" s="21" t="s">
        <v>113</v>
      </c>
      <c r="C62" s="10" t="s">
        <v>219</v>
      </c>
      <c r="D62" s="38">
        <f t="shared" si="3"/>
        <v>13674881</v>
      </c>
      <c r="E62" s="38">
        <v>13674881</v>
      </c>
      <c r="F62" s="62"/>
      <c r="G62" s="62"/>
      <c r="H62" s="62"/>
      <c r="I62" s="62"/>
      <c r="J62" s="62"/>
      <c r="K62" s="38"/>
    </row>
    <row r="63" spans="1:11" s="1" customFormat="1" x14ac:dyDescent="0.2">
      <c r="A63" s="20">
        <v>52</v>
      </c>
      <c r="B63" s="13" t="s">
        <v>162</v>
      </c>
      <c r="C63" s="10" t="s">
        <v>220</v>
      </c>
      <c r="D63" s="38">
        <f t="shared" si="3"/>
        <v>13018190</v>
      </c>
      <c r="E63" s="38">
        <v>13018190</v>
      </c>
      <c r="F63" s="62"/>
      <c r="G63" s="62"/>
      <c r="H63" s="62"/>
      <c r="I63" s="62"/>
      <c r="J63" s="62"/>
      <c r="K63" s="38"/>
    </row>
    <row r="64" spans="1:11" s="1" customFormat="1" x14ac:dyDescent="0.2">
      <c r="A64" s="20">
        <v>53</v>
      </c>
      <c r="B64" s="21" t="s">
        <v>223</v>
      </c>
      <c r="C64" s="10" t="s">
        <v>222</v>
      </c>
      <c r="D64" s="38">
        <f t="shared" si="3"/>
        <v>0</v>
      </c>
      <c r="E64" s="38">
        <v>0</v>
      </c>
      <c r="F64" s="62"/>
      <c r="G64" s="62"/>
      <c r="H64" s="62"/>
      <c r="I64" s="62"/>
      <c r="J64" s="62"/>
      <c r="K64" s="38"/>
    </row>
    <row r="65" spans="1:11" s="1" customFormat="1" x14ac:dyDescent="0.2">
      <c r="A65" s="20">
        <v>54</v>
      </c>
      <c r="B65" s="21" t="s">
        <v>233</v>
      </c>
      <c r="C65" s="10" t="s">
        <v>234</v>
      </c>
      <c r="D65" s="38">
        <f t="shared" si="3"/>
        <v>0</v>
      </c>
      <c r="E65" s="38">
        <v>0</v>
      </c>
      <c r="F65" s="62"/>
      <c r="G65" s="62"/>
      <c r="H65" s="62"/>
      <c r="I65" s="62"/>
      <c r="J65" s="62"/>
      <c r="K65" s="38"/>
    </row>
    <row r="66" spans="1:11" s="1" customFormat="1" ht="23.25" customHeight="1" x14ac:dyDescent="0.2">
      <c r="A66" s="20">
        <v>55</v>
      </c>
      <c r="B66" s="21" t="s">
        <v>114</v>
      </c>
      <c r="C66" s="10" t="s">
        <v>52</v>
      </c>
      <c r="D66" s="38">
        <f t="shared" si="3"/>
        <v>27812171</v>
      </c>
      <c r="E66" s="38">
        <v>27812171</v>
      </c>
      <c r="F66" s="62"/>
      <c r="G66" s="62"/>
      <c r="H66" s="62"/>
      <c r="I66" s="62"/>
      <c r="J66" s="62"/>
      <c r="K66" s="38"/>
    </row>
    <row r="67" spans="1:11" s="1" customFormat="1" ht="27.75" customHeight="1" x14ac:dyDescent="0.2">
      <c r="A67" s="20">
        <v>56</v>
      </c>
      <c r="B67" s="13" t="s">
        <v>115</v>
      </c>
      <c r="C67" s="10" t="s">
        <v>235</v>
      </c>
      <c r="D67" s="38">
        <f t="shared" si="3"/>
        <v>21368099</v>
      </c>
      <c r="E67" s="38">
        <v>21368099</v>
      </c>
      <c r="F67" s="62"/>
      <c r="G67" s="62"/>
      <c r="H67" s="62"/>
      <c r="I67" s="62"/>
      <c r="J67" s="62"/>
      <c r="K67" s="38"/>
    </row>
    <row r="68" spans="1:11" s="1" customFormat="1" ht="24" x14ac:dyDescent="0.2">
      <c r="A68" s="20">
        <v>57</v>
      </c>
      <c r="B68" s="12" t="s">
        <v>116</v>
      </c>
      <c r="C68" s="10" t="s">
        <v>117</v>
      </c>
      <c r="D68" s="38">
        <f t="shared" si="3"/>
        <v>27835933</v>
      </c>
      <c r="E68" s="38">
        <v>27835933</v>
      </c>
      <c r="F68" s="62"/>
      <c r="G68" s="62"/>
      <c r="H68" s="62"/>
      <c r="I68" s="62"/>
      <c r="J68" s="62"/>
      <c r="K68" s="38"/>
    </row>
    <row r="69" spans="1:11" s="1" customFormat="1" x14ac:dyDescent="0.2">
      <c r="A69" s="20">
        <v>58</v>
      </c>
      <c r="B69" s="13" t="s">
        <v>118</v>
      </c>
      <c r="C69" s="10" t="s">
        <v>236</v>
      </c>
      <c r="D69" s="38">
        <f t="shared" si="3"/>
        <v>41772059</v>
      </c>
      <c r="E69" s="38">
        <v>41772059</v>
      </c>
      <c r="F69" s="62"/>
      <c r="G69" s="62"/>
      <c r="H69" s="62"/>
      <c r="I69" s="62"/>
      <c r="J69" s="62"/>
      <c r="K69" s="38"/>
    </row>
    <row r="70" spans="1:11" s="1" customFormat="1" x14ac:dyDescent="0.2">
      <c r="A70" s="20">
        <v>59</v>
      </c>
      <c r="B70" s="21" t="s">
        <v>119</v>
      </c>
      <c r="C70" s="10" t="s">
        <v>327</v>
      </c>
      <c r="D70" s="38">
        <f t="shared" si="3"/>
        <v>25215462</v>
      </c>
      <c r="E70" s="38">
        <v>25215462</v>
      </c>
      <c r="F70" s="62"/>
      <c r="G70" s="62"/>
      <c r="H70" s="62"/>
      <c r="I70" s="62"/>
      <c r="J70" s="62"/>
      <c r="K70" s="38"/>
    </row>
    <row r="71" spans="1:11" s="1" customFormat="1" ht="24" x14ac:dyDescent="0.2">
      <c r="A71" s="20">
        <v>60</v>
      </c>
      <c r="B71" s="12" t="s">
        <v>120</v>
      </c>
      <c r="C71" s="10" t="s">
        <v>237</v>
      </c>
      <c r="D71" s="38">
        <f t="shared" si="3"/>
        <v>0</v>
      </c>
      <c r="E71" s="38">
        <v>0</v>
      </c>
      <c r="F71" s="62"/>
      <c r="G71" s="62"/>
      <c r="H71" s="62"/>
      <c r="I71" s="62"/>
      <c r="J71" s="62"/>
      <c r="K71" s="38"/>
    </row>
    <row r="72" spans="1:11" s="1" customFormat="1" ht="24" x14ac:dyDescent="0.2">
      <c r="A72" s="20">
        <v>61</v>
      </c>
      <c r="B72" s="12" t="s">
        <v>121</v>
      </c>
      <c r="C72" s="10" t="s">
        <v>238</v>
      </c>
      <c r="D72" s="38">
        <f t="shared" si="3"/>
        <v>0</v>
      </c>
      <c r="E72" s="38">
        <v>0</v>
      </c>
      <c r="F72" s="62"/>
      <c r="G72" s="62"/>
      <c r="H72" s="62"/>
      <c r="I72" s="62"/>
      <c r="J72" s="62"/>
      <c r="K72" s="38"/>
    </row>
    <row r="73" spans="1:11" s="1" customFormat="1" x14ac:dyDescent="0.2">
      <c r="A73" s="20">
        <v>62</v>
      </c>
      <c r="B73" s="13" t="s">
        <v>122</v>
      </c>
      <c r="C73" s="10" t="s">
        <v>239</v>
      </c>
      <c r="D73" s="38">
        <f t="shared" si="3"/>
        <v>53730196</v>
      </c>
      <c r="E73" s="38">
        <v>53730196</v>
      </c>
      <c r="F73" s="62"/>
      <c r="G73" s="62"/>
      <c r="H73" s="62"/>
      <c r="I73" s="62"/>
      <c r="J73" s="62"/>
      <c r="K73" s="38"/>
    </row>
    <row r="74" spans="1:11" s="1" customFormat="1" x14ac:dyDescent="0.2">
      <c r="A74" s="20">
        <v>63</v>
      </c>
      <c r="B74" s="13" t="s">
        <v>123</v>
      </c>
      <c r="C74" s="10" t="s">
        <v>51</v>
      </c>
      <c r="D74" s="38">
        <f t="shared" si="3"/>
        <v>29064667</v>
      </c>
      <c r="E74" s="38">
        <v>29064667</v>
      </c>
      <c r="F74" s="62"/>
      <c r="G74" s="62"/>
      <c r="H74" s="62"/>
      <c r="I74" s="62"/>
      <c r="J74" s="62"/>
      <c r="K74" s="38"/>
    </row>
    <row r="75" spans="1:11" s="1" customFormat="1" x14ac:dyDescent="0.2">
      <c r="A75" s="20">
        <v>64</v>
      </c>
      <c r="B75" s="13" t="s">
        <v>124</v>
      </c>
      <c r="C75" s="10" t="s">
        <v>240</v>
      </c>
      <c r="D75" s="38">
        <f t="shared" si="3"/>
        <v>75690909</v>
      </c>
      <c r="E75" s="38">
        <v>75690909</v>
      </c>
      <c r="F75" s="62"/>
      <c r="G75" s="62"/>
      <c r="H75" s="62"/>
      <c r="I75" s="62"/>
      <c r="J75" s="62"/>
      <c r="K75" s="38"/>
    </row>
    <row r="76" spans="1:11" s="1" customFormat="1" ht="24" x14ac:dyDescent="0.2">
      <c r="A76" s="20">
        <v>65</v>
      </c>
      <c r="B76" s="13" t="s">
        <v>125</v>
      </c>
      <c r="C76" s="10" t="s">
        <v>241</v>
      </c>
      <c r="D76" s="38">
        <f t="shared" ref="D76:D107" si="4">E76+K76</f>
        <v>0</v>
      </c>
      <c r="E76" s="38">
        <v>0</v>
      </c>
      <c r="F76" s="62"/>
      <c r="G76" s="62"/>
      <c r="H76" s="62"/>
      <c r="I76" s="62"/>
      <c r="J76" s="62"/>
      <c r="K76" s="38"/>
    </row>
    <row r="77" spans="1:11" s="1" customFormat="1" ht="24" x14ac:dyDescent="0.2">
      <c r="A77" s="20">
        <v>66</v>
      </c>
      <c r="B77" s="12" t="s">
        <v>126</v>
      </c>
      <c r="C77" s="10" t="s">
        <v>242</v>
      </c>
      <c r="D77" s="38">
        <f t="shared" si="4"/>
        <v>0</v>
      </c>
      <c r="E77" s="38">
        <v>0</v>
      </c>
      <c r="F77" s="62"/>
      <c r="G77" s="62"/>
      <c r="H77" s="62"/>
      <c r="I77" s="62"/>
      <c r="J77" s="62"/>
      <c r="K77" s="38"/>
    </row>
    <row r="78" spans="1:11" s="1" customFormat="1" ht="24" x14ac:dyDescent="0.2">
      <c r="A78" s="20">
        <v>67</v>
      </c>
      <c r="B78" s="13" t="s">
        <v>127</v>
      </c>
      <c r="C78" s="10" t="s">
        <v>243</v>
      </c>
      <c r="D78" s="38">
        <f t="shared" si="4"/>
        <v>0</v>
      </c>
      <c r="E78" s="38">
        <v>0</v>
      </c>
      <c r="F78" s="62"/>
      <c r="G78" s="62"/>
      <c r="H78" s="62"/>
      <c r="I78" s="62"/>
      <c r="J78" s="62"/>
      <c r="K78" s="38"/>
    </row>
    <row r="79" spans="1:11" s="1" customFormat="1" ht="24" x14ac:dyDescent="0.2">
      <c r="A79" s="20">
        <v>68</v>
      </c>
      <c r="B79" s="13" t="s">
        <v>128</v>
      </c>
      <c r="C79" s="10" t="s">
        <v>244</v>
      </c>
      <c r="D79" s="38">
        <f t="shared" si="4"/>
        <v>0</v>
      </c>
      <c r="E79" s="38">
        <v>0</v>
      </c>
      <c r="F79" s="62"/>
      <c r="G79" s="62"/>
      <c r="H79" s="62"/>
      <c r="I79" s="62"/>
      <c r="J79" s="62"/>
      <c r="K79" s="38"/>
    </row>
    <row r="80" spans="1:11" s="1" customFormat="1" ht="24" x14ac:dyDescent="0.2">
      <c r="A80" s="20">
        <v>69</v>
      </c>
      <c r="B80" s="12" t="s">
        <v>129</v>
      </c>
      <c r="C80" s="10" t="s">
        <v>245</v>
      </c>
      <c r="D80" s="38">
        <f t="shared" si="4"/>
        <v>0</v>
      </c>
      <c r="E80" s="38">
        <v>0</v>
      </c>
      <c r="F80" s="62"/>
      <c r="G80" s="62"/>
      <c r="H80" s="62"/>
      <c r="I80" s="62"/>
      <c r="J80" s="62"/>
      <c r="K80" s="38"/>
    </row>
    <row r="81" spans="1:11" s="1" customFormat="1" ht="24" x14ac:dyDescent="0.2">
      <c r="A81" s="20">
        <v>70</v>
      </c>
      <c r="B81" s="12" t="s">
        <v>130</v>
      </c>
      <c r="C81" s="10" t="s">
        <v>246</v>
      </c>
      <c r="D81" s="38">
        <f t="shared" si="4"/>
        <v>0</v>
      </c>
      <c r="E81" s="38">
        <v>0</v>
      </c>
      <c r="F81" s="62"/>
      <c r="G81" s="62"/>
      <c r="H81" s="62"/>
      <c r="I81" s="62"/>
      <c r="J81" s="62"/>
      <c r="K81" s="38"/>
    </row>
    <row r="82" spans="1:11" s="1" customFormat="1" ht="24" x14ac:dyDescent="0.2">
      <c r="A82" s="20">
        <v>71</v>
      </c>
      <c r="B82" s="12" t="s">
        <v>131</v>
      </c>
      <c r="C82" s="10" t="s">
        <v>247</v>
      </c>
      <c r="D82" s="38">
        <f t="shared" si="4"/>
        <v>0</v>
      </c>
      <c r="E82" s="38">
        <v>0</v>
      </c>
      <c r="F82" s="62"/>
      <c r="G82" s="62"/>
      <c r="H82" s="62"/>
      <c r="I82" s="62"/>
      <c r="J82" s="62"/>
      <c r="K82" s="38"/>
    </row>
    <row r="83" spans="1:11" s="1" customFormat="1" x14ac:dyDescent="0.2">
      <c r="A83" s="20">
        <v>72</v>
      </c>
      <c r="B83" s="21" t="s">
        <v>132</v>
      </c>
      <c r="C83" s="10" t="s">
        <v>133</v>
      </c>
      <c r="D83" s="38">
        <f t="shared" si="4"/>
        <v>62621184</v>
      </c>
      <c r="E83" s="38">
        <v>62621184</v>
      </c>
      <c r="F83" s="62"/>
      <c r="G83" s="62"/>
      <c r="H83" s="62"/>
      <c r="I83" s="62"/>
      <c r="J83" s="62"/>
      <c r="K83" s="38"/>
    </row>
    <row r="84" spans="1:11" s="1" customFormat="1" ht="13.5" customHeight="1" x14ac:dyDescent="0.2">
      <c r="A84" s="20">
        <v>73</v>
      </c>
      <c r="B84" s="12" t="s">
        <v>134</v>
      </c>
      <c r="C84" s="10" t="s">
        <v>248</v>
      </c>
      <c r="D84" s="38">
        <f t="shared" si="4"/>
        <v>104409818</v>
      </c>
      <c r="E84" s="38">
        <v>104409818</v>
      </c>
      <c r="F84" s="62"/>
      <c r="G84" s="62"/>
      <c r="H84" s="62"/>
      <c r="I84" s="62"/>
      <c r="J84" s="62"/>
      <c r="K84" s="38"/>
    </row>
    <row r="85" spans="1:11" s="1" customFormat="1" ht="14.25" customHeight="1" x14ac:dyDescent="0.2">
      <c r="A85" s="20">
        <v>74</v>
      </c>
      <c r="B85" s="21" t="s">
        <v>135</v>
      </c>
      <c r="C85" s="10" t="s">
        <v>35</v>
      </c>
      <c r="D85" s="38">
        <f t="shared" si="4"/>
        <v>167957423</v>
      </c>
      <c r="E85" s="38">
        <v>167957423</v>
      </c>
      <c r="F85" s="62"/>
      <c r="G85" s="62"/>
      <c r="H85" s="62"/>
      <c r="I85" s="62"/>
      <c r="J85" s="62"/>
      <c r="K85" s="38"/>
    </row>
    <row r="86" spans="1:11" s="1" customFormat="1" x14ac:dyDescent="0.2">
      <c r="A86" s="20">
        <v>75</v>
      </c>
      <c r="B86" s="12" t="s">
        <v>136</v>
      </c>
      <c r="C86" s="10" t="s">
        <v>415</v>
      </c>
      <c r="D86" s="38">
        <f t="shared" si="4"/>
        <v>36202260</v>
      </c>
      <c r="E86" s="38">
        <v>36202260</v>
      </c>
      <c r="F86" s="62"/>
      <c r="G86" s="62"/>
      <c r="H86" s="62"/>
      <c r="I86" s="62"/>
      <c r="J86" s="62"/>
      <c r="K86" s="38"/>
    </row>
    <row r="87" spans="1:11" s="1" customFormat="1" x14ac:dyDescent="0.2">
      <c r="A87" s="20">
        <v>76</v>
      </c>
      <c r="B87" s="12" t="s">
        <v>137</v>
      </c>
      <c r="C87" s="10" t="s">
        <v>36</v>
      </c>
      <c r="D87" s="38">
        <f t="shared" si="4"/>
        <v>133905234</v>
      </c>
      <c r="E87" s="38">
        <v>133905234</v>
      </c>
      <c r="F87" s="62">
        <v>21402817</v>
      </c>
      <c r="G87" s="62"/>
      <c r="H87" s="62"/>
      <c r="I87" s="62"/>
      <c r="J87" s="62"/>
      <c r="K87" s="38"/>
    </row>
    <row r="88" spans="1:11" s="1" customFormat="1" x14ac:dyDescent="0.2">
      <c r="A88" s="20">
        <v>77</v>
      </c>
      <c r="B88" s="12" t="s">
        <v>138</v>
      </c>
      <c r="C88" s="10" t="s">
        <v>50</v>
      </c>
      <c r="D88" s="38">
        <f t="shared" si="4"/>
        <v>66720153</v>
      </c>
      <c r="E88" s="38">
        <v>66720153</v>
      </c>
      <c r="F88" s="62"/>
      <c r="G88" s="62"/>
      <c r="H88" s="62"/>
      <c r="I88" s="62"/>
      <c r="J88" s="62">
        <v>44158800</v>
      </c>
      <c r="K88" s="38"/>
    </row>
    <row r="89" spans="1:11" s="1" customFormat="1" x14ac:dyDescent="0.2">
      <c r="A89" s="20">
        <v>78</v>
      </c>
      <c r="B89" s="12" t="s">
        <v>139</v>
      </c>
      <c r="C89" s="10" t="s">
        <v>229</v>
      </c>
      <c r="D89" s="38">
        <f t="shared" si="4"/>
        <v>76685845</v>
      </c>
      <c r="E89" s="38">
        <v>76685845</v>
      </c>
      <c r="F89" s="62"/>
      <c r="G89" s="62"/>
      <c r="H89" s="62"/>
      <c r="I89" s="62"/>
      <c r="J89" s="62"/>
      <c r="K89" s="38"/>
    </row>
    <row r="90" spans="1:11" s="1" customFormat="1" x14ac:dyDescent="0.2">
      <c r="A90" s="20">
        <v>79</v>
      </c>
      <c r="B90" s="12" t="s">
        <v>140</v>
      </c>
      <c r="C90" s="10" t="s">
        <v>310</v>
      </c>
      <c r="D90" s="38">
        <f t="shared" si="4"/>
        <v>11223273</v>
      </c>
      <c r="E90" s="38">
        <v>11223273</v>
      </c>
      <c r="F90" s="62"/>
      <c r="G90" s="62"/>
      <c r="H90" s="62"/>
      <c r="I90" s="62"/>
      <c r="J90" s="62"/>
      <c r="K90" s="38"/>
    </row>
    <row r="91" spans="1:11" s="1" customFormat="1" x14ac:dyDescent="0.2">
      <c r="A91" s="20">
        <v>80</v>
      </c>
      <c r="B91" s="13" t="s">
        <v>141</v>
      </c>
      <c r="C91" s="10" t="s">
        <v>259</v>
      </c>
      <c r="D91" s="38">
        <f t="shared" si="4"/>
        <v>0</v>
      </c>
      <c r="E91" s="38">
        <v>0</v>
      </c>
      <c r="F91" s="62"/>
      <c r="G91" s="62"/>
      <c r="H91" s="62"/>
      <c r="I91" s="62"/>
      <c r="J91" s="62"/>
      <c r="K91" s="38"/>
    </row>
    <row r="92" spans="1:11" s="1" customFormat="1" ht="24" x14ac:dyDescent="0.2">
      <c r="A92" s="277">
        <v>81</v>
      </c>
      <c r="B92" s="280" t="s">
        <v>142</v>
      </c>
      <c r="C92" s="16" t="s">
        <v>249</v>
      </c>
      <c r="D92" s="38">
        <f t="shared" si="4"/>
        <v>143675144</v>
      </c>
      <c r="E92" s="38">
        <v>143675144</v>
      </c>
      <c r="F92" s="62"/>
      <c r="G92" s="62"/>
      <c r="H92" s="62"/>
      <c r="I92" s="62"/>
      <c r="J92" s="62"/>
      <c r="K92" s="38"/>
    </row>
    <row r="93" spans="1:11" s="1" customFormat="1" ht="36" x14ac:dyDescent="0.2">
      <c r="A93" s="278"/>
      <c r="B93" s="281"/>
      <c r="C93" s="10" t="s">
        <v>308</v>
      </c>
      <c r="D93" s="38">
        <f t="shared" si="4"/>
        <v>0</v>
      </c>
      <c r="E93" s="38">
        <v>0</v>
      </c>
      <c r="F93" s="62"/>
      <c r="G93" s="62"/>
      <c r="H93" s="62"/>
      <c r="I93" s="62"/>
      <c r="J93" s="62"/>
      <c r="K93" s="38"/>
    </row>
    <row r="94" spans="1:11" s="1" customFormat="1" ht="24" x14ac:dyDescent="0.2">
      <c r="A94" s="278"/>
      <c r="B94" s="281"/>
      <c r="C94" s="10" t="s">
        <v>250</v>
      </c>
      <c r="D94" s="38">
        <f t="shared" si="4"/>
        <v>0</v>
      </c>
      <c r="E94" s="38">
        <v>0</v>
      </c>
      <c r="F94" s="65"/>
      <c r="G94" s="65"/>
      <c r="H94" s="65"/>
      <c r="I94" s="62"/>
      <c r="J94" s="62"/>
      <c r="K94" s="48"/>
    </row>
    <row r="95" spans="1:11" s="1" customFormat="1" ht="36" x14ac:dyDescent="0.2">
      <c r="A95" s="279"/>
      <c r="B95" s="282"/>
      <c r="C95" s="22" t="s">
        <v>309</v>
      </c>
      <c r="D95" s="38">
        <f t="shared" si="4"/>
        <v>143675144</v>
      </c>
      <c r="E95" s="38">
        <v>143675144</v>
      </c>
      <c r="F95" s="65"/>
      <c r="G95" s="65"/>
      <c r="H95" s="65"/>
      <c r="I95" s="62"/>
      <c r="J95" s="62"/>
      <c r="K95" s="48"/>
    </row>
    <row r="96" spans="1:11" s="1" customFormat="1" ht="24" x14ac:dyDescent="0.2">
      <c r="A96" s="20">
        <v>82</v>
      </c>
      <c r="B96" s="13" t="s">
        <v>143</v>
      </c>
      <c r="C96" s="10" t="s">
        <v>49</v>
      </c>
      <c r="D96" s="38">
        <f t="shared" si="4"/>
        <v>0</v>
      </c>
      <c r="E96" s="38">
        <v>0</v>
      </c>
      <c r="F96" s="65"/>
      <c r="G96" s="65"/>
      <c r="H96" s="65"/>
      <c r="I96" s="62"/>
      <c r="J96" s="62"/>
      <c r="K96" s="48"/>
    </row>
    <row r="97" spans="1:11" s="1" customFormat="1" x14ac:dyDescent="0.2">
      <c r="A97" s="20">
        <v>83</v>
      </c>
      <c r="B97" s="13" t="s">
        <v>144</v>
      </c>
      <c r="C97" s="10" t="s">
        <v>145</v>
      </c>
      <c r="D97" s="38">
        <f t="shared" si="4"/>
        <v>3159360</v>
      </c>
      <c r="E97" s="38">
        <v>3159360</v>
      </c>
      <c r="F97" s="65"/>
      <c r="G97" s="65"/>
      <c r="H97" s="65"/>
      <c r="I97" s="62"/>
      <c r="J97" s="62"/>
      <c r="K97" s="48"/>
    </row>
    <row r="98" spans="1:11" s="1" customFormat="1" x14ac:dyDescent="0.2">
      <c r="A98" s="20">
        <v>84</v>
      </c>
      <c r="B98" s="21" t="s">
        <v>146</v>
      </c>
      <c r="C98" s="10" t="s">
        <v>147</v>
      </c>
      <c r="D98" s="38">
        <f t="shared" si="4"/>
        <v>20073096</v>
      </c>
      <c r="E98" s="38">
        <v>20073096</v>
      </c>
      <c r="F98" s="65"/>
      <c r="G98" s="65"/>
      <c r="H98" s="65"/>
      <c r="I98" s="62"/>
      <c r="J98" s="62"/>
      <c r="K98" s="48"/>
    </row>
    <row r="99" spans="1:11" s="1" customFormat="1" x14ac:dyDescent="0.2">
      <c r="A99" s="20">
        <v>85</v>
      </c>
      <c r="B99" s="13" t="s">
        <v>148</v>
      </c>
      <c r="C99" s="10" t="s">
        <v>27</v>
      </c>
      <c r="D99" s="38">
        <f t="shared" si="4"/>
        <v>10636019</v>
      </c>
      <c r="E99" s="38">
        <v>10636019</v>
      </c>
      <c r="F99" s="65"/>
      <c r="G99" s="65"/>
      <c r="H99" s="65"/>
      <c r="I99" s="62"/>
      <c r="J99" s="62"/>
      <c r="K99" s="48"/>
    </row>
    <row r="100" spans="1:11" s="1" customFormat="1" x14ac:dyDescent="0.2">
      <c r="A100" s="20">
        <v>86</v>
      </c>
      <c r="B100" s="21" t="s">
        <v>149</v>
      </c>
      <c r="C100" s="10" t="s">
        <v>12</v>
      </c>
      <c r="D100" s="38">
        <f t="shared" si="4"/>
        <v>10618679</v>
      </c>
      <c r="E100" s="38">
        <v>10618679</v>
      </c>
      <c r="F100" s="65"/>
      <c r="G100" s="65"/>
      <c r="H100" s="65"/>
      <c r="I100" s="62"/>
      <c r="J100" s="62"/>
      <c r="K100" s="48"/>
    </row>
    <row r="101" spans="1:11" s="1" customFormat="1" x14ac:dyDescent="0.2">
      <c r="A101" s="20">
        <v>87</v>
      </c>
      <c r="B101" s="21" t="s">
        <v>150</v>
      </c>
      <c r="C101" s="10" t="s">
        <v>26</v>
      </c>
      <c r="D101" s="38">
        <f t="shared" si="4"/>
        <v>29912496</v>
      </c>
      <c r="E101" s="38">
        <v>29912496</v>
      </c>
      <c r="F101" s="65"/>
      <c r="G101" s="65"/>
      <c r="H101" s="65"/>
      <c r="I101" s="62"/>
      <c r="J101" s="62"/>
      <c r="K101" s="48"/>
    </row>
    <row r="102" spans="1:11" s="1" customFormat="1" x14ac:dyDescent="0.2">
      <c r="A102" s="20">
        <v>88</v>
      </c>
      <c r="B102" s="13" t="s">
        <v>151</v>
      </c>
      <c r="C102" s="10" t="s">
        <v>43</v>
      </c>
      <c r="D102" s="38">
        <f t="shared" si="4"/>
        <v>12789965</v>
      </c>
      <c r="E102" s="38">
        <v>12789965</v>
      </c>
      <c r="F102" s="65"/>
      <c r="G102" s="65"/>
      <c r="H102" s="65"/>
      <c r="I102" s="62"/>
      <c r="J102" s="62"/>
      <c r="K102" s="48"/>
    </row>
    <row r="103" spans="1:11" s="1" customFormat="1" x14ac:dyDescent="0.2">
      <c r="A103" s="20">
        <v>89</v>
      </c>
      <c r="B103" s="12" t="s">
        <v>153</v>
      </c>
      <c r="C103" s="10" t="s">
        <v>28</v>
      </c>
      <c r="D103" s="38">
        <f t="shared" si="4"/>
        <v>37549667</v>
      </c>
      <c r="E103" s="38">
        <v>37549667</v>
      </c>
      <c r="F103" s="65"/>
      <c r="G103" s="65"/>
      <c r="H103" s="65"/>
      <c r="I103" s="62"/>
      <c r="J103" s="62"/>
      <c r="K103" s="48"/>
    </row>
    <row r="104" spans="1:11" s="1" customFormat="1" x14ac:dyDescent="0.2">
      <c r="A104" s="20">
        <v>90</v>
      </c>
      <c r="B104" s="12" t="s">
        <v>154</v>
      </c>
      <c r="C104" s="10" t="s">
        <v>29</v>
      </c>
      <c r="D104" s="38">
        <f t="shared" si="4"/>
        <v>29539204</v>
      </c>
      <c r="E104" s="38">
        <v>29539204</v>
      </c>
      <c r="F104" s="65"/>
      <c r="G104" s="65"/>
      <c r="H104" s="65"/>
      <c r="I104" s="62"/>
      <c r="J104" s="62"/>
      <c r="K104" s="48"/>
    </row>
    <row r="105" spans="1:11" s="1" customFormat="1" ht="12" customHeight="1" x14ac:dyDescent="0.2">
      <c r="A105" s="20">
        <v>91</v>
      </c>
      <c r="B105" s="21" t="s">
        <v>155</v>
      </c>
      <c r="C105" s="10" t="s">
        <v>14</v>
      </c>
      <c r="D105" s="38">
        <f t="shared" si="4"/>
        <v>9659741</v>
      </c>
      <c r="E105" s="38">
        <v>9659741</v>
      </c>
      <c r="F105" s="65"/>
      <c r="G105" s="65"/>
      <c r="H105" s="65"/>
      <c r="I105" s="62"/>
      <c r="J105" s="62"/>
      <c r="K105" s="48"/>
    </row>
    <row r="106" spans="1:11" s="19" customFormat="1" x14ac:dyDescent="0.2">
      <c r="A106" s="20">
        <v>92</v>
      </c>
      <c r="B106" s="12" t="s">
        <v>156</v>
      </c>
      <c r="C106" s="10" t="s">
        <v>30</v>
      </c>
      <c r="D106" s="38">
        <f t="shared" si="4"/>
        <v>15785585</v>
      </c>
      <c r="E106" s="38">
        <v>15785585</v>
      </c>
      <c r="F106" s="65"/>
      <c r="G106" s="65"/>
      <c r="H106" s="65"/>
      <c r="I106" s="62"/>
      <c r="J106" s="62"/>
      <c r="K106" s="48"/>
    </row>
    <row r="107" spans="1:11" s="1" customFormat="1" x14ac:dyDescent="0.2">
      <c r="A107" s="20">
        <v>93</v>
      </c>
      <c r="B107" s="12" t="s">
        <v>157</v>
      </c>
      <c r="C107" s="10" t="s">
        <v>15</v>
      </c>
      <c r="D107" s="38">
        <f t="shared" si="4"/>
        <v>14656429</v>
      </c>
      <c r="E107" s="38">
        <v>14656429</v>
      </c>
      <c r="F107" s="65"/>
      <c r="G107" s="65"/>
      <c r="H107" s="65"/>
      <c r="I107" s="62"/>
      <c r="J107" s="62"/>
      <c r="K107" s="48"/>
    </row>
    <row r="108" spans="1:11" s="1" customFormat="1" x14ac:dyDescent="0.2">
      <c r="A108" s="20">
        <v>94</v>
      </c>
      <c r="B108" s="13" t="s">
        <v>158</v>
      </c>
      <c r="C108" s="10" t="s">
        <v>13</v>
      </c>
      <c r="D108" s="38">
        <f t="shared" ref="D108:D139" si="5">E108+K108</f>
        <v>32540804</v>
      </c>
      <c r="E108" s="38">
        <v>32540804</v>
      </c>
      <c r="F108" s="65"/>
      <c r="G108" s="65"/>
      <c r="H108" s="65">
        <v>10888287</v>
      </c>
      <c r="I108" s="62"/>
      <c r="J108" s="62">
        <v>2983696</v>
      </c>
      <c r="K108" s="48"/>
    </row>
    <row r="109" spans="1:11" s="1" customFormat="1" x14ac:dyDescent="0.2">
      <c r="A109" s="20">
        <v>95</v>
      </c>
      <c r="B109" s="21" t="s">
        <v>159</v>
      </c>
      <c r="C109" s="10" t="s">
        <v>31</v>
      </c>
      <c r="D109" s="38">
        <f t="shared" si="5"/>
        <v>11619240</v>
      </c>
      <c r="E109" s="38">
        <v>11619240</v>
      </c>
      <c r="F109" s="65"/>
      <c r="G109" s="65"/>
      <c r="H109" s="65"/>
      <c r="I109" s="62"/>
      <c r="J109" s="62"/>
      <c r="K109" s="48"/>
    </row>
    <row r="110" spans="1:11" s="1" customFormat="1" x14ac:dyDescent="0.2">
      <c r="A110" s="20">
        <v>96</v>
      </c>
      <c r="B110" s="12" t="s">
        <v>161</v>
      </c>
      <c r="C110" s="10" t="s">
        <v>33</v>
      </c>
      <c r="D110" s="38">
        <f t="shared" si="5"/>
        <v>30376240</v>
      </c>
      <c r="E110" s="38">
        <v>30376240</v>
      </c>
      <c r="F110" s="65"/>
      <c r="G110" s="65"/>
      <c r="H110" s="65"/>
      <c r="I110" s="62"/>
      <c r="J110" s="62"/>
      <c r="K110" s="48"/>
    </row>
    <row r="111" spans="1:11" s="1" customFormat="1" ht="13.5" customHeight="1" x14ac:dyDescent="0.2">
      <c r="A111" s="20">
        <v>97</v>
      </c>
      <c r="B111" s="12" t="s">
        <v>163</v>
      </c>
      <c r="C111" s="10" t="s">
        <v>164</v>
      </c>
      <c r="D111" s="38">
        <f t="shared" si="5"/>
        <v>3258333</v>
      </c>
      <c r="E111" s="38">
        <v>3258333</v>
      </c>
      <c r="F111" s="65"/>
      <c r="G111" s="65"/>
      <c r="H111" s="65"/>
      <c r="I111" s="62">
        <v>3258333</v>
      </c>
      <c r="J111" s="62"/>
      <c r="K111" s="48"/>
    </row>
    <row r="112" spans="1:11" s="1" customFormat="1" x14ac:dyDescent="0.2">
      <c r="A112" s="20">
        <v>98</v>
      </c>
      <c r="B112" s="12" t="s">
        <v>165</v>
      </c>
      <c r="C112" s="10" t="s">
        <v>166</v>
      </c>
      <c r="D112" s="38">
        <f t="shared" si="5"/>
        <v>124799735</v>
      </c>
      <c r="E112" s="38">
        <v>124799735</v>
      </c>
      <c r="F112" s="65"/>
      <c r="G112" s="65">
        <v>124799735</v>
      </c>
      <c r="H112" s="65"/>
      <c r="I112" s="62"/>
      <c r="J112" s="62"/>
      <c r="K112" s="48"/>
    </row>
    <row r="113" spans="1:11" s="1" customFormat="1" x14ac:dyDescent="0.2">
      <c r="A113" s="20">
        <v>99</v>
      </c>
      <c r="B113" s="21" t="s">
        <v>167</v>
      </c>
      <c r="C113" s="10" t="s">
        <v>168</v>
      </c>
      <c r="D113" s="38">
        <f t="shared" si="5"/>
        <v>0</v>
      </c>
      <c r="E113" s="38">
        <v>0</v>
      </c>
      <c r="F113" s="65"/>
      <c r="G113" s="65"/>
      <c r="H113" s="65"/>
      <c r="I113" s="62"/>
      <c r="J113" s="62"/>
      <c r="K113" s="48"/>
    </row>
    <row r="114" spans="1:11" s="1" customFormat="1" ht="12.75" customHeight="1" x14ac:dyDescent="0.2">
      <c r="A114" s="20">
        <v>100</v>
      </c>
      <c r="B114" s="21" t="s">
        <v>169</v>
      </c>
      <c r="C114" s="10" t="s">
        <v>170</v>
      </c>
      <c r="D114" s="38">
        <f t="shared" si="5"/>
        <v>165890</v>
      </c>
      <c r="E114" s="38">
        <v>165890</v>
      </c>
      <c r="F114" s="65"/>
      <c r="G114" s="65"/>
      <c r="H114" s="65"/>
      <c r="I114" s="62"/>
      <c r="J114" s="62"/>
      <c r="K114" s="48"/>
    </row>
    <row r="115" spans="1:11" s="1" customFormat="1" ht="24" x14ac:dyDescent="0.2">
      <c r="A115" s="20">
        <v>101</v>
      </c>
      <c r="B115" s="21" t="s">
        <v>171</v>
      </c>
      <c r="C115" s="10" t="s">
        <v>172</v>
      </c>
      <c r="D115" s="38">
        <f t="shared" si="5"/>
        <v>360653</v>
      </c>
      <c r="E115" s="38">
        <v>360653</v>
      </c>
      <c r="F115" s="65"/>
      <c r="G115" s="65"/>
      <c r="H115" s="65"/>
      <c r="I115" s="62"/>
      <c r="J115" s="62"/>
      <c r="K115" s="48"/>
    </row>
    <row r="116" spans="1:11" s="1" customFormat="1" x14ac:dyDescent="0.2">
      <c r="A116" s="20">
        <v>102</v>
      </c>
      <c r="B116" s="21" t="s">
        <v>173</v>
      </c>
      <c r="C116" s="10" t="s">
        <v>174</v>
      </c>
      <c r="D116" s="38">
        <f t="shared" si="5"/>
        <v>0</v>
      </c>
      <c r="E116" s="38">
        <v>0</v>
      </c>
      <c r="F116" s="65"/>
      <c r="G116" s="65"/>
      <c r="H116" s="65"/>
      <c r="I116" s="62"/>
      <c r="J116" s="62"/>
      <c r="K116" s="48"/>
    </row>
    <row r="117" spans="1:11" s="1" customFormat="1" x14ac:dyDescent="0.2">
      <c r="A117" s="20">
        <v>103</v>
      </c>
      <c r="B117" s="21" t="s">
        <v>175</v>
      </c>
      <c r="C117" s="10" t="s">
        <v>176</v>
      </c>
      <c r="D117" s="38">
        <f t="shared" si="5"/>
        <v>39099990</v>
      </c>
      <c r="E117" s="38">
        <v>39099990</v>
      </c>
      <c r="F117" s="65"/>
      <c r="G117" s="43"/>
      <c r="H117" s="65"/>
      <c r="I117" s="62">
        <v>39099990</v>
      </c>
      <c r="J117" s="62"/>
      <c r="K117" s="48"/>
    </row>
    <row r="118" spans="1:11" s="1" customFormat="1" x14ac:dyDescent="0.2">
      <c r="A118" s="20">
        <v>104</v>
      </c>
      <c r="B118" s="17" t="s">
        <v>177</v>
      </c>
      <c r="C118" s="15" t="s">
        <v>178</v>
      </c>
      <c r="D118" s="38">
        <f t="shared" si="5"/>
        <v>0</v>
      </c>
      <c r="E118" s="38">
        <v>0</v>
      </c>
      <c r="F118" s="65"/>
      <c r="G118" s="43"/>
      <c r="H118" s="65"/>
      <c r="I118" s="62"/>
      <c r="J118" s="62"/>
      <c r="K118" s="48"/>
    </row>
    <row r="119" spans="1:11" s="1" customFormat="1" x14ac:dyDescent="0.2">
      <c r="A119" s="20">
        <v>105</v>
      </c>
      <c r="B119" s="13" t="s">
        <v>179</v>
      </c>
      <c r="C119" s="10" t="s">
        <v>180</v>
      </c>
      <c r="D119" s="38">
        <f t="shared" si="5"/>
        <v>49386728</v>
      </c>
      <c r="E119" s="38">
        <v>49386728</v>
      </c>
      <c r="F119" s="65">
        <v>7813525</v>
      </c>
      <c r="G119" s="65">
        <v>41573203</v>
      </c>
      <c r="H119" s="65"/>
      <c r="I119" s="62"/>
      <c r="J119" s="62"/>
      <c r="K119" s="48"/>
    </row>
    <row r="120" spans="1:11" s="1" customFormat="1" ht="11.25" customHeight="1" x14ac:dyDescent="0.2">
      <c r="A120" s="20">
        <v>106</v>
      </c>
      <c r="B120" s="21" t="s">
        <v>181</v>
      </c>
      <c r="C120" s="10" t="s">
        <v>182</v>
      </c>
      <c r="D120" s="38">
        <f t="shared" si="5"/>
        <v>0</v>
      </c>
      <c r="E120" s="38">
        <v>0</v>
      </c>
      <c r="F120" s="65"/>
      <c r="H120" s="65"/>
      <c r="I120" s="62"/>
      <c r="J120" s="62"/>
      <c r="K120" s="48"/>
    </row>
    <row r="121" spans="1:11" s="1" customFormat="1" x14ac:dyDescent="0.2">
      <c r="A121" s="20">
        <v>107</v>
      </c>
      <c r="B121" s="12" t="s">
        <v>183</v>
      </c>
      <c r="C121" s="18" t="s">
        <v>184</v>
      </c>
      <c r="D121" s="38">
        <f t="shared" si="5"/>
        <v>20819913</v>
      </c>
      <c r="E121" s="38">
        <v>20819913</v>
      </c>
      <c r="F121" s="65"/>
      <c r="G121" s="65">
        <v>20819913</v>
      </c>
      <c r="H121" s="65"/>
      <c r="I121" s="62"/>
      <c r="J121" s="62"/>
      <c r="K121" s="48"/>
    </row>
    <row r="122" spans="1:11" s="1" customFormat="1" x14ac:dyDescent="0.2">
      <c r="A122" s="20">
        <v>108</v>
      </c>
      <c r="B122" s="21" t="s">
        <v>185</v>
      </c>
      <c r="C122" s="10" t="s">
        <v>262</v>
      </c>
      <c r="D122" s="38">
        <f t="shared" si="5"/>
        <v>215890</v>
      </c>
      <c r="E122" s="38">
        <v>215890</v>
      </c>
      <c r="F122" s="65"/>
      <c r="G122" s="65"/>
      <c r="H122" s="65"/>
      <c r="I122" s="62"/>
      <c r="J122" s="62"/>
      <c r="K122" s="48"/>
    </row>
    <row r="123" spans="1:11" s="1" customFormat="1" ht="14.25" customHeight="1" x14ac:dyDescent="0.2">
      <c r="A123" s="20">
        <v>109</v>
      </c>
      <c r="B123" s="13" t="s">
        <v>186</v>
      </c>
      <c r="C123" s="10" t="s">
        <v>251</v>
      </c>
      <c r="D123" s="38">
        <f t="shared" si="5"/>
        <v>150620</v>
      </c>
      <c r="E123" s="38">
        <v>150620</v>
      </c>
      <c r="F123" s="65"/>
      <c r="G123" s="65"/>
      <c r="H123" s="65"/>
      <c r="I123" s="62"/>
      <c r="J123" s="62"/>
      <c r="K123" s="48"/>
    </row>
    <row r="124" spans="1:11" s="1" customFormat="1" x14ac:dyDescent="0.2">
      <c r="A124" s="20">
        <v>110</v>
      </c>
      <c r="B124" s="12" t="s">
        <v>331</v>
      </c>
      <c r="C124" s="10" t="s">
        <v>319</v>
      </c>
      <c r="D124" s="38">
        <f t="shared" si="5"/>
        <v>0</v>
      </c>
      <c r="E124" s="38">
        <v>0</v>
      </c>
      <c r="F124" s="65"/>
      <c r="G124" s="65"/>
      <c r="H124" s="65"/>
      <c r="I124" s="62"/>
      <c r="J124" s="62"/>
      <c r="K124" s="48"/>
    </row>
    <row r="125" spans="1:11" s="1" customFormat="1" x14ac:dyDescent="0.2">
      <c r="A125" s="20">
        <v>111</v>
      </c>
      <c r="B125" s="54" t="s">
        <v>422</v>
      </c>
      <c r="C125" s="15" t="s">
        <v>423</v>
      </c>
      <c r="D125" s="38">
        <f t="shared" si="5"/>
        <v>0</v>
      </c>
      <c r="E125" s="38">
        <v>0</v>
      </c>
      <c r="F125" s="43"/>
      <c r="G125" s="65"/>
      <c r="H125" s="65"/>
      <c r="I125" s="62"/>
      <c r="J125" s="62"/>
      <c r="K125" s="48"/>
    </row>
    <row r="126" spans="1:11" s="1" customFormat="1" ht="13.5" customHeight="1" x14ac:dyDescent="0.2">
      <c r="A126" s="20">
        <v>112</v>
      </c>
      <c r="B126" s="13" t="s">
        <v>187</v>
      </c>
      <c r="C126" s="10" t="s">
        <v>322</v>
      </c>
      <c r="D126" s="38">
        <f t="shared" si="5"/>
        <v>60620161</v>
      </c>
      <c r="E126" s="38">
        <v>60620161</v>
      </c>
      <c r="F126" s="43"/>
      <c r="G126" s="65">
        <v>60620161</v>
      </c>
      <c r="H126" s="65"/>
      <c r="I126" s="62"/>
      <c r="J126" s="62"/>
      <c r="K126" s="48"/>
    </row>
    <row r="127" spans="1:11" s="1" customFormat="1" x14ac:dyDescent="0.2">
      <c r="A127" s="20">
        <v>113</v>
      </c>
      <c r="B127" s="21" t="s">
        <v>188</v>
      </c>
      <c r="C127" s="10" t="s">
        <v>189</v>
      </c>
      <c r="D127" s="38">
        <f t="shared" si="5"/>
        <v>0</v>
      </c>
      <c r="E127" s="38">
        <v>0</v>
      </c>
      <c r="F127" s="43"/>
      <c r="G127" s="65"/>
      <c r="H127" s="65"/>
      <c r="I127" s="62"/>
      <c r="J127" s="62"/>
      <c r="K127" s="48"/>
    </row>
    <row r="128" spans="1:11" s="1" customFormat="1" ht="24" x14ac:dyDescent="0.2">
      <c r="A128" s="20">
        <v>114</v>
      </c>
      <c r="B128" s="21" t="s">
        <v>190</v>
      </c>
      <c r="C128" s="35" t="s">
        <v>307</v>
      </c>
      <c r="D128" s="38">
        <f t="shared" si="5"/>
        <v>216894</v>
      </c>
      <c r="E128" s="38">
        <v>216894</v>
      </c>
      <c r="F128" s="43"/>
      <c r="G128" s="65"/>
      <c r="H128" s="65"/>
      <c r="I128" s="62"/>
      <c r="J128" s="62"/>
      <c r="K128" s="48"/>
    </row>
    <row r="129" spans="1:11" s="1" customFormat="1" x14ac:dyDescent="0.2">
      <c r="A129" s="20">
        <v>115</v>
      </c>
      <c r="B129" s="21" t="s">
        <v>191</v>
      </c>
      <c r="C129" s="10" t="s">
        <v>226</v>
      </c>
      <c r="D129" s="38">
        <f t="shared" si="5"/>
        <v>139389911</v>
      </c>
      <c r="E129" s="38">
        <v>139389911</v>
      </c>
      <c r="F129" s="65">
        <v>31364434</v>
      </c>
      <c r="H129" s="65"/>
      <c r="I129" s="62">
        <v>1303333</v>
      </c>
      <c r="J129" s="62"/>
      <c r="K129" s="48"/>
    </row>
    <row r="130" spans="1:11" ht="10.5" customHeight="1" x14ac:dyDescent="0.2">
      <c r="A130" s="20">
        <v>116</v>
      </c>
      <c r="B130" s="21" t="s">
        <v>192</v>
      </c>
      <c r="C130" s="10" t="s">
        <v>193</v>
      </c>
      <c r="D130" s="38">
        <f t="shared" si="5"/>
        <v>4339508439</v>
      </c>
      <c r="E130" s="38">
        <v>4312541265</v>
      </c>
      <c r="F130" s="65">
        <v>4312541265</v>
      </c>
      <c r="G130" s="65"/>
      <c r="H130" s="65"/>
      <c r="I130" s="62"/>
      <c r="J130" s="62"/>
      <c r="K130" s="48">
        <v>26967174</v>
      </c>
    </row>
    <row r="131" spans="1:11" s="1" customFormat="1" x14ac:dyDescent="0.2">
      <c r="A131" s="20">
        <v>117</v>
      </c>
      <c r="B131" s="21" t="s">
        <v>194</v>
      </c>
      <c r="C131" s="10" t="s">
        <v>40</v>
      </c>
      <c r="D131" s="38">
        <f t="shared" si="5"/>
        <v>13505685</v>
      </c>
      <c r="E131" s="38">
        <v>13505685</v>
      </c>
      <c r="F131" s="65"/>
      <c r="G131" s="65"/>
      <c r="H131" s="65"/>
      <c r="I131" s="62"/>
      <c r="J131" s="62"/>
      <c r="K131" s="48"/>
    </row>
    <row r="132" spans="1:11" s="1" customFormat="1" x14ac:dyDescent="0.2">
      <c r="A132" s="20">
        <v>118</v>
      </c>
      <c r="B132" s="12" t="s">
        <v>195</v>
      </c>
      <c r="C132" s="10" t="s">
        <v>46</v>
      </c>
      <c r="D132" s="38">
        <f t="shared" si="5"/>
        <v>124029702</v>
      </c>
      <c r="E132" s="38">
        <v>124029702</v>
      </c>
      <c r="F132" s="65">
        <v>28897308</v>
      </c>
      <c r="G132" s="65"/>
      <c r="H132" s="65"/>
      <c r="I132" s="62"/>
      <c r="J132" s="62">
        <v>19891304</v>
      </c>
      <c r="K132" s="48"/>
    </row>
    <row r="133" spans="1:11" s="1" customFormat="1" x14ac:dyDescent="0.2">
      <c r="A133" s="20">
        <v>119</v>
      </c>
      <c r="B133" s="12" t="s">
        <v>196</v>
      </c>
      <c r="C133" s="10" t="s">
        <v>228</v>
      </c>
      <c r="D133" s="38">
        <f t="shared" si="5"/>
        <v>53718572</v>
      </c>
      <c r="E133" s="38">
        <v>53718572</v>
      </c>
      <c r="F133" s="65"/>
      <c r="G133" s="65"/>
      <c r="H133" s="65"/>
      <c r="I133" s="62"/>
      <c r="J133" s="62"/>
      <c r="K133" s="48"/>
    </row>
    <row r="134" spans="1:11" s="1" customFormat="1" x14ac:dyDescent="0.2">
      <c r="A134" s="20">
        <v>120</v>
      </c>
      <c r="B134" s="12" t="s">
        <v>197</v>
      </c>
      <c r="C134" s="10" t="s">
        <v>48</v>
      </c>
      <c r="D134" s="38">
        <f t="shared" si="5"/>
        <v>72410820</v>
      </c>
      <c r="E134" s="38">
        <v>72410820</v>
      </c>
      <c r="F134" s="65"/>
      <c r="G134" s="65"/>
      <c r="H134" s="65"/>
      <c r="I134" s="62"/>
      <c r="J134" s="62">
        <v>29836956</v>
      </c>
      <c r="K134" s="48"/>
    </row>
    <row r="135" spans="1:11" s="1" customFormat="1" x14ac:dyDescent="0.2">
      <c r="A135" s="20">
        <v>121</v>
      </c>
      <c r="B135" s="21" t="s">
        <v>198</v>
      </c>
      <c r="C135" s="10" t="s">
        <v>47</v>
      </c>
      <c r="D135" s="38">
        <f t="shared" si="5"/>
        <v>164685970</v>
      </c>
      <c r="E135" s="38">
        <v>164685970</v>
      </c>
      <c r="F135" s="65"/>
      <c r="G135" s="65">
        <v>143238544.23999998</v>
      </c>
      <c r="H135" s="65"/>
      <c r="I135" s="62"/>
      <c r="J135" s="62"/>
      <c r="K135" s="48"/>
    </row>
    <row r="136" spans="1:11" s="1" customFormat="1" x14ac:dyDescent="0.2">
      <c r="A136" s="20">
        <v>122</v>
      </c>
      <c r="B136" s="21" t="s">
        <v>199</v>
      </c>
      <c r="C136" s="10" t="s">
        <v>200</v>
      </c>
      <c r="D136" s="38">
        <f t="shared" si="5"/>
        <v>0</v>
      </c>
      <c r="E136" s="38">
        <v>0</v>
      </c>
      <c r="F136" s="65"/>
      <c r="G136" s="65"/>
      <c r="H136" s="65"/>
      <c r="I136" s="62"/>
      <c r="J136" s="62"/>
      <c r="K136" s="48"/>
    </row>
    <row r="137" spans="1:11" s="1" customFormat="1" x14ac:dyDescent="0.2">
      <c r="A137" s="20">
        <v>123</v>
      </c>
      <c r="B137" s="21" t="s">
        <v>201</v>
      </c>
      <c r="C137" s="10" t="s">
        <v>41</v>
      </c>
      <c r="D137" s="38">
        <f t="shared" si="5"/>
        <v>11494392</v>
      </c>
      <c r="E137" s="38">
        <v>11494392</v>
      </c>
      <c r="G137" s="65"/>
      <c r="H137" s="65"/>
      <c r="I137" s="62"/>
      <c r="J137" s="62"/>
      <c r="K137" s="48"/>
    </row>
    <row r="138" spans="1:11" s="1" customFormat="1" x14ac:dyDescent="0.2">
      <c r="A138" s="20">
        <v>124</v>
      </c>
      <c r="B138" s="12" t="s">
        <v>202</v>
      </c>
      <c r="C138" s="10" t="s">
        <v>227</v>
      </c>
      <c r="D138" s="38">
        <f t="shared" si="5"/>
        <v>34958970</v>
      </c>
      <c r="E138" s="38">
        <v>34958970</v>
      </c>
      <c r="F138" s="65"/>
      <c r="G138" s="65"/>
      <c r="H138" s="65"/>
      <c r="I138" s="62"/>
      <c r="J138" s="62"/>
      <c r="K138" s="48"/>
    </row>
    <row r="139" spans="1:11" s="1" customFormat="1" ht="24" x14ac:dyDescent="0.2">
      <c r="A139" s="20">
        <v>125</v>
      </c>
      <c r="B139" s="13" t="s">
        <v>203</v>
      </c>
      <c r="C139" s="10" t="s">
        <v>465</v>
      </c>
      <c r="D139" s="38">
        <f t="shared" si="5"/>
        <v>139207170</v>
      </c>
      <c r="E139" s="38">
        <v>139207170</v>
      </c>
      <c r="F139" s="65"/>
      <c r="G139" s="65"/>
      <c r="H139" s="65"/>
      <c r="I139" s="62"/>
      <c r="J139" s="62"/>
      <c r="K139" s="48"/>
    </row>
    <row r="140" spans="1:11" x14ac:dyDescent="0.2">
      <c r="A140" s="20">
        <v>126</v>
      </c>
      <c r="B140" s="21" t="s">
        <v>204</v>
      </c>
      <c r="C140" s="10" t="s">
        <v>205</v>
      </c>
      <c r="D140" s="38">
        <f t="shared" ref="D140:D149" si="6">E140+K140</f>
        <v>250967715</v>
      </c>
      <c r="E140" s="38">
        <v>250967715</v>
      </c>
      <c r="F140" s="65"/>
      <c r="G140" s="65"/>
      <c r="H140" s="65">
        <v>250967715</v>
      </c>
      <c r="I140" s="62"/>
      <c r="J140" s="62"/>
      <c r="K140" s="48"/>
    </row>
    <row r="141" spans="1:11" x14ac:dyDescent="0.2">
      <c r="A141" s="20">
        <v>127</v>
      </c>
      <c r="B141" s="12" t="s">
        <v>206</v>
      </c>
      <c r="C141" s="10" t="s">
        <v>207</v>
      </c>
      <c r="D141" s="38">
        <f t="shared" si="6"/>
        <v>0</v>
      </c>
      <c r="E141" s="38">
        <v>0</v>
      </c>
      <c r="F141" s="65"/>
      <c r="G141" s="65"/>
      <c r="H141" s="65"/>
      <c r="I141" s="62"/>
      <c r="J141" s="62"/>
      <c r="K141" s="48"/>
    </row>
    <row r="142" spans="1:11" x14ac:dyDescent="0.2">
      <c r="A142" s="20">
        <v>128</v>
      </c>
      <c r="B142" s="21" t="s">
        <v>208</v>
      </c>
      <c r="C142" s="10" t="s">
        <v>209</v>
      </c>
      <c r="D142" s="38">
        <f t="shared" si="6"/>
        <v>241000693</v>
      </c>
      <c r="E142" s="38">
        <v>221253260</v>
      </c>
      <c r="F142" s="65">
        <v>221253260</v>
      </c>
      <c r="G142" s="65"/>
      <c r="H142" s="65"/>
      <c r="I142" s="62"/>
      <c r="J142" s="62"/>
      <c r="K142" s="48">
        <v>19747433</v>
      </c>
    </row>
    <row r="143" spans="1:11" x14ac:dyDescent="0.2">
      <c r="A143" s="20">
        <v>129</v>
      </c>
      <c r="B143" s="85" t="s">
        <v>252</v>
      </c>
      <c r="C143" s="87" t="s">
        <v>253</v>
      </c>
      <c r="D143" s="38">
        <f t="shared" si="6"/>
        <v>0</v>
      </c>
      <c r="E143" s="38">
        <v>0</v>
      </c>
      <c r="F143" s="64"/>
      <c r="G143" s="64"/>
      <c r="H143" s="64"/>
      <c r="I143" s="62"/>
      <c r="J143" s="62"/>
      <c r="K143" s="40"/>
    </row>
    <row r="144" spans="1:11" x14ac:dyDescent="0.2">
      <c r="A144" s="20">
        <v>130</v>
      </c>
      <c r="B144" s="88" t="s">
        <v>254</v>
      </c>
      <c r="C144" s="41" t="s">
        <v>255</v>
      </c>
      <c r="D144" s="38">
        <f t="shared" si="6"/>
        <v>0</v>
      </c>
      <c r="E144" s="38">
        <v>0</v>
      </c>
      <c r="F144" s="64"/>
      <c r="G144" s="64"/>
      <c r="H144" s="64"/>
      <c r="I144" s="62"/>
      <c r="J144" s="62"/>
      <c r="K144" s="40"/>
    </row>
    <row r="145" spans="1:64" x14ac:dyDescent="0.2">
      <c r="A145" s="20">
        <v>131</v>
      </c>
      <c r="B145" s="89" t="s">
        <v>256</v>
      </c>
      <c r="C145" s="141" t="s">
        <v>420</v>
      </c>
      <c r="D145" s="38">
        <f t="shared" si="6"/>
        <v>0</v>
      </c>
      <c r="E145" s="38">
        <v>0</v>
      </c>
      <c r="F145" s="64"/>
      <c r="G145" s="64"/>
      <c r="H145" s="64"/>
      <c r="I145" s="62"/>
      <c r="J145" s="62"/>
      <c r="K145" s="40"/>
    </row>
    <row r="146" spans="1:64" x14ac:dyDescent="0.2">
      <c r="A146" s="20">
        <v>132</v>
      </c>
      <c r="B146" s="20" t="s">
        <v>260</v>
      </c>
      <c r="C146" s="28" t="s">
        <v>261</v>
      </c>
      <c r="D146" s="38">
        <f t="shared" si="6"/>
        <v>0</v>
      </c>
      <c r="E146" s="38">
        <v>0</v>
      </c>
      <c r="F146" s="64"/>
      <c r="G146" s="64"/>
      <c r="H146" s="64"/>
      <c r="I146" s="62"/>
      <c r="J146" s="62"/>
      <c r="K146" s="40"/>
    </row>
    <row r="147" spans="1:64" s="4" customFormat="1" x14ac:dyDescent="0.2">
      <c r="A147" s="20">
        <v>133</v>
      </c>
      <c r="B147" s="54" t="s">
        <v>312</v>
      </c>
      <c r="C147" s="28" t="s">
        <v>311</v>
      </c>
      <c r="D147" s="38">
        <f t="shared" si="6"/>
        <v>0</v>
      </c>
      <c r="E147" s="38">
        <v>0</v>
      </c>
      <c r="F147" s="66"/>
      <c r="G147" s="66"/>
      <c r="H147" s="64"/>
      <c r="I147" s="62"/>
      <c r="J147" s="62"/>
      <c r="K147" s="51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</row>
    <row r="148" spans="1:64" s="4" customFormat="1" x14ac:dyDescent="0.2">
      <c r="A148" s="20">
        <v>134</v>
      </c>
      <c r="B148" s="54" t="s">
        <v>321</v>
      </c>
      <c r="C148" s="28" t="s">
        <v>318</v>
      </c>
      <c r="D148" s="38">
        <f t="shared" si="6"/>
        <v>4858857</v>
      </c>
      <c r="E148" s="38">
        <v>4858857</v>
      </c>
      <c r="F148" s="66"/>
      <c r="G148" s="66"/>
      <c r="H148" s="64">
        <v>4858857</v>
      </c>
      <c r="I148" s="62"/>
      <c r="J148" s="62"/>
      <c r="K148" s="51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</row>
    <row r="149" spans="1:64" s="4" customFormat="1" ht="14.25" customHeight="1" x14ac:dyDescent="0.2">
      <c r="A149" s="20">
        <v>135</v>
      </c>
      <c r="B149" s="54" t="s">
        <v>413</v>
      </c>
      <c r="C149" s="15" t="s">
        <v>414</v>
      </c>
      <c r="D149" s="38">
        <f t="shared" si="6"/>
        <v>288523</v>
      </c>
      <c r="E149" s="38">
        <v>288523</v>
      </c>
      <c r="F149" s="65"/>
      <c r="G149" s="65"/>
      <c r="H149" s="65"/>
      <c r="I149" s="62"/>
      <c r="J149" s="62"/>
      <c r="K149" s="133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</row>
    <row r="151" spans="1:64" x14ac:dyDescent="0.2">
      <c r="F151" s="4"/>
      <c r="G151" s="4"/>
      <c r="H151" s="4"/>
      <c r="I151" s="4"/>
      <c r="J151" s="4"/>
      <c r="K151" s="4"/>
    </row>
  </sheetData>
  <mergeCells count="12">
    <mergeCell ref="A92:A95"/>
    <mergeCell ref="B92:B95"/>
    <mergeCell ref="A8:C8"/>
    <mergeCell ref="A11:C11"/>
    <mergeCell ref="A3:K3"/>
    <mergeCell ref="A6:A7"/>
    <mergeCell ref="B6:B7"/>
    <mergeCell ref="C6:C7"/>
    <mergeCell ref="D6:D7"/>
    <mergeCell ref="E6:E7"/>
    <mergeCell ref="K6:K7"/>
    <mergeCell ref="F6:J6"/>
  </mergeCells>
  <pageMargins left="0" right="0" top="0" bottom="0" header="0" footer="0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Z152"/>
  <sheetViews>
    <sheetView zoomScale="90" zoomScaleNormal="9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E147" sqref="E147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15.42578125" style="33" customWidth="1"/>
    <col min="5" max="5" width="16.140625" style="33" customWidth="1"/>
    <col min="6" max="6" width="13.140625" style="4" customWidth="1"/>
    <col min="7" max="7" width="12.42578125" style="4" customWidth="1"/>
    <col min="8" max="8" width="13.140625" style="4" customWidth="1"/>
    <col min="9" max="9" width="11" style="4" customWidth="1"/>
    <col min="10" max="10" width="13.42578125" style="4" customWidth="1"/>
    <col min="11" max="12" width="13.140625" style="4" customWidth="1"/>
    <col min="13" max="13" width="12.140625" style="4" customWidth="1"/>
    <col min="14" max="14" width="15.7109375" style="4" customWidth="1"/>
    <col min="15" max="15" width="17.85546875" style="4" customWidth="1"/>
    <col min="16" max="16" width="14" style="4" customWidth="1"/>
    <col min="17" max="17" width="11.5703125" style="4" customWidth="1"/>
    <col min="18" max="18" width="9.140625" style="8"/>
    <col min="19" max="19" width="13.42578125" style="33" bestFit="1" customWidth="1"/>
    <col min="20" max="20" width="11.140625" style="33" bestFit="1" customWidth="1"/>
    <col min="21" max="16384" width="9.140625" style="8"/>
  </cols>
  <sheetData>
    <row r="2" spans="1:20" ht="26.25" customHeight="1" x14ac:dyDescent="0.2">
      <c r="A2" s="318" t="s">
        <v>435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138"/>
    </row>
    <row r="3" spans="1:20" x14ac:dyDescent="0.2">
      <c r="C3" s="9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4" t="s">
        <v>278</v>
      </c>
    </row>
    <row r="4" spans="1:20" s="2" customFormat="1" ht="15.75" customHeight="1" x14ac:dyDescent="0.2">
      <c r="A4" s="294" t="s">
        <v>44</v>
      </c>
      <c r="B4" s="294" t="s">
        <v>56</v>
      </c>
      <c r="C4" s="295" t="s">
        <v>45</v>
      </c>
      <c r="D4" s="309" t="s">
        <v>286</v>
      </c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S4" s="130"/>
      <c r="T4" s="130"/>
    </row>
    <row r="5" spans="1:20" ht="15" customHeight="1" x14ac:dyDescent="0.2">
      <c r="A5" s="294"/>
      <c r="B5" s="294"/>
      <c r="C5" s="295"/>
      <c r="D5" s="319" t="s">
        <v>230</v>
      </c>
      <c r="E5" s="319" t="s">
        <v>462</v>
      </c>
      <c r="F5" s="312" t="s">
        <v>287</v>
      </c>
      <c r="G5" s="314" t="s">
        <v>407</v>
      </c>
      <c r="H5" s="312" t="s">
        <v>468</v>
      </c>
      <c r="I5" s="232"/>
      <c r="J5" s="322" t="s">
        <v>417</v>
      </c>
      <c r="K5" s="312" t="s">
        <v>34</v>
      </c>
      <c r="L5" s="306" t="s">
        <v>275</v>
      </c>
      <c r="M5" s="307"/>
      <c r="N5" s="307"/>
      <c r="O5" s="307"/>
      <c r="P5" s="307"/>
      <c r="Q5" s="308"/>
    </row>
    <row r="6" spans="1:20" ht="14.25" customHeight="1" x14ac:dyDescent="0.2">
      <c r="A6" s="294"/>
      <c r="B6" s="294"/>
      <c r="C6" s="295"/>
      <c r="D6" s="320"/>
      <c r="E6" s="320"/>
      <c r="F6" s="316"/>
      <c r="G6" s="317"/>
      <c r="H6" s="316"/>
      <c r="I6" s="234"/>
      <c r="J6" s="323"/>
      <c r="K6" s="316"/>
      <c r="L6" s="314" t="s">
        <v>408</v>
      </c>
      <c r="M6" s="312" t="s">
        <v>467</v>
      </c>
      <c r="N6" s="310" t="s">
        <v>459</v>
      </c>
      <c r="O6" s="310" t="s">
        <v>460</v>
      </c>
      <c r="P6" s="310" t="s">
        <v>418</v>
      </c>
      <c r="Q6" s="310" t="s">
        <v>461</v>
      </c>
    </row>
    <row r="7" spans="1:20" ht="108.75" customHeight="1" x14ac:dyDescent="0.2">
      <c r="A7" s="294"/>
      <c r="B7" s="294"/>
      <c r="C7" s="295"/>
      <c r="D7" s="321"/>
      <c r="E7" s="321"/>
      <c r="F7" s="313"/>
      <c r="G7" s="315"/>
      <c r="H7" s="313"/>
      <c r="I7" s="233" t="s">
        <v>458</v>
      </c>
      <c r="J7" s="324"/>
      <c r="K7" s="313"/>
      <c r="L7" s="315"/>
      <c r="M7" s="313"/>
      <c r="N7" s="311"/>
      <c r="O7" s="311"/>
      <c r="P7" s="311"/>
      <c r="Q7" s="311"/>
    </row>
    <row r="8" spans="1:20" s="2" customFormat="1" x14ac:dyDescent="0.2">
      <c r="A8" s="289" t="s">
        <v>225</v>
      </c>
      <c r="B8" s="289"/>
      <c r="C8" s="289"/>
      <c r="D8" s="50">
        <f>D9+D10+D11</f>
        <v>41704963316</v>
      </c>
      <c r="E8" s="50">
        <f t="shared" ref="E8:Q8" si="0">E9+E10+E11</f>
        <v>30639344217.489998</v>
      </c>
      <c r="F8" s="50">
        <f t="shared" si="0"/>
        <v>4140639351</v>
      </c>
      <c r="G8" s="50">
        <f t="shared" si="0"/>
        <v>434790007</v>
      </c>
      <c r="H8" s="50">
        <f t="shared" si="0"/>
        <v>1215058917.51</v>
      </c>
      <c r="I8" s="50">
        <f t="shared" si="0"/>
        <v>66054330</v>
      </c>
      <c r="J8" s="50">
        <f t="shared" si="0"/>
        <v>140902790</v>
      </c>
      <c r="K8" s="50">
        <f t="shared" si="0"/>
        <v>5068173703</v>
      </c>
      <c r="L8" s="50">
        <f t="shared" si="0"/>
        <v>797938186</v>
      </c>
      <c r="M8" s="50">
        <f t="shared" si="0"/>
        <v>371523617</v>
      </c>
      <c r="N8" s="50">
        <f t="shared" si="0"/>
        <v>396102187</v>
      </c>
      <c r="O8" s="50">
        <f t="shared" si="0"/>
        <v>361295430</v>
      </c>
      <c r="P8" s="50">
        <f t="shared" si="0"/>
        <v>253091271</v>
      </c>
      <c r="Q8" s="50">
        <f t="shared" si="0"/>
        <v>126627552</v>
      </c>
      <c r="S8" s="130"/>
      <c r="T8" s="130"/>
    </row>
    <row r="9" spans="1:20" s="3" customFormat="1" ht="11.25" customHeight="1" x14ac:dyDescent="0.2">
      <c r="A9" s="5"/>
      <c r="B9" s="5"/>
      <c r="C9" s="11" t="s">
        <v>54</v>
      </c>
      <c r="D9" s="38">
        <v>4369562712</v>
      </c>
      <c r="E9" s="38">
        <v>4306921271</v>
      </c>
      <c r="F9" s="38">
        <v>62641441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8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S9" s="72"/>
      <c r="T9" s="72"/>
    </row>
    <row r="10" spans="1:20" s="1" customFormat="1" ht="11.25" customHeight="1" x14ac:dyDescent="0.2">
      <c r="A10" s="262"/>
      <c r="B10" s="262"/>
      <c r="C10" s="261" t="s">
        <v>280</v>
      </c>
      <c r="D10" s="38">
        <f t="shared" ref="D10" si="1">E10+F10+G10+H10+J10+K10</f>
        <v>0</v>
      </c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S10" s="73"/>
      <c r="T10" s="73"/>
    </row>
    <row r="11" spans="1:20" s="2" customFormat="1" x14ac:dyDescent="0.2">
      <c r="A11" s="289" t="s">
        <v>224</v>
      </c>
      <c r="B11" s="289"/>
      <c r="C11" s="289"/>
      <c r="D11" s="50">
        <f t="shared" ref="D11:Q11" si="2">SUM(D12:D147)-D92</f>
        <v>37335400604</v>
      </c>
      <c r="E11" s="50">
        <f t="shared" si="2"/>
        <v>26332422946.489998</v>
      </c>
      <c r="F11" s="50">
        <f t="shared" si="2"/>
        <v>4077997910</v>
      </c>
      <c r="G11" s="50">
        <f t="shared" si="2"/>
        <v>434790007</v>
      </c>
      <c r="H11" s="50">
        <f t="shared" si="2"/>
        <v>1215058917.51</v>
      </c>
      <c r="I11" s="50">
        <f t="shared" ref="I11" si="3">SUM(I12:I147)-I92</f>
        <v>66054330</v>
      </c>
      <c r="J11" s="50">
        <f t="shared" si="2"/>
        <v>140902790</v>
      </c>
      <c r="K11" s="50">
        <f t="shared" si="2"/>
        <v>5068173703</v>
      </c>
      <c r="L11" s="50">
        <f t="shared" si="2"/>
        <v>797938186</v>
      </c>
      <c r="M11" s="50">
        <f t="shared" si="2"/>
        <v>371523617</v>
      </c>
      <c r="N11" s="50">
        <f t="shared" si="2"/>
        <v>396102187</v>
      </c>
      <c r="O11" s="50">
        <f t="shared" si="2"/>
        <v>361295430</v>
      </c>
      <c r="P11" s="50">
        <f t="shared" ref="P11" si="4">SUM(P12:P147)-P92</f>
        <v>253091271</v>
      </c>
      <c r="Q11" s="50">
        <f t="shared" si="2"/>
        <v>126627552</v>
      </c>
      <c r="S11" s="130"/>
      <c r="T11" s="130"/>
    </row>
    <row r="12" spans="1:20" s="1" customFormat="1" ht="12" customHeight="1" x14ac:dyDescent="0.2">
      <c r="A12" s="20">
        <v>1</v>
      </c>
      <c r="B12" s="12" t="s">
        <v>57</v>
      </c>
      <c r="C12" s="10" t="s">
        <v>42</v>
      </c>
      <c r="D12" s="38">
        <f>E12+F12+G12+H12+I12+J12+K12</f>
        <v>65997095</v>
      </c>
      <c r="E12" s="38">
        <v>65997095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/>
      <c r="L12" s="38">
        <v>0</v>
      </c>
      <c r="M12" s="38">
        <v>0</v>
      </c>
      <c r="N12" s="38">
        <v>0</v>
      </c>
      <c r="O12" s="38">
        <v>0</v>
      </c>
      <c r="P12" s="38">
        <v>0</v>
      </c>
      <c r="Q12" s="38">
        <v>0</v>
      </c>
      <c r="S12" s="73"/>
      <c r="T12" s="73"/>
    </row>
    <row r="13" spans="1:20" s="1" customFormat="1" x14ac:dyDescent="0.2">
      <c r="A13" s="20">
        <v>2</v>
      </c>
      <c r="B13" s="13" t="s">
        <v>58</v>
      </c>
      <c r="C13" s="10" t="s">
        <v>210</v>
      </c>
      <c r="D13" s="38">
        <f t="shared" ref="D13:D76" si="5">E13+F13+G13+H13+I13+J13+K13</f>
        <v>54418743</v>
      </c>
      <c r="E13" s="38">
        <v>54418743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/>
      <c r="L13" s="38">
        <v>0</v>
      </c>
      <c r="M13" s="38">
        <v>0</v>
      </c>
      <c r="N13" s="38">
        <v>0</v>
      </c>
      <c r="O13" s="38">
        <v>0</v>
      </c>
      <c r="P13" s="38">
        <v>0</v>
      </c>
      <c r="Q13" s="38">
        <v>0</v>
      </c>
      <c r="S13" s="73"/>
      <c r="T13" s="73"/>
    </row>
    <row r="14" spans="1:20" s="19" customFormat="1" x14ac:dyDescent="0.2">
      <c r="A14" s="20">
        <v>3</v>
      </c>
      <c r="B14" s="21" t="s">
        <v>59</v>
      </c>
      <c r="C14" s="10" t="s">
        <v>5</v>
      </c>
      <c r="D14" s="39">
        <f t="shared" si="5"/>
        <v>315232802</v>
      </c>
      <c r="E14" s="39">
        <v>315232802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/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S14" s="137"/>
      <c r="T14" s="137"/>
    </row>
    <row r="15" spans="1:20" s="1" customFormat="1" ht="14.25" customHeight="1" x14ac:dyDescent="0.2">
      <c r="A15" s="20">
        <v>4</v>
      </c>
      <c r="B15" s="12" t="s">
        <v>60</v>
      </c>
      <c r="C15" s="10" t="s">
        <v>211</v>
      </c>
      <c r="D15" s="38">
        <f t="shared" si="5"/>
        <v>56871035</v>
      </c>
      <c r="E15" s="38">
        <v>56871035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/>
      <c r="L15" s="38">
        <v>0</v>
      </c>
      <c r="M15" s="38">
        <v>0</v>
      </c>
      <c r="N15" s="38">
        <v>0</v>
      </c>
      <c r="O15" s="38">
        <v>0</v>
      </c>
      <c r="P15" s="38">
        <v>0</v>
      </c>
      <c r="Q15" s="38">
        <v>0</v>
      </c>
      <c r="S15" s="73"/>
      <c r="T15" s="73"/>
    </row>
    <row r="16" spans="1:20" s="1" customFormat="1" x14ac:dyDescent="0.2">
      <c r="A16" s="20">
        <v>5</v>
      </c>
      <c r="B16" s="12" t="s">
        <v>61</v>
      </c>
      <c r="C16" s="10" t="s">
        <v>8</v>
      </c>
      <c r="D16" s="38">
        <f t="shared" si="5"/>
        <v>67870913</v>
      </c>
      <c r="E16" s="38">
        <v>67870913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/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S16" s="73"/>
      <c r="T16" s="73"/>
    </row>
    <row r="17" spans="1:20" s="19" customFormat="1" x14ac:dyDescent="0.2">
      <c r="A17" s="20">
        <v>6</v>
      </c>
      <c r="B17" s="21" t="s">
        <v>62</v>
      </c>
      <c r="C17" s="10" t="s">
        <v>63</v>
      </c>
      <c r="D17" s="39">
        <f t="shared" si="5"/>
        <v>907144672</v>
      </c>
      <c r="E17" s="39">
        <v>832486593</v>
      </c>
      <c r="F17" s="39">
        <v>485802</v>
      </c>
      <c r="G17" s="39">
        <v>0</v>
      </c>
      <c r="H17" s="39">
        <v>72980032</v>
      </c>
      <c r="I17" s="39">
        <v>0</v>
      </c>
      <c r="J17" s="39">
        <v>0</v>
      </c>
      <c r="K17" s="39">
        <v>1192245</v>
      </c>
      <c r="L17" s="39">
        <v>0</v>
      </c>
      <c r="M17" s="39">
        <v>1192245</v>
      </c>
      <c r="N17" s="39">
        <v>0</v>
      </c>
      <c r="O17" s="39">
        <v>0</v>
      </c>
      <c r="P17" s="39">
        <v>0</v>
      </c>
      <c r="Q17" s="39">
        <v>0</v>
      </c>
      <c r="S17" s="137"/>
      <c r="T17" s="137"/>
    </row>
    <row r="18" spans="1:20" s="1" customFormat="1" x14ac:dyDescent="0.2">
      <c r="A18" s="20">
        <v>7</v>
      </c>
      <c r="B18" s="12" t="s">
        <v>64</v>
      </c>
      <c r="C18" s="10" t="s">
        <v>212</v>
      </c>
      <c r="D18" s="38">
        <f t="shared" si="5"/>
        <v>278108699</v>
      </c>
      <c r="E18" s="38">
        <v>278108699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/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S18" s="73"/>
      <c r="T18" s="73"/>
    </row>
    <row r="19" spans="1:20" s="1" customFormat="1" x14ac:dyDescent="0.2">
      <c r="A19" s="20">
        <v>8</v>
      </c>
      <c r="B19" s="21" t="s">
        <v>65</v>
      </c>
      <c r="C19" s="10" t="s">
        <v>17</v>
      </c>
      <c r="D19" s="38">
        <f t="shared" si="5"/>
        <v>51557962</v>
      </c>
      <c r="E19" s="38">
        <v>51530805</v>
      </c>
      <c r="F19" s="38">
        <v>27157</v>
      </c>
      <c r="G19" s="38">
        <v>0</v>
      </c>
      <c r="H19" s="38">
        <v>0</v>
      </c>
      <c r="I19" s="38">
        <v>0</v>
      </c>
      <c r="J19" s="38">
        <v>0</v>
      </c>
      <c r="K19" s="38"/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38">
        <v>0</v>
      </c>
      <c r="S19" s="73"/>
      <c r="T19" s="73"/>
    </row>
    <row r="20" spans="1:20" s="1" customFormat="1" x14ac:dyDescent="0.2">
      <c r="A20" s="20">
        <v>9</v>
      </c>
      <c r="B20" s="21" t="s">
        <v>66</v>
      </c>
      <c r="C20" s="10" t="s">
        <v>6</v>
      </c>
      <c r="D20" s="38">
        <f t="shared" si="5"/>
        <v>80114534</v>
      </c>
      <c r="E20" s="38">
        <v>80114534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/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8">
        <v>0</v>
      </c>
      <c r="S20" s="73"/>
      <c r="T20" s="73"/>
    </row>
    <row r="21" spans="1:20" s="1" customFormat="1" x14ac:dyDescent="0.2">
      <c r="A21" s="20">
        <v>10</v>
      </c>
      <c r="B21" s="21" t="s">
        <v>67</v>
      </c>
      <c r="C21" s="10" t="s">
        <v>18</v>
      </c>
      <c r="D21" s="38">
        <f t="shared" si="5"/>
        <v>63147740</v>
      </c>
      <c r="E21" s="38">
        <v>63147740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/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S21" s="73"/>
      <c r="T21" s="73"/>
    </row>
    <row r="22" spans="1:20" s="1" customFormat="1" x14ac:dyDescent="0.2">
      <c r="A22" s="20">
        <v>11</v>
      </c>
      <c r="B22" s="21" t="s">
        <v>68</v>
      </c>
      <c r="C22" s="10" t="s">
        <v>7</v>
      </c>
      <c r="D22" s="38">
        <f t="shared" si="5"/>
        <v>66759294</v>
      </c>
      <c r="E22" s="38">
        <v>66759294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/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S22" s="73"/>
      <c r="T22" s="73"/>
    </row>
    <row r="23" spans="1:20" s="1" customFormat="1" x14ac:dyDescent="0.2">
      <c r="A23" s="20">
        <v>12</v>
      </c>
      <c r="B23" s="21" t="s">
        <v>69</v>
      </c>
      <c r="C23" s="10" t="s">
        <v>19</v>
      </c>
      <c r="D23" s="38">
        <f t="shared" si="5"/>
        <v>152772492</v>
      </c>
      <c r="E23" s="38">
        <v>152772492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/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S23" s="73"/>
      <c r="T23" s="73"/>
    </row>
    <row r="24" spans="1:20" s="1" customFormat="1" x14ac:dyDescent="0.2">
      <c r="A24" s="20">
        <v>13</v>
      </c>
      <c r="B24" s="21" t="s">
        <v>231</v>
      </c>
      <c r="C24" s="10" t="s">
        <v>232</v>
      </c>
      <c r="D24" s="38">
        <f t="shared" si="5"/>
        <v>0</v>
      </c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S24" s="73"/>
      <c r="T24" s="73"/>
    </row>
    <row r="25" spans="1:20" s="1" customFormat="1" x14ac:dyDescent="0.2">
      <c r="A25" s="20">
        <v>14</v>
      </c>
      <c r="B25" s="21" t="s">
        <v>70</v>
      </c>
      <c r="C25" s="10" t="s">
        <v>22</v>
      </c>
      <c r="D25" s="38">
        <f t="shared" si="5"/>
        <v>72951887</v>
      </c>
      <c r="E25" s="38">
        <v>72951887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/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S25" s="73"/>
      <c r="T25" s="73"/>
    </row>
    <row r="26" spans="1:20" s="1" customFormat="1" x14ac:dyDescent="0.2">
      <c r="A26" s="20">
        <v>15</v>
      </c>
      <c r="B26" s="21" t="s">
        <v>71</v>
      </c>
      <c r="C26" s="10" t="s">
        <v>10</v>
      </c>
      <c r="D26" s="38">
        <f t="shared" si="5"/>
        <v>104694864</v>
      </c>
      <c r="E26" s="38">
        <v>104694864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/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S26" s="73"/>
      <c r="T26" s="73"/>
    </row>
    <row r="27" spans="1:20" s="1" customFormat="1" x14ac:dyDescent="0.2">
      <c r="A27" s="20">
        <v>16</v>
      </c>
      <c r="B27" s="21" t="s">
        <v>72</v>
      </c>
      <c r="C27" s="10" t="s">
        <v>344</v>
      </c>
      <c r="D27" s="38">
        <f t="shared" si="5"/>
        <v>152687966</v>
      </c>
      <c r="E27" s="38">
        <v>152687966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/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S27" s="73"/>
      <c r="T27" s="73"/>
    </row>
    <row r="28" spans="1:20" s="19" customFormat="1" x14ac:dyDescent="0.2">
      <c r="A28" s="20">
        <v>17</v>
      </c>
      <c r="B28" s="21" t="s">
        <v>73</v>
      </c>
      <c r="C28" s="10" t="s">
        <v>9</v>
      </c>
      <c r="D28" s="39">
        <f t="shared" si="5"/>
        <v>871355852</v>
      </c>
      <c r="E28" s="39">
        <v>821647992</v>
      </c>
      <c r="F28" s="39">
        <v>810022</v>
      </c>
      <c r="G28" s="39">
        <v>0</v>
      </c>
      <c r="H28" s="39">
        <v>38028897</v>
      </c>
      <c r="I28" s="39">
        <v>0</v>
      </c>
      <c r="J28" s="39">
        <v>0</v>
      </c>
      <c r="K28" s="39">
        <v>10868941</v>
      </c>
      <c r="L28" s="39">
        <v>0</v>
      </c>
      <c r="M28" s="39">
        <v>1192245</v>
      </c>
      <c r="N28" s="39">
        <v>0</v>
      </c>
      <c r="O28" s="39">
        <v>0</v>
      </c>
      <c r="P28" s="39">
        <v>0</v>
      </c>
      <c r="Q28" s="39">
        <v>0</v>
      </c>
      <c r="S28" s="137"/>
      <c r="T28" s="137"/>
    </row>
    <row r="29" spans="1:20" s="1" customFormat="1" x14ac:dyDescent="0.2">
      <c r="A29" s="20">
        <v>18</v>
      </c>
      <c r="B29" s="12" t="s">
        <v>74</v>
      </c>
      <c r="C29" s="10" t="s">
        <v>11</v>
      </c>
      <c r="D29" s="38">
        <f t="shared" si="5"/>
        <v>38954977</v>
      </c>
      <c r="E29" s="38">
        <v>38954977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/>
      <c r="L29" s="38">
        <v>0</v>
      </c>
      <c r="M29" s="38">
        <v>0</v>
      </c>
      <c r="N29" s="38">
        <v>0</v>
      </c>
      <c r="O29" s="38">
        <v>0</v>
      </c>
      <c r="P29" s="38">
        <v>0</v>
      </c>
      <c r="Q29" s="38">
        <v>0</v>
      </c>
      <c r="S29" s="73"/>
      <c r="T29" s="73"/>
    </row>
    <row r="30" spans="1:20" s="1" customFormat="1" x14ac:dyDescent="0.2">
      <c r="A30" s="20">
        <v>19</v>
      </c>
      <c r="B30" s="12" t="s">
        <v>75</v>
      </c>
      <c r="C30" s="10" t="s">
        <v>213</v>
      </c>
      <c r="D30" s="38">
        <f t="shared" si="5"/>
        <v>39823728</v>
      </c>
      <c r="E30" s="38">
        <v>39823728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/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S30" s="73"/>
      <c r="T30" s="73"/>
    </row>
    <row r="31" spans="1:20" x14ac:dyDescent="0.2">
      <c r="A31" s="20">
        <v>20</v>
      </c>
      <c r="B31" s="12" t="s">
        <v>76</v>
      </c>
      <c r="C31" s="10" t="s">
        <v>345</v>
      </c>
      <c r="D31" s="40">
        <f t="shared" si="5"/>
        <v>264151598</v>
      </c>
      <c r="E31" s="40">
        <v>264137718</v>
      </c>
      <c r="F31" s="40">
        <v>13880</v>
      </c>
      <c r="G31" s="40">
        <v>0</v>
      </c>
      <c r="H31" s="40">
        <v>0</v>
      </c>
      <c r="I31" s="40">
        <v>0</v>
      </c>
      <c r="J31" s="40">
        <v>0</v>
      </c>
      <c r="K31" s="40"/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</row>
    <row r="32" spans="1:20" s="1" customFormat="1" x14ac:dyDescent="0.2">
      <c r="A32" s="20">
        <v>21</v>
      </c>
      <c r="B32" s="12" t="s">
        <v>77</v>
      </c>
      <c r="C32" s="10" t="s">
        <v>38</v>
      </c>
      <c r="D32" s="38">
        <f t="shared" si="5"/>
        <v>513070370</v>
      </c>
      <c r="E32" s="38">
        <v>465970422</v>
      </c>
      <c r="F32" s="38">
        <v>13880</v>
      </c>
      <c r="G32" s="38">
        <v>22149361</v>
      </c>
      <c r="H32" s="38">
        <v>15670702</v>
      </c>
      <c r="I32" s="38">
        <v>0</v>
      </c>
      <c r="J32" s="38">
        <v>0</v>
      </c>
      <c r="K32" s="38">
        <v>9266005</v>
      </c>
      <c r="L32" s="38">
        <v>0</v>
      </c>
      <c r="M32" s="38">
        <v>545264</v>
      </c>
      <c r="N32" s="38">
        <v>0</v>
      </c>
      <c r="O32" s="38">
        <v>0</v>
      </c>
      <c r="P32" s="38">
        <v>0</v>
      </c>
      <c r="Q32" s="38">
        <v>0</v>
      </c>
      <c r="S32" s="73"/>
      <c r="T32" s="73"/>
    </row>
    <row r="33" spans="1:20" s="19" customFormat="1" x14ac:dyDescent="0.2">
      <c r="A33" s="20">
        <v>22</v>
      </c>
      <c r="B33" s="21" t="s">
        <v>78</v>
      </c>
      <c r="C33" s="10" t="s">
        <v>79</v>
      </c>
      <c r="D33" s="39">
        <f t="shared" si="5"/>
        <v>0</v>
      </c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S33" s="137"/>
      <c r="T33" s="137"/>
    </row>
    <row r="34" spans="1:20" s="1" customFormat="1" ht="12" customHeight="1" x14ac:dyDescent="0.2">
      <c r="A34" s="20">
        <v>23</v>
      </c>
      <c r="B34" s="21" t="s">
        <v>80</v>
      </c>
      <c r="C34" s="10" t="s">
        <v>81</v>
      </c>
      <c r="D34" s="38">
        <f t="shared" si="5"/>
        <v>0</v>
      </c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S34" s="73"/>
      <c r="T34" s="73"/>
    </row>
    <row r="35" spans="1:20" s="1" customFormat="1" ht="24" x14ac:dyDescent="0.2">
      <c r="A35" s="20">
        <v>24</v>
      </c>
      <c r="B35" s="21" t="s">
        <v>82</v>
      </c>
      <c r="C35" s="10" t="s">
        <v>83</v>
      </c>
      <c r="D35" s="38">
        <f t="shared" si="5"/>
        <v>0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S35" s="73"/>
      <c r="T35" s="73"/>
    </row>
    <row r="36" spans="1:20" s="1" customFormat="1" x14ac:dyDescent="0.2">
      <c r="A36" s="20">
        <v>25</v>
      </c>
      <c r="B36" s="12" t="s">
        <v>84</v>
      </c>
      <c r="C36" s="10" t="s">
        <v>85</v>
      </c>
      <c r="D36" s="38">
        <f t="shared" si="5"/>
        <v>2187727327</v>
      </c>
      <c r="E36" s="38">
        <v>1809657060</v>
      </c>
      <c r="F36" s="38">
        <v>87480230</v>
      </c>
      <c r="G36" s="38">
        <v>0</v>
      </c>
      <c r="H36" s="38">
        <v>87029944</v>
      </c>
      <c r="I36" s="38">
        <v>0</v>
      </c>
      <c r="J36" s="38">
        <v>8648614</v>
      </c>
      <c r="K36" s="38">
        <v>194911479</v>
      </c>
      <c r="L36" s="38">
        <v>51722180</v>
      </c>
      <c r="M36" s="38">
        <v>1464877</v>
      </c>
      <c r="N36" s="38">
        <v>0</v>
      </c>
      <c r="O36" s="38">
        <v>0</v>
      </c>
      <c r="P36" s="38">
        <v>24358005</v>
      </c>
      <c r="Q36" s="38">
        <v>0</v>
      </c>
      <c r="S36" s="73"/>
      <c r="T36" s="73"/>
    </row>
    <row r="37" spans="1:20" s="1" customFormat="1" ht="15.75" customHeight="1" x14ac:dyDescent="0.2">
      <c r="A37" s="20">
        <v>26</v>
      </c>
      <c r="B37" s="21" t="s">
        <v>86</v>
      </c>
      <c r="C37" s="10" t="s">
        <v>87</v>
      </c>
      <c r="D37" s="38">
        <f t="shared" si="5"/>
        <v>114342702</v>
      </c>
      <c r="E37" s="38">
        <v>114342702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/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S37" s="73"/>
      <c r="T37" s="73"/>
    </row>
    <row r="38" spans="1:20" s="1" customFormat="1" x14ac:dyDescent="0.2">
      <c r="A38" s="20">
        <v>27</v>
      </c>
      <c r="B38" s="13" t="s">
        <v>88</v>
      </c>
      <c r="C38" s="10" t="s">
        <v>89</v>
      </c>
      <c r="D38" s="38">
        <f t="shared" si="5"/>
        <v>0</v>
      </c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S38" s="73"/>
      <c r="T38" s="73"/>
    </row>
    <row r="39" spans="1:20" s="19" customFormat="1" x14ac:dyDescent="0.2">
      <c r="A39" s="20">
        <v>28</v>
      </c>
      <c r="B39" s="13" t="s">
        <v>90</v>
      </c>
      <c r="C39" s="10" t="s">
        <v>39</v>
      </c>
      <c r="D39" s="39">
        <f t="shared" si="5"/>
        <v>614289651</v>
      </c>
      <c r="E39" s="39">
        <v>564973341</v>
      </c>
      <c r="F39" s="39">
        <v>29655</v>
      </c>
      <c r="G39" s="39">
        <v>0</v>
      </c>
      <c r="H39" s="39">
        <v>16133244</v>
      </c>
      <c r="I39" s="39">
        <v>0</v>
      </c>
      <c r="J39" s="39">
        <v>0</v>
      </c>
      <c r="K39" s="39">
        <v>33153411</v>
      </c>
      <c r="L39" s="39">
        <v>0</v>
      </c>
      <c r="M39" s="39">
        <v>1192245</v>
      </c>
      <c r="N39" s="39">
        <v>0</v>
      </c>
      <c r="O39" s="39">
        <v>0</v>
      </c>
      <c r="P39" s="39">
        <v>0</v>
      </c>
      <c r="Q39" s="39">
        <v>0</v>
      </c>
      <c r="S39" s="137"/>
      <c r="T39" s="137"/>
    </row>
    <row r="40" spans="1:20" x14ac:dyDescent="0.2">
      <c r="A40" s="20">
        <v>29</v>
      </c>
      <c r="B40" s="12" t="s">
        <v>91</v>
      </c>
      <c r="C40" s="10" t="s">
        <v>37</v>
      </c>
      <c r="D40" s="40">
        <f t="shared" si="5"/>
        <v>766979500</v>
      </c>
      <c r="E40" s="40">
        <v>663321344</v>
      </c>
      <c r="F40" s="40">
        <v>329500</v>
      </c>
      <c r="G40" s="40">
        <v>0</v>
      </c>
      <c r="H40" s="40">
        <v>72414556</v>
      </c>
      <c r="I40" s="40">
        <v>0</v>
      </c>
      <c r="J40" s="40">
        <v>831827</v>
      </c>
      <c r="K40" s="40">
        <v>30082273</v>
      </c>
      <c r="L40" s="40">
        <v>0</v>
      </c>
      <c r="M40" s="40">
        <v>817896</v>
      </c>
      <c r="N40" s="40">
        <v>0</v>
      </c>
      <c r="O40" s="40">
        <v>0</v>
      </c>
      <c r="P40" s="40">
        <v>0</v>
      </c>
      <c r="Q40" s="40">
        <v>0</v>
      </c>
    </row>
    <row r="41" spans="1:20" s="1" customFormat="1" x14ac:dyDescent="0.2">
      <c r="A41" s="20">
        <v>30</v>
      </c>
      <c r="B41" s="13" t="s">
        <v>92</v>
      </c>
      <c r="C41" s="10" t="s">
        <v>16</v>
      </c>
      <c r="D41" s="38">
        <f t="shared" si="5"/>
        <v>68658665</v>
      </c>
      <c r="E41" s="38">
        <v>68658665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/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38">
        <v>0</v>
      </c>
      <c r="S41" s="73"/>
      <c r="T41" s="73"/>
    </row>
    <row r="42" spans="1:20" s="1" customFormat="1" x14ac:dyDescent="0.2">
      <c r="A42" s="20">
        <v>31</v>
      </c>
      <c r="B42" s="21" t="s">
        <v>93</v>
      </c>
      <c r="C42" s="10" t="s">
        <v>21</v>
      </c>
      <c r="D42" s="38">
        <f t="shared" si="5"/>
        <v>390111743</v>
      </c>
      <c r="E42" s="38">
        <v>378138194</v>
      </c>
      <c r="F42" s="38">
        <v>326459</v>
      </c>
      <c r="G42" s="38">
        <v>0</v>
      </c>
      <c r="H42" s="38">
        <v>0</v>
      </c>
      <c r="I42" s="38">
        <v>0</v>
      </c>
      <c r="J42" s="38">
        <v>0</v>
      </c>
      <c r="K42" s="38">
        <v>11647090</v>
      </c>
      <c r="L42" s="38">
        <v>0</v>
      </c>
      <c r="M42" s="38">
        <v>0</v>
      </c>
      <c r="N42" s="38">
        <v>0</v>
      </c>
      <c r="O42" s="38">
        <v>0</v>
      </c>
      <c r="P42" s="38">
        <v>0</v>
      </c>
      <c r="Q42" s="38">
        <v>0</v>
      </c>
      <c r="S42" s="73"/>
      <c r="T42" s="73"/>
    </row>
    <row r="43" spans="1:20" s="1" customFormat="1" x14ac:dyDescent="0.2">
      <c r="A43" s="20">
        <v>32</v>
      </c>
      <c r="B43" s="13" t="s">
        <v>94</v>
      </c>
      <c r="C43" s="10" t="s">
        <v>24</v>
      </c>
      <c r="D43" s="38">
        <f t="shared" si="5"/>
        <v>83919889</v>
      </c>
      <c r="E43" s="38">
        <v>83919889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/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S43" s="73"/>
      <c r="T43" s="73"/>
    </row>
    <row r="44" spans="1:20" x14ac:dyDescent="0.2">
      <c r="A44" s="20">
        <v>33</v>
      </c>
      <c r="B44" s="12" t="s">
        <v>95</v>
      </c>
      <c r="C44" s="10" t="s">
        <v>214</v>
      </c>
      <c r="D44" s="40">
        <f t="shared" si="5"/>
        <v>274782705</v>
      </c>
      <c r="E44" s="40">
        <v>274782705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/>
      <c r="L44" s="40">
        <v>0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</row>
    <row r="45" spans="1:20" s="1" customFormat="1" x14ac:dyDescent="0.2">
      <c r="A45" s="20">
        <v>34</v>
      </c>
      <c r="B45" s="14" t="s">
        <v>96</v>
      </c>
      <c r="C45" s="15" t="s">
        <v>215</v>
      </c>
      <c r="D45" s="38">
        <f t="shared" si="5"/>
        <v>76729790</v>
      </c>
      <c r="E45" s="38">
        <v>76729790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/>
      <c r="L45" s="38">
        <v>0</v>
      </c>
      <c r="M45" s="38">
        <v>0</v>
      </c>
      <c r="N45" s="38">
        <v>0</v>
      </c>
      <c r="O45" s="38">
        <v>0</v>
      </c>
      <c r="P45" s="38">
        <v>0</v>
      </c>
      <c r="Q45" s="38">
        <v>0</v>
      </c>
      <c r="S45" s="73"/>
      <c r="T45" s="73"/>
    </row>
    <row r="46" spans="1:20" s="1" customFormat="1" x14ac:dyDescent="0.2">
      <c r="A46" s="20">
        <v>35</v>
      </c>
      <c r="B46" s="12" t="s">
        <v>97</v>
      </c>
      <c r="C46" s="10" t="s">
        <v>216</v>
      </c>
      <c r="D46" s="38">
        <f t="shared" si="5"/>
        <v>49262653</v>
      </c>
      <c r="E46" s="38">
        <v>49262653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/>
      <c r="L46" s="38">
        <v>0</v>
      </c>
      <c r="M46" s="38">
        <v>0</v>
      </c>
      <c r="N46" s="38">
        <v>0</v>
      </c>
      <c r="O46" s="38">
        <v>0</v>
      </c>
      <c r="P46" s="38">
        <v>0</v>
      </c>
      <c r="Q46" s="38">
        <v>0</v>
      </c>
      <c r="S46" s="73"/>
      <c r="T46" s="73"/>
    </row>
    <row r="47" spans="1:20" s="1" customFormat="1" x14ac:dyDescent="0.2">
      <c r="A47" s="20">
        <v>36</v>
      </c>
      <c r="B47" s="12" t="s">
        <v>98</v>
      </c>
      <c r="C47" s="10" t="s">
        <v>23</v>
      </c>
      <c r="D47" s="38">
        <f t="shared" si="5"/>
        <v>70839411</v>
      </c>
      <c r="E47" s="38">
        <v>70839411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/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8">
        <v>0</v>
      </c>
      <c r="S47" s="73"/>
      <c r="T47" s="73"/>
    </row>
    <row r="48" spans="1:20" s="1" customFormat="1" x14ac:dyDescent="0.2">
      <c r="A48" s="20">
        <v>37</v>
      </c>
      <c r="B48" s="21" t="s">
        <v>99</v>
      </c>
      <c r="C48" s="10" t="s">
        <v>20</v>
      </c>
      <c r="D48" s="38">
        <f t="shared" si="5"/>
        <v>38079308</v>
      </c>
      <c r="E48" s="38">
        <v>38079308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/>
      <c r="L48" s="38">
        <v>0</v>
      </c>
      <c r="M48" s="38">
        <v>0</v>
      </c>
      <c r="N48" s="38">
        <v>0</v>
      </c>
      <c r="O48" s="38">
        <v>0</v>
      </c>
      <c r="P48" s="38">
        <v>0</v>
      </c>
      <c r="Q48" s="38">
        <v>0</v>
      </c>
      <c r="S48" s="73"/>
      <c r="T48" s="73"/>
    </row>
    <row r="49" spans="1:20" s="1" customFormat="1" x14ac:dyDescent="0.2">
      <c r="A49" s="20">
        <v>38</v>
      </c>
      <c r="B49" s="13" t="s">
        <v>100</v>
      </c>
      <c r="C49" s="10" t="s">
        <v>101</v>
      </c>
      <c r="D49" s="38">
        <f t="shared" si="5"/>
        <v>65154531</v>
      </c>
      <c r="E49" s="38">
        <v>47864863.490000002</v>
      </c>
      <c r="F49" s="38">
        <v>41640</v>
      </c>
      <c r="G49" s="38">
        <v>0</v>
      </c>
      <c r="H49" s="38">
        <v>6137059.5100000007</v>
      </c>
      <c r="I49" s="38">
        <v>0</v>
      </c>
      <c r="J49" s="38">
        <v>0</v>
      </c>
      <c r="K49" s="38">
        <v>11110968</v>
      </c>
      <c r="L49" s="38">
        <v>0</v>
      </c>
      <c r="M49" s="38">
        <v>0</v>
      </c>
      <c r="N49" s="38">
        <v>0</v>
      </c>
      <c r="O49" s="38">
        <v>0</v>
      </c>
      <c r="P49" s="38">
        <v>0</v>
      </c>
      <c r="Q49" s="38">
        <v>0</v>
      </c>
      <c r="S49" s="73"/>
      <c r="T49" s="73"/>
    </row>
    <row r="50" spans="1:20" s="19" customFormat="1" x14ac:dyDescent="0.2">
      <c r="A50" s="20">
        <v>39</v>
      </c>
      <c r="B50" s="21" t="s">
        <v>102</v>
      </c>
      <c r="C50" s="10" t="s">
        <v>103</v>
      </c>
      <c r="D50" s="39">
        <f t="shared" si="5"/>
        <v>594848711</v>
      </c>
      <c r="E50" s="39">
        <v>591236006</v>
      </c>
      <c r="F50" s="39">
        <v>13880</v>
      </c>
      <c r="G50" s="39">
        <v>0</v>
      </c>
      <c r="H50" s="39">
        <v>0</v>
      </c>
      <c r="I50" s="39">
        <v>0</v>
      </c>
      <c r="J50" s="39">
        <v>0</v>
      </c>
      <c r="K50" s="39">
        <v>3598825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S50" s="137"/>
      <c r="T50" s="137"/>
    </row>
    <row r="51" spans="1:20" s="1" customFormat="1" x14ac:dyDescent="0.2">
      <c r="A51" s="20">
        <v>40</v>
      </c>
      <c r="B51" s="12" t="s">
        <v>104</v>
      </c>
      <c r="C51" s="10" t="s">
        <v>221</v>
      </c>
      <c r="D51" s="38">
        <f t="shared" si="5"/>
        <v>75042008</v>
      </c>
      <c r="E51" s="38">
        <v>75042008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/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S51" s="73"/>
      <c r="T51" s="73"/>
    </row>
    <row r="52" spans="1:20" s="1" customFormat="1" ht="10.5" customHeight="1" x14ac:dyDescent="0.2">
      <c r="A52" s="20">
        <v>41</v>
      </c>
      <c r="B52" s="12" t="s">
        <v>105</v>
      </c>
      <c r="C52" s="10" t="s">
        <v>2</v>
      </c>
      <c r="D52" s="38">
        <f t="shared" si="5"/>
        <v>356748528</v>
      </c>
      <c r="E52" s="38">
        <v>356704667</v>
      </c>
      <c r="F52" s="38">
        <v>43861</v>
      </c>
      <c r="G52" s="38">
        <v>0</v>
      </c>
      <c r="H52" s="38">
        <v>0</v>
      </c>
      <c r="I52" s="38">
        <v>0</v>
      </c>
      <c r="J52" s="38">
        <v>0</v>
      </c>
      <c r="K52" s="38"/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38">
        <v>0</v>
      </c>
      <c r="S52" s="73"/>
      <c r="T52" s="73"/>
    </row>
    <row r="53" spans="1:20" s="1" customFormat="1" x14ac:dyDescent="0.2">
      <c r="A53" s="20">
        <v>42</v>
      </c>
      <c r="B53" s="21" t="s">
        <v>106</v>
      </c>
      <c r="C53" s="10" t="s">
        <v>3</v>
      </c>
      <c r="D53" s="38">
        <f t="shared" si="5"/>
        <v>55565497</v>
      </c>
      <c r="E53" s="38">
        <v>55565497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/>
      <c r="L53" s="38">
        <v>0</v>
      </c>
      <c r="M53" s="38">
        <v>0</v>
      </c>
      <c r="N53" s="38">
        <v>0</v>
      </c>
      <c r="O53" s="38">
        <v>0</v>
      </c>
      <c r="P53" s="38">
        <v>0</v>
      </c>
      <c r="Q53" s="38">
        <v>0</v>
      </c>
      <c r="S53" s="73"/>
      <c r="T53" s="73"/>
    </row>
    <row r="54" spans="1:20" s="1" customFormat="1" x14ac:dyDescent="0.2">
      <c r="A54" s="20">
        <v>43</v>
      </c>
      <c r="B54" s="13" t="s">
        <v>152</v>
      </c>
      <c r="C54" s="10" t="s">
        <v>32</v>
      </c>
      <c r="D54" s="38">
        <f t="shared" si="5"/>
        <v>102989950</v>
      </c>
      <c r="E54" s="38">
        <v>102934550</v>
      </c>
      <c r="F54" s="38">
        <v>55400</v>
      </c>
      <c r="G54" s="38">
        <v>0</v>
      </c>
      <c r="H54" s="38">
        <v>0</v>
      </c>
      <c r="I54" s="38">
        <v>0</v>
      </c>
      <c r="J54" s="38">
        <v>0</v>
      </c>
      <c r="K54" s="38"/>
      <c r="L54" s="38">
        <v>0</v>
      </c>
      <c r="M54" s="38">
        <v>0</v>
      </c>
      <c r="N54" s="38">
        <v>0</v>
      </c>
      <c r="O54" s="38">
        <v>0</v>
      </c>
      <c r="P54" s="38">
        <v>0</v>
      </c>
      <c r="Q54" s="38">
        <v>0</v>
      </c>
      <c r="S54" s="73"/>
      <c r="T54" s="73"/>
    </row>
    <row r="55" spans="1:20" s="1" customFormat="1" x14ac:dyDescent="0.2">
      <c r="A55" s="20">
        <v>44</v>
      </c>
      <c r="B55" s="21" t="s">
        <v>107</v>
      </c>
      <c r="C55" s="10" t="s">
        <v>217</v>
      </c>
      <c r="D55" s="38">
        <f t="shared" si="5"/>
        <v>88403473</v>
      </c>
      <c r="E55" s="38">
        <v>88374144</v>
      </c>
      <c r="F55" s="38">
        <v>29329</v>
      </c>
      <c r="G55" s="38">
        <v>0</v>
      </c>
      <c r="H55" s="38">
        <v>0</v>
      </c>
      <c r="I55" s="38">
        <v>0</v>
      </c>
      <c r="J55" s="38">
        <v>0</v>
      </c>
      <c r="K55" s="38"/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S55" s="73"/>
      <c r="T55" s="73"/>
    </row>
    <row r="56" spans="1:20" s="1" customFormat="1" ht="10.5" customHeight="1" x14ac:dyDescent="0.2">
      <c r="A56" s="20">
        <v>45</v>
      </c>
      <c r="B56" s="13" t="s">
        <v>108</v>
      </c>
      <c r="C56" s="10" t="s">
        <v>0</v>
      </c>
      <c r="D56" s="38">
        <f t="shared" si="5"/>
        <v>123142624</v>
      </c>
      <c r="E56" s="38">
        <v>123142624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/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S56" s="73"/>
      <c r="T56" s="73"/>
    </row>
    <row r="57" spans="1:20" s="1" customFormat="1" x14ac:dyDescent="0.2">
      <c r="A57" s="20">
        <v>46</v>
      </c>
      <c r="B57" s="21" t="s">
        <v>109</v>
      </c>
      <c r="C57" s="10" t="s">
        <v>4</v>
      </c>
      <c r="D57" s="38">
        <f t="shared" si="5"/>
        <v>39669081</v>
      </c>
      <c r="E57" s="38">
        <v>39669081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/>
      <c r="L57" s="38">
        <v>0</v>
      </c>
      <c r="M57" s="38">
        <v>0</v>
      </c>
      <c r="N57" s="38">
        <v>0</v>
      </c>
      <c r="O57" s="38">
        <v>0</v>
      </c>
      <c r="P57" s="38">
        <v>0</v>
      </c>
      <c r="Q57" s="38">
        <v>0</v>
      </c>
      <c r="S57" s="73"/>
      <c r="T57" s="73"/>
    </row>
    <row r="58" spans="1:20" s="1" customFormat="1" x14ac:dyDescent="0.2">
      <c r="A58" s="20">
        <v>47</v>
      </c>
      <c r="B58" s="13" t="s">
        <v>110</v>
      </c>
      <c r="C58" s="10" t="s">
        <v>1</v>
      </c>
      <c r="D58" s="38">
        <f t="shared" si="5"/>
        <v>76036055</v>
      </c>
      <c r="E58" s="38">
        <v>76036055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/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S58" s="73"/>
      <c r="T58" s="73"/>
    </row>
    <row r="59" spans="1:20" s="1" customFormat="1" x14ac:dyDescent="0.2">
      <c r="A59" s="20">
        <v>48</v>
      </c>
      <c r="B59" s="21" t="s">
        <v>111</v>
      </c>
      <c r="C59" s="10" t="s">
        <v>218</v>
      </c>
      <c r="D59" s="38">
        <f t="shared" si="5"/>
        <v>104349338</v>
      </c>
      <c r="E59" s="38">
        <v>104349338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/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S59" s="73"/>
      <c r="T59" s="73"/>
    </row>
    <row r="60" spans="1:20" s="1" customFormat="1" x14ac:dyDescent="0.2">
      <c r="A60" s="20">
        <v>49</v>
      </c>
      <c r="B60" s="21" t="s">
        <v>112</v>
      </c>
      <c r="C60" s="10" t="s">
        <v>25</v>
      </c>
      <c r="D60" s="38">
        <f t="shared" si="5"/>
        <v>717355885</v>
      </c>
      <c r="E60" s="38">
        <v>588128535</v>
      </c>
      <c r="F60" s="38">
        <v>97160</v>
      </c>
      <c r="G60" s="38">
        <v>129130190</v>
      </c>
      <c r="H60" s="38">
        <v>0</v>
      </c>
      <c r="I60" s="38">
        <v>0</v>
      </c>
      <c r="J60" s="38">
        <v>0</v>
      </c>
      <c r="K60" s="38"/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38">
        <v>0</v>
      </c>
      <c r="S60" s="73"/>
      <c r="T60" s="73"/>
    </row>
    <row r="61" spans="1:20" s="1" customFormat="1" x14ac:dyDescent="0.2">
      <c r="A61" s="20">
        <v>50</v>
      </c>
      <c r="B61" s="21" t="s">
        <v>160</v>
      </c>
      <c r="C61" s="10" t="s">
        <v>53</v>
      </c>
      <c r="D61" s="38">
        <f t="shared" si="5"/>
        <v>79038647</v>
      </c>
      <c r="E61" s="38">
        <v>79038647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/>
      <c r="L61" s="38"/>
      <c r="M61" s="38"/>
      <c r="N61" s="38"/>
      <c r="O61" s="38"/>
      <c r="P61" s="38"/>
      <c r="Q61" s="38"/>
      <c r="S61" s="73"/>
      <c r="T61" s="73"/>
    </row>
    <row r="62" spans="1:20" s="1" customFormat="1" x14ac:dyDescent="0.2">
      <c r="A62" s="20">
        <v>51</v>
      </c>
      <c r="B62" s="21" t="s">
        <v>113</v>
      </c>
      <c r="C62" s="10" t="s">
        <v>219</v>
      </c>
      <c r="D62" s="38">
        <f t="shared" si="5"/>
        <v>61005554</v>
      </c>
      <c r="E62" s="38">
        <v>61005554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/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S62" s="73"/>
      <c r="T62" s="73"/>
    </row>
    <row r="63" spans="1:20" s="1" customFormat="1" x14ac:dyDescent="0.2">
      <c r="A63" s="20">
        <v>52</v>
      </c>
      <c r="B63" s="13" t="s">
        <v>162</v>
      </c>
      <c r="C63" s="10" t="s">
        <v>220</v>
      </c>
      <c r="D63" s="38">
        <f t="shared" si="5"/>
        <v>64666843</v>
      </c>
      <c r="E63" s="38">
        <v>64666843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/>
      <c r="L63" s="38">
        <v>0</v>
      </c>
      <c r="M63" s="38"/>
      <c r="N63" s="38"/>
      <c r="O63" s="38"/>
      <c r="P63" s="38"/>
      <c r="Q63" s="38"/>
      <c r="S63" s="73"/>
      <c r="T63" s="73"/>
    </row>
    <row r="64" spans="1:20" s="1" customFormat="1" x14ac:dyDescent="0.2">
      <c r="A64" s="20">
        <v>53</v>
      </c>
      <c r="B64" s="21" t="s">
        <v>223</v>
      </c>
      <c r="C64" s="10" t="s">
        <v>222</v>
      </c>
      <c r="D64" s="38">
        <f t="shared" si="5"/>
        <v>417954944</v>
      </c>
      <c r="E64" s="38">
        <v>306390036</v>
      </c>
      <c r="F64" s="38">
        <v>0</v>
      </c>
      <c r="G64" s="38">
        <v>0</v>
      </c>
      <c r="H64" s="38">
        <v>93671334</v>
      </c>
      <c r="I64" s="38">
        <v>1062893</v>
      </c>
      <c r="J64" s="38">
        <v>0</v>
      </c>
      <c r="K64" s="38">
        <v>16830681</v>
      </c>
      <c r="L64" s="38">
        <v>0</v>
      </c>
      <c r="M64" s="38">
        <v>272632</v>
      </c>
      <c r="N64" s="38">
        <v>14085706</v>
      </c>
      <c r="O64" s="38">
        <v>0</v>
      </c>
      <c r="P64" s="38">
        <v>0</v>
      </c>
      <c r="Q64" s="38">
        <v>0</v>
      </c>
      <c r="S64" s="73"/>
      <c r="T64" s="73"/>
    </row>
    <row r="65" spans="1:20" s="1" customFormat="1" x14ac:dyDescent="0.2">
      <c r="A65" s="20">
        <v>54</v>
      </c>
      <c r="B65" s="21" t="s">
        <v>233</v>
      </c>
      <c r="C65" s="10" t="s">
        <v>234</v>
      </c>
      <c r="D65" s="38">
        <f t="shared" si="5"/>
        <v>0</v>
      </c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S65" s="73"/>
      <c r="T65" s="73"/>
    </row>
    <row r="66" spans="1:20" s="1" customFormat="1" ht="23.25" customHeight="1" x14ac:dyDescent="0.2">
      <c r="A66" s="20">
        <v>55</v>
      </c>
      <c r="B66" s="21" t="s">
        <v>114</v>
      </c>
      <c r="C66" s="10" t="s">
        <v>52</v>
      </c>
      <c r="D66" s="38">
        <f t="shared" si="5"/>
        <v>0</v>
      </c>
      <c r="E66" s="38">
        <v>0</v>
      </c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S66" s="73"/>
      <c r="T66" s="73"/>
    </row>
    <row r="67" spans="1:20" s="1" customFormat="1" ht="27.75" customHeight="1" x14ac:dyDescent="0.2">
      <c r="A67" s="20">
        <v>56</v>
      </c>
      <c r="B67" s="13" t="s">
        <v>115</v>
      </c>
      <c r="C67" s="10" t="s">
        <v>235</v>
      </c>
      <c r="D67" s="38">
        <f t="shared" si="5"/>
        <v>0</v>
      </c>
      <c r="E67" s="38">
        <v>0</v>
      </c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S67" s="73"/>
      <c r="T67" s="73"/>
    </row>
    <row r="68" spans="1:20" s="1" customFormat="1" ht="24" x14ac:dyDescent="0.2">
      <c r="A68" s="20">
        <v>57</v>
      </c>
      <c r="B68" s="12" t="s">
        <v>116</v>
      </c>
      <c r="C68" s="10" t="s">
        <v>117</v>
      </c>
      <c r="D68" s="38">
        <f t="shared" si="5"/>
        <v>0</v>
      </c>
      <c r="E68" s="38">
        <v>0</v>
      </c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S68" s="73"/>
      <c r="T68" s="73"/>
    </row>
    <row r="69" spans="1:20" s="1" customFormat="1" x14ac:dyDescent="0.2">
      <c r="A69" s="20">
        <v>58</v>
      </c>
      <c r="B69" s="13" t="s">
        <v>118</v>
      </c>
      <c r="C69" s="10" t="s">
        <v>236</v>
      </c>
      <c r="D69" s="38">
        <f t="shared" si="5"/>
        <v>0</v>
      </c>
      <c r="E69" s="38">
        <v>0</v>
      </c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S69" s="73"/>
      <c r="T69" s="73"/>
    </row>
    <row r="70" spans="1:20" s="1" customFormat="1" x14ac:dyDescent="0.2">
      <c r="A70" s="20">
        <v>59</v>
      </c>
      <c r="B70" s="21" t="s">
        <v>119</v>
      </c>
      <c r="C70" s="10" t="s">
        <v>327</v>
      </c>
      <c r="D70" s="38">
        <f t="shared" si="5"/>
        <v>0</v>
      </c>
      <c r="E70" s="38">
        <v>0</v>
      </c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S70" s="73"/>
      <c r="T70" s="73"/>
    </row>
    <row r="71" spans="1:20" s="1" customFormat="1" ht="24" x14ac:dyDescent="0.2">
      <c r="A71" s="20">
        <v>60</v>
      </c>
      <c r="B71" s="12" t="s">
        <v>120</v>
      </c>
      <c r="C71" s="10" t="s">
        <v>237</v>
      </c>
      <c r="D71" s="38">
        <f t="shared" si="5"/>
        <v>0</v>
      </c>
      <c r="E71" s="38">
        <v>0</v>
      </c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S71" s="73"/>
      <c r="T71" s="73"/>
    </row>
    <row r="72" spans="1:20" s="1" customFormat="1" ht="24" x14ac:dyDescent="0.2">
      <c r="A72" s="20">
        <v>61</v>
      </c>
      <c r="B72" s="12" t="s">
        <v>121</v>
      </c>
      <c r="C72" s="10" t="s">
        <v>238</v>
      </c>
      <c r="D72" s="38">
        <f t="shared" si="5"/>
        <v>0</v>
      </c>
      <c r="E72" s="38">
        <v>0</v>
      </c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S72" s="73"/>
      <c r="T72" s="73"/>
    </row>
    <row r="73" spans="1:20" s="1" customFormat="1" x14ac:dyDescent="0.2">
      <c r="A73" s="20">
        <v>62</v>
      </c>
      <c r="B73" s="13" t="s">
        <v>122</v>
      </c>
      <c r="C73" s="10" t="s">
        <v>239</v>
      </c>
      <c r="D73" s="38">
        <f t="shared" si="5"/>
        <v>0</v>
      </c>
      <c r="E73" s="38">
        <v>0</v>
      </c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S73" s="73"/>
      <c r="T73" s="73"/>
    </row>
    <row r="74" spans="1:20" s="1" customFormat="1" x14ac:dyDescent="0.2">
      <c r="A74" s="20">
        <v>63</v>
      </c>
      <c r="B74" s="13" t="s">
        <v>123</v>
      </c>
      <c r="C74" s="10" t="s">
        <v>51</v>
      </c>
      <c r="D74" s="38">
        <f t="shared" si="5"/>
        <v>0</v>
      </c>
      <c r="E74" s="38">
        <v>0</v>
      </c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S74" s="73"/>
      <c r="T74" s="73"/>
    </row>
    <row r="75" spans="1:20" s="1" customFormat="1" x14ac:dyDescent="0.2">
      <c r="A75" s="20">
        <v>64</v>
      </c>
      <c r="B75" s="13" t="s">
        <v>124</v>
      </c>
      <c r="C75" s="10" t="s">
        <v>240</v>
      </c>
      <c r="D75" s="38">
        <f t="shared" si="5"/>
        <v>0</v>
      </c>
      <c r="E75" s="38">
        <v>0</v>
      </c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S75" s="73"/>
      <c r="T75" s="73"/>
    </row>
    <row r="76" spans="1:20" s="1" customFormat="1" ht="24" x14ac:dyDescent="0.2">
      <c r="A76" s="20">
        <v>65</v>
      </c>
      <c r="B76" s="13" t="s">
        <v>125</v>
      </c>
      <c r="C76" s="10" t="s">
        <v>241</v>
      </c>
      <c r="D76" s="38">
        <f t="shared" si="5"/>
        <v>0</v>
      </c>
      <c r="E76" s="38">
        <v>0</v>
      </c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S76" s="73"/>
      <c r="T76" s="73"/>
    </row>
    <row r="77" spans="1:20" s="1" customFormat="1" ht="24" x14ac:dyDescent="0.2">
      <c r="A77" s="20">
        <v>66</v>
      </c>
      <c r="B77" s="12" t="s">
        <v>126</v>
      </c>
      <c r="C77" s="10" t="s">
        <v>242</v>
      </c>
      <c r="D77" s="38">
        <f t="shared" ref="D77:D140" si="6">E77+F77+G77+H77+I77+J77+K77</f>
        <v>0</v>
      </c>
      <c r="E77" s="38">
        <v>0</v>
      </c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S77" s="73"/>
      <c r="T77" s="73"/>
    </row>
    <row r="78" spans="1:20" s="1" customFormat="1" ht="24" x14ac:dyDescent="0.2">
      <c r="A78" s="20">
        <v>67</v>
      </c>
      <c r="B78" s="13" t="s">
        <v>127</v>
      </c>
      <c r="C78" s="10" t="s">
        <v>243</v>
      </c>
      <c r="D78" s="38">
        <f t="shared" si="6"/>
        <v>0</v>
      </c>
      <c r="E78" s="38">
        <v>0</v>
      </c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S78" s="73"/>
      <c r="T78" s="73"/>
    </row>
    <row r="79" spans="1:20" s="1" customFormat="1" ht="24" x14ac:dyDescent="0.2">
      <c r="A79" s="20">
        <v>68</v>
      </c>
      <c r="B79" s="13" t="s">
        <v>128</v>
      </c>
      <c r="C79" s="10" t="s">
        <v>244</v>
      </c>
      <c r="D79" s="38">
        <f t="shared" si="6"/>
        <v>0</v>
      </c>
      <c r="E79" s="38">
        <v>0</v>
      </c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S79" s="73"/>
      <c r="T79" s="73"/>
    </row>
    <row r="80" spans="1:20" s="1" customFormat="1" ht="24" x14ac:dyDescent="0.2">
      <c r="A80" s="20">
        <v>69</v>
      </c>
      <c r="B80" s="12" t="s">
        <v>129</v>
      </c>
      <c r="C80" s="10" t="s">
        <v>245</v>
      </c>
      <c r="D80" s="38">
        <f t="shared" si="6"/>
        <v>0</v>
      </c>
      <c r="E80" s="38">
        <v>0</v>
      </c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S80" s="73"/>
      <c r="T80" s="73"/>
    </row>
    <row r="81" spans="1:20" s="1" customFormat="1" ht="24" x14ac:dyDescent="0.2">
      <c r="A81" s="20">
        <v>70</v>
      </c>
      <c r="B81" s="12" t="s">
        <v>130</v>
      </c>
      <c r="C81" s="10" t="s">
        <v>246</v>
      </c>
      <c r="D81" s="38">
        <f t="shared" si="6"/>
        <v>0</v>
      </c>
      <c r="E81" s="38">
        <v>0</v>
      </c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S81" s="73"/>
      <c r="T81" s="73"/>
    </row>
    <row r="82" spans="1:20" s="1" customFormat="1" ht="24" x14ac:dyDescent="0.2">
      <c r="A82" s="20">
        <v>71</v>
      </c>
      <c r="B82" s="12" t="s">
        <v>131</v>
      </c>
      <c r="C82" s="10" t="s">
        <v>247</v>
      </c>
      <c r="D82" s="38">
        <f t="shared" si="6"/>
        <v>0</v>
      </c>
      <c r="E82" s="38">
        <v>0</v>
      </c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S82" s="73"/>
      <c r="T82" s="73"/>
    </row>
    <row r="83" spans="1:20" s="1" customFormat="1" x14ac:dyDescent="0.2">
      <c r="A83" s="20">
        <v>72</v>
      </c>
      <c r="B83" s="21" t="s">
        <v>132</v>
      </c>
      <c r="C83" s="10" t="s">
        <v>133</v>
      </c>
      <c r="D83" s="38">
        <f t="shared" si="6"/>
        <v>408102243</v>
      </c>
      <c r="E83" s="38">
        <v>408088363</v>
      </c>
      <c r="F83" s="38">
        <v>13880</v>
      </c>
      <c r="G83" s="38">
        <v>0</v>
      </c>
      <c r="H83" s="38">
        <v>0</v>
      </c>
      <c r="I83" s="38">
        <v>0</v>
      </c>
      <c r="J83" s="38">
        <v>0</v>
      </c>
      <c r="K83" s="38"/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S83" s="73"/>
      <c r="T83" s="73"/>
    </row>
    <row r="84" spans="1:20" s="1" customFormat="1" ht="13.5" customHeight="1" x14ac:dyDescent="0.2">
      <c r="A84" s="20">
        <v>73</v>
      </c>
      <c r="B84" s="12" t="s">
        <v>134</v>
      </c>
      <c r="C84" s="10" t="s">
        <v>248</v>
      </c>
      <c r="D84" s="38">
        <f t="shared" si="6"/>
        <v>134376770</v>
      </c>
      <c r="E84" s="38">
        <v>134376770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/>
      <c r="L84" s="38">
        <v>0</v>
      </c>
      <c r="M84" s="38">
        <v>0</v>
      </c>
      <c r="N84" s="38">
        <v>0</v>
      </c>
      <c r="O84" s="38">
        <v>0</v>
      </c>
      <c r="P84" s="38">
        <v>0</v>
      </c>
      <c r="Q84" s="38">
        <v>0</v>
      </c>
      <c r="S84" s="73"/>
      <c r="T84" s="73"/>
    </row>
    <row r="85" spans="1:20" s="1" customFormat="1" ht="14.25" customHeight="1" x14ac:dyDescent="0.2">
      <c r="A85" s="20">
        <v>74</v>
      </c>
      <c r="B85" s="21" t="s">
        <v>135</v>
      </c>
      <c r="C85" s="10" t="s">
        <v>35</v>
      </c>
      <c r="D85" s="38">
        <f t="shared" si="6"/>
        <v>1207860317</v>
      </c>
      <c r="E85" s="38">
        <v>1061127962</v>
      </c>
      <c r="F85" s="38">
        <v>13880</v>
      </c>
      <c r="G85" s="38">
        <v>0</v>
      </c>
      <c r="H85" s="38">
        <v>0</v>
      </c>
      <c r="I85" s="38">
        <v>0</v>
      </c>
      <c r="J85" s="38">
        <v>0</v>
      </c>
      <c r="K85" s="38">
        <v>146718475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38">
        <v>0</v>
      </c>
      <c r="S85" s="73"/>
      <c r="T85" s="73"/>
    </row>
    <row r="86" spans="1:20" s="1" customFormat="1" x14ac:dyDescent="0.2">
      <c r="A86" s="20">
        <v>75</v>
      </c>
      <c r="B86" s="12" t="s">
        <v>136</v>
      </c>
      <c r="C86" s="10" t="s">
        <v>415</v>
      </c>
      <c r="D86" s="38">
        <f t="shared" si="6"/>
        <v>39764859</v>
      </c>
      <c r="E86" s="38">
        <v>39764859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/>
      <c r="L86" s="38">
        <v>0</v>
      </c>
      <c r="M86" s="38">
        <v>0</v>
      </c>
      <c r="N86" s="38">
        <v>0</v>
      </c>
      <c r="O86" s="38">
        <v>0</v>
      </c>
      <c r="P86" s="38">
        <v>0</v>
      </c>
      <c r="Q86" s="38">
        <v>0</v>
      </c>
      <c r="S86" s="73"/>
      <c r="T86" s="73"/>
    </row>
    <row r="87" spans="1:20" s="1" customFormat="1" x14ac:dyDescent="0.2">
      <c r="A87" s="20">
        <v>76</v>
      </c>
      <c r="B87" s="12" t="s">
        <v>137</v>
      </c>
      <c r="C87" s="10" t="s">
        <v>36</v>
      </c>
      <c r="D87" s="38">
        <f t="shared" si="6"/>
        <v>840248944</v>
      </c>
      <c r="E87" s="38">
        <v>620673133</v>
      </c>
      <c r="F87" s="38">
        <v>139303381</v>
      </c>
      <c r="G87" s="38">
        <v>0</v>
      </c>
      <c r="H87" s="38">
        <v>0</v>
      </c>
      <c r="I87" s="38">
        <v>0</v>
      </c>
      <c r="J87" s="38">
        <v>0</v>
      </c>
      <c r="K87" s="38">
        <v>80272430</v>
      </c>
      <c r="L87" s="38">
        <v>0</v>
      </c>
      <c r="M87" s="38">
        <v>0</v>
      </c>
      <c r="N87" s="38">
        <v>0</v>
      </c>
      <c r="O87" s="38">
        <v>0</v>
      </c>
      <c r="P87" s="38">
        <v>0</v>
      </c>
      <c r="Q87" s="38">
        <v>0</v>
      </c>
      <c r="S87" s="73"/>
      <c r="T87" s="73"/>
    </row>
    <row r="88" spans="1:20" s="1" customFormat="1" x14ac:dyDescent="0.2">
      <c r="A88" s="20">
        <v>77</v>
      </c>
      <c r="B88" s="12" t="s">
        <v>138</v>
      </c>
      <c r="C88" s="10" t="s">
        <v>50</v>
      </c>
      <c r="D88" s="38">
        <f t="shared" si="6"/>
        <v>628266859</v>
      </c>
      <c r="E88" s="38">
        <v>486121892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142144967</v>
      </c>
      <c r="L88" s="38">
        <v>0</v>
      </c>
      <c r="M88" s="38">
        <v>0</v>
      </c>
      <c r="N88" s="38">
        <v>0</v>
      </c>
      <c r="O88" s="38">
        <v>0</v>
      </c>
      <c r="P88" s="38">
        <v>0</v>
      </c>
      <c r="Q88" s="38">
        <v>0</v>
      </c>
      <c r="S88" s="73"/>
      <c r="T88" s="73"/>
    </row>
    <row r="89" spans="1:20" s="1" customFormat="1" x14ac:dyDescent="0.2">
      <c r="A89" s="20">
        <v>78</v>
      </c>
      <c r="B89" s="12" t="s">
        <v>139</v>
      </c>
      <c r="C89" s="10" t="s">
        <v>229</v>
      </c>
      <c r="D89" s="38">
        <f t="shared" si="6"/>
        <v>1372267564</v>
      </c>
      <c r="E89" s="38">
        <v>931205676</v>
      </c>
      <c r="F89" s="38">
        <v>27458</v>
      </c>
      <c r="G89" s="38">
        <v>48153901</v>
      </c>
      <c r="H89" s="38">
        <v>94339052</v>
      </c>
      <c r="I89" s="38">
        <v>2663601</v>
      </c>
      <c r="J89" s="38">
        <v>0</v>
      </c>
      <c r="K89" s="38">
        <v>295877876</v>
      </c>
      <c r="L89" s="38">
        <v>0</v>
      </c>
      <c r="M89" s="38">
        <v>25879240</v>
      </c>
      <c r="N89" s="38">
        <v>11636018</v>
      </c>
      <c r="O89" s="38">
        <v>0</v>
      </c>
      <c r="P89" s="38">
        <v>0</v>
      </c>
      <c r="Q89" s="38">
        <v>0</v>
      </c>
      <c r="S89" s="73"/>
      <c r="T89" s="73"/>
    </row>
    <row r="90" spans="1:20" s="1" customFormat="1" x14ac:dyDescent="0.2">
      <c r="A90" s="20">
        <v>79</v>
      </c>
      <c r="B90" s="12" t="s">
        <v>140</v>
      </c>
      <c r="C90" s="10" t="s">
        <v>310</v>
      </c>
      <c r="D90" s="38">
        <f t="shared" si="6"/>
        <v>483034727</v>
      </c>
      <c r="E90" s="38">
        <v>443917332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38">
        <v>39117395</v>
      </c>
      <c r="L90" s="38">
        <v>0</v>
      </c>
      <c r="M90" s="38">
        <v>0</v>
      </c>
      <c r="N90" s="38">
        <v>0</v>
      </c>
      <c r="O90" s="38">
        <v>0</v>
      </c>
      <c r="P90" s="38">
        <v>0</v>
      </c>
      <c r="Q90" s="38">
        <v>0</v>
      </c>
      <c r="S90" s="73"/>
      <c r="T90" s="73"/>
    </row>
    <row r="91" spans="1:20" s="1" customFormat="1" x14ac:dyDescent="0.2">
      <c r="A91" s="20">
        <v>80</v>
      </c>
      <c r="B91" s="13" t="s">
        <v>141</v>
      </c>
      <c r="C91" s="10" t="s">
        <v>259</v>
      </c>
      <c r="D91" s="38">
        <f t="shared" si="6"/>
        <v>0</v>
      </c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S91" s="73"/>
      <c r="T91" s="73"/>
    </row>
    <row r="92" spans="1:20" s="1" customFormat="1" ht="24" x14ac:dyDescent="0.2">
      <c r="A92" s="277">
        <v>81</v>
      </c>
      <c r="B92" s="280" t="s">
        <v>142</v>
      </c>
      <c r="C92" s="16" t="s">
        <v>249</v>
      </c>
      <c r="D92" s="38">
        <f t="shared" si="6"/>
        <v>45424837</v>
      </c>
      <c r="E92" s="38">
        <v>45424837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38">
        <v>0</v>
      </c>
      <c r="S92" s="73"/>
      <c r="T92" s="73"/>
    </row>
    <row r="93" spans="1:20" s="1" customFormat="1" ht="36" x14ac:dyDescent="0.2">
      <c r="A93" s="278"/>
      <c r="B93" s="281"/>
      <c r="C93" s="10" t="s">
        <v>308</v>
      </c>
      <c r="D93" s="38">
        <f t="shared" si="6"/>
        <v>0</v>
      </c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S93" s="73"/>
      <c r="T93" s="73"/>
    </row>
    <row r="94" spans="1:20" s="1" customFormat="1" ht="24" x14ac:dyDescent="0.2">
      <c r="A94" s="278"/>
      <c r="B94" s="281"/>
      <c r="C94" s="10" t="s">
        <v>250</v>
      </c>
      <c r="D94" s="38">
        <f t="shared" si="6"/>
        <v>0</v>
      </c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S94" s="73"/>
      <c r="T94" s="73"/>
    </row>
    <row r="95" spans="1:20" s="1" customFormat="1" ht="36" x14ac:dyDescent="0.2">
      <c r="A95" s="279"/>
      <c r="B95" s="282"/>
      <c r="C95" s="22" t="s">
        <v>309</v>
      </c>
      <c r="D95" s="38">
        <f t="shared" si="6"/>
        <v>45424837</v>
      </c>
      <c r="E95" s="38">
        <v>45424837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S95" s="73"/>
      <c r="T95" s="73"/>
    </row>
    <row r="96" spans="1:20" s="1" customFormat="1" ht="24" x14ac:dyDescent="0.2">
      <c r="A96" s="20">
        <v>82</v>
      </c>
      <c r="B96" s="13" t="s">
        <v>143</v>
      </c>
      <c r="C96" s="10" t="s">
        <v>49</v>
      </c>
      <c r="D96" s="38">
        <f t="shared" si="6"/>
        <v>0</v>
      </c>
      <c r="E96" s="38">
        <v>0</v>
      </c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S96" s="73"/>
      <c r="T96" s="73"/>
    </row>
    <row r="97" spans="1:20" s="1" customFormat="1" x14ac:dyDescent="0.2">
      <c r="A97" s="20">
        <v>83</v>
      </c>
      <c r="B97" s="13" t="s">
        <v>144</v>
      </c>
      <c r="C97" s="10" t="s">
        <v>145</v>
      </c>
      <c r="D97" s="38">
        <f t="shared" si="6"/>
        <v>0</v>
      </c>
      <c r="E97" s="38">
        <v>0</v>
      </c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S97" s="73"/>
      <c r="T97" s="73"/>
    </row>
    <row r="98" spans="1:20" s="1" customFormat="1" x14ac:dyDescent="0.2">
      <c r="A98" s="20">
        <v>84</v>
      </c>
      <c r="B98" s="21" t="s">
        <v>146</v>
      </c>
      <c r="C98" s="10" t="s">
        <v>147</v>
      </c>
      <c r="D98" s="38">
        <f t="shared" si="6"/>
        <v>282491261</v>
      </c>
      <c r="E98" s="38">
        <v>282491261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/>
      <c r="L98" s="38">
        <v>0</v>
      </c>
      <c r="M98" s="38">
        <v>0</v>
      </c>
      <c r="N98" s="38">
        <v>0</v>
      </c>
      <c r="O98" s="38">
        <v>0</v>
      </c>
      <c r="P98" s="38">
        <v>0</v>
      </c>
      <c r="Q98" s="38">
        <v>0</v>
      </c>
      <c r="S98" s="73"/>
      <c r="T98" s="73"/>
    </row>
    <row r="99" spans="1:20" s="1" customFormat="1" x14ac:dyDescent="0.2">
      <c r="A99" s="20">
        <v>85</v>
      </c>
      <c r="B99" s="13" t="s">
        <v>148</v>
      </c>
      <c r="C99" s="10" t="s">
        <v>27</v>
      </c>
      <c r="D99" s="38">
        <f t="shared" si="6"/>
        <v>44878474</v>
      </c>
      <c r="E99" s="38">
        <v>44878474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/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38">
        <v>0</v>
      </c>
      <c r="S99" s="73"/>
      <c r="T99" s="73"/>
    </row>
    <row r="100" spans="1:20" s="1" customFormat="1" x14ac:dyDescent="0.2">
      <c r="A100" s="20">
        <v>86</v>
      </c>
      <c r="B100" s="21" t="s">
        <v>149</v>
      </c>
      <c r="C100" s="10" t="s">
        <v>12</v>
      </c>
      <c r="D100" s="38">
        <f t="shared" si="6"/>
        <v>49896334</v>
      </c>
      <c r="E100" s="38">
        <v>49896334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/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38">
        <v>0</v>
      </c>
      <c r="S100" s="73"/>
      <c r="T100" s="73"/>
    </row>
    <row r="101" spans="1:20" s="1" customFormat="1" x14ac:dyDescent="0.2">
      <c r="A101" s="20">
        <v>87</v>
      </c>
      <c r="B101" s="21" t="s">
        <v>150</v>
      </c>
      <c r="C101" s="10" t="s">
        <v>26</v>
      </c>
      <c r="D101" s="38">
        <f t="shared" si="6"/>
        <v>133056670</v>
      </c>
      <c r="E101" s="38">
        <v>133056670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/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38">
        <v>0</v>
      </c>
      <c r="S101" s="73"/>
      <c r="T101" s="73"/>
    </row>
    <row r="102" spans="1:20" s="1" customFormat="1" x14ac:dyDescent="0.2">
      <c r="A102" s="20">
        <v>88</v>
      </c>
      <c r="B102" s="13" t="s">
        <v>151</v>
      </c>
      <c r="C102" s="10" t="s">
        <v>43</v>
      </c>
      <c r="D102" s="38">
        <f t="shared" si="6"/>
        <v>62916135</v>
      </c>
      <c r="E102" s="38">
        <v>62916135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/>
      <c r="L102" s="38">
        <v>0</v>
      </c>
      <c r="M102" s="38">
        <v>0</v>
      </c>
      <c r="N102" s="38">
        <v>0</v>
      </c>
      <c r="O102" s="38">
        <v>0</v>
      </c>
      <c r="P102" s="38">
        <v>0</v>
      </c>
      <c r="Q102" s="38">
        <v>0</v>
      </c>
      <c r="S102" s="73"/>
      <c r="T102" s="73"/>
    </row>
    <row r="103" spans="1:20" s="1" customFormat="1" x14ac:dyDescent="0.2">
      <c r="A103" s="20">
        <v>89</v>
      </c>
      <c r="B103" s="12" t="s">
        <v>153</v>
      </c>
      <c r="C103" s="10" t="s">
        <v>28</v>
      </c>
      <c r="D103" s="38">
        <f t="shared" si="6"/>
        <v>87682514</v>
      </c>
      <c r="E103" s="38">
        <v>87682514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/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38">
        <v>0</v>
      </c>
      <c r="S103" s="73"/>
      <c r="T103" s="73"/>
    </row>
    <row r="104" spans="1:20" s="1" customFormat="1" x14ac:dyDescent="0.2">
      <c r="A104" s="20">
        <v>90</v>
      </c>
      <c r="B104" s="12" t="s">
        <v>154</v>
      </c>
      <c r="C104" s="10" t="s">
        <v>29</v>
      </c>
      <c r="D104" s="38">
        <f t="shared" si="6"/>
        <v>128945782</v>
      </c>
      <c r="E104" s="38">
        <v>128945782</v>
      </c>
      <c r="F104" s="38">
        <v>0</v>
      </c>
      <c r="G104" s="38">
        <v>0</v>
      </c>
      <c r="H104" s="38">
        <v>0</v>
      </c>
      <c r="I104" s="38">
        <v>0</v>
      </c>
      <c r="J104" s="38">
        <v>0</v>
      </c>
      <c r="K104" s="38"/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S104" s="73"/>
      <c r="T104" s="73"/>
    </row>
    <row r="105" spans="1:20" s="1" customFormat="1" ht="12" customHeight="1" x14ac:dyDescent="0.2">
      <c r="A105" s="20">
        <v>91</v>
      </c>
      <c r="B105" s="21" t="s">
        <v>155</v>
      </c>
      <c r="C105" s="10" t="s">
        <v>14</v>
      </c>
      <c r="D105" s="38">
        <f t="shared" si="6"/>
        <v>47854760</v>
      </c>
      <c r="E105" s="38">
        <v>47854760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/>
      <c r="L105" s="38">
        <v>0</v>
      </c>
      <c r="M105" s="38">
        <v>0</v>
      </c>
      <c r="N105" s="38">
        <v>0</v>
      </c>
      <c r="O105" s="38">
        <v>0</v>
      </c>
      <c r="P105" s="38">
        <v>0</v>
      </c>
      <c r="Q105" s="38">
        <v>0</v>
      </c>
      <c r="S105" s="73"/>
      <c r="T105" s="73"/>
    </row>
    <row r="106" spans="1:20" s="19" customFormat="1" x14ac:dyDescent="0.2">
      <c r="A106" s="20">
        <v>92</v>
      </c>
      <c r="B106" s="12" t="s">
        <v>156</v>
      </c>
      <c r="C106" s="10" t="s">
        <v>30</v>
      </c>
      <c r="D106" s="39">
        <f t="shared" si="6"/>
        <v>63743552</v>
      </c>
      <c r="E106" s="39">
        <v>63743552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/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S106" s="137"/>
      <c r="T106" s="137"/>
    </row>
    <row r="107" spans="1:20" s="1" customFormat="1" x14ac:dyDescent="0.2">
      <c r="A107" s="20">
        <v>93</v>
      </c>
      <c r="B107" s="12" t="s">
        <v>157</v>
      </c>
      <c r="C107" s="10" t="s">
        <v>15</v>
      </c>
      <c r="D107" s="38">
        <f t="shared" si="6"/>
        <v>105922151</v>
      </c>
      <c r="E107" s="38">
        <v>96962851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8959300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38">
        <v>0</v>
      </c>
      <c r="S107" s="73"/>
      <c r="T107" s="73"/>
    </row>
    <row r="108" spans="1:20" s="1" customFormat="1" x14ac:dyDescent="0.2">
      <c r="A108" s="20">
        <v>94</v>
      </c>
      <c r="B108" s="13" t="s">
        <v>158</v>
      </c>
      <c r="C108" s="10" t="s">
        <v>13</v>
      </c>
      <c r="D108" s="38">
        <f t="shared" si="6"/>
        <v>295198270</v>
      </c>
      <c r="E108" s="38">
        <v>240991653</v>
      </c>
      <c r="F108" s="38">
        <v>1290543</v>
      </c>
      <c r="G108" s="38">
        <v>0</v>
      </c>
      <c r="H108" s="38">
        <v>39490764</v>
      </c>
      <c r="I108" s="38">
        <v>177149</v>
      </c>
      <c r="J108" s="38">
        <v>0</v>
      </c>
      <c r="K108" s="38">
        <v>13248161</v>
      </c>
      <c r="L108" s="38">
        <v>0</v>
      </c>
      <c r="M108" s="38">
        <v>1192245</v>
      </c>
      <c r="N108" s="38">
        <v>0</v>
      </c>
      <c r="O108" s="38">
        <v>0</v>
      </c>
      <c r="P108" s="38">
        <v>0</v>
      </c>
      <c r="Q108" s="38">
        <v>0</v>
      </c>
      <c r="S108" s="73"/>
      <c r="T108" s="73"/>
    </row>
    <row r="109" spans="1:20" s="1" customFormat="1" x14ac:dyDescent="0.2">
      <c r="A109" s="20">
        <v>95</v>
      </c>
      <c r="B109" s="21" t="s">
        <v>159</v>
      </c>
      <c r="C109" s="10" t="s">
        <v>31</v>
      </c>
      <c r="D109" s="38">
        <f t="shared" si="6"/>
        <v>48305426</v>
      </c>
      <c r="E109" s="38">
        <v>48305426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/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38">
        <v>0</v>
      </c>
      <c r="S109" s="73"/>
      <c r="T109" s="73"/>
    </row>
    <row r="110" spans="1:20" s="1" customFormat="1" x14ac:dyDescent="0.2">
      <c r="A110" s="20">
        <v>96</v>
      </c>
      <c r="B110" s="12" t="s">
        <v>161</v>
      </c>
      <c r="C110" s="10" t="s">
        <v>33</v>
      </c>
      <c r="D110" s="38">
        <f t="shared" si="6"/>
        <v>115386015</v>
      </c>
      <c r="E110" s="38">
        <v>115386015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/>
      <c r="L110" s="38">
        <v>0</v>
      </c>
      <c r="M110" s="38">
        <v>0</v>
      </c>
      <c r="N110" s="38">
        <v>0</v>
      </c>
      <c r="O110" s="38">
        <v>0</v>
      </c>
      <c r="P110" s="38">
        <v>0</v>
      </c>
      <c r="Q110" s="38">
        <v>0</v>
      </c>
      <c r="S110" s="73"/>
      <c r="T110" s="73"/>
    </row>
    <row r="111" spans="1:20" s="1" customFormat="1" ht="13.5" customHeight="1" x14ac:dyDescent="0.2">
      <c r="A111" s="20">
        <v>97</v>
      </c>
      <c r="B111" s="12" t="s">
        <v>163</v>
      </c>
      <c r="C111" s="10" t="s">
        <v>164</v>
      </c>
      <c r="D111" s="38">
        <f t="shared" si="6"/>
        <v>0</v>
      </c>
      <c r="E111" s="38">
        <v>0</v>
      </c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S111" s="73"/>
      <c r="T111" s="73"/>
    </row>
    <row r="112" spans="1:20" s="1" customFormat="1" x14ac:dyDescent="0.2">
      <c r="A112" s="20">
        <v>98</v>
      </c>
      <c r="B112" s="12" t="s">
        <v>165</v>
      </c>
      <c r="C112" s="10" t="s">
        <v>166</v>
      </c>
      <c r="D112" s="38">
        <f t="shared" si="6"/>
        <v>0</v>
      </c>
      <c r="E112" s="38">
        <v>0</v>
      </c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S112" s="73"/>
      <c r="T112" s="73"/>
    </row>
    <row r="113" spans="1:20" s="1" customFormat="1" x14ac:dyDescent="0.2">
      <c r="A113" s="20">
        <v>99</v>
      </c>
      <c r="B113" s="21" t="s">
        <v>167</v>
      </c>
      <c r="C113" s="10" t="s">
        <v>168</v>
      </c>
      <c r="D113" s="38">
        <f t="shared" si="6"/>
        <v>0</v>
      </c>
      <c r="E113" s="38">
        <v>0</v>
      </c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S113" s="73"/>
      <c r="T113" s="73"/>
    </row>
    <row r="114" spans="1:20" s="1" customFormat="1" ht="12.75" customHeight="1" x14ac:dyDescent="0.2">
      <c r="A114" s="20">
        <v>100</v>
      </c>
      <c r="B114" s="21" t="s">
        <v>169</v>
      </c>
      <c r="C114" s="10" t="s">
        <v>170</v>
      </c>
      <c r="D114" s="38">
        <f t="shared" si="6"/>
        <v>0</v>
      </c>
      <c r="E114" s="38">
        <v>0</v>
      </c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S114" s="73"/>
      <c r="T114" s="73"/>
    </row>
    <row r="115" spans="1:20" s="1" customFormat="1" ht="24" x14ac:dyDescent="0.2">
      <c r="A115" s="20">
        <v>101</v>
      </c>
      <c r="B115" s="21" t="s">
        <v>171</v>
      </c>
      <c r="C115" s="10" t="s">
        <v>172</v>
      </c>
      <c r="D115" s="38">
        <f t="shared" si="6"/>
        <v>0</v>
      </c>
      <c r="E115" s="38">
        <v>0</v>
      </c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S115" s="73"/>
      <c r="T115" s="73"/>
    </row>
    <row r="116" spans="1:20" s="1" customFormat="1" x14ac:dyDescent="0.2">
      <c r="A116" s="20">
        <v>102</v>
      </c>
      <c r="B116" s="21" t="s">
        <v>173</v>
      </c>
      <c r="C116" s="10" t="s">
        <v>174</v>
      </c>
      <c r="D116" s="38">
        <f t="shared" si="6"/>
        <v>0</v>
      </c>
      <c r="E116" s="38">
        <v>0</v>
      </c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S116" s="73"/>
      <c r="T116" s="73"/>
    </row>
    <row r="117" spans="1:20" s="1" customFormat="1" x14ac:dyDescent="0.2">
      <c r="A117" s="20">
        <v>103</v>
      </c>
      <c r="B117" s="21" t="s">
        <v>175</v>
      </c>
      <c r="C117" s="10" t="s">
        <v>176</v>
      </c>
      <c r="D117" s="38">
        <f t="shared" si="6"/>
        <v>0</v>
      </c>
      <c r="E117" s="38">
        <v>0</v>
      </c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S117" s="73"/>
      <c r="T117" s="73"/>
    </row>
    <row r="118" spans="1:20" s="1" customFormat="1" x14ac:dyDescent="0.2">
      <c r="A118" s="20">
        <v>104</v>
      </c>
      <c r="B118" s="17" t="s">
        <v>177</v>
      </c>
      <c r="C118" s="15" t="s">
        <v>178</v>
      </c>
      <c r="D118" s="38">
        <f t="shared" si="6"/>
        <v>0</v>
      </c>
      <c r="E118" s="38">
        <v>0</v>
      </c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S118" s="73"/>
      <c r="T118" s="73"/>
    </row>
    <row r="119" spans="1:20" s="1" customFormat="1" x14ac:dyDescent="0.2">
      <c r="A119" s="20">
        <v>105</v>
      </c>
      <c r="B119" s="13" t="s">
        <v>179</v>
      </c>
      <c r="C119" s="10" t="s">
        <v>180</v>
      </c>
      <c r="D119" s="38">
        <f t="shared" si="6"/>
        <v>224764404</v>
      </c>
      <c r="E119" s="38">
        <v>9877301</v>
      </c>
      <c r="F119" s="38">
        <v>160692135</v>
      </c>
      <c r="G119" s="38">
        <v>0</v>
      </c>
      <c r="H119" s="38">
        <v>0</v>
      </c>
      <c r="I119" s="38">
        <v>0</v>
      </c>
      <c r="J119" s="38">
        <v>0</v>
      </c>
      <c r="K119" s="38">
        <v>54194968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38">
        <v>0</v>
      </c>
      <c r="S119" s="73"/>
      <c r="T119" s="73"/>
    </row>
    <row r="120" spans="1:20" s="1" customFormat="1" ht="11.25" customHeight="1" x14ac:dyDescent="0.2">
      <c r="A120" s="20">
        <v>106</v>
      </c>
      <c r="B120" s="21" t="s">
        <v>181</v>
      </c>
      <c r="C120" s="10" t="s">
        <v>182</v>
      </c>
      <c r="D120" s="38">
        <f t="shared" si="6"/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/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38">
        <v>0</v>
      </c>
      <c r="S120" s="73"/>
      <c r="T120" s="73"/>
    </row>
    <row r="121" spans="1:20" s="1" customFormat="1" x14ac:dyDescent="0.2">
      <c r="A121" s="20">
        <v>107</v>
      </c>
      <c r="B121" s="12" t="s">
        <v>183</v>
      </c>
      <c r="C121" s="18" t="s">
        <v>184</v>
      </c>
      <c r="D121" s="38">
        <f t="shared" si="6"/>
        <v>0</v>
      </c>
      <c r="E121" s="38">
        <v>0</v>
      </c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S121" s="73"/>
      <c r="T121" s="73"/>
    </row>
    <row r="122" spans="1:20" s="1" customFormat="1" x14ac:dyDescent="0.2">
      <c r="A122" s="20">
        <v>108</v>
      </c>
      <c r="B122" s="21" t="s">
        <v>185</v>
      </c>
      <c r="C122" s="10" t="s">
        <v>262</v>
      </c>
      <c r="D122" s="38">
        <f t="shared" si="6"/>
        <v>19661072</v>
      </c>
      <c r="E122" s="38">
        <v>19661072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/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38">
        <v>0</v>
      </c>
      <c r="S122" s="73"/>
      <c r="T122" s="73"/>
    </row>
    <row r="123" spans="1:20" s="1" customFormat="1" ht="14.25" customHeight="1" x14ac:dyDescent="0.2">
      <c r="A123" s="20">
        <v>109</v>
      </c>
      <c r="B123" s="13" t="s">
        <v>186</v>
      </c>
      <c r="C123" s="10" t="s">
        <v>251</v>
      </c>
      <c r="D123" s="38">
        <f t="shared" si="6"/>
        <v>0</v>
      </c>
      <c r="E123" s="38">
        <v>0</v>
      </c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S123" s="73"/>
      <c r="T123" s="73"/>
    </row>
    <row r="124" spans="1:20" s="1" customFormat="1" x14ac:dyDescent="0.2">
      <c r="A124" s="20">
        <v>110</v>
      </c>
      <c r="B124" s="12" t="s">
        <v>331</v>
      </c>
      <c r="C124" s="10" t="s">
        <v>319</v>
      </c>
      <c r="D124" s="38">
        <f t="shared" si="6"/>
        <v>0</v>
      </c>
      <c r="E124" s="38">
        <v>0</v>
      </c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S124" s="73"/>
      <c r="T124" s="73"/>
    </row>
    <row r="125" spans="1:20" s="1" customFormat="1" x14ac:dyDescent="0.2">
      <c r="A125" s="20">
        <v>111</v>
      </c>
      <c r="B125" s="54" t="s">
        <v>422</v>
      </c>
      <c r="C125" s="15" t="s">
        <v>423</v>
      </c>
      <c r="D125" s="38">
        <f t="shared" si="6"/>
        <v>0</v>
      </c>
      <c r="E125" s="38">
        <v>0</v>
      </c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S125" s="73"/>
      <c r="T125" s="73"/>
    </row>
    <row r="126" spans="1:20" s="1" customFormat="1" ht="13.5" customHeight="1" x14ac:dyDescent="0.2">
      <c r="A126" s="20">
        <v>112</v>
      </c>
      <c r="B126" s="13" t="s">
        <v>187</v>
      </c>
      <c r="C126" s="10" t="s">
        <v>322</v>
      </c>
      <c r="D126" s="38">
        <f t="shared" si="6"/>
        <v>0</v>
      </c>
      <c r="E126" s="38">
        <v>0</v>
      </c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S126" s="73"/>
      <c r="T126" s="73"/>
    </row>
    <row r="127" spans="1:20" s="1" customFormat="1" x14ac:dyDescent="0.2">
      <c r="A127" s="20">
        <v>113</v>
      </c>
      <c r="B127" s="21" t="s">
        <v>188</v>
      </c>
      <c r="C127" s="10" t="s">
        <v>189</v>
      </c>
      <c r="D127" s="38">
        <f t="shared" si="6"/>
        <v>0</v>
      </c>
      <c r="E127" s="38">
        <v>0</v>
      </c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S127" s="73"/>
      <c r="T127" s="73"/>
    </row>
    <row r="128" spans="1:20" s="1" customFormat="1" ht="24" x14ac:dyDescent="0.2">
      <c r="A128" s="20">
        <v>114</v>
      </c>
      <c r="B128" s="21" t="s">
        <v>190</v>
      </c>
      <c r="C128" s="35" t="s">
        <v>307</v>
      </c>
      <c r="D128" s="38">
        <f t="shared" si="6"/>
        <v>0</v>
      </c>
      <c r="E128" s="38">
        <v>0</v>
      </c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S128" s="73"/>
      <c r="T128" s="73"/>
    </row>
    <row r="129" spans="1:20" s="1" customFormat="1" x14ac:dyDescent="0.2">
      <c r="A129" s="20">
        <v>115</v>
      </c>
      <c r="B129" s="21" t="s">
        <v>191</v>
      </c>
      <c r="C129" s="10" t="s">
        <v>226</v>
      </c>
      <c r="D129" s="38">
        <f t="shared" si="6"/>
        <v>3455123501</v>
      </c>
      <c r="E129" s="38">
        <v>2075607860</v>
      </c>
      <c r="F129" s="38">
        <v>305290494</v>
      </c>
      <c r="G129" s="38">
        <v>0</v>
      </c>
      <c r="H129" s="38">
        <v>169616777</v>
      </c>
      <c r="I129" s="38">
        <v>0</v>
      </c>
      <c r="J129" s="38">
        <v>12788336</v>
      </c>
      <c r="K129" s="38">
        <v>891820034</v>
      </c>
      <c r="L129" s="38">
        <v>142476640</v>
      </c>
      <c r="M129" s="38">
        <v>29557741</v>
      </c>
      <c r="N129" s="38">
        <v>0</v>
      </c>
      <c r="O129" s="38">
        <v>0</v>
      </c>
      <c r="P129" s="38">
        <v>97432020</v>
      </c>
      <c r="Q129" s="38">
        <v>126627552</v>
      </c>
      <c r="S129" s="73"/>
      <c r="T129" s="73"/>
    </row>
    <row r="130" spans="1:20" ht="10.5" customHeight="1" x14ac:dyDescent="0.2">
      <c r="A130" s="20">
        <v>116</v>
      </c>
      <c r="B130" s="21" t="s">
        <v>192</v>
      </c>
      <c r="C130" s="10" t="s">
        <v>193</v>
      </c>
      <c r="D130" s="40">
        <f t="shared" si="6"/>
        <v>3712806949</v>
      </c>
      <c r="E130" s="40">
        <v>110252627</v>
      </c>
      <c r="F130" s="40">
        <v>3017079991</v>
      </c>
      <c r="G130" s="40">
        <v>0</v>
      </c>
      <c r="H130" s="40">
        <v>0</v>
      </c>
      <c r="I130" s="40">
        <v>0</v>
      </c>
      <c r="J130" s="40">
        <v>0</v>
      </c>
      <c r="K130" s="40">
        <v>585474331</v>
      </c>
      <c r="L130" s="40">
        <v>562276231</v>
      </c>
      <c r="M130" s="40">
        <v>0</v>
      </c>
      <c r="N130" s="40">
        <v>0</v>
      </c>
      <c r="O130" s="40">
        <v>0</v>
      </c>
      <c r="P130" s="40">
        <v>0</v>
      </c>
      <c r="Q130" s="40">
        <v>0</v>
      </c>
    </row>
    <row r="131" spans="1:20" s="1" customFormat="1" x14ac:dyDescent="0.2">
      <c r="A131" s="20">
        <v>117</v>
      </c>
      <c r="B131" s="21" t="s">
        <v>194</v>
      </c>
      <c r="C131" s="10" t="s">
        <v>40</v>
      </c>
      <c r="D131" s="38">
        <f t="shared" si="6"/>
        <v>2513005254</v>
      </c>
      <c r="E131" s="38">
        <v>701182130</v>
      </c>
      <c r="F131" s="38">
        <v>0</v>
      </c>
      <c r="G131" s="38">
        <v>0</v>
      </c>
      <c r="H131" s="38">
        <v>285508752</v>
      </c>
      <c r="I131" s="38">
        <v>62150687</v>
      </c>
      <c r="J131" s="38">
        <v>62015527</v>
      </c>
      <c r="K131" s="38">
        <v>1402148158</v>
      </c>
      <c r="L131" s="38">
        <v>0</v>
      </c>
      <c r="M131" s="38">
        <v>305287233</v>
      </c>
      <c r="N131" s="38">
        <v>370380463</v>
      </c>
      <c r="O131" s="38">
        <v>361295430</v>
      </c>
      <c r="P131" s="38">
        <v>0</v>
      </c>
      <c r="Q131" s="38">
        <v>0</v>
      </c>
      <c r="S131" s="73"/>
      <c r="T131" s="73"/>
    </row>
    <row r="132" spans="1:20" s="1" customFormat="1" x14ac:dyDescent="0.2">
      <c r="A132" s="20">
        <v>118</v>
      </c>
      <c r="B132" s="12" t="s">
        <v>195</v>
      </c>
      <c r="C132" s="10" t="s">
        <v>46</v>
      </c>
      <c r="D132" s="38">
        <f t="shared" si="6"/>
        <v>1783068431</v>
      </c>
      <c r="E132" s="38">
        <v>1135515128</v>
      </c>
      <c r="F132" s="38">
        <v>363115375</v>
      </c>
      <c r="G132" s="38">
        <v>0</v>
      </c>
      <c r="H132" s="38">
        <v>0</v>
      </c>
      <c r="I132" s="38">
        <v>0</v>
      </c>
      <c r="J132" s="38">
        <v>0</v>
      </c>
      <c r="K132" s="38">
        <v>284437928</v>
      </c>
      <c r="L132" s="38">
        <v>41463135</v>
      </c>
      <c r="M132" s="38">
        <v>0</v>
      </c>
      <c r="N132" s="38">
        <v>0</v>
      </c>
      <c r="O132" s="38">
        <v>0</v>
      </c>
      <c r="P132" s="38">
        <v>0</v>
      </c>
      <c r="Q132" s="38">
        <v>0</v>
      </c>
      <c r="S132" s="73"/>
      <c r="T132" s="73"/>
    </row>
    <row r="133" spans="1:20" s="1" customFormat="1" x14ac:dyDescent="0.2">
      <c r="A133" s="20">
        <v>119</v>
      </c>
      <c r="B133" s="12" t="s">
        <v>196</v>
      </c>
      <c r="C133" s="10" t="s">
        <v>228</v>
      </c>
      <c r="D133" s="38">
        <f t="shared" si="6"/>
        <v>392809570</v>
      </c>
      <c r="E133" s="38">
        <v>385072958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7736612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38">
        <v>0</v>
      </c>
      <c r="S133" s="73"/>
      <c r="T133" s="73"/>
    </row>
    <row r="134" spans="1:20" s="1" customFormat="1" x14ac:dyDescent="0.2">
      <c r="A134" s="20">
        <v>120</v>
      </c>
      <c r="B134" s="12" t="s">
        <v>197</v>
      </c>
      <c r="C134" s="10" t="s">
        <v>48</v>
      </c>
      <c r="D134" s="38">
        <f t="shared" si="6"/>
        <v>1481242801</v>
      </c>
      <c r="E134" s="38">
        <v>1168787634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312455167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38">
        <v>0</v>
      </c>
      <c r="S134" s="73"/>
      <c r="T134" s="73"/>
    </row>
    <row r="135" spans="1:20" s="1" customFormat="1" x14ac:dyDescent="0.2">
      <c r="A135" s="20">
        <v>121</v>
      </c>
      <c r="B135" s="21" t="s">
        <v>198</v>
      </c>
      <c r="C135" s="10" t="s">
        <v>47</v>
      </c>
      <c r="D135" s="38">
        <f t="shared" si="6"/>
        <v>0</v>
      </c>
      <c r="E135" s="38">
        <v>0</v>
      </c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S135" s="73"/>
      <c r="T135" s="73"/>
    </row>
    <row r="136" spans="1:20" s="1" customFormat="1" x14ac:dyDescent="0.2">
      <c r="A136" s="20">
        <v>122</v>
      </c>
      <c r="B136" s="21" t="s">
        <v>199</v>
      </c>
      <c r="C136" s="10" t="s">
        <v>200</v>
      </c>
      <c r="D136" s="38">
        <f t="shared" si="6"/>
        <v>0</v>
      </c>
      <c r="E136" s="38">
        <v>0</v>
      </c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S136" s="73"/>
      <c r="T136" s="73"/>
    </row>
    <row r="137" spans="1:20" s="1" customFormat="1" x14ac:dyDescent="0.2">
      <c r="A137" s="20">
        <v>123</v>
      </c>
      <c r="B137" s="21" t="s">
        <v>201</v>
      </c>
      <c r="C137" s="10" t="s">
        <v>41</v>
      </c>
      <c r="D137" s="38">
        <f t="shared" si="6"/>
        <v>420072345</v>
      </c>
      <c r="E137" s="38">
        <v>336960593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83111752</v>
      </c>
      <c r="L137" s="38">
        <v>0</v>
      </c>
      <c r="M137" s="38">
        <v>0</v>
      </c>
      <c r="N137" s="38">
        <v>0</v>
      </c>
      <c r="O137" s="38">
        <v>0</v>
      </c>
      <c r="P137" s="38">
        <v>0</v>
      </c>
      <c r="Q137" s="38">
        <v>0</v>
      </c>
      <c r="S137" s="73"/>
      <c r="T137" s="73"/>
    </row>
    <row r="138" spans="1:20" s="1" customFormat="1" x14ac:dyDescent="0.2">
      <c r="A138" s="20">
        <v>124</v>
      </c>
      <c r="B138" s="12" t="s">
        <v>202</v>
      </c>
      <c r="C138" s="10" t="s">
        <v>227</v>
      </c>
      <c r="D138" s="38">
        <f t="shared" si="6"/>
        <v>1768094883</v>
      </c>
      <c r="E138" s="38">
        <v>1398345283</v>
      </c>
      <c r="F138" s="38">
        <v>411875</v>
      </c>
      <c r="G138" s="38">
        <v>0</v>
      </c>
      <c r="H138" s="38">
        <v>122242767</v>
      </c>
      <c r="I138" s="38">
        <v>0</v>
      </c>
      <c r="J138" s="38">
        <v>45730040</v>
      </c>
      <c r="K138" s="38">
        <v>201364918</v>
      </c>
      <c r="L138" s="38">
        <v>0</v>
      </c>
      <c r="M138" s="38">
        <v>1464877</v>
      </c>
      <c r="N138" s="38">
        <v>0</v>
      </c>
      <c r="O138" s="38">
        <v>0</v>
      </c>
      <c r="P138" s="38">
        <v>108567108</v>
      </c>
      <c r="Q138" s="38">
        <v>0</v>
      </c>
      <c r="S138" s="73"/>
      <c r="T138" s="73"/>
    </row>
    <row r="139" spans="1:20" s="1" customFormat="1" ht="24" x14ac:dyDescent="0.2">
      <c r="A139" s="20">
        <v>125</v>
      </c>
      <c r="B139" s="13" t="s">
        <v>203</v>
      </c>
      <c r="C139" s="10" t="s">
        <v>465</v>
      </c>
      <c r="D139" s="38">
        <f t="shared" si="6"/>
        <v>1756330808</v>
      </c>
      <c r="E139" s="38">
        <v>1446256969</v>
      </c>
      <c r="F139" s="38">
        <v>961043</v>
      </c>
      <c r="G139" s="38">
        <v>0</v>
      </c>
      <c r="H139" s="38">
        <v>101795037</v>
      </c>
      <c r="I139" s="38">
        <v>0</v>
      </c>
      <c r="J139" s="38">
        <v>10888446</v>
      </c>
      <c r="K139" s="38">
        <v>196429313</v>
      </c>
      <c r="L139" s="38">
        <v>0</v>
      </c>
      <c r="M139" s="38">
        <v>1464877</v>
      </c>
      <c r="N139" s="38">
        <v>0</v>
      </c>
      <c r="O139" s="38">
        <v>0</v>
      </c>
      <c r="P139" s="38">
        <v>22734138</v>
      </c>
      <c r="Q139" s="38">
        <v>0</v>
      </c>
      <c r="S139" s="73"/>
      <c r="T139" s="73"/>
    </row>
    <row r="140" spans="1:20" x14ac:dyDescent="0.2">
      <c r="A140" s="20">
        <v>126</v>
      </c>
      <c r="B140" s="21" t="s">
        <v>204</v>
      </c>
      <c r="C140" s="10" t="s">
        <v>205</v>
      </c>
      <c r="D140" s="40">
        <f t="shared" si="6"/>
        <v>1207413886</v>
      </c>
      <c r="E140" s="40">
        <v>972057331</v>
      </c>
      <c r="F140" s="40">
        <v>0</v>
      </c>
      <c r="G140" s="40">
        <v>235356555</v>
      </c>
      <c r="H140" s="40">
        <v>0</v>
      </c>
      <c r="I140" s="40">
        <v>0</v>
      </c>
      <c r="J140" s="40">
        <v>0</v>
      </c>
      <c r="K140" s="40"/>
      <c r="L140" s="40">
        <v>0</v>
      </c>
      <c r="M140" s="40">
        <v>0</v>
      </c>
      <c r="N140" s="40">
        <v>0</v>
      </c>
      <c r="O140" s="40">
        <v>0</v>
      </c>
      <c r="P140" s="40">
        <v>0</v>
      </c>
      <c r="Q140" s="40">
        <v>0</v>
      </c>
    </row>
    <row r="141" spans="1:20" x14ac:dyDescent="0.2">
      <c r="A141" s="20">
        <v>127</v>
      </c>
      <c r="B141" s="12" t="s">
        <v>206</v>
      </c>
      <c r="C141" s="10" t="s">
        <v>207</v>
      </c>
      <c r="D141" s="40">
        <f t="shared" ref="D141:D149" si="7">E141+F141+G141+H141+I141+J141+K141</f>
        <v>0</v>
      </c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</row>
    <row r="142" spans="1:20" x14ac:dyDescent="0.2">
      <c r="A142" s="20">
        <v>128</v>
      </c>
      <c r="B142" s="21" t="s">
        <v>208</v>
      </c>
      <c r="C142" s="10" t="s">
        <v>209</v>
      </c>
      <c r="D142" s="40">
        <f t="shared" si="7"/>
        <v>0</v>
      </c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</row>
    <row r="143" spans="1:20" x14ac:dyDescent="0.2">
      <c r="A143" s="20">
        <v>129</v>
      </c>
      <c r="B143" s="85" t="s">
        <v>252</v>
      </c>
      <c r="C143" s="87" t="s">
        <v>253</v>
      </c>
      <c r="D143" s="40">
        <f t="shared" si="7"/>
        <v>0</v>
      </c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</row>
    <row r="144" spans="1:20" x14ac:dyDescent="0.2">
      <c r="A144" s="20">
        <v>130</v>
      </c>
      <c r="B144" s="88" t="s">
        <v>254</v>
      </c>
      <c r="C144" s="41" t="s">
        <v>255</v>
      </c>
      <c r="D144" s="40">
        <f t="shared" si="7"/>
        <v>0</v>
      </c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</row>
    <row r="145" spans="1:78" x14ac:dyDescent="0.2">
      <c r="A145" s="20">
        <v>131</v>
      </c>
      <c r="B145" s="89" t="s">
        <v>256</v>
      </c>
      <c r="C145" s="141" t="s">
        <v>420</v>
      </c>
      <c r="D145" s="40">
        <f t="shared" si="7"/>
        <v>0</v>
      </c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</row>
    <row r="146" spans="1:78" x14ac:dyDescent="0.2">
      <c r="A146" s="20">
        <v>132</v>
      </c>
      <c r="B146" s="20" t="s">
        <v>260</v>
      </c>
      <c r="C146" s="28" t="s">
        <v>261</v>
      </c>
      <c r="D146" s="40">
        <f t="shared" si="7"/>
        <v>0</v>
      </c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</row>
    <row r="147" spans="1:78" x14ac:dyDescent="0.2">
      <c r="A147" s="20">
        <v>133</v>
      </c>
      <c r="B147" s="54" t="s">
        <v>312</v>
      </c>
      <c r="C147" s="28" t="s">
        <v>311</v>
      </c>
      <c r="D147" s="40">
        <f t="shared" si="7"/>
        <v>0</v>
      </c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</row>
    <row r="148" spans="1:78" x14ac:dyDescent="0.2">
      <c r="A148" s="20">
        <v>134</v>
      </c>
      <c r="B148" s="54" t="s">
        <v>321</v>
      </c>
      <c r="C148" s="28" t="s">
        <v>318</v>
      </c>
      <c r="D148" s="40">
        <f t="shared" si="7"/>
        <v>0</v>
      </c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</row>
    <row r="149" spans="1:78" s="4" customFormat="1" ht="13.5" customHeight="1" x14ac:dyDescent="0.2">
      <c r="A149" s="20">
        <v>135</v>
      </c>
      <c r="B149" s="54" t="s">
        <v>413</v>
      </c>
      <c r="C149" s="15" t="s">
        <v>414</v>
      </c>
      <c r="D149" s="40">
        <f t="shared" si="7"/>
        <v>0</v>
      </c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8"/>
      <c r="S149" s="33"/>
      <c r="T149" s="33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</row>
    <row r="151" spans="1:78" s="4" customFormat="1" x14ac:dyDescent="0.2">
      <c r="A151" s="6"/>
      <c r="B151" s="6"/>
      <c r="C151" s="7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8"/>
      <c r="S151" s="33"/>
      <c r="T151" s="33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</row>
    <row r="152" spans="1:78" s="4" customFormat="1" x14ac:dyDescent="0.2">
      <c r="A152" s="6"/>
      <c r="B152" s="6"/>
      <c r="C152" s="7"/>
      <c r="D152" s="33"/>
      <c r="E152" s="33"/>
      <c r="R152" s="8"/>
      <c r="S152" s="33"/>
      <c r="T152" s="33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</row>
  </sheetData>
  <mergeCells count="23">
    <mergeCell ref="A2:K2"/>
    <mergeCell ref="A4:A7"/>
    <mergeCell ref="B4:B7"/>
    <mergeCell ref="C4:C7"/>
    <mergeCell ref="E5:E7"/>
    <mergeCell ref="F5:F7"/>
    <mergeCell ref="D5:D7"/>
    <mergeCell ref="K5:K7"/>
    <mergeCell ref="J5:J7"/>
    <mergeCell ref="A8:C8"/>
    <mergeCell ref="A11:C11"/>
    <mergeCell ref="A92:A95"/>
    <mergeCell ref="B92:B95"/>
    <mergeCell ref="H5:H7"/>
    <mergeCell ref="G5:G7"/>
    <mergeCell ref="L5:Q5"/>
    <mergeCell ref="D4:Q4"/>
    <mergeCell ref="Q6:Q7"/>
    <mergeCell ref="O6:O7"/>
    <mergeCell ref="N6:N7"/>
    <mergeCell ref="M6:M7"/>
    <mergeCell ref="L6:L7"/>
    <mergeCell ref="P6:P7"/>
  </mergeCells>
  <pageMargins left="0" right="0" top="0" bottom="0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3"/>
  <sheetViews>
    <sheetView zoomScale="90" zoomScaleNormal="90" workbookViewId="0">
      <pane xSplit="3" ySplit="13" topLeftCell="D143" activePane="bottomRight" state="frozen"/>
      <selection pane="topRight" activeCell="D1" sqref="D1"/>
      <selection pane="bottomLeft" activeCell="A15" sqref="A15"/>
      <selection pane="bottomRight" activeCell="G158" sqref="G158"/>
    </sheetView>
  </sheetViews>
  <sheetFormatPr defaultColWidth="9.140625" defaultRowHeight="12" x14ac:dyDescent="0.2"/>
  <cols>
    <col min="1" max="1" width="4.7109375" style="24" customWidth="1"/>
    <col min="2" max="2" width="9.28515625" style="24" customWidth="1"/>
    <col min="3" max="3" width="43.7109375" style="27" customWidth="1"/>
    <col min="4" max="4" width="14.85546875" style="26" customWidth="1"/>
    <col min="5" max="5" width="13" style="26" customWidth="1"/>
    <col min="6" max="6" width="15.42578125" style="26" customWidth="1"/>
    <col min="7" max="7" width="12.28515625" style="26" customWidth="1"/>
    <col min="8" max="8" width="11.7109375" style="26" customWidth="1"/>
    <col min="9" max="9" width="12.7109375" style="26" customWidth="1"/>
    <col min="10" max="10" width="11" style="26" customWidth="1"/>
    <col min="11" max="11" width="9.85546875" style="26" customWidth="1"/>
    <col min="12" max="12" width="17.85546875" style="26" customWidth="1"/>
    <col min="13" max="13" width="24.85546875" style="26" customWidth="1"/>
    <col min="14" max="17" width="13.42578125" style="26" customWidth="1"/>
    <col min="18" max="18" width="13.85546875" style="26" customWidth="1"/>
    <col min="19" max="21" width="13.42578125" style="23" customWidth="1"/>
    <col min="22" max="16384" width="9.140625" style="23"/>
  </cols>
  <sheetData>
    <row r="1" spans="1:21" ht="19.5" customHeight="1" x14ac:dyDescent="0.2">
      <c r="A1" s="325" t="s">
        <v>436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</row>
    <row r="2" spans="1:21" ht="12.75" customHeight="1" x14ac:dyDescent="0.2">
      <c r="C2" s="25"/>
      <c r="U2" s="23" t="s">
        <v>278</v>
      </c>
    </row>
    <row r="3" spans="1:21" s="91" customFormat="1" ht="14.25" customHeight="1" x14ac:dyDescent="0.2">
      <c r="A3" s="326" t="s">
        <v>44</v>
      </c>
      <c r="B3" s="327" t="s">
        <v>346</v>
      </c>
      <c r="C3" s="326" t="s">
        <v>337</v>
      </c>
      <c r="D3" s="326" t="s">
        <v>377</v>
      </c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6"/>
      <c r="P3" s="326"/>
      <c r="Q3" s="326"/>
      <c r="R3" s="326"/>
      <c r="S3" s="326"/>
      <c r="T3" s="326"/>
      <c r="U3" s="326"/>
    </row>
    <row r="4" spans="1:21" s="91" customFormat="1" ht="16.5" customHeight="1" x14ac:dyDescent="0.2">
      <c r="A4" s="326"/>
      <c r="B4" s="328"/>
      <c r="C4" s="326"/>
      <c r="D4" s="330" t="s">
        <v>263</v>
      </c>
      <c r="E4" s="332" t="s">
        <v>378</v>
      </c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4"/>
      <c r="Q4" s="326" t="s">
        <v>279</v>
      </c>
      <c r="R4" s="326"/>
      <c r="S4" s="326"/>
      <c r="T4" s="326"/>
      <c r="U4" s="326"/>
    </row>
    <row r="5" spans="1:21" s="91" customFormat="1" ht="19.5" customHeight="1" x14ac:dyDescent="0.2">
      <c r="A5" s="326"/>
      <c r="B5" s="328"/>
      <c r="C5" s="326"/>
      <c r="D5" s="330"/>
      <c r="E5" s="335" t="s">
        <v>379</v>
      </c>
      <c r="F5" s="336"/>
      <c r="G5" s="337"/>
      <c r="H5" s="332" t="s">
        <v>380</v>
      </c>
      <c r="I5" s="333"/>
      <c r="J5" s="333"/>
      <c r="K5" s="333"/>
      <c r="L5" s="333"/>
      <c r="M5" s="334"/>
      <c r="N5" s="335" t="s">
        <v>381</v>
      </c>
      <c r="O5" s="336"/>
      <c r="P5" s="337"/>
      <c r="Q5" s="326" t="s">
        <v>230</v>
      </c>
      <c r="R5" s="333" t="s">
        <v>275</v>
      </c>
      <c r="S5" s="333"/>
      <c r="T5" s="333"/>
      <c r="U5" s="334"/>
    </row>
    <row r="6" spans="1:21" s="91" customFormat="1" ht="24.75" customHeight="1" x14ac:dyDescent="0.2">
      <c r="A6" s="326"/>
      <c r="B6" s="328"/>
      <c r="C6" s="326"/>
      <c r="D6" s="330"/>
      <c r="E6" s="338"/>
      <c r="F6" s="339"/>
      <c r="G6" s="340"/>
      <c r="H6" s="326" t="s">
        <v>230</v>
      </c>
      <c r="I6" s="332" t="s">
        <v>275</v>
      </c>
      <c r="J6" s="333"/>
      <c r="K6" s="333"/>
      <c r="L6" s="333"/>
      <c r="M6" s="334"/>
      <c r="N6" s="338"/>
      <c r="O6" s="339"/>
      <c r="P6" s="340"/>
      <c r="Q6" s="326"/>
      <c r="R6" s="341" t="s">
        <v>382</v>
      </c>
      <c r="S6" s="342" t="s">
        <v>463</v>
      </c>
      <c r="T6" s="343"/>
      <c r="U6" s="344"/>
    </row>
    <row r="7" spans="1:21" s="91" customFormat="1" ht="27.75" customHeight="1" x14ac:dyDescent="0.2">
      <c r="A7" s="326"/>
      <c r="B7" s="328"/>
      <c r="C7" s="326"/>
      <c r="D7" s="330"/>
      <c r="E7" s="326" t="s">
        <v>230</v>
      </c>
      <c r="F7" s="326" t="s">
        <v>275</v>
      </c>
      <c r="G7" s="326"/>
      <c r="H7" s="326"/>
      <c r="I7" s="334" t="s">
        <v>383</v>
      </c>
      <c r="J7" s="326" t="s">
        <v>384</v>
      </c>
      <c r="K7" s="326" t="s">
        <v>385</v>
      </c>
      <c r="L7" s="326"/>
      <c r="M7" s="326"/>
      <c r="N7" s="326" t="s">
        <v>230</v>
      </c>
      <c r="O7" s="333" t="s">
        <v>275</v>
      </c>
      <c r="P7" s="334"/>
      <c r="Q7" s="326"/>
      <c r="R7" s="341"/>
      <c r="S7" s="345"/>
      <c r="T7" s="346"/>
      <c r="U7" s="347"/>
    </row>
    <row r="8" spans="1:21" s="91" customFormat="1" ht="13.5" customHeight="1" x14ac:dyDescent="0.2">
      <c r="A8" s="326"/>
      <c r="B8" s="328"/>
      <c r="C8" s="326"/>
      <c r="D8" s="330"/>
      <c r="E8" s="326"/>
      <c r="F8" s="356" t="s">
        <v>386</v>
      </c>
      <c r="G8" s="326" t="s">
        <v>332</v>
      </c>
      <c r="H8" s="326"/>
      <c r="I8" s="334"/>
      <c r="J8" s="326"/>
      <c r="K8" s="348" t="s">
        <v>230</v>
      </c>
      <c r="L8" s="332" t="s">
        <v>275</v>
      </c>
      <c r="M8" s="334"/>
      <c r="N8" s="326"/>
      <c r="O8" s="326" t="s">
        <v>387</v>
      </c>
      <c r="P8" s="348" t="s">
        <v>388</v>
      </c>
      <c r="Q8" s="326"/>
      <c r="R8" s="341"/>
      <c r="S8" s="349" t="s">
        <v>274</v>
      </c>
      <c r="T8" s="351" t="s">
        <v>389</v>
      </c>
      <c r="U8" s="353" t="s">
        <v>390</v>
      </c>
    </row>
    <row r="9" spans="1:21" s="91" customFormat="1" ht="99" customHeight="1" x14ac:dyDescent="0.2">
      <c r="A9" s="326"/>
      <c r="B9" s="329"/>
      <c r="C9" s="326"/>
      <c r="D9" s="331"/>
      <c r="E9" s="326"/>
      <c r="F9" s="356"/>
      <c r="G9" s="326"/>
      <c r="H9" s="326"/>
      <c r="I9" s="334"/>
      <c r="J9" s="326"/>
      <c r="K9" s="331"/>
      <c r="L9" s="92" t="s">
        <v>375</v>
      </c>
      <c r="M9" s="92" t="s">
        <v>376</v>
      </c>
      <c r="N9" s="326"/>
      <c r="O9" s="326"/>
      <c r="P9" s="331"/>
      <c r="Q9" s="326"/>
      <c r="R9" s="341"/>
      <c r="S9" s="350"/>
      <c r="T9" s="352"/>
      <c r="U9" s="354"/>
    </row>
    <row r="10" spans="1:21" ht="21" customHeight="1" x14ac:dyDescent="0.2">
      <c r="A10" s="355" t="s">
        <v>230</v>
      </c>
      <c r="B10" s="355"/>
      <c r="C10" s="355"/>
      <c r="D10" s="93">
        <f>D11+D12+D13</f>
        <v>13919774587</v>
      </c>
      <c r="E10" s="93">
        <f t="shared" ref="E10:U10" si="0">E11+E12+E13</f>
        <v>2889952450</v>
      </c>
      <c r="F10" s="93">
        <f t="shared" si="0"/>
        <v>175661291</v>
      </c>
      <c r="G10" s="93">
        <f t="shared" si="0"/>
        <v>2714291159</v>
      </c>
      <c r="H10" s="93">
        <f t="shared" si="0"/>
        <v>5845028680</v>
      </c>
      <c r="I10" s="93">
        <f t="shared" si="0"/>
        <v>5273959897</v>
      </c>
      <c r="J10" s="93">
        <f t="shared" si="0"/>
        <v>507354770</v>
      </c>
      <c r="K10" s="93">
        <f t="shared" si="0"/>
        <v>63714013</v>
      </c>
      <c r="L10" s="93">
        <f t="shared" si="0"/>
        <v>23940946</v>
      </c>
      <c r="M10" s="93">
        <f t="shared" si="0"/>
        <v>39773067</v>
      </c>
      <c r="N10" s="93">
        <f t="shared" si="0"/>
        <v>1199129910</v>
      </c>
      <c r="O10" s="93">
        <f t="shared" si="0"/>
        <v>969302280</v>
      </c>
      <c r="P10" s="93">
        <f t="shared" si="0"/>
        <v>229827630</v>
      </c>
      <c r="Q10" s="93">
        <f t="shared" si="0"/>
        <v>3985663547</v>
      </c>
      <c r="R10" s="93">
        <f t="shared" si="0"/>
        <v>1282368388</v>
      </c>
      <c r="S10" s="93">
        <f t="shared" si="0"/>
        <v>2703295159</v>
      </c>
      <c r="T10" s="93">
        <f t="shared" si="0"/>
        <v>664646394</v>
      </c>
      <c r="U10" s="93">
        <f t="shared" si="0"/>
        <v>2038648765</v>
      </c>
    </row>
    <row r="11" spans="1:21" ht="17.25" customHeight="1" x14ac:dyDescent="0.2">
      <c r="A11" s="357" t="s">
        <v>54</v>
      </c>
      <c r="B11" s="358"/>
      <c r="C11" s="359"/>
      <c r="D11" s="94">
        <v>110418557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94">
        <v>0</v>
      </c>
      <c r="L11" s="94">
        <v>0</v>
      </c>
      <c r="M11" s="94">
        <v>0</v>
      </c>
      <c r="N11" s="94">
        <v>0</v>
      </c>
      <c r="O11" s="94">
        <v>0</v>
      </c>
      <c r="P11" s="94">
        <v>0</v>
      </c>
      <c r="Q11" s="94">
        <v>110418557</v>
      </c>
      <c r="R11" s="94">
        <v>110418557</v>
      </c>
      <c r="S11" s="90">
        <v>0</v>
      </c>
      <c r="T11" s="95">
        <v>0</v>
      </c>
      <c r="U11" s="231">
        <v>0</v>
      </c>
    </row>
    <row r="12" spans="1:21" ht="16.5" customHeight="1" x14ac:dyDescent="0.2">
      <c r="A12" s="357" t="s">
        <v>280</v>
      </c>
      <c r="B12" s="358"/>
      <c r="C12" s="358"/>
      <c r="D12" s="94">
        <f t="shared" ref="D12" si="1">E12+H12+N12+Q12</f>
        <v>47751681</v>
      </c>
      <c r="E12" s="94">
        <f t="shared" ref="E12" si="2">F12+G12</f>
        <v>0</v>
      </c>
      <c r="F12" s="94">
        <v>0</v>
      </c>
      <c r="G12" s="94">
        <v>0</v>
      </c>
      <c r="H12" s="94">
        <f t="shared" ref="H12" si="3">I12+J12+K12</f>
        <v>0</v>
      </c>
      <c r="I12" s="94">
        <v>0</v>
      </c>
      <c r="J12" s="94">
        <v>0</v>
      </c>
      <c r="K12" s="94">
        <f t="shared" ref="K12" si="4">L12+M12</f>
        <v>0</v>
      </c>
      <c r="L12" s="94">
        <v>0</v>
      </c>
      <c r="M12" s="94">
        <v>0</v>
      </c>
      <c r="N12" s="94">
        <f t="shared" ref="N12" si="5">O12+P12</f>
        <v>0</v>
      </c>
      <c r="O12" s="94">
        <v>0</v>
      </c>
      <c r="P12" s="94">
        <v>0</v>
      </c>
      <c r="Q12" s="94">
        <f t="shared" ref="Q12" si="6">R12+S12</f>
        <v>47751681</v>
      </c>
      <c r="R12" s="94"/>
      <c r="S12" s="90">
        <f>T12+U12</f>
        <v>47751681</v>
      </c>
      <c r="T12" s="95">
        <v>0</v>
      </c>
      <c r="U12" s="90">
        <v>47751681</v>
      </c>
    </row>
    <row r="13" spans="1:21" ht="15.75" customHeight="1" x14ac:dyDescent="0.2">
      <c r="A13" s="360" t="s">
        <v>224</v>
      </c>
      <c r="B13" s="361"/>
      <c r="C13" s="362"/>
      <c r="D13" s="93">
        <f t="shared" ref="D13:J13" si="7">SUM(D14:D150)-D94</f>
        <v>13761604349</v>
      </c>
      <c r="E13" s="93">
        <f t="shared" si="7"/>
        <v>2889952450</v>
      </c>
      <c r="F13" s="93">
        <f t="shared" si="7"/>
        <v>175661291</v>
      </c>
      <c r="G13" s="93">
        <f t="shared" si="7"/>
        <v>2714291159</v>
      </c>
      <c r="H13" s="93">
        <f t="shared" si="7"/>
        <v>5845028680</v>
      </c>
      <c r="I13" s="93">
        <f t="shared" si="7"/>
        <v>5273959897</v>
      </c>
      <c r="J13" s="93">
        <f t="shared" si="7"/>
        <v>507354770</v>
      </c>
      <c r="K13" s="93">
        <f>L13+M13</f>
        <v>63714013</v>
      </c>
      <c r="L13" s="93">
        <f t="shared" ref="L13:U13" si="8">SUM(L14:L150)-L94</f>
        <v>23940946</v>
      </c>
      <c r="M13" s="93">
        <f t="shared" si="8"/>
        <v>39773067</v>
      </c>
      <c r="N13" s="93">
        <f t="shared" si="8"/>
        <v>1199129910</v>
      </c>
      <c r="O13" s="93">
        <f t="shared" si="8"/>
        <v>969302280</v>
      </c>
      <c r="P13" s="93">
        <f t="shared" si="8"/>
        <v>229827630</v>
      </c>
      <c r="Q13" s="93">
        <f t="shared" si="8"/>
        <v>3827493309</v>
      </c>
      <c r="R13" s="93">
        <f t="shared" si="8"/>
        <v>1171949831</v>
      </c>
      <c r="S13" s="93">
        <f t="shared" si="8"/>
        <v>2655543478</v>
      </c>
      <c r="T13" s="93">
        <f t="shared" si="8"/>
        <v>664646394</v>
      </c>
      <c r="U13" s="93">
        <f t="shared" si="8"/>
        <v>1990897084</v>
      </c>
    </row>
    <row r="14" spans="1:21" ht="12" customHeight="1" x14ac:dyDescent="0.2">
      <c r="A14" s="95">
        <v>1</v>
      </c>
      <c r="B14" s="96" t="s">
        <v>57</v>
      </c>
      <c r="C14" s="97" t="s">
        <v>42</v>
      </c>
      <c r="D14" s="94">
        <f>E14+H14+N14+Q14</f>
        <v>56118312</v>
      </c>
      <c r="E14" s="94">
        <f>F14+G14</f>
        <v>12260823</v>
      </c>
      <c r="F14" s="94">
        <v>776214</v>
      </c>
      <c r="G14" s="94">
        <v>11484609</v>
      </c>
      <c r="H14" s="94">
        <f>I14+J14+K14</f>
        <v>25620459</v>
      </c>
      <c r="I14" s="94">
        <v>23071671</v>
      </c>
      <c r="J14" s="94">
        <v>2204492</v>
      </c>
      <c r="K14" s="94">
        <f>L14+M14</f>
        <v>344296</v>
      </c>
      <c r="L14" s="94">
        <v>0</v>
      </c>
      <c r="M14" s="94">
        <v>344296</v>
      </c>
      <c r="N14" s="94">
        <f>O14+P14</f>
        <v>4222729</v>
      </c>
      <c r="O14" s="94">
        <v>3231035</v>
      </c>
      <c r="P14" s="94">
        <v>991694</v>
      </c>
      <c r="Q14" s="94">
        <f>R14+S14</f>
        <v>14014301</v>
      </c>
      <c r="R14" s="94">
        <v>1546083</v>
      </c>
      <c r="S14" s="90">
        <f t="shared" ref="S14:S76" si="9">T14+U14</f>
        <v>12468218</v>
      </c>
      <c r="T14" s="90">
        <v>3157552</v>
      </c>
      <c r="U14" s="90">
        <v>9310666</v>
      </c>
    </row>
    <row r="15" spans="1:21" ht="12" customHeight="1" x14ac:dyDescent="0.2">
      <c r="A15" s="95">
        <v>2</v>
      </c>
      <c r="B15" s="98" t="s">
        <v>58</v>
      </c>
      <c r="C15" s="97" t="s">
        <v>210</v>
      </c>
      <c r="D15" s="94">
        <f t="shared" ref="D15:D77" si="10">E15+H15+N15+Q15</f>
        <v>55968557</v>
      </c>
      <c r="E15" s="94">
        <f t="shared" ref="E15:E80" si="11">F15+G15</f>
        <v>10920555</v>
      </c>
      <c r="F15" s="94">
        <v>781331</v>
      </c>
      <c r="G15" s="94">
        <v>10139224</v>
      </c>
      <c r="H15" s="94">
        <f t="shared" ref="H15:H80" si="12">I15+J15+K15</f>
        <v>26860809</v>
      </c>
      <c r="I15" s="94">
        <v>23802521</v>
      </c>
      <c r="J15" s="94">
        <v>2273938</v>
      </c>
      <c r="K15" s="94">
        <f t="shared" ref="K15:K80" si="13">L15+M15</f>
        <v>784350</v>
      </c>
      <c r="L15" s="94">
        <v>71961</v>
      </c>
      <c r="M15" s="94">
        <v>712389</v>
      </c>
      <c r="N15" s="94">
        <f t="shared" ref="N15:N80" si="14">O15+P15</f>
        <v>3900825</v>
      </c>
      <c r="O15" s="94">
        <v>2981829</v>
      </c>
      <c r="P15" s="94">
        <v>918996</v>
      </c>
      <c r="Q15" s="94">
        <f t="shared" ref="Q15:Q80" si="15">R15+S15</f>
        <v>14286368</v>
      </c>
      <c r="R15" s="90">
        <v>1443080</v>
      </c>
      <c r="S15" s="90">
        <f t="shared" si="9"/>
        <v>12843288</v>
      </c>
      <c r="T15" s="145">
        <v>3206713</v>
      </c>
      <c r="U15" s="90">
        <v>9636575</v>
      </c>
    </row>
    <row r="16" spans="1:21" ht="12" customHeight="1" x14ac:dyDescent="0.2">
      <c r="A16" s="95">
        <v>3</v>
      </c>
      <c r="B16" s="99" t="s">
        <v>59</v>
      </c>
      <c r="C16" s="100" t="s">
        <v>5</v>
      </c>
      <c r="D16" s="94">
        <f t="shared" si="10"/>
        <v>189454583</v>
      </c>
      <c r="E16" s="94">
        <f t="shared" si="11"/>
        <v>43312399</v>
      </c>
      <c r="F16" s="94">
        <v>2390860</v>
      </c>
      <c r="G16" s="94">
        <v>40921539</v>
      </c>
      <c r="H16" s="94">
        <f t="shared" si="12"/>
        <v>85096462</v>
      </c>
      <c r="I16" s="94">
        <v>73853265</v>
      </c>
      <c r="J16" s="94">
        <v>8096416</v>
      </c>
      <c r="K16" s="94">
        <f t="shared" si="13"/>
        <v>3146781</v>
      </c>
      <c r="L16" s="94">
        <v>2334570</v>
      </c>
      <c r="M16" s="94">
        <v>812211</v>
      </c>
      <c r="N16" s="94">
        <f t="shared" si="14"/>
        <v>17394076</v>
      </c>
      <c r="O16" s="94">
        <v>14329358</v>
      </c>
      <c r="P16" s="94">
        <v>3064718</v>
      </c>
      <c r="Q16" s="94">
        <f t="shared" si="15"/>
        <v>43651646</v>
      </c>
      <c r="R16" s="90">
        <v>5288368</v>
      </c>
      <c r="S16" s="90">
        <f t="shared" si="9"/>
        <v>38363278</v>
      </c>
      <c r="T16" s="145">
        <v>9958895</v>
      </c>
      <c r="U16" s="90">
        <v>28404383</v>
      </c>
    </row>
    <row r="17" spans="1:21" ht="12" customHeight="1" x14ac:dyDescent="0.2">
      <c r="A17" s="95">
        <v>4</v>
      </c>
      <c r="B17" s="96" t="s">
        <v>60</v>
      </c>
      <c r="C17" s="97" t="s">
        <v>211</v>
      </c>
      <c r="D17" s="94">
        <f t="shared" si="10"/>
        <v>57789011</v>
      </c>
      <c r="E17" s="94">
        <f t="shared" si="11"/>
        <v>10296319</v>
      </c>
      <c r="F17" s="94">
        <v>846784</v>
      </c>
      <c r="G17" s="94">
        <v>9449535</v>
      </c>
      <c r="H17" s="94">
        <f t="shared" si="12"/>
        <v>28536936</v>
      </c>
      <c r="I17" s="94">
        <v>25680717</v>
      </c>
      <c r="J17" s="94">
        <v>2445249</v>
      </c>
      <c r="K17" s="94">
        <f t="shared" si="13"/>
        <v>410970</v>
      </c>
      <c r="L17" s="94">
        <v>116862</v>
      </c>
      <c r="M17" s="94">
        <v>294108</v>
      </c>
      <c r="N17" s="94">
        <f t="shared" si="14"/>
        <v>3736324</v>
      </c>
      <c r="O17" s="94">
        <v>2879377</v>
      </c>
      <c r="P17" s="94">
        <v>856947</v>
      </c>
      <c r="Q17" s="94">
        <f t="shared" si="15"/>
        <v>15219432</v>
      </c>
      <c r="R17" s="90">
        <v>1327932</v>
      </c>
      <c r="S17" s="90">
        <f t="shared" si="9"/>
        <v>13891500</v>
      </c>
      <c r="T17" s="145">
        <v>3474779</v>
      </c>
      <c r="U17" s="90">
        <v>10416721</v>
      </c>
    </row>
    <row r="18" spans="1:21" ht="12" customHeight="1" x14ac:dyDescent="0.2">
      <c r="A18" s="95">
        <v>5</v>
      </c>
      <c r="B18" s="96" t="s">
        <v>61</v>
      </c>
      <c r="C18" s="97" t="s">
        <v>8</v>
      </c>
      <c r="D18" s="94">
        <f t="shared" si="10"/>
        <v>67182223</v>
      </c>
      <c r="E18" s="94">
        <f t="shared" si="11"/>
        <v>14363271</v>
      </c>
      <c r="F18" s="94">
        <v>927658</v>
      </c>
      <c r="G18" s="94">
        <v>13435613</v>
      </c>
      <c r="H18" s="94">
        <f t="shared" si="12"/>
        <v>31013800</v>
      </c>
      <c r="I18" s="94">
        <v>27872581</v>
      </c>
      <c r="J18" s="94">
        <v>2657026</v>
      </c>
      <c r="K18" s="94">
        <f t="shared" si="13"/>
        <v>484193</v>
      </c>
      <c r="L18" s="94">
        <v>50552</v>
      </c>
      <c r="M18" s="94">
        <v>433641</v>
      </c>
      <c r="N18" s="94">
        <f t="shared" si="14"/>
        <v>5112910</v>
      </c>
      <c r="O18" s="94">
        <v>3963326</v>
      </c>
      <c r="P18" s="94">
        <v>1149584</v>
      </c>
      <c r="Q18" s="94">
        <f t="shared" si="15"/>
        <v>16692242</v>
      </c>
      <c r="R18" s="90">
        <v>1729898</v>
      </c>
      <c r="S18" s="90">
        <f t="shared" si="9"/>
        <v>14962344</v>
      </c>
      <c r="T18" s="145">
        <v>3769914</v>
      </c>
      <c r="U18" s="90">
        <v>11192430</v>
      </c>
    </row>
    <row r="19" spans="1:21" ht="12" customHeight="1" x14ac:dyDescent="0.2">
      <c r="A19" s="95">
        <v>6</v>
      </c>
      <c r="B19" s="99" t="s">
        <v>62</v>
      </c>
      <c r="C19" s="100" t="s">
        <v>63</v>
      </c>
      <c r="D19" s="94">
        <f t="shared" si="10"/>
        <v>514027568</v>
      </c>
      <c r="E19" s="94">
        <f t="shared" si="11"/>
        <v>127705156</v>
      </c>
      <c r="F19" s="94">
        <v>6838310</v>
      </c>
      <c r="G19" s="94">
        <v>120866846</v>
      </c>
      <c r="H19" s="94">
        <f t="shared" si="12"/>
        <v>225706524</v>
      </c>
      <c r="I19" s="94">
        <v>202750629</v>
      </c>
      <c r="J19" s="94">
        <v>21638706</v>
      </c>
      <c r="K19" s="94">
        <f t="shared" si="13"/>
        <v>1317189</v>
      </c>
      <c r="L19" s="94">
        <v>428848</v>
      </c>
      <c r="M19" s="94">
        <v>888341</v>
      </c>
      <c r="N19" s="94">
        <f t="shared" si="14"/>
        <v>47351705</v>
      </c>
      <c r="O19" s="94">
        <v>38527163</v>
      </c>
      <c r="P19" s="94">
        <v>8824542</v>
      </c>
      <c r="Q19" s="94">
        <f t="shared" si="15"/>
        <v>113264183</v>
      </c>
      <c r="R19" s="90">
        <v>16020757</v>
      </c>
      <c r="S19" s="90">
        <f t="shared" si="9"/>
        <v>97243426</v>
      </c>
      <c r="T19" s="145">
        <v>25399283</v>
      </c>
      <c r="U19" s="90">
        <v>71844143</v>
      </c>
    </row>
    <row r="20" spans="1:21" ht="12" customHeight="1" x14ac:dyDescent="0.2">
      <c r="A20" s="95">
        <v>7</v>
      </c>
      <c r="B20" s="101" t="s">
        <v>64</v>
      </c>
      <c r="C20" s="102" t="s">
        <v>212</v>
      </c>
      <c r="D20" s="94">
        <f t="shared" si="10"/>
        <v>180437308</v>
      </c>
      <c r="E20" s="94">
        <f t="shared" si="11"/>
        <v>37585265</v>
      </c>
      <c r="F20" s="94">
        <v>2460587</v>
      </c>
      <c r="G20" s="94">
        <v>35124678</v>
      </c>
      <c r="H20" s="94">
        <f t="shared" si="12"/>
        <v>81419812</v>
      </c>
      <c r="I20" s="94">
        <v>73896621</v>
      </c>
      <c r="J20" s="94">
        <v>6964601</v>
      </c>
      <c r="K20" s="94">
        <f t="shared" si="13"/>
        <v>558590</v>
      </c>
      <c r="L20" s="94">
        <v>37914</v>
      </c>
      <c r="M20" s="94">
        <v>520676</v>
      </c>
      <c r="N20" s="94">
        <f t="shared" si="14"/>
        <v>13575603</v>
      </c>
      <c r="O20" s="94">
        <v>10647435</v>
      </c>
      <c r="P20" s="94">
        <v>2928168</v>
      </c>
      <c r="Q20" s="94">
        <f t="shared" si="15"/>
        <v>47856628</v>
      </c>
      <c r="R20" s="90">
        <v>9005224</v>
      </c>
      <c r="S20" s="90">
        <f t="shared" si="9"/>
        <v>38851404</v>
      </c>
      <c r="T20" s="145">
        <v>9861209</v>
      </c>
      <c r="U20" s="90">
        <v>28990195</v>
      </c>
    </row>
    <row r="21" spans="1:21" ht="12" customHeight="1" x14ac:dyDescent="0.2">
      <c r="A21" s="95">
        <v>8</v>
      </c>
      <c r="B21" s="99" t="s">
        <v>65</v>
      </c>
      <c r="C21" s="100" t="s">
        <v>17</v>
      </c>
      <c r="D21" s="94">
        <f t="shared" si="10"/>
        <v>71159580</v>
      </c>
      <c r="E21" s="94">
        <f t="shared" si="11"/>
        <v>14640860</v>
      </c>
      <c r="F21" s="94">
        <v>968212</v>
      </c>
      <c r="G21" s="94">
        <v>13672648</v>
      </c>
      <c r="H21" s="94">
        <f t="shared" si="12"/>
        <v>33177194</v>
      </c>
      <c r="I21" s="94">
        <v>29635772</v>
      </c>
      <c r="J21" s="94">
        <v>2821052</v>
      </c>
      <c r="K21" s="94">
        <f t="shared" si="13"/>
        <v>720370</v>
      </c>
      <c r="L21" s="94">
        <v>198387</v>
      </c>
      <c r="M21" s="94">
        <v>521983</v>
      </c>
      <c r="N21" s="94">
        <f t="shared" si="14"/>
        <v>5422843</v>
      </c>
      <c r="O21" s="94">
        <v>4141615</v>
      </c>
      <c r="P21" s="94">
        <v>1281228</v>
      </c>
      <c r="Q21" s="94">
        <f t="shared" si="15"/>
        <v>17918683</v>
      </c>
      <c r="R21" s="90">
        <v>2171704</v>
      </c>
      <c r="S21" s="90">
        <f t="shared" si="9"/>
        <v>15746979</v>
      </c>
      <c r="T21" s="145">
        <v>3983216</v>
      </c>
      <c r="U21" s="90">
        <v>11763763</v>
      </c>
    </row>
    <row r="22" spans="1:21" ht="12" customHeight="1" x14ac:dyDescent="0.2">
      <c r="A22" s="95">
        <v>9</v>
      </c>
      <c r="B22" s="99" t="s">
        <v>66</v>
      </c>
      <c r="C22" s="100" t="s">
        <v>6</v>
      </c>
      <c r="D22" s="94">
        <f t="shared" si="10"/>
        <v>61589736</v>
      </c>
      <c r="E22" s="94">
        <f t="shared" si="11"/>
        <v>12425305</v>
      </c>
      <c r="F22" s="94">
        <v>879251</v>
      </c>
      <c r="G22" s="94">
        <v>11546054</v>
      </c>
      <c r="H22" s="94">
        <f t="shared" si="12"/>
        <v>29351693</v>
      </c>
      <c r="I22" s="94">
        <v>26528154</v>
      </c>
      <c r="J22" s="94">
        <v>2555617</v>
      </c>
      <c r="K22" s="94">
        <f t="shared" si="13"/>
        <v>267922</v>
      </c>
      <c r="L22" s="94">
        <v>0</v>
      </c>
      <c r="M22" s="94">
        <v>267922</v>
      </c>
      <c r="N22" s="94">
        <f t="shared" si="14"/>
        <v>4500569</v>
      </c>
      <c r="O22" s="94">
        <v>3437351</v>
      </c>
      <c r="P22" s="94">
        <v>1063218</v>
      </c>
      <c r="Q22" s="94">
        <f t="shared" si="15"/>
        <v>15312169</v>
      </c>
      <c r="R22" s="90">
        <v>1195797</v>
      </c>
      <c r="S22" s="90">
        <f t="shared" si="9"/>
        <v>14116372</v>
      </c>
      <c r="T22" s="145">
        <v>3543593</v>
      </c>
      <c r="U22" s="90">
        <v>10572779</v>
      </c>
    </row>
    <row r="23" spans="1:21" ht="12" customHeight="1" x14ac:dyDescent="0.2">
      <c r="A23" s="95">
        <v>10</v>
      </c>
      <c r="B23" s="99" t="s">
        <v>67</v>
      </c>
      <c r="C23" s="100" t="s">
        <v>18</v>
      </c>
      <c r="D23" s="94">
        <f t="shared" si="10"/>
        <v>82032875</v>
      </c>
      <c r="E23" s="94">
        <f t="shared" si="11"/>
        <v>15415824</v>
      </c>
      <c r="F23" s="94">
        <v>1241132</v>
      </c>
      <c r="G23" s="94">
        <v>14174692</v>
      </c>
      <c r="H23" s="94">
        <f t="shared" si="12"/>
        <v>40847810</v>
      </c>
      <c r="I23" s="94">
        <v>37161488</v>
      </c>
      <c r="J23" s="94">
        <v>3538202</v>
      </c>
      <c r="K23" s="94">
        <f t="shared" si="13"/>
        <v>148120</v>
      </c>
      <c r="L23" s="94">
        <v>0</v>
      </c>
      <c r="M23" s="94">
        <v>148120</v>
      </c>
      <c r="N23" s="94">
        <f t="shared" si="14"/>
        <v>7044257</v>
      </c>
      <c r="O23" s="94">
        <v>5442890</v>
      </c>
      <c r="P23" s="94">
        <v>1601367</v>
      </c>
      <c r="Q23" s="94">
        <f t="shared" si="15"/>
        <v>18724984</v>
      </c>
      <c r="R23" s="90">
        <v>547322</v>
      </c>
      <c r="S23" s="90">
        <f t="shared" si="9"/>
        <v>18177662</v>
      </c>
      <c r="T23" s="145">
        <v>4562332</v>
      </c>
      <c r="U23" s="90">
        <v>13615330</v>
      </c>
    </row>
    <row r="24" spans="1:21" ht="12" customHeight="1" x14ac:dyDescent="0.2">
      <c r="A24" s="95">
        <v>11</v>
      </c>
      <c r="B24" s="99" t="s">
        <v>68</v>
      </c>
      <c r="C24" s="100" t="s">
        <v>7</v>
      </c>
      <c r="D24" s="94">
        <f t="shared" si="10"/>
        <v>63548002</v>
      </c>
      <c r="E24" s="94">
        <f t="shared" si="11"/>
        <v>13948707</v>
      </c>
      <c r="F24" s="94">
        <v>877056</v>
      </c>
      <c r="G24" s="94">
        <v>13071651</v>
      </c>
      <c r="H24" s="94">
        <f t="shared" si="12"/>
        <v>29218219</v>
      </c>
      <c r="I24" s="94">
        <v>26362598</v>
      </c>
      <c r="J24" s="94">
        <v>2530095</v>
      </c>
      <c r="K24" s="94">
        <f t="shared" si="13"/>
        <v>325526</v>
      </c>
      <c r="L24" s="94">
        <v>0</v>
      </c>
      <c r="M24" s="94">
        <v>325526</v>
      </c>
      <c r="N24" s="94">
        <f t="shared" si="14"/>
        <v>4762280</v>
      </c>
      <c r="O24" s="94">
        <v>3594123</v>
      </c>
      <c r="P24" s="94">
        <v>1168157</v>
      </c>
      <c r="Q24" s="94">
        <f t="shared" si="15"/>
        <v>15618796</v>
      </c>
      <c r="R24" s="90">
        <v>1547218</v>
      </c>
      <c r="S24" s="90">
        <f t="shared" si="9"/>
        <v>14071578</v>
      </c>
      <c r="T24" s="145">
        <v>3505421</v>
      </c>
      <c r="U24" s="90">
        <v>10566157</v>
      </c>
    </row>
    <row r="25" spans="1:21" ht="12" customHeight="1" x14ac:dyDescent="0.2">
      <c r="A25" s="95">
        <v>12</v>
      </c>
      <c r="B25" s="99" t="s">
        <v>69</v>
      </c>
      <c r="C25" s="100" t="s">
        <v>19</v>
      </c>
      <c r="D25" s="94">
        <f t="shared" si="10"/>
        <v>131113919</v>
      </c>
      <c r="E25" s="94">
        <f t="shared" si="11"/>
        <v>28285428</v>
      </c>
      <c r="F25" s="94">
        <v>1832553</v>
      </c>
      <c r="G25" s="94">
        <v>26452875</v>
      </c>
      <c r="H25" s="94">
        <f t="shared" si="12"/>
        <v>61239014</v>
      </c>
      <c r="I25" s="94">
        <v>54910487</v>
      </c>
      <c r="J25" s="94">
        <v>5198846</v>
      </c>
      <c r="K25" s="94">
        <f t="shared" si="13"/>
        <v>1129681</v>
      </c>
      <c r="L25" s="94">
        <v>633764</v>
      </c>
      <c r="M25" s="94">
        <v>495917</v>
      </c>
      <c r="N25" s="94">
        <f t="shared" si="14"/>
        <v>10318554</v>
      </c>
      <c r="O25" s="94">
        <v>8106591</v>
      </c>
      <c r="P25" s="94">
        <v>2211963</v>
      </c>
      <c r="Q25" s="94">
        <f t="shared" si="15"/>
        <v>31270923</v>
      </c>
      <c r="R25" s="90">
        <v>2937539</v>
      </c>
      <c r="S25" s="90">
        <f t="shared" si="9"/>
        <v>28333384</v>
      </c>
      <c r="T25" s="145">
        <v>7176791</v>
      </c>
      <c r="U25" s="90">
        <v>21156593</v>
      </c>
    </row>
    <row r="26" spans="1:21" ht="12" customHeight="1" x14ac:dyDescent="0.2">
      <c r="A26" s="95">
        <v>13</v>
      </c>
      <c r="B26" s="99" t="s">
        <v>231</v>
      </c>
      <c r="C26" s="97" t="s">
        <v>232</v>
      </c>
      <c r="D26" s="94">
        <f t="shared" si="10"/>
        <v>0</v>
      </c>
      <c r="E26" s="94">
        <f t="shared" si="11"/>
        <v>0</v>
      </c>
      <c r="F26" s="94">
        <v>0</v>
      </c>
      <c r="G26" s="94">
        <v>0</v>
      </c>
      <c r="H26" s="94">
        <f t="shared" si="12"/>
        <v>0</v>
      </c>
      <c r="I26" s="94"/>
      <c r="J26" s="94">
        <v>0</v>
      </c>
      <c r="K26" s="94">
        <f t="shared" si="13"/>
        <v>0</v>
      </c>
      <c r="L26" s="94">
        <v>0</v>
      </c>
      <c r="M26" s="94">
        <v>0</v>
      </c>
      <c r="N26" s="94">
        <f t="shared" si="14"/>
        <v>0</v>
      </c>
      <c r="O26" s="94">
        <v>0</v>
      </c>
      <c r="P26" s="94">
        <v>0</v>
      </c>
      <c r="Q26" s="94">
        <f t="shared" si="15"/>
        <v>0</v>
      </c>
      <c r="R26" s="90">
        <v>0</v>
      </c>
      <c r="S26" s="90">
        <f t="shared" si="9"/>
        <v>0</v>
      </c>
      <c r="T26" s="145">
        <v>0</v>
      </c>
      <c r="U26" s="90">
        <v>0</v>
      </c>
    </row>
    <row r="27" spans="1:21" ht="12" customHeight="1" x14ac:dyDescent="0.2">
      <c r="A27" s="95">
        <v>14</v>
      </c>
      <c r="B27" s="99" t="s">
        <v>70</v>
      </c>
      <c r="C27" s="100" t="s">
        <v>22</v>
      </c>
      <c r="D27" s="94">
        <f t="shared" si="10"/>
        <v>85773665</v>
      </c>
      <c r="E27" s="94">
        <f t="shared" si="11"/>
        <v>20783477</v>
      </c>
      <c r="F27" s="94">
        <v>1107788</v>
      </c>
      <c r="G27" s="94">
        <v>19675689</v>
      </c>
      <c r="H27" s="94">
        <f t="shared" si="12"/>
        <v>38922313</v>
      </c>
      <c r="I27" s="94">
        <v>34177197</v>
      </c>
      <c r="J27" s="94">
        <v>4090848</v>
      </c>
      <c r="K27" s="94">
        <f t="shared" si="13"/>
        <v>654268</v>
      </c>
      <c r="L27" s="94">
        <v>0</v>
      </c>
      <c r="M27" s="94">
        <v>654268</v>
      </c>
      <c r="N27" s="94">
        <f t="shared" si="14"/>
        <v>7128207</v>
      </c>
      <c r="O27" s="94">
        <v>5526672</v>
      </c>
      <c r="P27" s="94">
        <v>1601535</v>
      </c>
      <c r="Q27" s="94">
        <f t="shared" si="15"/>
        <v>18939668</v>
      </c>
      <c r="R27" s="90">
        <v>471773</v>
      </c>
      <c r="S27" s="90">
        <f t="shared" si="9"/>
        <v>18467895</v>
      </c>
      <c r="T27" s="145">
        <v>4731330</v>
      </c>
      <c r="U27" s="90">
        <v>13736565</v>
      </c>
    </row>
    <row r="28" spans="1:21" ht="12" customHeight="1" x14ac:dyDescent="0.2">
      <c r="A28" s="95">
        <v>15</v>
      </c>
      <c r="B28" s="99" t="s">
        <v>71</v>
      </c>
      <c r="C28" s="100" t="s">
        <v>10</v>
      </c>
      <c r="D28" s="94">
        <f t="shared" si="10"/>
        <v>130770248</v>
      </c>
      <c r="E28" s="94">
        <f t="shared" si="11"/>
        <v>35300749</v>
      </c>
      <c r="F28" s="94">
        <v>1628141</v>
      </c>
      <c r="G28" s="94">
        <v>33672608</v>
      </c>
      <c r="H28" s="94">
        <f t="shared" si="12"/>
        <v>55076524</v>
      </c>
      <c r="I28" s="94">
        <v>49181546</v>
      </c>
      <c r="J28" s="94">
        <v>4744106</v>
      </c>
      <c r="K28" s="94">
        <f t="shared" si="13"/>
        <v>1150872</v>
      </c>
      <c r="L28" s="94">
        <v>33791</v>
      </c>
      <c r="M28" s="94">
        <v>1117081</v>
      </c>
      <c r="N28" s="94">
        <f t="shared" si="14"/>
        <v>10257401</v>
      </c>
      <c r="O28" s="94">
        <v>7823025</v>
      </c>
      <c r="P28" s="94">
        <v>2434376</v>
      </c>
      <c r="Q28" s="94">
        <f t="shared" si="15"/>
        <v>30135574</v>
      </c>
      <c r="R28" s="90">
        <v>2634987</v>
      </c>
      <c r="S28" s="90">
        <f t="shared" si="9"/>
        <v>27500587</v>
      </c>
      <c r="T28" s="145">
        <v>6793392</v>
      </c>
      <c r="U28" s="90">
        <v>20707195</v>
      </c>
    </row>
    <row r="29" spans="1:21" ht="12" customHeight="1" x14ac:dyDescent="0.2">
      <c r="A29" s="95">
        <v>16</v>
      </c>
      <c r="B29" s="99" t="s">
        <v>72</v>
      </c>
      <c r="C29" s="100" t="s">
        <v>344</v>
      </c>
      <c r="D29" s="94">
        <f t="shared" si="10"/>
        <v>162582209</v>
      </c>
      <c r="E29" s="94">
        <f t="shared" si="11"/>
        <v>41494432</v>
      </c>
      <c r="F29" s="94">
        <v>2096939</v>
      </c>
      <c r="G29" s="94">
        <v>39397493</v>
      </c>
      <c r="H29" s="94">
        <f t="shared" si="12"/>
        <v>70874789</v>
      </c>
      <c r="I29" s="94">
        <v>64347942</v>
      </c>
      <c r="J29" s="94">
        <v>6085389</v>
      </c>
      <c r="K29" s="94">
        <f t="shared" si="13"/>
        <v>441458</v>
      </c>
      <c r="L29" s="94">
        <v>41944</v>
      </c>
      <c r="M29" s="94">
        <v>399514</v>
      </c>
      <c r="N29" s="94">
        <f t="shared" si="14"/>
        <v>13178115</v>
      </c>
      <c r="O29" s="94">
        <v>10180477</v>
      </c>
      <c r="P29" s="94">
        <v>2997638</v>
      </c>
      <c r="Q29" s="94">
        <f t="shared" si="15"/>
        <v>37034873</v>
      </c>
      <c r="R29" s="90">
        <v>2512300</v>
      </c>
      <c r="S29" s="90">
        <f t="shared" si="9"/>
        <v>34522573</v>
      </c>
      <c r="T29" s="145">
        <v>8711678</v>
      </c>
      <c r="U29" s="90">
        <v>25810895</v>
      </c>
    </row>
    <row r="30" spans="1:21" ht="12" customHeight="1" x14ac:dyDescent="0.2">
      <c r="A30" s="95">
        <v>17</v>
      </c>
      <c r="B30" s="99" t="s">
        <v>73</v>
      </c>
      <c r="C30" s="100" t="s">
        <v>9</v>
      </c>
      <c r="D30" s="94">
        <f t="shared" si="10"/>
        <v>314834280</v>
      </c>
      <c r="E30" s="94">
        <f t="shared" si="11"/>
        <v>73967645</v>
      </c>
      <c r="F30" s="94">
        <v>4286527</v>
      </c>
      <c r="G30" s="94">
        <v>69681118</v>
      </c>
      <c r="H30" s="94">
        <f t="shared" si="12"/>
        <v>141624084</v>
      </c>
      <c r="I30" s="94">
        <v>126169292</v>
      </c>
      <c r="J30" s="94">
        <v>11650720</v>
      </c>
      <c r="K30" s="94">
        <f t="shared" si="13"/>
        <v>3804072</v>
      </c>
      <c r="L30" s="94">
        <v>2529539</v>
      </c>
      <c r="M30" s="94">
        <v>1274533</v>
      </c>
      <c r="N30" s="94">
        <f t="shared" si="14"/>
        <v>26562761</v>
      </c>
      <c r="O30" s="94">
        <v>21450301</v>
      </c>
      <c r="P30" s="94">
        <v>5112460</v>
      </c>
      <c r="Q30" s="94">
        <f t="shared" si="15"/>
        <v>72679790</v>
      </c>
      <c r="R30" s="90">
        <v>9900260</v>
      </c>
      <c r="S30" s="90">
        <f t="shared" si="9"/>
        <v>62779530</v>
      </c>
      <c r="T30" s="145">
        <v>15672857</v>
      </c>
      <c r="U30" s="90">
        <v>47106673</v>
      </c>
    </row>
    <row r="31" spans="1:21" ht="12" customHeight="1" x14ac:dyDescent="0.2">
      <c r="A31" s="95">
        <v>18</v>
      </c>
      <c r="B31" s="96" t="s">
        <v>74</v>
      </c>
      <c r="C31" s="97" t="s">
        <v>11</v>
      </c>
      <c r="D31" s="94">
        <f t="shared" si="10"/>
        <v>54554791</v>
      </c>
      <c r="E31" s="94">
        <f t="shared" si="11"/>
        <v>15185687</v>
      </c>
      <c r="F31" s="94">
        <v>649850</v>
      </c>
      <c r="G31" s="94">
        <v>14535837</v>
      </c>
      <c r="H31" s="94">
        <f t="shared" si="12"/>
        <v>22390504</v>
      </c>
      <c r="I31" s="94">
        <v>19849383</v>
      </c>
      <c r="J31" s="94">
        <v>2399124</v>
      </c>
      <c r="K31" s="94">
        <f t="shared" si="13"/>
        <v>141997</v>
      </c>
      <c r="L31" s="94">
        <v>0</v>
      </c>
      <c r="M31" s="94">
        <v>141997</v>
      </c>
      <c r="N31" s="94">
        <f t="shared" si="14"/>
        <v>4330374</v>
      </c>
      <c r="O31" s="94">
        <v>3308116</v>
      </c>
      <c r="P31" s="94">
        <v>1022258</v>
      </c>
      <c r="Q31" s="94">
        <f t="shared" si="15"/>
        <v>12648226</v>
      </c>
      <c r="R31" s="90">
        <v>1471490</v>
      </c>
      <c r="S31" s="90">
        <f t="shared" si="9"/>
        <v>11176736</v>
      </c>
      <c r="T31" s="145">
        <v>2757882</v>
      </c>
      <c r="U31" s="90">
        <v>8418854</v>
      </c>
    </row>
    <row r="32" spans="1:21" ht="12" customHeight="1" x14ac:dyDescent="0.2">
      <c r="A32" s="95">
        <v>19</v>
      </c>
      <c r="B32" s="96" t="s">
        <v>75</v>
      </c>
      <c r="C32" s="97" t="s">
        <v>213</v>
      </c>
      <c r="D32" s="94">
        <f t="shared" si="10"/>
        <v>42308438</v>
      </c>
      <c r="E32" s="94">
        <f t="shared" si="11"/>
        <v>9215378</v>
      </c>
      <c r="F32" s="94">
        <v>568912</v>
      </c>
      <c r="G32" s="94">
        <v>8646466</v>
      </c>
      <c r="H32" s="94">
        <f t="shared" si="12"/>
        <v>19908652</v>
      </c>
      <c r="I32" s="94">
        <v>17349738</v>
      </c>
      <c r="J32" s="94">
        <v>1623856</v>
      </c>
      <c r="K32" s="94">
        <f t="shared" si="13"/>
        <v>935058</v>
      </c>
      <c r="L32" s="94">
        <v>709567</v>
      </c>
      <c r="M32" s="94">
        <v>225491</v>
      </c>
      <c r="N32" s="94">
        <f t="shared" si="14"/>
        <v>3213247</v>
      </c>
      <c r="O32" s="94">
        <v>2471258</v>
      </c>
      <c r="P32" s="94">
        <v>741989</v>
      </c>
      <c r="Q32" s="94">
        <f t="shared" si="15"/>
        <v>9971161</v>
      </c>
      <c r="R32" s="90">
        <v>952701</v>
      </c>
      <c r="S32" s="90">
        <f t="shared" si="9"/>
        <v>9018460</v>
      </c>
      <c r="T32" s="145">
        <v>2269283</v>
      </c>
      <c r="U32" s="90">
        <v>6749177</v>
      </c>
    </row>
    <row r="33" spans="1:21" ht="12" customHeight="1" x14ac:dyDescent="0.2">
      <c r="A33" s="95">
        <v>20</v>
      </c>
      <c r="B33" s="96" t="s">
        <v>76</v>
      </c>
      <c r="C33" s="97" t="s">
        <v>345</v>
      </c>
      <c r="D33" s="94">
        <f t="shared" si="10"/>
        <v>217317816</v>
      </c>
      <c r="E33" s="94">
        <f t="shared" si="11"/>
        <v>50877494</v>
      </c>
      <c r="F33" s="94">
        <v>2929939</v>
      </c>
      <c r="G33" s="94">
        <v>47947555</v>
      </c>
      <c r="H33" s="94">
        <f t="shared" si="12"/>
        <v>97931129</v>
      </c>
      <c r="I33" s="94">
        <v>88042216</v>
      </c>
      <c r="J33" s="94">
        <v>8409528</v>
      </c>
      <c r="K33" s="94">
        <f t="shared" si="13"/>
        <v>1479385</v>
      </c>
      <c r="L33" s="94">
        <v>299823</v>
      </c>
      <c r="M33" s="94">
        <v>1179562</v>
      </c>
      <c r="N33" s="94">
        <f t="shared" si="14"/>
        <v>17867342</v>
      </c>
      <c r="O33" s="94">
        <v>14108640</v>
      </c>
      <c r="P33" s="94">
        <v>3758702</v>
      </c>
      <c r="Q33" s="94">
        <f t="shared" si="15"/>
        <v>50641851</v>
      </c>
      <c r="R33" s="90">
        <v>4903728</v>
      </c>
      <c r="S33" s="90">
        <f t="shared" si="9"/>
        <v>45738123</v>
      </c>
      <c r="T33" s="145">
        <v>11418645</v>
      </c>
      <c r="U33" s="90">
        <v>34319478</v>
      </c>
    </row>
    <row r="34" spans="1:21" ht="12" customHeight="1" x14ac:dyDescent="0.2">
      <c r="A34" s="95">
        <v>21</v>
      </c>
      <c r="B34" s="96" t="s">
        <v>77</v>
      </c>
      <c r="C34" s="97" t="s">
        <v>38</v>
      </c>
      <c r="D34" s="94">
        <f t="shared" si="10"/>
        <v>193879371</v>
      </c>
      <c r="E34" s="94">
        <f t="shared" si="11"/>
        <v>48787153</v>
      </c>
      <c r="F34" s="94">
        <v>2476512</v>
      </c>
      <c r="G34" s="94">
        <v>46310641</v>
      </c>
      <c r="H34" s="94">
        <f t="shared" si="12"/>
        <v>83504190</v>
      </c>
      <c r="I34" s="94">
        <v>74198776</v>
      </c>
      <c r="J34" s="94">
        <v>8488125</v>
      </c>
      <c r="K34" s="94">
        <f t="shared" si="13"/>
        <v>817289</v>
      </c>
      <c r="L34" s="94">
        <v>221911</v>
      </c>
      <c r="M34" s="94">
        <v>595378</v>
      </c>
      <c r="N34" s="94">
        <f t="shared" si="14"/>
        <v>17777379</v>
      </c>
      <c r="O34" s="94">
        <v>14595817</v>
      </c>
      <c r="P34" s="94">
        <v>3181562</v>
      </c>
      <c r="Q34" s="94">
        <f t="shared" si="15"/>
        <v>43810649</v>
      </c>
      <c r="R34" s="90">
        <v>8233339</v>
      </c>
      <c r="S34" s="90">
        <f t="shared" si="9"/>
        <v>35577310</v>
      </c>
      <c r="T34" s="145">
        <v>9363328</v>
      </c>
      <c r="U34" s="90">
        <v>26213982</v>
      </c>
    </row>
    <row r="35" spans="1:21" ht="12" customHeight="1" x14ac:dyDescent="0.2">
      <c r="A35" s="95">
        <v>22</v>
      </c>
      <c r="B35" s="99" t="s">
        <v>78</v>
      </c>
      <c r="C35" s="100" t="s">
        <v>79</v>
      </c>
      <c r="D35" s="94">
        <f t="shared" si="10"/>
        <v>79951448</v>
      </c>
      <c r="E35" s="94">
        <f t="shared" si="11"/>
        <v>16301610</v>
      </c>
      <c r="F35" s="94">
        <v>1103728</v>
      </c>
      <c r="G35" s="94">
        <v>15197882</v>
      </c>
      <c r="H35" s="94">
        <f t="shared" si="12"/>
        <v>37075722</v>
      </c>
      <c r="I35" s="94">
        <v>33645191</v>
      </c>
      <c r="J35" s="94">
        <v>3160377</v>
      </c>
      <c r="K35" s="94">
        <f t="shared" si="13"/>
        <v>270154</v>
      </c>
      <c r="L35" s="94">
        <v>0</v>
      </c>
      <c r="M35" s="94">
        <v>270154</v>
      </c>
      <c r="N35" s="94">
        <f t="shared" si="14"/>
        <v>6933440</v>
      </c>
      <c r="O35" s="94">
        <v>5522155</v>
      </c>
      <c r="P35" s="94">
        <v>1411285</v>
      </c>
      <c r="Q35" s="94">
        <f t="shared" si="15"/>
        <v>19640676</v>
      </c>
      <c r="R35" s="90">
        <v>2379652</v>
      </c>
      <c r="S35" s="90">
        <f t="shared" si="9"/>
        <v>17261024</v>
      </c>
      <c r="T35" s="145">
        <v>4296260</v>
      </c>
      <c r="U35" s="90">
        <v>12964764</v>
      </c>
    </row>
    <row r="36" spans="1:21" ht="12" customHeight="1" x14ac:dyDescent="0.2">
      <c r="A36" s="95">
        <v>23</v>
      </c>
      <c r="B36" s="99" t="s">
        <v>80</v>
      </c>
      <c r="C36" s="100" t="s">
        <v>81</v>
      </c>
      <c r="D36" s="94">
        <f t="shared" si="10"/>
        <v>0</v>
      </c>
      <c r="E36" s="94">
        <f t="shared" si="11"/>
        <v>0</v>
      </c>
      <c r="F36" s="94">
        <v>0</v>
      </c>
      <c r="G36" s="94">
        <v>0</v>
      </c>
      <c r="H36" s="94">
        <f t="shared" si="12"/>
        <v>0</v>
      </c>
      <c r="I36" s="94"/>
      <c r="J36" s="94">
        <v>0</v>
      </c>
      <c r="K36" s="94">
        <f t="shared" si="13"/>
        <v>0</v>
      </c>
      <c r="L36" s="94">
        <v>0</v>
      </c>
      <c r="M36" s="94">
        <v>0</v>
      </c>
      <c r="N36" s="94">
        <f t="shared" si="14"/>
        <v>0</v>
      </c>
      <c r="O36" s="94">
        <v>0</v>
      </c>
      <c r="P36" s="94">
        <v>0</v>
      </c>
      <c r="Q36" s="94">
        <f t="shared" si="15"/>
        <v>0</v>
      </c>
      <c r="R36" s="90">
        <v>0</v>
      </c>
      <c r="S36" s="90">
        <f t="shared" si="9"/>
        <v>0</v>
      </c>
      <c r="T36" s="145">
        <v>0</v>
      </c>
      <c r="U36" s="90">
        <v>0</v>
      </c>
    </row>
    <row r="37" spans="1:21" ht="12" customHeight="1" x14ac:dyDescent="0.2">
      <c r="A37" s="95">
        <v>24</v>
      </c>
      <c r="B37" s="99" t="s">
        <v>82</v>
      </c>
      <c r="C37" s="100" t="s">
        <v>83</v>
      </c>
      <c r="D37" s="94">
        <f t="shared" si="10"/>
        <v>0</v>
      </c>
      <c r="E37" s="94">
        <f t="shared" si="11"/>
        <v>0</v>
      </c>
      <c r="F37" s="94">
        <v>0</v>
      </c>
      <c r="G37" s="94">
        <v>0</v>
      </c>
      <c r="H37" s="94">
        <f t="shared" si="12"/>
        <v>0</v>
      </c>
      <c r="I37" s="94"/>
      <c r="J37" s="94">
        <v>0</v>
      </c>
      <c r="K37" s="94">
        <f t="shared" si="13"/>
        <v>0</v>
      </c>
      <c r="L37" s="94">
        <v>0</v>
      </c>
      <c r="M37" s="94">
        <v>0</v>
      </c>
      <c r="N37" s="94">
        <f t="shared" si="14"/>
        <v>0</v>
      </c>
      <c r="O37" s="94">
        <v>0</v>
      </c>
      <c r="P37" s="94">
        <v>0</v>
      </c>
      <c r="Q37" s="94">
        <f t="shared" si="15"/>
        <v>0</v>
      </c>
      <c r="R37" s="90">
        <v>0</v>
      </c>
      <c r="S37" s="90">
        <f t="shared" si="9"/>
        <v>0</v>
      </c>
      <c r="T37" s="145">
        <v>0</v>
      </c>
      <c r="U37" s="90">
        <v>0</v>
      </c>
    </row>
    <row r="38" spans="1:21" ht="12" customHeight="1" x14ac:dyDescent="0.2">
      <c r="A38" s="95">
        <v>25</v>
      </c>
      <c r="B38" s="96" t="s">
        <v>84</v>
      </c>
      <c r="C38" s="102" t="s">
        <v>85</v>
      </c>
      <c r="D38" s="94">
        <f t="shared" si="10"/>
        <v>791346936</v>
      </c>
      <c r="E38" s="94">
        <f t="shared" si="11"/>
        <v>99096907</v>
      </c>
      <c r="F38" s="94">
        <v>13441901</v>
      </c>
      <c r="G38" s="94">
        <v>85655006</v>
      </c>
      <c r="H38" s="94">
        <f t="shared" si="12"/>
        <v>437924058</v>
      </c>
      <c r="I38" s="94">
        <v>399765338</v>
      </c>
      <c r="J38" s="94">
        <v>37636453</v>
      </c>
      <c r="K38" s="94">
        <f t="shared" si="13"/>
        <v>522267</v>
      </c>
      <c r="L38" s="94">
        <v>262940</v>
      </c>
      <c r="M38" s="94">
        <v>259327</v>
      </c>
      <c r="N38" s="94">
        <f t="shared" si="14"/>
        <v>96386610</v>
      </c>
      <c r="O38" s="94">
        <v>78689522</v>
      </c>
      <c r="P38" s="94">
        <v>17697088</v>
      </c>
      <c r="Q38" s="94">
        <f t="shared" si="15"/>
        <v>157939361</v>
      </c>
      <c r="R38" s="90">
        <v>29407781</v>
      </c>
      <c r="S38" s="90">
        <f t="shared" si="9"/>
        <v>128531580</v>
      </c>
      <c r="T38" s="145">
        <v>6035867</v>
      </c>
      <c r="U38" s="90">
        <v>122495713</v>
      </c>
    </row>
    <row r="39" spans="1:21" ht="12" customHeight="1" x14ac:dyDescent="0.2">
      <c r="A39" s="95">
        <v>26</v>
      </c>
      <c r="B39" s="99" t="s">
        <v>86</v>
      </c>
      <c r="C39" s="100" t="s">
        <v>87</v>
      </c>
      <c r="D39" s="94">
        <f t="shared" si="10"/>
        <v>172824378</v>
      </c>
      <c r="E39" s="94">
        <f t="shared" si="11"/>
        <v>135425453</v>
      </c>
      <c r="F39" s="94">
        <v>0</v>
      </c>
      <c r="G39" s="94">
        <v>135425453</v>
      </c>
      <c r="H39" s="94">
        <f t="shared" si="12"/>
        <v>1961189</v>
      </c>
      <c r="I39" s="94"/>
      <c r="J39" s="94">
        <v>0</v>
      </c>
      <c r="K39" s="94">
        <f t="shared" si="13"/>
        <v>1961189</v>
      </c>
      <c r="L39" s="94">
        <v>1667237</v>
      </c>
      <c r="M39" s="94">
        <v>293952</v>
      </c>
      <c r="N39" s="94">
        <f t="shared" si="14"/>
        <v>0</v>
      </c>
      <c r="O39" s="94">
        <v>0</v>
      </c>
      <c r="P39" s="94">
        <v>0</v>
      </c>
      <c r="Q39" s="94">
        <f t="shared" si="15"/>
        <v>35437736</v>
      </c>
      <c r="R39" s="90">
        <v>12359486</v>
      </c>
      <c r="S39" s="90">
        <f t="shared" si="9"/>
        <v>23078250</v>
      </c>
      <c r="T39" s="145">
        <v>0</v>
      </c>
      <c r="U39" s="90">
        <v>23078250</v>
      </c>
    </row>
    <row r="40" spans="1:21" ht="12" customHeight="1" x14ac:dyDescent="0.2">
      <c r="A40" s="95">
        <v>27</v>
      </c>
      <c r="B40" s="98" t="s">
        <v>88</v>
      </c>
      <c r="C40" s="102" t="s">
        <v>89</v>
      </c>
      <c r="D40" s="94">
        <f t="shared" si="10"/>
        <v>44986915</v>
      </c>
      <c r="E40" s="94">
        <f t="shared" si="11"/>
        <v>0</v>
      </c>
      <c r="F40" s="94">
        <v>0</v>
      </c>
      <c r="G40" s="94">
        <v>0</v>
      </c>
      <c r="H40" s="94">
        <f t="shared" si="12"/>
        <v>0</v>
      </c>
      <c r="I40" s="94"/>
      <c r="J40" s="94">
        <v>0</v>
      </c>
      <c r="K40" s="94">
        <f t="shared" si="13"/>
        <v>0</v>
      </c>
      <c r="L40" s="94">
        <v>0</v>
      </c>
      <c r="M40" s="94">
        <v>0</v>
      </c>
      <c r="N40" s="94">
        <f t="shared" si="14"/>
        <v>0</v>
      </c>
      <c r="O40" s="94">
        <v>0</v>
      </c>
      <c r="P40" s="94">
        <v>0</v>
      </c>
      <c r="Q40" s="94">
        <f t="shared" si="15"/>
        <v>44986915</v>
      </c>
      <c r="R40" s="90">
        <v>2536293</v>
      </c>
      <c r="S40" s="90">
        <f t="shared" si="9"/>
        <v>42450622</v>
      </c>
      <c r="T40" s="145">
        <v>42450622</v>
      </c>
      <c r="U40" s="90">
        <v>0</v>
      </c>
    </row>
    <row r="41" spans="1:21" ht="12" customHeight="1" x14ac:dyDescent="0.2">
      <c r="A41" s="95">
        <v>28</v>
      </c>
      <c r="B41" s="98" t="s">
        <v>90</v>
      </c>
      <c r="C41" s="97" t="s">
        <v>39</v>
      </c>
      <c r="D41" s="94">
        <f t="shared" si="10"/>
        <v>250487388</v>
      </c>
      <c r="E41" s="94">
        <f t="shared" si="11"/>
        <v>51619712</v>
      </c>
      <c r="F41" s="94">
        <v>3609752</v>
      </c>
      <c r="G41" s="94">
        <v>48009960</v>
      </c>
      <c r="H41" s="94">
        <f t="shared" si="12"/>
        <v>120065227</v>
      </c>
      <c r="I41" s="94">
        <v>107782203</v>
      </c>
      <c r="J41" s="94">
        <v>10095550</v>
      </c>
      <c r="K41" s="94">
        <f t="shared" si="13"/>
        <v>2187474</v>
      </c>
      <c r="L41" s="94">
        <v>922116</v>
      </c>
      <c r="M41" s="94">
        <v>1265358</v>
      </c>
      <c r="N41" s="94">
        <f t="shared" si="14"/>
        <v>21637039</v>
      </c>
      <c r="O41" s="94">
        <v>17340146</v>
      </c>
      <c r="P41" s="94">
        <v>4296893</v>
      </c>
      <c r="Q41" s="94">
        <f t="shared" si="15"/>
        <v>57165410</v>
      </c>
      <c r="R41" s="90">
        <v>6899427</v>
      </c>
      <c r="S41" s="90">
        <f t="shared" si="9"/>
        <v>50265983</v>
      </c>
      <c r="T41" s="145">
        <v>13109653</v>
      </c>
      <c r="U41" s="90">
        <v>37156330</v>
      </c>
    </row>
    <row r="42" spans="1:21" ht="12" customHeight="1" x14ac:dyDescent="0.2">
      <c r="A42" s="95">
        <v>29</v>
      </c>
      <c r="B42" s="101" t="s">
        <v>91</v>
      </c>
      <c r="C42" s="102" t="s">
        <v>37</v>
      </c>
      <c r="D42" s="94">
        <f t="shared" si="10"/>
        <v>385757203</v>
      </c>
      <c r="E42" s="94">
        <f t="shared" si="11"/>
        <v>87224881</v>
      </c>
      <c r="F42" s="94">
        <v>5235033</v>
      </c>
      <c r="G42" s="94">
        <v>81989848</v>
      </c>
      <c r="H42" s="94">
        <f t="shared" si="12"/>
        <v>173178158</v>
      </c>
      <c r="I42" s="94">
        <v>156780383</v>
      </c>
      <c r="J42" s="94">
        <v>14763049</v>
      </c>
      <c r="K42" s="94">
        <f t="shared" si="13"/>
        <v>1634726</v>
      </c>
      <c r="L42" s="94">
        <v>110333</v>
      </c>
      <c r="M42" s="94">
        <v>1524393</v>
      </c>
      <c r="N42" s="94">
        <f t="shared" si="14"/>
        <v>36519870</v>
      </c>
      <c r="O42" s="94">
        <v>29908968</v>
      </c>
      <c r="P42" s="94">
        <v>6610902</v>
      </c>
      <c r="Q42" s="94">
        <f t="shared" si="15"/>
        <v>88834294</v>
      </c>
      <c r="R42" s="90">
        <v>14209348</v>
      </c>
      <c r="S42" s="90">
        <f t="shared" si="9"/>
        <v>74624946</v>
      </c>
      <c r="T42" s="145">
        <v>21140959</v>
      </c>
      <c r="U42" s="90">
        <v>53483987</v>
      </c>
    </row>
    <row r="43" spans="1:21" ht="12" customHeight="1" x14ac:dyDescent="0.2">
      <c r="A43" s="95">
        <v>30</v>
      </c>
      <c r="B43" s="98" t="s">
        <v>92</v>
      </c>
      <c r="C43" s="97" t="s">
        <v>16</v>
      </c>
      <c r="D43" s="94">
        <f t="shared" si="10"/>
        <v>73502119</v>
      </c>
      <c r="E43" s="94">
        <f t="shared" si="11"/>
        <v>16886216</v>
      </c>
      <c r="F43" s="94">
        <v>981241</v>
      </c>
      <c r="G43" s="94">
        <v>15904975</v>
      </c>
      <c r="H43" s="94">
        <f t="shared" si="12"/>
        <v>33240802</v>
      </c>
      <c r="I43" s="94">
        <v>29701765</v>
      </c>
      <c r="J43" s="94">
        <v>2843235</v>
      </c>
      <c r="K43" s="94">
        <f t="shared" si="13"/>
        <v>695802</v>
      </c>
      <c r="L43" s="94">
        <v>38023</v>
      </c>
      <c r="M43" s="94">
        <v>657779</v>
      </c>
      <c r="N43" s="94">
        <f t="shared" si="14"/>
        <v>5503231</v>
      </c>
      <c r="O43" s="94">
        <v>4212779</v>
      </c>
      <c r="P43" s="94">
        <v>1290452</v>
      </c>
      <c r="Q43" s="94">
        <f t="shared" si="15"/>
        <v>17871870</v>
      </c>
      <c r="R43" s="90">
        <v>1809575</v>
      </c>
      <c r="S43" s="90">
        <f t="shared" si="9"/>
        <v>16062295</v>
      </c>
      <c r="T43" s="145">
        <v>4114766</v>
      </c>
      <c r="U43" s="90">
        <v>11947529</v>
      </c>
    </row>
    <row r="44" spans="1:21" ht="12" customHeight="1" x14ac:dyDescent="0.2">
      <c r="A44" s="95">
        <v>31</v>
      </c>
      <c r="B44" s="99" t="s">
        <v>93</v>
      </c>
      <c r="C44" s="100" t="s">
        <v>21</v>
      </c>
      <c r="D44" s="94">
        <f t="shared" si="10"/>
        <v>262852326</v>
      </c>
      <c r="E44" s="94">
        <f t="shared" si="11"/>
        <v>58815143</v>
      </c>
      <c r="F44" s="94">
        <v>3609886</v>
      </c>
      <c r="G44" s="94">
        <v>55205257</v>
      </c>
      <c r="H44" s="94">
        <f t="shared" si="12"/>
        <v>120919503</v>
      </c>
      <c r="I44" s="94">
        <v>108690668</v>
      </c>
      <c r="J44" s="94">
        <v>10217483</v>
      </c>
      <c r="K44" s="94">
        <f t="shared" si="13"/>
        <v>2011352</v>
      </c>
      <c r="L44" s="94">
        <v>580470</v>
      </c>
      <c r="M44" s="94">
        <v>1430882</v>
      </c>
      <c r="N44" s="94">
        <f t="shared" si="14"/>
        <v>22089470</v>
      </c>
      <c r="O44" s="94">
        <v>17391354</v>
      </c>
      <c r="P44" s="94">
        <v>4698116</v>
      </c>
      <c r="Q44" s="94">
        <f t="shared" si="15"/>
        <v>61028210</v>
      </c>
      <c r="R44" s="90">
        <v>7019250</v>
      </c>
      <c r="S44" s="90">
        <f t="shared" si="9"/>
        <v>54008960</v>
      </c>
      <c r="T44" s="145">
        <v>13615125</v>
      </c>
      <c r="U44" s="90">
        <v>40393835</v>
      </c>
    </row>
    <row r="45" spans="1:21" ht="12" customHeight="1" x14ac:dyDescent="0.2">
      <c r="A45" s="95">
        <v>32</v>
      </c>
      <c r="B45" s="98" t="s">
        <v>94</v>
      </c>
      <c r="C45" s="97" t="s">
        <v>24</v>
      </c>
      <c r="D45" s="94">
        <f t="shared" si="10"/>
        <v>96113938</v>
      </c>
      <c r="E45" s="94">
        <f t="shared" si="11"/>
        <v>22245726</v>
      </c>
      <c r="F45" s="94">
        <v>1293510</v>
      </c>
      <c r="G45" s="94">
        <v>20952216</v>
      </c>
      <c r="H45" s="94">
        <f t="shared" si="12"/>
        <v>43793524</v>
      </c>
      <c r="I45" s="94">
        <v>39326580</v>
      </c>
      <c r="J45" s="94">
        <v>3741233</v>
      </c>
      <c r="K45" s="94">
        <f t="shared" si="13"/>
        <v>725711</v>
      </c>
      <c r="L45" s="94">
        <v>391856</v>
      </c>
      <c r="M45" s="94">
        <v>333855</v>
      </c>
      <c r="N45" s="94">
        <f t="shared" si="14"/>
        <v>7320511</v>
      </c>
      <c r="O45" s="94">
        <v>5582300</v>
      </c>
      <c r="P45" s="94">
        <v>1738211</v>
      </c>
      <c r="Q45" s="94">
        <f t="shared" si="15"/>
        <v>22754177</v>
      </c>
      <c r="R45" s="90">
        <v>1208417</v>
      </c>
      <c r="S45" s="90">
        <f t="shared" si="9"/>
        <v>21545760</v>
      </c>
      <c r="T45" s="145">
        <v>5432272</v>
      </c>
      <c r="U45" s="90">
        <v>16113488</v>
      </c>
    </row>
    <row r="46" spans="1:21" ht="12" customHeight="1" x14ac:dyDescent="0.2">
      <c r="A46" s="95">
        <v>33</v>
      </c>
      <c r="B46" s="96" t="s">
        <v>95</v>
      </c>
      <c r="C46" s="97" t="s">
        <v>214</v>
      </c>
      <c r="D46" s="94">
        <f t="shared" si="10"/>
        <v>253084358</v>
      </c>
      <c r="E46" s="94">
        <f t="shared" si="11"/>
        <v>59220677</v>
      </c>
      <c r="F46" s="94">
        <v>3472542</v>
      </c>
      <c r="G46" s="94">
        <v>55748135</v>
      </c>
      <c r="H46" s="94">
        <f t="shared" si="12"/>
        <v>116362779</v>
      </c>
      <c r="I46" s="94">
        <v>104831989</v>
      </c>
      <c r="J46" s="94">
        <v>9819713</v>
      </c>
      <c r="K46" s="94">
        <f t="shared" si="13"/>
        <v>1711077</v>
      </c>
      <c r="L46" s="94">
        <v>552557</v>
      </c>
      <c r="M46" s="94">
        <v>1158520</v>
      </c>
      <c r="N46" s="94">
        <f t="shared" si="14"/>
        <v>22035869</v>
      </c>
      <c r="O46" s="94">
        <v>17532244</v>
      </c>
      <c r="P46" s="94">
        <v>4503625</v>
      </c>
      <c r="Q46" s="94">
        <f t="shared" si="15"/>
        <v>55465033</v>
      </c>
      <c r="R46" s="90">
        <v>3137805</v>
      </c>
      <c r="S46" s="90">
        <f t="shared" si="9"/>
        <v>52327228</v>
      </c>
      <c r="T46" s="145">
        <v>13249552</v>
      </c>
      <c r="U46" s="90">
        <v>39077676</v>
      </c>
    </row>
    <row r="47" spans="1:21" ht="12" customHeight="1" x14ac:dyDescent="0.2">
      <c r="A47" s="95">
        <v>34</v>
      </c>
      <c r="B47" s="103" t="s">
        <v>96</v>
      </c>
      <c r="C47" s="104" t="s">
        <v>215</v>
      </c>
      <c r="D47" s="94">
        <f t="shared" si="10"/>
        <v>83958398</v>
      </c>
      <c r="E47" s="94">
        <f t="shared" si="11"/>
        <v>18947746</v>
      </c>
      <c r="F47" s="94">
        <v>1165785</v>
      </c>
      <c r="G47" s="94">
        <v>17781961</v>
      </c>
      <c r="H47" s="94">
        <f t="shared" si="12"/>
        <v>38895431</v>
      </c>
      <c r="I47" s="94">
        <v>35292248</v>
      </c>
      <c r="J47" s="94">
        <v>3355256</v>
      </c>
      <c r="K47" s="94">
        <f t="shared" si="13"/>
        <v>247927</v>
      </c>
      <c r="L47" s="94">
        <v>144757</v>
      </c>
      <c r="M47" s="94">
        <v>103170</v>
      </c>
      <c r="N47" s="94">
        <f t="shared" si="14"/>
        <v>6403438</v>
      </c>
      <c r="O47" s="94">
        <v>4902439</v>
      </c>
      <c r="P47" s="94">
        <v>1500999</v>
      </c>
      <c r="Q47" s="94">
        <f t="shared" si="15"/>
        <v>19711783</v>
      </c>
      <c r="R47" s="90">
        <v>1019995</v>
      </c>
      <c r="S47" s="90">
        <f t="shared" si="9"/>
        <v>18691788</v>
      </c>
      <c r="T47" s="145">
        <v>4482001</v>
      </c>
      <c r="U47" s="90">
        <v>14209787</v>
      </c>
    </row>
    <row r="48" spans="1:21" ht="12" customHeight="1" x14ac:dyDescent="0.2">
      <c r="A48" s="95">
        <v>35</v>
      </c>
      <c r="B48" s="96" t="s">
        <v>97</v>
      </c>
      <c r="C48" s="97" t="s">
        <v>216</v>
      </c>
      <c r="D48" s="94">
        <f t="shared" si="10"/>
        <v>52085642</v>
      </c>
      <c r="E48" s="94">
        <f t="shared" si="11"/>
        <v>9961958</v>
      </c>
      <c r="F48" s="94">
        <v>741066</v>
      </c>
      <c r="G48" s="94">
        <v>9220892</v>
      </c>
      <c r="H48" s="94">
        <f t="shared" si="12"/>
        <v>25810800</v>
      </c>
      <c r="I48" s="94">
        <v>22737618</v>
      </c>
      <c r="J48" s="94">
        <v>2170272</v>
      </c>
      <c r="K48" s="94">
        <f t="shared" si="13"/>
        <v>902910</v>
      </c>
      <c r="L48" s="94">
        <v>454786</v>
      </c>
      <c r="M48" s="94">
        <v>448124</v>
      </c>
      <c r="N48" s="94">
        <f t="shared" si="14"/>
        <v>3516305</v>
      </c>
      <c r="O48" s="94">
        <v>2703714</v>
      </c>
      <c r="P48" s="94">
        <v>812591</v>
      </c>
      <c r="Q48" s="94">
        <f t="shared" si="15"/>
        <v>12796579</v>
      </c>
      <c r="R48" s="90">
        <v>707034</v>
      </c>
      <c r="S48" s="90">
        <f t="shared" si="9"/>
        <v>12089545</v>
      </c>
      <c r="T48" s="145">
        <v>2970462</v>
      </c>
      <c r="U48" s="90">
        <v>9119083</v>
      </c>
    </row>
    <row r="49" spans="1:21" ht="12" customHeight="1" x14ac:dyDescent="0.2">
      <c r="A49" s="95">
        <v>36</v>
      </c>
      <c r="B49" s="101" t="s">
        <v>98</v>
      </c>
      <c r="C49" s="102" t="s">
        <v>23</v>
      </c>
      <c r="D49" s="94">
        <f t="shared" si="10"/>
        <v>91840587</v>
      </c>
      <c r="E49" s="94">
        <f t="shared" si="11"/>
        <v>17808651</v>
      </c>
      <c r="F49" s="94">
        <v>1326440</v>
      </c>
      <c r="G49" s="94">
        <v>16482211</v>
      </c>
      <c r="H49" s="94">
        <f t="shared" si="12"/>
        <v>44834250</v>
      </c>
      <c r="I49" s="94">
        <v>40139176</v>
      </c>
      <c r="J49" s="94">
        <v>4078483</v>
      </c>
      <c r="K49" s="94">
        <f t="shared" si="13"/>
        <v>616591</v>
      </c>
      <c r="L49" s="94">
        <v>0</v>
      </c>
      <c r="M49" s="94">
        <v>616591</v>
      </c>
      <c r="N49" s="94">
        <f t="shared" si="14"/>
        <v>6530755</v>
      </c>
      <c r="O49" s="94">
        <v>4987076</v>
      </c>
      <c r="P49" s="94">
        <v>1543679</v>
      </c>
      <c r="Q49" s="94">
        <f t="shared" si="15"/>
        <v>22666931</v>
      </c>
      <c r="R49" s="90">
        <v>1507682</v>
      </c>
      <c r="S49" s="90">
        <f t="shared" si="9"/>
        <v>21159249</v>
      </c>
      <c r="T49" s="145">
        <v>5116980</v>
      </c>
      <c r="U49" s="90">
        <v>16042269</v>
      </c>
    </row>
    <row r="50" spans="1:21" ht="12" customHeight="1" x14ac:dyDescent="0.2">
      <c r="A50" s="95">
        <v>37</v>
      </c>
      <c r="B50" s="99" t="s">
        <v>99</v>
      </c>
      <c r="C50" s="100" t="s">
        <v>20</v>
      </c>
      <c r="D50" s="94">
        <f t="shared" si="10"/>
        <v>40292090</v>
      </c>
      <c r="E50" s="94">
        <f t="shared" si="11"/>
        <v>6685212</v>
      </c>
      <c r="F50" s="94">
        <v>603185</v>
      </c>
      <c r="G50" s="94">
        <v>6082027</v>
      </c>
      <c r="H50" s="94">
        <f t="shared" si="12"/>
        <v>20438396</v>
      </c>
      <c r="I50" s="94">
        <v>18457767</v>
      </c>
      <c r="J50" s="94">
        <v>1746082</v>
      </c>
      <c r="K50" s="94">
        <f t="shared" si="13"/>
        <v>234547</v>
      </c>
      <c r="L50" s="94">
        <v>0</v>
      </c>
      <c r="M50" s="94">
        <v>234547</v>
      </c>
      <c r="N50" s="94">
        <f t="shared" si="14"/>
        <v>2885864</v>
      </c>
      <c r="O50" s="94">
        <v>2151673</v>
      </c>
      <c r="P50" s="94">
        <v>734191</v>
      </c>
      <c r="Q50" s="94">
        <f t="shared" si="15"/>
        <v>10282618</v>
      </c>
      <c r="R50" s="90">
        <v>796400</v>
      </c>
      <c r="S50" s="90">
        <f t="shared" si="9"/>
        <v>9486218</v>
      </c>
      <c r="T50" s="145">
        <v>2422203</v>
      </c>
      <c r="U50" s="90">
        <v>7064015</v>
      </c>
    </row>
    <row r="51" spans="1:21" ht="12" customHeight="1" x14ac:dyDescent="0.2">
      <c r="A51" s="95">
        <v>38</v>
      </c>
      <c r="B51" s="98" t="s">
        <v>100</v>
      </c>
      <c r="C51" s="97" t="s">
        <v>101</v>
      </c>
      <c r="D51" s="94">
        <f t="shared" si="10"/>
        <v>41286020</v>
      </c>
      <c r="E51" s="94">
        <f t="shared" si="11"/>
        <v>911596</v>
      </c>
      <c r="F51" s="94">
        <v>911596</v>
      </c>
      <c r="G51" s="94">
        <v>0</v>
      </c>
      <c r="H51" s="94">
        <f t="shared" si="12"/>
        <v>28847518</v>
      </c>
      <c r="I51" s="94">
        <v>26329429</v>
      </c>
      <c r="J51" s="94">
        <v>2518089</v>
      </c>
      <c r="K51" s="94">
        <f t="shared" si="13"/>
        <v>0</v>
      </c>
      <c r="L51" s="94">
        <v>0</v>
      </c>
      <c r="M51" s="94">
        <v>0</v>
      </c>
      <c r="N51" s="94">
        <f t="shared" si="14"/>
        <v>3799773</v>
      </c>
      <c r="O51" s="94">
        <v>2718108</v>
      </c>
      <c r="P51" s="94">
        <v>1081665</v>
      </c>
      <c r="Q51" s="94">
        <f t="shared" si="15"/>
        <v>7727133</v>
      </c>
      <c r="R51" s="90">
        <v>141048</v>
      </c>
      <c r="S51" s="90">
        <f t="shared" si="9"/>
        <v>7586085</v>
      </c>
      <c r="T51" s="145">
        <v>92875</v>
      </c>
      <c r="U51" s="90">
        <v>7493210</v>
      </c>
    </row>
    <row r="52" spans="1:21" ht="12" customHeight="1" x14ac:dyDescent="0.2">
      <c r="A52" s="95">
        <v>39</v>
      </c>
      <c r="B52" s="99" t="s">
        <v>102</v>
      </c>
      <c r="C52" s="100" t="s">
        <v>103</v>
      </c>
      <c r="D52" s="94">
        <f t="shared" si="10"/>
        <v>349653702</v>
      </c>
      <c r="E52" s="94">
        <f t="shared" si="11"/>
        <v>83858957</v>
      </c>
      <c r="F52" s="94">
        <v>4650514</v>
      </c>
      <c r="G52" s="94">
        <v>79208443</v>
      </c>
      <c r="H52" s="94">
        <f t="shared" si="12"/>
        <v>155338507</v>
      </c>
      <c r="I52" s="94">
        <v>139900261</v>
      </c>
      <c r="J52" s="94">
        <v>13141460</v>
      </c>
      <c r="K52" s="94">
        <f t="shared" si="13"/>
        <v>2296786</v>
      </c>
      <c r="L52" s="94">
        <v>1188894</v>
      </c>
      <c r="M52" s="94">
        <v>1107892</v>
      </c>
      <c r="N52" s="94">
        <f t="shared" si="14"/>
        <v>31930942</v>
      </c>
      <c r="O52" s="94">
        <v>25851817</v>
      </c>
      <c r="P52" s="94">
        <v>6079125</v>
      </c>
      <c r="Q52" s="94">
        <f t="shared" si="15"/>
        <v>78525296</v>
      </c>
      <c r="R52" s="90">
        <v>12202435</v>
      </c>
      <c r="S52" s="90">
        <f t="shared" si="9"/>
        <v>66322861</v>
      </c>
      <c r="T52" s="145">
        <v>17119102</v>
      </c>
      <c r="U52" s="90">
        <v>49203759</v>
      </c>
    </row>
    <row r="53" spans="1:21" ht="12" customHeight="1" x14ac:dyDescent="0.2">
      <c r="A53" s="95">
        <v>40</v>
      </c>
      <c r="B53" s="96" t="s">
        <v>104</v>
      </c>
      <c r="C53" s="97" t="s">
        <v>221</v>
      </c>
      <c r="D53" s="94">
        <f t="shared" si="10"/>
        <v>73972300</v>
      </c>
      <c r="E53" s="94">
        <f t="shared" si="11"/>
        <v>15209520</v>
      </c>
      <c r="F53" s="94">
        <v>1054657</v>
      </c>
      <c r="G53" s="94">
        <v>14154863</v>
      </c>
      <c r="H53" s="94">
        <f t="shared" si="12"/>
        <v>35889441</v>
      </c>
      <c r="I53" s="94">
        <v>32044624</v>
      </c>
      <c r="J53" s="94">
        <v>3043157</v>
      </c>
      <c r="K53" s="94">
        <f t="shared" si="13"/>
        <v>801660</v>
      </c>
      <c r="L53" s="94">
        <v>570338</v>
      </c>
      <c r="M53" s="94">
        <v>231322</v>
      </c>
      <c r="N53" s="94">
        <f t="shared" si="14"/>
        <v>5238502</v>
      </c>
      <c r="O53" s="94">
        <v>4035003</v>
      </c>
      <c r="P53" s="94">
        <v>1203499</v>
      </c>
      <c r="Q53" s="94">
        <f t="shared" si="15"/>
        <v>17634837</v>
      </c>
      <c r="R53" s="90">
        <v>1505944</v>
      </c>
      <c r="S53" s="90">
        <f t="shared" si="9"/>
        <v>16128893</v>
      </c>
      <c r="T53" s="145">
        <v>4029318</v>
      </c>
      <c r="U53" s="90">
        <v>12099575</v>
      </c>
    </row>
    <row r="54" spans="1:21" ht="12" customHeight="1" x14ac:dyDescent="0.2">
      <c r="A54" s="95">
        <v>41</v>
      </c>
      <c r="B54" s="96" t="s">
        <v>105</v>
      </c>
      <c r="C54" s="97" t="s">
        <v>2</v>
      </c>
      <c r="D54" s="94">
        <f t="shared" si="10"/>
        <v>265023378</v>
      </c>
      <c r="E54" s="94">
        <f t="shared" si="11"/>
        <v>59094034</v>
      </c>
      <c r="F54" s="94">
        <v>3770282</v>
      </c>
      <c r="G54" s="94">
        <v>55323752</v>
      </c>
      <c r="H54" s="94">
        <f t="shared" si="12"/>
        <v>124537877</v>
      </c>
      <c r="I54" s="94">
        <v>112954621</v>
      </c>
      <c r="J54" s="94">
        <v>10629511</v>
      </c>
      <c r="K54" s="94">
        <f t="shared" si="13"/>
        <v>953745</v>
      </c>
      <c r="L54" s="94">
        <v>446745</v>
      </c>
      <c r="M54" s="94">
        <v>507000</v>
      </c>
      <c r="N54" s="94">
        <f t="shared" si="14"/>
        <v>23062650</v>
      </c>
      <c r="O54" s="94">
        <v>18514206</v>
      </c>
      <c r="P54" s="94">
        <v>4548444</v>
      </c>
      <c r="Q54" s="94">
        <f t="shared" si="15"/>
        <v>58328817</v>
      </c>
      <c r="R54" s="90">
        <v>1598484</v>
      </c>
      <c r="S54" s="90">
        <f t="shared" si="9"/>
        <v>56730333</v>
      </c>
      <c r="T54" s="145">
        <v>13934215</v>
      </c>
      <c r="U54" s="90">
        <v>42796118</v>
      </c>
    </row>
    <row r="55" spans="1:21" ht="12" customHeight="1" x14ac:dyDescent="0.2">
      <c r="A55" s="95">
        <v>42</v>
      </c>
      <c r="B55" s="99" t="s">
        <v>106</v>
      </c>
      <c r="C55" s="100" t="s">
        <v>3</v>
      </c>
      <c r="D55" s="94">
        <f t="shared" si="10"/>
        <v>56811643</v>
      </c>
      <c r="E55" s="94">
        <f t="shared" si="11"/>
        <v>11810111</v>
      </c>
      <c r="F55" s="94">
        <v>812932</v>
      </c>
      <c r="G55" s="94">
        <v>10997179</v>
      </c>
      <c r="H55" s="94">
        <f t="shared" si="12"/>
        <v>27583304</v>
      </c>
      <c r="I55" s="94">
        <v>24545073</v>
      </c>
      <c r="J55" s="94">
        <v>2327306</v>
      </c>
      <c r="K55" s="94">
        <f t="shared" si="13"/>
        <v>710925</v>
      </c>
      <c r="L55" s="94">
        <v>415406</v>
      </c>
      <c r="M55" s="94">
        <v>295519</v>
      </c>
      <c r="N55" s="94">
        <f t="shared" si="14"/>
        <v>3706466</v>
      </c>
      <c r="O55" s="94">
        <v>2839457</v>
      </c>
      <c r="P55" s="94">
        <v>867009</v>
      </c>
      <c r="Q55" s="94">
        <f t="shared" si="15"/>
        <v>13711762</v>
      </c>
      <c r="R55" s="90">
        <v>645661</v>
      </c>
      <c r="S55" s="90">
        <f t="shared" si="9"/>
        <v>13066101</v>
      </c>
      <c r="T55" s="145">
        <v>3235357</v>
      </c>
      <c r="U55" s="90">
        <v>9830744</v>
      </c>
    </row>
    <row r="56" spans="1:21" ht="12" customHeight="1" x14ac:dyDescent="0.2">
      <c r="A56" s="95">
        <v>43</v>
      </c>
      <c r="B56" s="98" t="s">
        <v>152</v>
      </c>
      <c r="C56" s="97" t="s">
        <v>32</v>
      </c>
      <c r="D56" s="94">
        <f t="shared" si="10"/>
        <v>77520374</v>
      </c>
      <c r="E56" s="94">
        <f t="shared" si="11"/>
        <v>14702360</v>
      </c>
      <c r="F56" s="94">
        <v>1132156</v>
      </c>
      <c r="G56" s="94">
        <v>13570204</v>
      </c>
      <c r="H56" s="94">
        <f t="shared" si="12"/>
        <v>37476483</v>
      </c>
      <c r="I56" s="94">
        <v>33893772</v>
      </c>
      <c r="J56" s="94">
        <v>3204717</v>
      </c>
      <c r="K56" s="94">
        <f t="shared" si="13"/>
        <v>377994</v>
      </c>
      <c r="L56" s="94">
        <v>0</v>
      </c>
      <c r="M56" s="94">
        <v>377994</v>
      </c>
      <c r="N56" s="94">
        <f t="shared" si="14"/>
        <v>5570730</v>
      </c>
      <c r="O56" s="94">
        <v>4299438</v>
      </c>
      <c r="P56" s="94">
        <v>1271292</v>
      </c>
      <c r="Q56" s="94">
        <f t="shared" si="15"/>
        <v>19770801</v>
      </c>
      <c r="R56" s="90">
        <v>3372167</v>
      </c>
      <c r="S56" s="90">
        <f t="shared" si="9"/>
        <v>16398634</v>
      </c>
      <c r="T56" s="145">
        <v>4122351</v>
      </c>
      <c r="U56" s="90">
        <v>12276283</v>
      </c>
    </row>
    <row r="57" spans="1:21" ht="12" customHeight="1" x14ac:dyDescent="0.2">
      <c r="A57" s="95">
        <v>44</v>
      </c>
      <c r="B57" s="99" t="s">
        <v>107</v>
      </c>
      <c r="C57" s="100" t="s">
        <v>217</v>
      </c>
      <c r="D57" s="94">
        <f t="shared" si="10"/>
        <v>90693688</v>
      </c>
      <c r="E57" s="94">
        <f t="shared" si="11"/>
        <v>19264022</v>
      </c>
      <c r="F57" s="94">
        <v>1300280</v>
      </c>
      <c r="G57" s="94">
        <v>17963742</v>
      </c>
      <c r="H57" s="94">
        <f t="shared" si="12"/>
        <v>43606291</v>
      </c>
      <c r="I57" s="94">
        <v>39113688</v>
      </c>
      <c r="J57" s="94">
        <v>3731412</v>
      </c>
      <c r="K57" s="94">
        <f t="shared" si="13"/>
        <v>761191</v>
      </c>
      <c r="L57" s="94">
        <v>454962</v>
      </c>
      <c r="M57" s="94">
        <v>306229</v>
      </c>
      <c r="N57" s="94">
        <f t="shared" si="14"/>
        <v>6817708</v>
      </c>
      <c r="O57" s="94">
        <v>5316793</v>
      </c>
      <c r="P57" s="94">
        <v>1500915</v>
      </c>
      <c r="Q57" s="94">
        <f t="shared" si="15"/>
        <v>21005667</v>
      </c>
      <c r="R57" s="90">
        <v>1013836</v>
      </c>
      <c r="S57" s="90">
        <f t="shared" si="9"/>
        <v>19991831</v>
      </c>
      <c r="T57" s="145">
        <v>4866382</v>
      </c>
      <c r="U57" s="90">
        <v>15125449</v>
      </c>
    </row>
    <row r="58" spans="1:21" ht="12" customHeight="1" x14ac:dyDescent="0.2">
      <c r="A58" s="95">
        <v>45</v>
      </c>
      <c r="B58" s="98" t="s">
        <v>108</v>
      </c>
      <c r="C58" s="97" t="s">
        <v>0</v>
      </c>
      <c r="D58" s="94">
        <f t="shared" si="10"/>
        <v>110488860</v>
      </c>
      <c r="E58" s="94">
        <f t="shared" si="11"/>
        <v>24283568</v>
      </c>
      <c r="F58" s="94">
        <v>1536777</v>
      </c>
      <c r="G58" s="94">
        <v>22746791</v>
      </c>
      <c r="H58" s="94">
        <f t="shared" si="12"/>
        <v>51398662</v>
      </c>
      <c r="I58" s="94">
        <v>46429182</v>
      </c>
      <c r="J58" s="94">
        <v>4395502</v>
      </c>
      <c r="K58" s="94">
        <f t="shared" si="13"/>
        <v>573978</v>
      </c>
      <c r="L58" s="94">
        <v>141076</v>
      </c>
      <c r="M58" s="94">
        <v>432902</v>
      </c>
      <c r="N58" s="94">
        <f t="shared" si="14"/>
        <v>8941016</v>
      </c>
      <c r="O58" s="94">
        <v>7067639</v>
      </c>
      <c r="P58" s="94">
        <v>1873377</v>
      </c>
      <c r="Q58" s="94">
        <f t="shared" si="15"/>
        <v>25865614</v>
      </c>
      <c r="R58" s="90">
        <v>2245939</v>
      </c>
      <c r="S58" s="90">
        <f t="shared" si="9"/>
        <v>23619675</v>
      </c>
      <c r="T58" s="145">
        <v>5878277</v>
      </c>
      <c r="U58" s="90">
        <v>17741398</v>
      </c>
    </row>
    <row r="59" spans="1:21" ht="12" customHeight="1" x14ac:dyDescent="0.2">
      <c r="A59" s="95">
        <v>46</v>
      </c>
      <c r="B59" s="99" t="s">
        <v>109</v>
      </c>
      <c r="C59" s="100" t="s">
        <v>4</v>
      </c>
      <c r="D59" s="94">
        <f t="shared" si="10"/>
        <v>35648914</v>
      </c>
      <c r="E59" s="94">
        <f t="shared" si="11"/>
        <v>6005580</v>
      </c>
      <c r="F59" s="94">
        <v>538731</v>
      </c>
      <c r="G59" s="94">
        <v>5466849</v>
      </c>
      <c r="H59" s="94">
        <f t="shared" si="12"/>
        <v>18257621</v>
      </c>
      <c r="I59" s="94">
        <v>16285566</v>
      </c>
      <c r="J59" s="94">
        <v>1566327</v>
      </c>
      <c r="K59" s="94">
        <f t="shared" si="13"/>
        <v>405728</v>
      </c>
      <c r="L59" s="94">
        <v>43504</v>
      </c>
      <c r="M59" s="94">
        <v>362224</v>
      </c>
      <c r="N59" s="94">
        <f t="shared" si="14"/>
        <v>2557814</v>
      </c>
      <c r="O59" s="94">
        <v>1929777</v>
      </c>
      <c r="P59" s="94">
        <v>628037</v>
      </c>
      <c r="Q59" s="94">
        <f t="shared" si="15"/>
        <v>8827899</v>
      </c>
      <c r="R59" s="90">
        <v>429244</v>
      </c>
      <c r="S59" s="90">
        <f t="shared" si="9"/>
        <v>8398655</v>
      </c>
      <c r="T59" s="145">
        <v>2151477</v>
      </c>
      <c r="U59" s="90">
        <v>6247178</v>
      </c>
    </row>
    <row r="60" spans="1:21" ht="12" customHeight="1" x14ac:dyDescent="0.2">
      <c r="A60" s="95">
        <v>47</v>
      </c>
      <c r="B60" s="98" t="s">
        <v>110</v>
      </c>
      <c r="C60" s="97" t="s">
        <v>1</v>
      </c>
      <c r="D60" s="94">
        <f t="shared" si="10"/>
        <v>71212859</v>
      </c>
      <c r="E60" s="94">
        <f t="shared" si="11"/>
        <v>15058368</v>
      </c>
      <c r="F60" s="94">
        <v>1020096</v>
      </c>
      <c r="G60" s="94">
        <v>14038272</v>
      </c>
      <c r="H60" s="94">
        <f t="shared" si="12"/>
        <v>33236067</v>
      </c>
      <c r="I60" s="94">
        <v>30168165</v>
      </c>
      <c r="J60" s="94">
        <v>2921400</v>
      </c>
      <c r="K60" s="94">
        <f t="shared" si="13"/>
        <v>146502</v>
      </c>
      <c r="L60" s="94">
        <v>0</v>
      </c>
      <c r="M60" s="94">
        <v>146502</v>
      </c>
      <c r="N60" s="94">
        <f t="shared" si="14"/>
        <v>4569071</v>
      </c>
      <c r="O60" s="94">
        <v>3520611</v>
      </c>
      <c r="P60" s="94">
        <v>1048460</v>
      </c>
      <c r="Q60" s="94">
        <f t="shared" si="15"/>
        <v>18349353</v>
      </c>
      <c r="R60" s="90">
        <v>1822795</v>
      </c>
      <c r="S60" s="90">
        <f t="shared" si="9"/>
        <v>16526558</v>
      </c>
      <c r="T60" s="145">
        <v>4127786</v>
      </c>
      <c r="U60" s="90">
        <v>12398772</v>
      </c>
    </row>
    <row r="61" spans="1:21" ht="12" customHeight="1" x14ac:dyDescent="0.2">
      <c r="A61" s="95">
        <v>48</v>
      </c>
      <c r="B61" s="99" t="s">
        <v>111</v>
      </c>
      <c r="C61" s="100" t="s">
        <v>218</v>
      </c>
      <c r="D61" s="94">
        <f t="shared" si="10"/>
        <v>108902040</v>
      </c>
      <c r="E61" s="94">
        <f t="shared" si="11"/>
        <v>22722593</v>
      </c>
      <c r="F61" s="94">
        <v>1622726</v>
      </c>
      <c r="G61" s="94">
        <v>21099867</v>
      </c>
      <c r="H61" s="94">
        <f t="shared" si="12"/>
        <v>53380943</v>
      </c>
      <c r="I61" s="94">
        <v>48254078</v>
      </c>
      <c r="J61" s="94">
        <v>4542276</v>
      </c>
      <c r="K61" s="94">
        <f t="shared" si="13"/>
        <v>584589</v>
      </c>
      <c r="L61" s="94">
        <v>120478</v>
      </c>
      <c r="M61" s="94">
        <v>464111</v>
      </c>
      <c r="N61" s="94">
        <f t="shared" si="14"/>
        <v>8336595</v>
      </c>
      <c r="O61" s="94">
        <v>6449886</v>
      </c>
      <c r="P61" s="94">
        <v>1886709</v>
      </c>
      <c r="Q61" s="94">
        <f t="shared" si="15"/>
        <v>24461909</v>
      </c>
      <c r="R61" s="90">
        <v>448625</v>
      </c>
      <c r="S61" s="90">
        <f t="shared" si="9"/>
        <v>24013284</v>
      </c>
      <c r="T61" s="145">
        <v>5965002</v>
      </c>
      <c r="U61" s="90">
        <v>18048282</v>
      </c>
    </row>
    <row r="62" spans="1:21" ht="12" customHeight="1" x14ac:dyDescent="0.2">
      <c r="A62" s="95">
        <v>49</v>
      </c>
      <c r="B62" s="99" t="s">
        <v>112</v>
      </c>
      <c r="C62" s="100" t="s">
        <v>25</v>
      </c>
      <c r="D62" s="94">
        <f t="shared" si="10"/>
        <v>412993712</v>
      </c>
      <c r="E62" s="94">
        <f t="shared" si="11"/>
        <v>93927767</v>
      </c>
      <c r="F62" s="94">
        <v>5503926</v>
      </c>
      <c r="G62" s="94">
        <v>88423841</v>
      </c>
      <c r="H62" s="94">
        <f t="shared" si="12"/>
        <v>184906443</v>
      </c>
      <c r="I62" s="94">
        <v>166267091</v>
      </c>
      <c r="J62" s="94">
        <v>15533302</v>
      </c>
      <c r="K62" s="94">
        <f t="shared" si="13"/>
        <v>3106050</v>
      </c>
      <c r="L62" s="94">
        <v>2052544</v>
      </c>
      <c r="M62" s="94">
        <v>1053506</v>
      </c>
      <c r="N62" s="94">
        <f t="shared" si="14"/>
        <v>35533049</v>
      </c>
      <c r="O62" s="94">
        <v>28467345</v>
      </c>
      <c r="P62" s="94">
        <v>7065704</v>
      </c>
      <c r="Q62" s="94">
        <f t="shared" si="15"/>
        <v>98626453</v>
      </c>
      <c r="R62" s="90">
        <v>13729338</v>
      </c>
      <c r="S62" s="90">
        <f t="shared" si="9"/>
        <v>84897115</v>
      </c>
      <c r="T62" s="145">
        <v>21361920</v>
      </c>
      <c r="U62" s="90">
        <v>63535195</v>
      </c>
    </row>
    <row r="63" spans="1:21" ht="12" customHeight="1" x14ac:dyDescent="0.2">
      <c r="A63" s="95">
        <v>50</v>
      </c>
      <c r="B63" s="99" t="s">
        <v>160</v>
      </c>
      <c r="C63" s="100" t="s">
        <v>53</v>
      </c>
      <c r="D63" s="94">
        <f t="shared" si="10"/>
        <v>78533484</v>
      </c>
      <c r="E63" s="94">
        <f t="shared" si="11"/>
        <v>16506017</v>
      </c>
      <c r="F63" s="94">
        <v>1134258</v>
      </c>
      <c r="G63" s="94">
        <v>15371759</v>
      </c>
      <c r="H63" s="94">
        <f t="shared" si="12"/>
        <v>37383144</v>
      </c>
      <c r="I63" s="94">
        <v>33883839</v>
      </c>
      <c r="J63" s="94">
        <v>3212235</v>
      </c>
      <c r="K63" s="94">
        <f t="shared" si="13"/>
        <v>287070</v>
      </c>
      <c r="L63" s="94">
        <v>47641</v>
      </c>
      <c r="M63" s="94">
        <v>239429</v>
      </c>
      <c r="N63" s="94">
        <f t="shared" si="14"/>
        <v>5691702</v>
      </c>
      <c r="O63" s="94">
        <v>4471684</v>
      </c>
      <c r="P63" s="94">
        <v>1220018</v>
      </c>
      <c r="Q63" s="94">
        <f t="shared" si="15"/>
        <v>18952621</v>
      </c>
      <c r="R63" s="90">
        <v>1324341</v>
      </c>
      <c r="S63" s="90">
        <f t="shared" si="9"/>
        <v>17628280</v>
      </c>
      <c r="T63" s="145">
        <v>4367267</v>
      </c>
      <c r="U63" s="90">
        <v>13261013</v>
      </c>
    </row>
    <row r="64" spans="1:21" ht="12" customHeight="1" x14ac:dyDescent="0.2">
      <c r="A64" s="95">
        <v>51</v>
      </c>
      <c r="B64" s="99" t="s">
        <v>113</v>
      </c>
      <c r="C64" s="100" t="s">
        <v>219</v>
      </c>
      <c r="D64" s="94">
        <f t="shared" si="10"/>
        <v>57954389</v>
      </c>
      <c r="E64" s="94">
        <f t="shared" si="11"/>
        <v>11487726</v>
      </c>
      <c r="F64" s="94">
        <v>813901</v>
      </c>
      <c r="G64" s="94">
        <v>10673825</v>
      </c>
      <c r="H64" s="94">
        <f t="shared" si="12"/>
        <v>27850976</v>
      </c>
      <c r="I64" s="94">
        <v>25024789</v>
      </c>
      <c r="J64" s="94">
        <v>2387923</v>
      </c>
      <c r="K64" s="94">
        <f t="shared" si="13"/>
        <v>438264</v>
      </c>
      <c r="L64" s="94">
        <v>110771</v>
      </c>
      <c r="M64" s="94">
        <v>327493</v>
      </c>
      <c r="N64" s="94">
        <f t="shared" si="14"/>
        <v>4284094</v>
      </c>
      <c r="O64" s="94">
        <v>3215006</v>
      </c>
      <c r="P64" s="94">
        <v>1069088</v>
      </c>
      <c r="Q64" s="94">
        <f t="shared" si="15"/>
        <v>14331593</v>
      </c>
      <c r="R64" s="90">
        <v>1059774</v>
      </c>
      <c r="S64" s="90">
        <f t="shared" si="9"/>
        <v>13271819</v>
      </c>
      <c r="T64" s="145">
        <v>3324418</v>
      </c>
      <c r="U64" s="90">
        <v>9947401</v>
      </c>
    </row>
    <row r="65" spans="1:21" ht="12" customHeight="1" x14ac:dyDescent="0.2">
      <c r="A65" s="95">
        <v>52</v>
      </c>
      <c r="B65" s="98" t="s">
        <v>162</v>
      </c>
      <c r="C65" s="97" t="s">
        <v>220</v>
      </c>
      <c r="D65" s="94">
        <f t="shared" si="10"/>
        <v>65041065</v>
      </c>
      <c r="E65" s="94">
        <f t="shared" si="11"/>
        <v>14007664</v>
      </c>
      <c r="F65" s="94">
        <v>890281</v>
      </c>
      <c r="G65" s="94">
        <v>13117383</v>
      </c>
      <c r="H65" s="94">
        <f t="shared" si="12"/>
        <v>30122173</v>
      </c>
      <c r="I65" s="94">
        <v>27187924</v>
      </c>
      <c r="J65" s="94">
        <v>2584291</v>
      </c>
      <c r="K65" s="94">
        <f t="shared" si="13"/>
        <v>349958</v>
      </c>
      <c r="L65" s="94">
        <v>32989</v>
      </c>
      <c r="M65" s="94">
        <v>316969</v>
      </c>
      <c r="N65" s="94">
        <f t="shared" si="14"/>
        <v>5205418</v>
      </c>
      <c r="O65" s="94">
        <v>4047659</v>
      </c>
      <c r="P65" s="94">
        <v>1157759</v>
      </c>
      <c r="Q65" s="94">
        <f t="shared" si="15"/>
        <v>15705810</v>
      </c>
      <c r="R65" s="90">
        <v>1106130</v>
      </c>
      <c r="S65" s="90">
        <f t="shared" si="9"/>
        <v>14599680</v>
      </c>
      <c r="T65" s="145">
        <v>3631057</v>
      </c>
      <c r="U65" s="90">
        <v>10968623</v>
      </c>
    </row>
    <row r="66" spans="1:21" ht="12" customHeight="1" x14ac:dyDescent="0.2">
      <c r="A66" s="95">
        <v>53</v>
      </c>
      <c r="B66" s="99" t="s">
        <v>223</v>
      </c>
      <c r="C66" s="100" t="s">
        <v>222</v>
      </c>
      <c r="D66" s="94">
        <f t="shared" si="10"/>
        <v>0</v>
      </c>
      <c r="E66" s="94">
        <f t="shared" si="11"/>
        <v>0</v>
      </c>
      <c r="F66" s="94">
        <v>0</v>
      </c>
      <c r="G66" s="94">
        <v>0</v>
      </c>
      <c r="H66" s="94">
        <f t="shared" si="12"/>
        <v>0</v>
      </c>
      <c r="I66" s="94"/>
      <c r="J66" s="94">
        <v>0</v>
      </c>
      <c r="K66" s="94">
        <f t="shared" si="13"/>
        <v>0</v>
      </c>
      <c r="L66" s="94">
        <v>0</v>
      </c>
      <c r="M66" s="94">
        <v>0</v>
      </c>
      <c r="N66" s="94">
        <f t="shared" si="14"/>
        <v>0</v>
      </c>
      <c r="O66" s="94">
        <v>0</v>
      </c>
      <c r="P66" s="94">
        <v>0</v>
      </c>
      <c r="Q66" s="94">
        <f t="shared" si="15"/>
        <v>0</v>
      </c>
      <c r="R66" s="90">
        <v>0</v>
      </c>
      <c r="S66" s="90">
        <f t="shared" si="9"/>
        <v>0</v>
      </c>
      <c r="T66" s="145">
        <v>0</v>
      </c>
      <c r="U66" s="90">
        <v>0</v>
      </c>
    </row>
    <row r="67" spans="1:21" ht="12" customHeight="1" x14ac:dyDescent="0.2">
      <c r="A67" s="95">
        <v>54</v>
      </c>
      <c r="B67" s="105" t="s">
        <v>233</v>
      </c>
      <c r="C67" s="102" t="s">
        <v>234</v>
      </c>
      <c r="D67" s="94">
        <f t="shared" si="10"/>
        <v>0</v>
      </c>
      <c r="E67" s="94">
        <f t="shared" si="11"/>
        <v>0</v>
      </c>
      <c r="F67" s="94">
        <v>0</v>
      </c>
      <c r="G67" s="94">
        <v>0</v>
      </c>
      <c r="H67" s="94">
        <f t="shared" si="12"/>
        <v>0</v>
      </c>
      <c r="I67" s="94"/>
      <c r="J67" s="94">
        <v>0</v>
      </c>
      <c r="K67" s="94">
        <f t="shared" si="13"/>
        <v>0</v>
      </c>
      <c r="L67" s="94">
        <v>0</v>
      </c>
      <c r="M67" s="94">
        <v>0</v>
      </c>
      <c r="N67" s="94">
        <f t="shared" si="14"/>
        <v>0</v>
      </c>
      <c r="O67" s="94">
        <v>0</v>
      </c>
      <c r="P67" s="94">
        <v>0</v>
      </c>
      <c r="Q67" s="94">
        <f t="shared" si="15"/>
        <v>0</v>
      </c>
      <c r="R67" s="90">
        <v>0</v>
      </c>
      <c r="S67" s="90">
        <f t="shared" si="9"/>
        <v>0</v>
      </c>
      <c r="T67" s="145">
        <v>0</v>
      </c>
      <c r="U67" s="90">
        <v>0</v>
      </c>
    </row>
    <row r="68" spans="1:21" ht="12" customHeight="1" x14ac:dyDescent="0.2">
      <c r="A68" s="95">
        <v>55</v>
      </c>
      <c r="B68" s="99" t="s">
        <v>114</v>
      </c>
      <c r="C68" s="100" t="s">
        <v>52</v>
      </c>
      <c r="D68" s="94">
        <f t="shared" si="10"/>
        <v>156738746</v>
      </c>
      <c r="E68" s="94">
        <f t="shared" si="11"/>
        <v>129948340</v>
      </c>
      <c r="F68" s="94">
        <v>0</v>
      </c>
      <c r="G68" s="94">
        <v>129948340</v>
      </c>
      <c r="H68" s="94">
        <f t="shared" si="12"/>
        <v>1537491</v>
      </c>
      <c r="I68" s="94"/>
      <c r="J68" s="94">
        <v>0</v>
      </c>
      <c r="K68" s="94">
        <f t="shared" si="13"/>
        <v>1537491</v>
      </c>
      <c r="L68" s="94">
        <v>995644</v>
      </c>
      <c r="M68" s="94">
        <v>541847</v>
      </c>
      <c r="N68" s="94">
        <f t="shared" si="14"/>
        <v>0</v>
      </c>
      <c r="O68" s="94">
        <v>0</v>
      </c>
      <c r="P68" s="94">
        <v>0</v>
      </c>
      <c r="Q68" s="94">
        <f t="shared" si="15"/>
        <v>25252915</v>
      </c>
      <c r="R68" s="90">
        <v>466570</v>
      </c>
      <c r="S68" s="90">
        <f t="shared" si="9"/>
        <v>24786345</v>
      </c>
      <c r="T68" s="145">
        <v>0</v>
      </c>
      <c r="U68" s="90">
        <v>24786345</v>
      </c>
    </row>
    <row r="69" spans="1:21" ht="12" customHeight="1" x14ac:dyDescent="0.2">
      <c r="A69" s="95">
        <v>56</v>
      </c>
      <c r="B69" s="98" t="s">
        <v>115</v>
      </c>
      <c r="C69" s="100" t="s">
        <v>391</v>
      </c>
      <c r="D69" s="94">
        <f t="shared" si="10"/>
        <v>119974602</v>
      </c>
      <c r="E69" s="94">
        <f t="shared" si="11"/>
        <v>97865587</v>
      </c>
      <c r="F69" s="94">
        <v>0</v>
      </c>
      <c r="G69" s="94">
        <v>97865587</v>
      </c>
      <c r="H69" s="94">
        <f t="shared" si="12"/>
        <v>2436428</v>
      </c>
      <c r="I69" s="94"/>
      <c r="J69" s="94">
        <v>0</v>
      </c>
      <c r="K69" s="94">
        <f t="shared" si="13"/>
        <v>2436428</v>
      </c>
      <c r="L69" s="94">
        <v>1389831</v>
      </c>
      <c r="M69" s="94">
        <v>1046597</v>
      </c>
      <c r="N69" s="94">
        <f t="shared" si="14"/>
        <v>0</v>
      </c>
      <c r="O69" s="94">
        <v>0</v>
      </c>
      <c r="P69" s="94">
        <v>0</v>
      </c>
      <c r="Q69" s="94">
        <f t="shared" si="15"/>
        <v>19672587</v>
      </c>
      <c r="R69" s="90">
        <v>258408</v>
      </c>
      <c r="S69" s="90">
        <f t="shared" si="9"/>
        <v>19414179</v>
      </c>
      <c r="T69" s="145">
        <v>0</v>
      </c>
      <c r="U69" s="90">
        <v>19414179</v>
      </c>
    </row>
    <row r="70" spans="1:21" ht="12" customHeight="1" x14ac:dyDescent="0.2">
      <c r="A70" s="95">
        <v>57</v>
      </c>
      <c r="B70" s="101" t="s">
        <v>116</v>
      </c>
      <c r="C70" s="102" t="s">
        <v>117</v>
      </c>
      <c r="D70" s="94">
        <f t="shared" si="10"/>
        <v>179649271</v>
      </c>
      <c r="E70" s="94">
        <f t="shared" si="11"/>
        <v>136764955</v>
      </c>
      <c r="F70" s="94">
        <v>0</v>
      </c>
      <c r="G70" s="94">
        <v>136764955</v>
      </c>
      <c r="H70" s="94">
        <f t="shared" si="12"/>
        <v>1580321</v>
      </c>
      <c r="I70" s="94"/>
      <c r="J70" s="94">
        <v>0</v>
      </c>
      <c r="K70" s="94">
        <f t="shared" si="13"/>
        <v>1580321</v>
      </c>
      <c r="L70" s="94">
        <v>415802</v>
      </c>
      <c r="M70" s="94">
        <v>1164519</v>
      </c>
      <c r="N70" s="94">
        <f t="shared" si="14"/>
        <v>0</v>
      </c>
      <c r="O70" s="94">
        <v>0</v>
      </c>
      <c r="P70" s="94">
        <v>0</v>
      </c>
      <c r="Q70" s="94">
        <f t="shared" si="15"/>
        <v>41303995</v>
      </c>
      <c r="R70" s="90">
        <v>1396659</v>
      </c>
      <c r="S70" s="90">
        <f t="shared" si="9"/>
        <v>39907336</v>
      </c>
      <c r="T70" s="145">
        <v>10504848</v>
      </c>
      <c r="U70" s="90">
        <v>29402488</v>
      </c>
    </row>
    <row r="71" spans="1:21" ht="12" customHeight="1" x14ac:dyDescent="0.2">
      <c r="A71" s="95">
        <v>58</v>
      </c>
      <c r="B71" s="98" t="s">
        <v>118</v>
      </c>
      <c r="C71" s="100" t="s">
        <v>392</v>
      </c>
      <c r="D71" s="94">
        <f t="shared" si="10"/>
        <v>247076467</v>
      </c>
      <c r="E71" s="94">
        <f t="shared" si="11"/>
        <v>188501328</v>
      </c>
      <c r="F71" s="94">
        <v>0</v>
      </c>
      <c r="G71" s="94">
        <v>188501328</v>
      </c>
      <c r="H71" s="94">
        <f t="shared" si="12"/>
        <v>2002390</v>
      </c>
      <c r="I71" s="94"/>
      <c r="J71" s="94">
        <v>0</v>
      </c>
      <c r="K71" s="94">
        <f t="shared" si="13"/>
        <v>2002390</v>
      </c>
      <c r="L71" s="94">
        <v>434173</v>
      </c>
      <c r="M71" s="94">
        <v>1568217</v>
      </c>
      <c r="N71" s="94">
        <f t="shared" si="14"/>
        <v>0</v>
      </c>
      <c r="O71" s="94">
        <v>0</v>
      </c>
      <c r="P71" s="94">
        <v>0</v>
      </c>
      <c r="Q71" s="94">
        <f t="shared" si="15"/>
        <v>56572749</v>
      </c>
      <c r="R71" s="90">
        <v>17421568</v>
      </c>
      <c r="S71" s="90">
        <f t="shared" si="9"/>
        <v>39151181</v>
      </c>
      <c r="T71" s="145">
        <v>0</v>
      </c>
      <c r="U71" s="90">
        <v>39151181</v>
      </c>
    </row>
    <row r="72" spans="1:21" ht="12" customHeight="1" x14ac:dyDescent="0.2">
      <c r="A72" s="95">
        <v>59</v>
      </c>
      <c r="B72" s="99" t="s">
        <v>119</v>
      </c>
      <c r="C72" s="100" t="s">
        <v>327</v>
      </c>
      <c r="D72" s="94">
        <f t="shared" si="10"/>
        <v>149156629</v>
      </c>
      <c r="E72" s="94">
        <f t="shared" si="11"/>
        <v>107076929</v>
      </c>
      <c r="F72" s="94">
        <v>0</v>
      </c>
      <c r="G72" s="94">
        <v>107076929</v>
      </c>
      <c r="H72" s="94">
        <f t="shared" si="12"/>
        <v>1073058</v>
      </c>
      <c r="I72" s="94"/>
      <c r="J72" s="94">
        <v>0</v>
      </c>
      <c r="K72" s="94">
        <f t="shared" si="13"/>
        <v>1073058</v>
      </c>
      <c r="L72" s="94">
        <v>60426</v>
      </c>
      <c r="M72" s="94">
        <v>1012632</v>
      </c>
      <c r="N72" s="94">
        <f t="shared" si="14"/>
        <v>0</v>
      </c>
      <c r="O72" s="94">
        <v>0</v>
      </c>
      <c r="P72" s="94">
        <v>0</v>
      </c>
      <c r="Q72" s="94">
        <f t="shared" si="15"/>
        <v>41006642</v>
      </c>
      <c r="R72" s="90">
        <v>11161211</v>
      </c>
      <c r="S72" s="90">
        <f t="shared" si="9"/>
        <v>29845431</v>
      </c>
      <c r="T72" s="145">
        <v>5049698</v>
      </c>
      <c r="U72" s="90">
        <v>24795733</v>
      </c>
    </row>
    <row r="73" spans="1:21" ht="12" customHeight="1" x14ac:dyDescent="0.2">
      <c r="A73" s="95">
        <v>60</v>
      </c>
      <c r="B73" s="96" t="s">
        <v>120</v>
      </c>
      <c r="C73" s="100" t="s">
        <v>393</v>
      </c>
      <c r="D73" s="94">
        <f t="shared" si="10"/>
        <v>32014273</v>
      </c>
      <c r="E73" s="94">
        <f t="shared" si="11"/>
        <v>0</v>
      </c>
      <c r="F73" s="94">
        <v>0</v>
      </c>
      <c r="G73" s="94">
        <v>0</v>
      </c>
      <c r="H73" s="94">
        <f t="shared" si="12"/>
        <v>0</v>
      </c>
      <c r="I73" s="94"/>
      <c r="J73" s="94">
        <v>0</v>
      </c>
      <c r="K73" s="94">
        <f t="shared" si="13"/>
        <v>0</v>
      </c>
      <c r="L73" s="94">
        <v>0</v>
      </c>
      <c r="M73" s="94">
        <v>0</v>
      </c>
      <c r="N73" s="94">
        <f t="shared" si="14"/>
        <v>0</v>
      </c>
      <c r="O73" s="94">
        <v>0</v>
      </c>
      <c r="P73" s="94">
        <v>0</v>
      </c>
      <c r="Q73" s="94">
        <f t="shared" si="15"/>
        <v>32014273</v>
      </c>
      <c r="R73" s="90">
        <v>11314320</v>
      </c>
      <c r="S73" s="90">
        <f t="shared" si="9"/>
        <v>20699953</v>
      </c>
      <c r="T73" s="145">
        <v>20699953</v>
      </c>
      <c r="U73" s="90">
        <v>0</v>
      </c>
    </row>
    <row r="74" spans="1:21" ht="12" customHeight="1" x14ac:dyDescent="0.2">
      <c r="A74" s="95">
        <v>61</v>
      </c>
      <c r="B74" s="96" t="s">
        <v>121</v>
      </c>
      <c r="C74" s="100" t="s">
        <v>394</v>
      </c>
      <c r="D74" s="94">
        <f t="shared" si="10"/>
        <v>29778932</v>
      </c>
      <c r="E74" s="94">
        <f t="shared" si="11"/>
        <v>0</v>
      </c>
      <c r="F74" s="94">
        <v>0</v>
      </c>
      <c r="G74" s="94">
        <v>0</v>
      </c>
      <c r="H74" s="94">
        <f t="shared" si="12"/>
        <v>0</v>
      </c>
      <c r="I74" s="94"/>
      <c r="J74" s="94">
        <v>0</v>
      </c>
      <c r="K74" s="94">
        <f t="shared" si="13"/>
        <v>0</v>
      </c>
      <c r="L74" s="94">
        <v>0</v>
      </c>
      <c r="M74" s="94">
        <v>0</v>
      </c>
      <c r="N74" s="94">
        <f t="shared" si="14"/>
        <v>0</v>
      </c>
      <c r="O74" s="94">
        <v>0</v>
      </c>
      <c r="P74" s="94">
        <v>0</v>
      </c>
      <c r="Q74" s="94">
        <f t="shared" si="15"/>
        <v>29778932</v>
      </c>
      <c r="R74" s="90">
        <v>11314320</v>
      </c>
      <c r="S74" s="90">
        <f t="shared" si="9"/>
        <v>18464612</v>
      </c>
      <c r="T74" s="145">
        <v>18464612</v>
      </c>
      <c r="U74" s="90">
        <v>0</v>
      </c>
    </row>
    <row r="75" spans="1:21" ht="12" customHeight="1" x14ac:dyDescent="0.2">
      <c r="A75" s="95">
        <v>62</v>
      </c>
      <c r="B75" s="98" t="s">
        <v>122</v>
      </c>
      <c r="C75" s="100" t="s">
        <v>395</v>
      </c>
      <c r="D75" s="94">
        <f t="shared" si="10"/>
        <v>250657874</v>
      </c>
      <c r="E75" s="94">
        <f t="shared" si="11"/>
        <v>4945160</v>
      </c>
      <c r="F75" s="94">
        <v>4945160</v>
      </c>
      <c r="G75" s="94">
        <v>0</v>
      </c>
      <c r="H75" s="94">
        <f t="shared" si="12"/>
        <v>160250633</v>
      </c>
      <c r="I75" s="94">
        <v>146591028</v>
      </c>
      <c r="J75" s="94">
        <v>13659605</v>
      </c>
      <c r="K75" s="94">
        <f t="shared" si="13"/>
        <v>0</v>
      </c>
      <c r="L75" s="94">
        <v>0</v>
      </c>
      <c r="M75" s="94">
        <v>0</v>
      </c>
      <c r="N75" s="94">
        <f t="shared" si="14"/>
        <v>37267016</v>
      </c>
      <c r="O75" s="94">
        <v>30944893</v>
      </c>
      <c r="P75" s="94">
        <v>6322123</v>
      </c>
      <c r="Q75" s="94">
        <f t="shared" si="15"/>
        <v>48195065</v>
      </c>
      <c r="R75" s="90">
        <v>7621184</v>
      </c>
      <c r="S75" s="90">
        <f t="shared" si="9"/>
        <v>40573881</v>
      </c>
      <c r="T75" s="145">
        <v>0</v>
      </c>
      <c r="U75" s="90">
        <v>40573881</v>
      </c>
    </row>
    <row r="76" spans="1:21" ht="12" customHeight="1" x14ac:dyDescent="0.2">
      <c r="A76" s="95">
        <v>63</v>
      </c>
      <c r="B76" s="98" t="s">
        <v>123</v>
      </c>
      <c r="C76" s="97" t="s">
        <v>51</v>
      </c>
      <c r="D76" s="94">
        <f t="shared" si="10"/>
        <v>142900470</v>
      </c>
      <c r="E76" s="94">
        <f t="shared" si="11"/>
        <v>2843590</v>
      </c>
      <c r="F76" s="94">
        <v>2843590</v>
      </c>
      <c r="G76" s="94">
        <v>0</v>
      </c>
      <c r="H76" s="94">
        <f t="shared" si="12"/>
        <v>93880209</v>
      </c>
      <c r="I76" s="94">
        <v>84426448</v>
      </c>
      <c r="J76" s="94">
        <v>9453761</v>
      </c>
      <c r="K76" s="94">
        <f t="shared" si="13"/>
        <v>0</v>
      </c>
      <c r="L76" s="94">
        <v>0</v>
      </c>
      <c r="M76" s="94">
        <v>0</v>
      </c>
      <c r="N76" s="94">
        <f t="shared" si="14"/>
        <v>21425573</v>
      </c>
      <c r="O76" s="94">
        <v>17832348</v>
      </c>
      <c r="P76" s="94">
        <v>3593225</v>
      </c>
      <c r="Q76" s="94">
        <f t="shared" si="15"/>
        <v>24751098</v>
      </c>
      <c r="R76" s="90">
        <v>1143039</v>
      </c>
      <c r="S76" s="90">
        <f t="shared" si="9"/>
        <v>23608059</v>
      </c>
      <c r="T76" s="145">
        <v>0</v>
      </c>
      <c r="U76" s="90">
        <v>23608059</v>
      </c>
    </row>
    <row r="77" spans="1:21" ht="12" customHeight="1" x14ac:dyDescent="0.2">
      <c r="A77" s="95">
        <v>64</v>
      </c>
      <c r="B77" s="98" t="s">
        <v>124</v>
      </c>
      <c r="C77" s="100" t="s">
        <v>396</v>
      </c>
      <c r="D77" s="94">
        <f t="shared" si="10"/>
        <v>332345956</v>
      </c>
      <c r="E77" s="94">
        <f t="shared" si="11"/>
        <v>5386500</v>
      </c>
      <c r="F77" s="94">
        <v>5386500</v>
      </c>
      <c r="G77" s="94">
        <v>0</v>
      </c>
      <c r="H77" s="94">
        <f t="shared" si="12"/>
        <v>212208451</v>
      </c>
      <c r="I77" s="94">
        <v>194066390</v>
      </c>
      <c r="J77" s="94">
        <v>18142061</v>
      </c>
      <c r="K77" s="94">
        <f t="shared" si="13"/>
        <v>0</v>
      </c>
      <c r="L77" s="94">
        <v>0</v>
      </c>
      <c r="M77" s="94">
        <v>0</v>
      </c>
      <c r="N77" s="94">
        <f t="shared" si="14"/>
        <v>50350672</v>
      </c>
      <c r="O77" s="94">
        <v>41934486</v>
      </c>
      <c r="P77" s="94">
        <v>8416186</v>
      </c>
      <c r="Q77" s="94">
        <f t="shared" si="15"/>
        <v>64400333</v>
      </c>
      <c r="R77" s="90">
        <v>11681240</v>
      </c>
      <c r="S77" s="90">
        <f t="shared" ref="S77:S140" si="16">T77+U77</f>
        <v>52719093</v>
      </c>
      <c r="T77" s="145">
        <v>0</v>
      </c>
      <c r="U77" s="90">
        <v>52719093</v>
      </c>
    </row>
    <row r="78" spans="1:21" ht="12" customHeight="1" x14ac:dyDescent="0.2">
      <c r="A78" s="95">
        <v>65</v>
      </c>
      <c r="B78" s="98" t="s">
        <v>125</v>
      </c>
      <c r="C78" s="100" t="s">
        <v>397</v>
      </c>
      <c r="D78" s="94">
        <f t="shared" ref="D78:D141" si="17">E78+H78+N78+Q78</f>
        <v>13899104</v>
      </c>
      <c r="E78" s="94">
        <f t="shared" si="11"/>
        <v>0</v>
      </c>
      <c r="F78" s="94">
        <v>0</v>
      </c>
      <c r="G78" s="94">
        <v>0</v>
      </c>
      <c r="H78" s="94">
        <f t="shared" si="12"/>
        <v>0</v>
      </c>
      <c r="I78" s="94"/>
      <c r="J78" s="94">
        <v>0</v>
      </c>
      <c r="K78" s="94">
        <f t="shared" si="13"/>
        <v>0</v>
      </c>
      <c r="L78" s="94">
        <v>0</v>
      </c>
      <c r="M78" s="94">
        <v>0</v>
      </c>
      <c r="N78" s="94">
        <f t="shared" si="14"/>
        <v>0</v>
      </c>
      <c r="O78" s="94">
        <v>0</v>
      </c>
      <c r="P78" s="94">
        <v>0</v>
      </c>
      <c r="Q78" s="94">
        <f t="shared" si="15"/>
        <v>13899104</v>
      </c>
      <c r="R78" s="90">
        <v>0</v>
      </c>
      <c r="S78" s="90">
        <f t="shared" si="16"/>
        <v>13899104</v>
      </c>
      <c r="T78" s="145">
        <v>13899104</v>
      </c>
      <c r="U78" s="90">
        <v>0</v>
      </c>
    </row>
    <row r="79" spans="1:21" ht="12" customHeight="1" x14ac:dyDescent="0.2">
      <c r="A79" s="95">
        <v>66</v>
      </c>
      <c r="B79" s="96" t="s">
        <v>126</v>
      </c>
      <c r="C79" s="100" t="s">
        <v>398</v>
      </c>
      <c r="D79" s="94">
        <f t="shared" si="17"/>
        <v>12681070</v>
      </c>
      <c r="E79" s="94">
        <f t="shared" si="11"/>
        <v>0</v>
      </c>
      <c r="F79" s="94">
        <v>0</v>
      </c>
      <c r="G79" s="94">
        <v>0</v>
      </c>
      <c r="H79" s="94">
        <f t="shared" si="12"/>
        <v>0</v>
      </c>
      <c r="I79" s="94"/>
      <c r="J79" s="94">
        <v>0</v>
      </c>
      <c r="K79" s="94">
        <f t="shared" si="13"/>
        <v>0</v>
      </c>
      <c r="L79" s="94">
        <v>0</v>
      </c>
      <c r="M79" s="94">
        <v>0</v>
      </c>
      <c r="N79" s="94">
        <f t="shared" si="14"/>
        <v>0</v>
      </c>
      <c r="O79" s="94">
        <v>0</v>
      </c>
      <c r="P79" s="94">
        <v>0</v>
      </c>
      <c r="Q79" s="94">
        <f t="shared" si="15"/>
        <v>12681070</v>
      </c>
      <c r="R79" s="90">
        <v>0</v>
      </c>
      <c r="S79" s="90">
        <f t="shared" si="16"/>
        <v>12681070</v>
      </c>
      <c r="T79" s="145">
        <v>12681070</v>
      </c>
      <c r="U79" s="90">
        <v>0</v>
      </c>
    </row>
    <row r="80" spans="1:21" ht="12" customHeight="1" x14ac:dyDescent="0.2">
      <c r="A80" s="95">
        <v>67</v>
      </c>
      <c r="B80" s="98" t="s">
        <v>127</v>
      </c>
      <c r="C80" s="100" t="s">
        <v>399</v>
      </c>
      <c r="D80" s="94">
        <f t="shared" si="17"/>
        <v>15803907</v>
      </c>
      <c r="E80" s="94">
        <f t="shared" si="11"/>
        <v>0</v>
      </c>
      <c r="F80" s="94">
        <v>0</v>
      </c>
      <c r="G80" s="94">
        <v>0</v>
      </c>
      <c r="H80" s="94">
        <f t="shared" si="12"/>
        <v>0</v>
      </c>
      <c r="I80" s="94"/>
      <c r="J80" s="94">
        <v>0</v>
      </c>
      <c r="K80" s="94">
        <f t="shared" si="13"/>
        <v>0</v>
      </c>
      <c r="L80" s="94">
        <v>0</v>
      </c>
      <c r="M80" s="94">
        <v>0</v>
      </c>
      <c r="N80" s="94">
        <f t="shared" si="14"/>
        <v>0</v>
      </c>
      <c r="O80" s="94">
        <v>0</v>
      </c>
      <c r="P80" s="94">
        <v>0</v>
      </c>
      <c r="Q80" s="94">
        <f t="shared" si="15"/>
        <v>15803907</v>
      </c>
      <c r="R80" s="90">
        <v>0</v>
      </c>
      <c r="S80" s="90">
        <f t="shared" si="16"/>
        <v>15803907</v>
      </c>
      <c r="T80" s="145">
        <v>15803907</v>
      </c>
      <c r="U80" s="90">
        <v>0</v>
      </c>
    </row>
    <row r="81" spans="1:21" ht="12" customHeight="1" x14ac:dyDescent="0.2">
      <c r="A81" s="95">
        <v>68</v>
      </c>
      <c r="B81" s="98" t="s">
        <v>128</v>
      </c>
      <c r="C81" s="100" t="s">
        <v>400</v>
      </c>
      <c r="D81" s="94">
        <f t="shared" si="17"/>
        <v>17936827</v>
      </c>
      <c r="E81" s="94">
        <f t="shared" ref="E81:E144" si="18">F81+G81</f>
        <v>0</v>
      </c>
      <c r="F81" s="94">
        <v>0</v>
      </c>
      <c r="G81" s="94">
        <v>0</v>
      </c>
      <c r="H81" s="94">
        <f t="shared" ref="H81:H144" si="19">I81+J81+K81</f>
        <v>0</v>
      </c>
      <c r="I81" s="94"/>
      <c r="J81" s="94">
        <v>0</v>
      </c>
      <c r="K81" s="94">
        <f t="shared" ref="K81:K144" si="20">L81+M81</f>
        <v>0</v>
      </c>
      <c r="L81" s="94">
        <v>0</v>
      </c>
      <c r="M81" s="94">
        <v>0</v>
      </c>
      <c r="N81" s="94">
        <f t="shared" ref="N81:N144" si="21">O81+P81</f>
        <v>0</v>
      </c>
      <c r="O81" s="94">
        <v>0</v>
      </c>
      <c r="P81" s="94">
        <v>0</v>
      </c>
      <c r="Q81" s="94">
        <f t="shared" ref="Q81:Q144" si="22">R81+S81</f>
        <v>17936827</v>
      </c>
      <c r="R81" s="90">
        <v>0</v>
      </c>
      <c r="S81" s="90">
        <f t="shared" si="16"/>
        <v>17936827</v>
      </c>
      <c r="T81" s="145">
        <v>17936827</v>
      </c>
      <c r="U81" s="90">
        <v>0</v>
      </c>
    </row>
    <row r="82" spans="1:21" ht="12" customHeight="1" x14ac:dyDescent="0.2">
      <c r="A82" s="95">
        <v>69</v>
      </c>
      <c r="B82" s="96" t="s">
        <v>129</v>
      </c>
      <c r="C82" s="100" t="s">
        <v>401</v>
      </c>
      <c r="D82" s="94">
        <f t="shared" si="17"/>
        <v>24281357</v>
      </c>
      <c r="E82" s="94">
        <f t="shared" si="18"/>
        <v>0</v>
      </c>
      <c r="F82" s="94">
        <v>0</v>
      </c>
      <c r="G82" s="94">
        <v>0</v>
      </c>
      <c r="H82" s="94">
        <f t="shared" si="19"/>
        <v>0</v>
      </c>
      <c r="I82" s="94"/>
      <c r="J82" s="94">
        <v>0</v>
      </c>
      <c r="K82" s="94">
        <f t="shared" si="20"/>
        <v>0</v>
      </c>
      <c r="L82" s="94">
        <v>0</v>
      </c>
      <c r="M82" s="94">
        <v>0</v>
      </c>
      <c r="N82" s="94">
        <f t="shared" si="21"/>
        <v>0</v>
      </c>
      <c r="O82" s="94">
        <v>0</v>
      </c>
      <c r="P82" s="94">
        <v>0</v>
      </c>
      <c r="Q82" s="94">
        <f t="shared" si="22"/>
        <v>24281357</v>
      </c>
      <c r="R82" s="90">
        <v>4029784</v>
      </c>
      <c r="S82" s="90">
        <f t="shared" si="16"/>
        <v>20251573</v>
      </c>
      <c r="T82" s="145">
        <v>20251573</v>
      </c>
      <c r="U82" s="90">
        <v>0</v>
      </c>
    </row>
    <row r="83" spans="1:21" ht="12" customHeight="1" x14ac:dyDescent="0.2">
      <c r="A83" s="95">
        <v>70</v>
      </c>
      <c r="B83" s="96" t="s">
        <v>130</v>
      </c>
      <c r="C83" s="100" t="s">
        <v>402</v>
      </c>
      <c r="D83" s="94">
        <f t="shared" si="17"/>
        <v>15418767</v>
      </c>
      <c r="E83" s="94">
        <f t="shared" si="18"/>
        <v>0</v>
      </c>
      <c r="F83" s="94">
        <v>0</v>
      </c>
      <c r="G83" s="94">
        <v>0</v>
      </c>
      <c r="H83" s="94">
        <f t="shared" si="19"/>
        <v>0</v>
      </c>
      <c r="I83" s="94"/>
      <c r="J83" s="94">
        <v>0</v>
      </c>
      <c r="K83" s="94">
        <f t="shared" si="20"/>
        <v>0</v>
      </c>
      <c r="L83" s="94">
        <v>0</v>
      </c>
      <c r="M83" s="94">
        <v>0</v>
      </c>
      <c r="N83" s="94">
        <f t="shared" si="21"/>
        <v>0</v>
      </c>
      <c r="O83" s="94">
        <v>0</v>
      </c>
      <c r="P83" s="94">
        <v>0</v>
      </c>
      <c r="Q83" s="94">
        <f t="shared" si="22"/>
        <v>15418767</v>
      </c>
      <c r="R83" s="90">
        <v>0</v>
      </c>
      <c r="S83" s="90">
        <f t="shared" si="16"/>
        <v>15418767</v>
      </c>
      <c r="T83" s="145">
        <v>15418767</v>
      </c>
      <c r="U83" s="90">
        <v>0</v>
      </c>
    </row>
    <row r="84" spans="1:21" ht="12" customHeight="1" x14ac:dyDescent="0.2">
      <c r="A84" s="95">
        <v>71</v>
      </c>
      <c r="B84" s="96" t="s">
        <v>131</v>
      </c>
      <c r="C84" s="100" t="s">
        <v>403</v>
      </c>
      <c r="D84" s="94">
        <f t="shared" si="17"/>
        <v>14144605</v>
      </c>
      <c r="E84" s="94">
        <f t="shared" si="18"/>
        <v>0</v>
      </c>
      <c r="F84" s="94">
        <v>0</v>
      </c>
      <c r="G84" s="94">
        <v>0</v>
      </c>
      <c r="H84" s="94">
        <f t="shared" si="19"/>
        <v>0</v>
      </c>
      <c r="I84" s="94"/>
      <c r="J84" s="94">
        <v>0</v>
      </c>
      <c r="K84" s="94">
        <f t="shared" si="20"/>
        <v>0</v>
      </c>
      <c r="L84" s="94">
        <v>0</v>
      </c>
      <c r="M84" s="94">
        <v>0</v>
      </c>
      <c r="N84" s="94">
        <f t="shared" si="21"/>
        <v>0</v>
      </c>
      <c r="O84" s="94">
        <v>0</v>
      </c>
      <c r="P84" s="94">
        <v>0</v>
      </c>
      <c r="Q84" s="94">
        <f t="shared" si="22"/>
        <v>14144605</v>
      </c>
      <c r="R84" s="90">
        <v>0</v>
      </c>
      <c r="S84" s="90">
        <f t="shared" si="16"/>
        <v>14144605</v>
      </c>
      <c r="T84" s="145">
        <v>14144605</v>
      </c>
      <c r="U84" s="90">
        <v>0</v>
      </c>
    </row>
    <row r="85" spans="1:21" ht="12" customHeight="1" x14ac:dyDescent="0.2">
      <c r="A85" s="95">
        <v>72</v>
      </c>
      <c r="B85" s="99" t="s">
        <v>132</v>
      </c>
      <c r="C85" s="100" t="s">
        <v>133</v>
      </c>
      <c r="D85" s="94">
        <f t="shared" si="17"/>
        <v>305685059</v>
      </c>
      <c r="E85" s="94">
        <f t="shared" si="18"/>
        <v>85227618</v>
      </c>
      <c r="F85" s="94">
        <v>3787382</v>
      </c>
      <c r="G85" s="94">
        <v>81440236</v>
      </c>
      <c r="H85" s="94">
        <f t="shared" si="19"/>
        <v>125160886</v>
      </c>
      <c r="I85" s="94">
        <v>113043086</v>
      </c>
      <c r="J85" s="94">
        <v>10681488</v>
      </c>
      <c r="K85" s="94">
        <f t="shared" si="20"/>
        <v>1436312</v>
      </c>
      <c r="L85" s="94">
        <v>782825</v>
      </c>
      <c r="M85" s="94">
        <v>653487</v>
      </c>
      <c r="N85" s="94">
        <f t="shared" si="21"/>
        <v>31206266</v>
      </c>
      <c r="O85" s="94">
        <v>25807416</v>
      </c>
      <c r="P85" s="94">
        <v>5398850</v>
      </c>
      <c r="Q85" s="94">
        <f t="shared" si="22"/>
        <v>64090289</v>
      </c>
      <c r="R85" s="90">
        <v>6311199</v>
      </c>
      <c r="S85" s="90">
        <f t="shared" si="16"/>
        <v>57779090</v>
      </c>
      <c r="T85" s="145">
        <v>14898794</v>
      </c>
      <c r="U85" s="90">
        <v>42880296</v>
      </c>
    </row>
    <row r="86" spans="1:21" ht="12" customHeight="1" x14ac:dyDescent="0.2">
      <c r="A86" s="95">
        <v>73</v>
      </c>
      <c r="B86" s="96" t="s">
        <v>134</v>
      </c>
      <c r="C86" s="100" t="s">
        <v>404</v>
      </c>
      <c r="D86" s="94">
        <f t="shared" si="17"/>
        <v>496160462</v>
      </c>
      <c r="E86" s="94">
        <f t="shared" si="18"/>
        <v>26665806</v>
      </c>
      <c r="F86" s="94">
        <v>8703094</v>
      </c>
      <c r="G86" s="94">
        <v>17962712</v>
      </c>
      <c r="H86" s="94">
        <f t="shared" si="19"/>
        <v>294574933</v>
      </c>
      <c r="I86" s="94">
        <v>269064176</v>
      </c>
      <c r="J86" s="94">
        <v>25510757</v>
      </c>
      <c r="K86" s="94">
        <f t="shared" si="20"/>
        <v>0</v>
      </c>
      <c r="L86" s="94">
        <v>0</v>
      </c>
      <c r="M86" s="94">
        <v>0</v>
      </c>
      <c r="N86" s="94">
        <f t="shared" si="21"/>
        <v>81005988</v>
      </c>
      <c r="O86" s="94">
        <v>68274413</v>
      </c>
      <c r="P86" s="94">
        <v>12731575</v>
      </c>
      <c r="Q86" s="94">
        <f t="shared" si="22"/>
        <v>93913735</v>
      </c>
      <c r="R86" s="90">
        <v>18913507</v>
      </c>
      <c r="S86" s="90">
        <f t="shared" si="16"/>
        <v>75000228</v>
      </c>
      <c r="T86" s="145">
        <v>0</v>
      </c>
      <c r="U86" s="90">
        <v>75000228</v>
      </c>
    </row>
    <row r="87" spans="1:21" ht="12" customHeight="1" x14ac:dyDescent="0.2">
      <c r="A87" s="95">
        <v>74</v>
      </c>
      <c r="B87" s="99" t="s">
        <v>135</v>
      </c>
      <c r="C87" s="100" t="s">
        <v>35</v>
      </c>
      <c r="D87" s="94">
        <f t="shared" si="17"/>
        <v>253944248</v>
      </c>
      <c r="E87" s="94">
        <f t="shared" si="18"/>
        <v>4921415</v>
      </c>
      <c r="F87" s="94">
        <v>4921415</v>
      </c>
      <c r="G87" s="94">
        <v>0</v>
      </c>
      <c r="H87" s="94">
        <f t="shared" si="19"/>
        <v>161458644</v>
      </c>
      <c r="I87" s="94">
        <v>147550449</v>
      </c>
      <c r="J87" s="94">
        <v>13908195</v>
      </c>
      <c r="K87" s="94">
        <f t="shared" si="20"/>
        <v>0</v>
      </c>
      <c r="L87" s="94">
        <v>0</v>
      </c>
      <c r="M87" s="94">
        <v>0</v>
      </c>
      <c r="N87" s="94">
        <f t="shared" si="21"/>
        <v>36419900</v>
      </c>
      <c r="O87" s="94">
        <v>29700916</v>
      </c>
      <c r="P87" s="94">
        <v>6718984</v>
      </c>
      <c r="Q87" s="94">
        <f t="shared" si="22"/>
        <v>51144289</v>
      </c>
      <c r="R87" s="90">
        <v>2291519</v>
      </c>
      <c r="S87" s="90">
        <f t="shared" si="16"/>
        <v>48852770</v>
      </c>
      <c r="T87" s="145">
        <v>8829350</v>
      </c>
      <c r="U87" s="90">
        <v>40023420</v>
      </c>
    </row>
    <row r="88" spans="1:21" ht="12" customHeight="1" x14ac:dyDescent="0.2">
      <c r="A88" s="95">
        <v>75</v>
      </c>
      <c r="B88" s="101" t="s">
        <v>136</v>
      </c>
      <c r="C88" s="102" t="s">
        <v>415</v>
      </c>
      <c r="D88" s="94">
        <f t="shared" si="17"/>
        <v>181458520</v>
      </c>
      <c r="E88" s="94">
        <f t="shared" si="18"/>
        <v>3392708</v>
      </c>
      <c r="F88" s="94">
        <v>3392708</v>
      </c>
      <c r="G88" s="94">
        <v>0</v>
      </c>
      <c r="H88" s="94">
        <f t="shared" si="19"/>
        <v>109812922</v>
      </c>
      <c r="I88" s="94">
        <v>100280708</v>
      </c>
      <c r="J88" s="94">
        <v>9532214</v>
      </c>
      <c r="K88" s="94">
        <f t="shared" si="20"/>
        <v>0</v>
      </c>
      <c r="L88" s="94">
        <v>0</v>
      </c>
      <c r="M88" s="94">
        <v>0</v>
      </c>
      <c r="N88" s="94">
        <f t="shared" si="21"/>
        <v>26988767</v>
      </c>
      <c r="O88" s="94">
        <v>22347753</v>
      </c>
      <c r="P88" s="94">
        <v>4641014</v>
      </c>
      <c r="Q88" s="94">
        <f t="shared" si="22"/>
        <v>41264123</v>
      </c>
      <c r="R88" s="90">
        <v>3697689</v>
      </c>
      <c r="S88" s="90">
        <f t="shared" si="16"/>
        <v>37566434</v>
      </c>
      <c r="T88" s="145">
        <v>8147954</v>
      </c>
      <c r="U88" s="90">
        <v>29418480</v>
      </c>
    </row>
    <row r="89" spans="1:21" ht="12" customHeight="1" x14ac:dyDescent="0.2">
      <c r="A89" s="95">
        <v>76</v>
      </c>
      <c r="B89" s="96" t="s">
        <v>137</v>
      </c>
      <c r="C89" s="100" t="s">
        <v>36</v>
      </c>
      <c r="D89" s="94">
        <f t="shared" si="17"/>
        <v>452398855</v>
      </c>
      <c r="E89" s="94">
        <f t="shared" si="18"/>
        <v>8675277</v>
      </c>
      <c r="F89" s="94">
        <v>8675277</v>
      </c>
      <c r="G89" s="94">
        <v>0</v>
      </c>
      <c r="H89" s="94">
        <f t="shared" si="19"/>
        <v>279972628</v>
      </c>
      <c r="I89" s="94">
        <v>255897274</v>
      </c>
      <c r="J89" s="94">
        <v>24075354</v>
      </c>
      <c r="K89" s="94">
        <f t="shared" si="20"/>
        <v>0</v>
      </c>
      <c r="L89" s="94">
        <v>0</v>
      </c>
      <c r="M89" s="94">
        <v>0</v>
      </c>
      <c r="N89" s="94">
        <f t="shared" si="21"/>
        <v>61834340</v>
      </c>
      <c r="O89" s="94">
        <v>50126532</v>
      </c>
      <c r="P89" s="94">
        <v>11707808</v>
      </c>
      <c r="Q89" s="94">
        <f t="shared" si="22"/>
        <v>101916610</v>
      </c>
      <c r="R89" s="90">
        <v>21293842</v>
      </c>
      <c r="S89" s="90">
        <f t="shared" si="16"/>
        <v>80622768</v>
      </c>
      <c r="T89" s="145">
        <v>11724990</v>
      </c>
      <c r="U89" s="90">
        <v>68897778</v>
      </c>
    </row>
    <row r="90" spans="1:21" ht="12" customHeight="1" x14ac:dyDescent="0.2">
      <c r="A90" s="95">
        <v>77</v>
      </c>
      <c r="B90" s="101" t="s">
        <v>138</v>
      </c>
      <c r="C90" s="102" t="s">
        <v>50</v>
      </c>
      <c r="D90" s="94">
        <f t="shared" si="17"/>
        <v>132474328</v>
      </c>
      <c r="E90" s="94">
        <f t="shared" si="18"/>
        <v>99858591</v>
      </c>
      <c r="F90" s="94">
        <v>0</v>
      </c>
      <c r="G90" s="94">
        <v>99858591</v>
      </c>
      <c r="H90" s="94">
        <f t="shared" si="19"/>
        <v>1861506</v>
      </c>
      <c r="I90" s="94"/>
      <c r="J90" s="94">
        <v>0</v>
      </c>
      <c r="K90" s="94">
        <f t="shared" si="20"/>
        <v>1861506</v>
      </c>
      <c r="L90" s="94">
        <v>618477</v>
      </c>
      <c r="M90" s="94">
        <v>1243029</v>
      </c>
      <c r="N90" s="94">
        <f t="shared" si="21"/>
        <v>0</v>
      </c>
      <c r="O90" s="94">
        <v>0</v>
      </c>
      <c r="P90" s="94">
        <v>0</v>
      </c>
      <c r="Q90" s="94">
        <f t="shared" si="22"/>
        <v>30754231</v>
      </c>
      <c r="R90" s="90">
        <v>12823653</v>
      </c>
      <c r="S90" s="90">
        <f t="shared" si="16"/>
        <v>17930578</v>
      </c>
      <c r="T90" s="145">
        <v>0</v>
      </c>
      <c r="U90" s="90">
        <v>17930578</v>
      </c>
    </row>
    <row r="91" spans="1:21" ht="12" customHeight="1" x14ac:dyDescent="0.2">
      <c r="A91" s="95">
        <v>78</v>
      </c>
      <c r="B91" s="96" t="s">
        <v>139</v>
      </c>
      <c r="C91" s="100" t="s">
        <v>405</v>
      </c>
      <c r="D91" s="94">
        <f t="shared" si="17"/>
        <v>349934944</v>
      </c>
      <c r="E91" s="94">
        <f t="shared" si="18"/>
        <v>6538515</v>
      </c>
      <c r="F91" s="94">
        <v>6538515</v>
      </c>
      <c r="G91" s="94">
        <v>0</v>
      </c>
      <c r="H91" s="94">
        <f t="shared" si="19"/>
        <v>217348001</v>
      </c>
      <c r="I91" s="94">
        <v>198451705</v>
      </c>
      <c r="J91" s="94">
        <v>18896296</v>
      </c>
      <c r="K91" s="94">
        <f t="shared" si="20"/>
        <v>0</v>
      </c>
      <c r="L91" s="94">
        <v>0</v>
      </c>
      <c r="M91" s="94">
        <v>0</v>
      </c>
      <c r="N91" s="94">
        <f t="shared" si="21"/>
        <v>53727506</v>
      </c>
      <c r="O91" s="94">
        <v>43642866</v>
      </c>
      <c r="P91" s="94">
        <v>10084640</v>
      </c>
      <c r="Q91" s="94">
        <f t="shared" si="22"/>
        <v>72320922</v>
      </c>
      <c r="R91" s="90">
        <v>12875598</v>
      </c>
      <c r="S91" s="90">
        <f t="shared" si="16"/>
        <v>59445324</v>
      </c>
      <c r="T91" s="145">
        <v>5404194</v>
      </c>
      <c r="U91" s="90">
        <v>54041130</v>
      </c>
    </row>
    <row r="92" spans="1:21" ht="12" customHeight="1" x14ac:dyDescent="0.2">
      <c r="A92" s="95">
        <v>79</v>
      </c>
      <c r="B92" s="101" t="s">
        <v>140</v>
      </c>
      <c r="C92" s="102" t="s">
        <v>310</v>
      </c>
      <c r="D92" s="94">
        <f t="shared" si="17"/>
        <v>23476112</v>
      </c>
      <c r="E92" s="94">
        <f t="shared" si="18"/>
        <v>0</v>
      </c>
      <c r="F92" s="94">
        <v>0</v>
      </c>
      <c r="G92" s="94">
        <v>0</v>
      </c>
      <c r="H92" s="94">
        <f t="shared" si="19"/>
        <v>0</v>
      </c>
      <c r="I92" s="94"/>
      <c r="J92" s="94">
        <v>0</v>
      </c>
      <c r="K92" s="94">
        <f t="shared" si="20"/>
        <v>0</v>
      </c>
      <c r="L92" s="94">
        <v>0</v>
      </c>
      <c r="M92" s="94">
        <v>0</v>
      </c>
      <c r="N92" s="94">
        <f t="shared" si="21"/>
        <v>0</v>
      </c>
      <c r="O92" s="94">
        <v>0</v>
      </c>
      <c r="P92" s="94">
        <v>0</v>
      </c>
      <c r="Q92" s="94">
        <f t="shared" si="22"/>
        <v>23476112</v>
      </c>
      <c r="R92" s="90">
        <v>23476112</v>
      </c>
      <c r="S92" s="90">
        <f t="shared" si="16"/>
        <v>0</v>
      </c>
      <c r="T92" s="145">
        <v>0</v>
      </c>
      <c r="U92" s="90">
        <v>0</v>
      </c>
    </row>
    <row r="93" spans="1:21" ht="12" customHeight="1" x14ac:dyDescent="0.2">
      <c r="A93" s="95">
        <v>80</v>
      </c>
      <c r="B93" s="98" t="s">
        <v>141</v>
      </c>
      <c r="C93" s="106" t="s">
        <v>259</v>
      </c>
      <c r="D93" s="94">
        <f t="shared" si="17"/>
        <v>0</v>
      </c>
      <c r="E93" s="94">
        <f t="shared" si="18"/>
        <v>0</v>
      </c>
      <c r="F93" s="94">
        <v>0</v>
      </c>
      <c r="G93" s="94">
        <v>0</v>
      </c>
      <c r="H93" s="94">
        <f t="shared" si="19"/>
        <v>0</v>
      </c>
      <c r="I93" s="94"/>
      <c r="J93" s="94">
        <v>0</v>
      </c>
      <c r="K93" s="94">
        <f t="shared" si="20"/>
        <v>0</v>
      </c>
      <c r="L93" s="94">
        <v>0</v>
      </c>
      <c r="M93" s="94">
        <v>0</v>
      </c>
      <c r="N93" s="94">
        <f t="shared" si="21"/>
        <v>0</v>
      </c>
      <c r="O93" s="94">
        <v>0</v>
      </c>
      <c r="P93" s="94">
        <v>0</v>
      </c>
      <c r="Q93" s="94">
        <f t="shared" si="22"/>
        <v>0</v>
      </c>
      <c r="R93" s="90">
        <v>0</v>
      </c>
      <c r="S93" s="90">
        <f t="shared" si="16"/>
        <v>0</v>
      </c>
      <c r="T93" s="145">
        <v>0</v>
      </c>
      <c r="U93" s="90">
        <v>0</v>
      </c>
    </row>
    <row r="94" spans="1:21" ht="22.5" customHeight="1" x14ac:dyDescent="0.2">
      <c r="A94" s="363">
        <v>81</v>
      </c>
      <c r="B94" s="366" t="s">
        <v>142</v>
      </c>
      <c r="C94" s="100" t="s">
        <v>249</v>
      </c>
      <c r="D94" s="94">
        <f t="shared" si="17"/>
        <v>31345700</v>
      </c>
      <c r="E94" s="94">
        <f t="shared" si="18"/>
        <v>1201468</v>
      </c>
      <c r="F94" s="94">
        <v>1201468</v>
      </c>
      <c r="G94" s="94">
        <v>0</v>
      </c>
      <c r="H94" s="94">
        <f t="shared" si="19"/>
        <v>8309968</v>
      </c>
      <c r="I94" s="94">
        <v>7288230</v>
      </c>
      <c r="J94" s="94">
        <v>1021738</v>
      </c>
      <c r="K94" s="94">
        <f t="shared" si="20"/>
        <v>0</v>
      </c>
      <c r="L94" s="94">
        <v>0</v>
      </c>
      <c r="M94" s="94">
        <v>0</v>
      </c>
      <c r="N94" s="94">
        <f t="shared" si="21"/>
        <v>6725368</v>
      </c>
      <c r="O94" s="94">
        <v>6304441</v>
      </c>
      <c r="P94" s="94">
        <v>420927</v>
      </c>
      <c r="Q94" s="94">
        <f t="shared" si="22"/>
        <v>15108896</v>
      </c>
      <c r="R94" s="94">
        <v>12410997</v>
      </c>
      <c r="S94" s="90">
        <f t="shared" si="16"/>
        <v>2697899</v>
      </c>
      <c r="T94" s="145">
        <v>0</v>
      </c>
      <c r="U94" s="90">
        <v>2697899</v>
      </c>
    </row>
    <row r="95" spans="1:21" ht="36" customHeight="1" x14ac:dyDescent="0.2">
      <c r="A95" s="364"/>
      <c r="B95" s="367"/>
      <c r="C95" s="102" t="s">
        <v>308</v>
      </c>
      <c r="D95" s="94">
        <f t="shared" si="17"/>
        <v>23064185</v>
      </c>
      <c r="E95" s="94">
        <f t="shared" si="18"/>
        <v>1201468</v>
      </c>
      <c r="F95" s="94">
        <v>1201468</v>
      </c>
      <c r="G95" s="94">
        <v>0</v>
      </c>
      <c r="H95" s="94">
        <f t="shared" si="19"/>
        <v>8309968</v>
      </c>
      <c r="I95" s="94">
        <v>7288230</v>
      </c>
      <c r="J95" s="94">
        <v>1021738</v>
      </c>
      <c r="K95" s="94">
        <f t="shared" si="20"/>
        <v>0</v>
      </c>
      <c r="L95" s="94">
        <v>0</v>
      </c>
      <c r="M95" s="94">
        <v>0</v>
      </c>
      <c r="N95" s="94">
        <f t="shared" si="21"/>
        <v>6725368</v>
      </c>
      <c r="O95" s="94">
        <v>6304441</v>
      </c>
      <c r="P95" s="94">
        <v>420927</v>
      </c>
      <c r="Q95" s="94">
        <f t="shared" si="22"/>
        <v>6827381</v>
      </c>
      <c r="R95" s="90">
        <v>4129482</v>
      </c>
      <c r="S95" s="90">
        <f t="shared" si="16"/>
        <v>2697899</v>
      </c>
      <c r="T95" s="145">
        <v>0</v>
      </c>
      <c r="U95" s="90">
        <v>2697899</v>
      </c>
    </row>
    <row r="96" spans="1:21" ht="25.5" customHeight="1" x14ac:dyDescent="0.2">
      <c r="A96" s="364"/>
      <c r="B96" s="367"/>
      <c r="C96" s="102" t="s">
        <v>250</v>
      </c>
      <c r="D96" s="94">
        <f t="shared" si="17"/>
        <v>5176302</v>
      </c>
      <c r="E96" s="94">
        <f t="shared" si="18"/>
        <v>0</v>
      </c>
      <c r="F96" s="94">
        <v>0</v>
      </c>
      <c r="G96" s="94">
        <v>0</v>
      </c>
      <c r="H96" s="94">
        <f t="shared" si="19"/>
        <v>0</v>
      </c>
      <c r="I96" s="94"/>
      <c r="J96" s="94">
        <v>0</v>
      </c>
      <c r="K96" s="94">
        <f t="shared" si="20"/>
        <v>0</v>
      </c>
      <c r="L96" s="94">
        <v>0</v>
      </c>
      <c r="M96" s="94">
        <v>0</v>
      </c>
      <c r="N96" s="94">
        <f t="shared" si="21"/>
        <v>0</v>
      </c>
      <c r="O96" s="94">
        <v>0</v>
      </c>
      <c r="P96" s="94">
        <v>0</v>
      </c>
      <c r="Q96" s="94">
        <f t="shared" si="22"/>
        <v>5176302</v>
      </c>
      <c r="R96" s="90">
        <v>5176302</v>
      </c>
      <c r="S96" s="90">
        <f t="shared" si="16"/>
        <v>0</v>
      </c>
      <c r="T96" s="145">
        <v>0</v>
      </c>
      <c r="U96" s="90">
        <v>0</v>
      </c>
    </row>
    <row r="97" spans="1:21" ht="38.25" customHeight="1" x14ac:dyDescent="0.2">
      <c r="A97" s="365"/>
      <c r="B97" s="368"/>
      <c r="C97" s="107" t="s">
        <v>309</v>
      </c>
      <c r="D97" s="94">
        <f t="shared" si="17"/>
        <v>3105213</v>
      </c>
      <c r="E97" s="94">
        <f t="shared" si="18"/>
        <v>0</v>
      </c>
      <c r="F97" s="94">
        <v>0</v>
      </c>
      <c r="G97" s="94">
        <v>0</v>
      </c>
      <c r="H97" s="94">
        <f t="shared" si="19"/>
        <v>0</v>
      </c>
      <c r="I97" s="94"/>
      <c r="J97" s="94">
        <v>0</v>
      </c>
      <c r="K97" s="94">
        <f t="shared" si="20"/>
        <v>0</v>
      </c>
      <c r="L97" s="94">
        <v>0</v>
      </c>
      <c r="M97" s="94">
        <v>0</v>
      </c>
      <c r="N97" s="94">
        <f t="shared" si="21"/>
        <v>0</v>
      </c>
      <c r="O97" s="94">
        <v>0</v>
      </c>
      <c r="P97" s="94">
        <v>0</v>
      </c>
      <c r="Q97" s="94">
        <f t="shared" si="22"/>
        <v>3105213</v>
      </c>
      <c r="R97" s="90">
        <v>3105213</v>
      </c>
      <c r="S97" s="90">
        <f t="shared" si="16"/>
        <v>0</v>
      </c>
      <c r="T97" s="145">
        <v>0</v>
      </c>
      <c r="U97" s="90">
        <v>0</v>
      </c>
    </row>
    <row r="98" spans="1:21" ht="12" customHeight="1" x14ac:dyDescent="0.2">
      <c r="A98" s="95">
        <v>82</v>
      </c>
      <c r="B98" s="98" t="s">
        <v>143</v>
      </c>
      <c r="C98" s="97" t="s">
        <v>49</v>
      </c>
      <c r="D98" s="94">
        <f t="shared" si="17"/>
        <v>3450696</v>
      </c>
      <c r="E98" s="94">
        <f t="shared" si="18"/>
        <v>0</v>
      </c>
      <c r="F98" s="94">
        <v>0</v>
      </c>
      <c r="G98" s="94">
        <v>0</v>
      </c>
      <c r="H98" s="94">
        <f t="shared" si="19"/>
        <v>0</v>
      </c>
      <c r="I98" s="94"/>
      <c r="J98" s="94">
        <v>0</v>
      </c>
      <c r="K98" s="94">
        <f t="shared" si="20"/>
        <v>0</v>
      </c>
      <c r="L98" s="94">
        <v>0</v>
      </c>
      <c r="M98" s="94">
        <v>0</v>
      </c>
      <c r="N98" s="94">
        <f t="shared" si="21"/>
        <v>0</v>
      </c>
      <c r="O98" s="94">
        <v>0</v>
      </c>
      <c r="P98" s="94">
        <v>0</v>
      </c>
      <c r="Q98" s="94">
        <f t="shared" si="22"/>
        <v>3450696</v>
      </c>
      <c r="R98" s="90">
        <v>3450696</v>
      </c>
      <c r="S98" s="90">
        <f t="shared" si="16"/>
        <v>0</v>
      </c>
      <c r="T98" s="145">
        <v>0</v>
      </c>
      <c r="U98" s="90">
        <v>0</v>
      </c>
    </row>
    <row r="99" spans="1:21" ht="12" customHeight="1" x14ac:dyDescent="0.2">
      <c r="A99" s="95">
        <v>83</v>
      </c>
      <c r="B99" s="98" t="s">
        <v>144</v>
      </c>
      <c r="C99" s="102" t="s">
        <v>145</v>
      </c>
      <c r="D99" s="94">
        <f t="shared" si="17"/>
        <v>14748283</v>
      </c>
      <c r="E99" s="94">
        <f t="shared" si="18"/>
        <v>301542</v>
      </c>
      <c r="F99" s="94">
        <v>301542</v>
      </c>
      <c r="G99" s="94">
        <v>0</v>
      </c>
      <c r="H99" s="94">
        <f t="shared" si="19"/>
        <v>9522649</v>
      </c>
      <c r="I99" s="94">
        <v>8713879</v>
      </c>
      <c r="J99" s="94">
        <v>808770</v>
      </c>
      <c r="K99" s="94">
        <f t="shared" si="20"/>
        <v>0</v>
      </c>
      <c r="L99" s="94">
        <v>0</v>
      </c>
      <c r="M99" s="94">
        <v>0</v>
      </c>
      <c r="N99" s="94">
        <f t="shared" si="21"/>
        <v>1691001</v>
      </c>
      <c r="O99" s="94">
        <v>1439451</v>
      </c>
      <c r="P99" s="94">
        <v>251550</v>
      </c>
      <c r="Q99" s="94">
        <f t="shared" si="22"/>
        <v>3233091</v>
      </c>
      <c r="R99" s="90">
        <v>179450</v>
      </c>
      <c r="S99" s="90">
        <f t="shared" si="16"/>
        <v>3053641</v>
      </c>
      <c r="T99" s="145">
        <v>317837</v>
      </c>
      <c r="U99" s="90">
        <v>2735804</v>
      </c>
    </row>
    <row r="100" spans="1:21" ht="12" customHeight="1" x14ac:dyDescent="0.2">
      <c r="A100" s="95">
        <v>84</v>
      </c>
      <c r="B100" s="99" t="s">
        <v>146</v>
      </c>
      <c r="C100" s="100" t="s">
        <v>147</v>
      </c>
      <c r="D100" s="94">
        <f t="shared" si="17"/>
        <v>97047219</v>
      </c>
      <c r="E100" s="94">
        <f t="shared" si="18"/>
        <v>1797684</v>
      </c>
      <c r="F100" s="94">
        <v>1797684</v>
      </c>
      <c r="G100" s="94">
        <v>0</v>
      </c>
      <c r="H100" s="94">
        <f t="shared" si="19"/>
        <v>59140316</v>
      </c>
      <c r="I100" s="94">
        <v>53592919</v>
      </c>
      <c r="J100" s="94">
        <v>5547397</v>
      </c>
      <c r="K100" s="94">
        <f t="shared" si="20"/>
        <v>0</v>
      </c>
      <c r="L100" s="94">
        <v>0</v>
      </c>
      <c r="M100" s="94">
        <v>0</v>
      </c>
      <c r="N100" s="94">
        <f t="shared" si="21"/>
        <v>12648526</v>
      </c>
      <c r="O100" s="94">
        <v>10156420</v>
      </c>
      <c r="P100" s="94">
        <v>2492106</v>
      </c>
      <c r="Q100" s="94">
        <f t="shared" si="22"/>
        <v>23460693</v>
      </c>
      <c r="R100" s="90">
        <v>4292028</v>
      </c>
      <c r="S100" s="90">
        <f t="shared" si="16"/>
        <v>19168665</v>
      </c>
      <c r="T100" s="145">
        <v>4492124</v>
      </c>
      <c r="U100" s="90">
        <v>14676541</v>
      </c>
    </row>
    <row r="101" spans="1:21" ht="12" customHeight="1" x14ac:dyDescent="0.2">
      <c r="A101" s="95">
        <v>85</v>
      </c>
      <c r="B101" s="98" t="s">
        <v>148</v>
      </c>
      <c r="C101" s="97" t="s">
        <v>27</v>
      </c>
      <c r="D101" s="94">
        <f t="shared" si="17"/>
        <v>49388268</v>
      </c>
      <c r="E101" s="94">
        <f t="shared" si="18"/>
        <v>11122131</v>
      </c>
      <c r="F101" s="94">
        <v>682889</v>
      </c>
      <c r="G101" s="94">
        <v>10439242</v>
      </c>
      <c r="H101" s="94">
        <f t="shared" si="19"/>
        <v>22994277</v>
      </c>
      <c r="I101" s="94">
        <v>20736672</v>
      </c>
      <c r="J101" s="94">
        <v>1970300</v>
      </c>
      <c r="K101" s="94">
        <f t="shared" si="20"/>
        <v>287305</v>
      </c>
      <c r="L101" s="94">
        <v>0</v>
      </c>
      <c r="M101" s="94">
        <v>287305</v>
      </c>
      <c r="N101" s="94">
        <f t="shared" si="21"/>
        <v>3692582</v>
      </c>
      <c r="O101" s="94">
        <v>2789265</v>
      </c>
      <c r="P101" s="94">
        <v>903317</v>
      </c>
      <c r="Q101" s="94">
        <f t="shared" si="22"/>
        <v>11579278</v>
      </c>
      <c r="R101" s="90">
        <v>376845</v>
      </c>
      <c r="S101" s="90">
        <f t="shared" si="16"/>
        <v>11202433</v>
      </c>
      <c r="T101" s="145">
        <v>2716620</v>
      </c>
      <c r="U101" s="90">
        <v>8485813</v>
      </c>
    </row>
    <row r="102" spans="1:21" ht="12" customHeight="1" x14ac:dyDescent="0.2">
      <c r="A102" s="95">
        <v>86</v>
      </c>
      <c r="B102" s="99" t="s">
        <v>149</v>
      </c>
      <c r="C102" s="100" t="s">
        <v>12</v>
      </c>
      <c r="D102" s="94">
        <f t="shared" si="17"/>
        <v>52382490</v>
      </c>
      <c r="E102" s="94">
        <f t="shared" si="18"/>
        <v>12084910</v>
      </c>
      <c r="F102" s="94">
        <v>711241</v>
      </c>
      <c r="G102" s="94">
        <v>11373669</v>
      </c>
      <c r="H102" s="94">
        <f t="shared" si="19"/>
        <v>23969725</v>
      </c>
      <c r="I102" s="94">
        <v>21733960</v>
      </c>
      <c r="J102" s="94">
        <v>2105844</v>
      </c>
      <c r="K102" s="94">
        <f t="shared" si="20"/>
        <v>129921</v>
      </c>
      <c r="L102" s="94">
        <v>66748</v>
      </c>
      <c r="M102" s="94">
        <v>63173</v>
      </c>
      <c r="N102" s="94">
        <f t="shared" si="21"/>
        <v>4130679</v>
      </c>
      <c r="O102" s="94">
        <v>3185522</v>
      </c>
      <c r="P102" s="94">
        <v>945157</v>
      </c>
      <c r="Q102" s="94">
        <f t="shared" si="22"/>
        <v>12197176</v>
      </c>
      <c r="R102" s="90">
        <v>459392</v>
      </c>
      <c r="S102" s="90">
        <f t="shared" si="16"/>
        <v>11737784</v>
      </c>
      <c r="T102" s="145">
        <v>2876302</v>
      </c>
      <c r="U102" s="90">
        <v>8861482</v>
      </c>
    </row>
    <row r="103" spans="1:21" ht="12" customHeight="1" x14ac:dyDescent="0.2">
      <c r="A103" s="95">
        <v>87</v>
      </c>
      <c r="B103" s="99" t="s">
        <v>150</v>
      </c>
      <c r="C103" s="100" t="s">
        <v>26</v>
      </c>
      <c r="D103" s="94">
        <f t="shared" si="17"/>
        <v>152041744</v>
      </c>
      <c r="E103" s="94">
        <f t="shared" si="18"/>
        <v>35766389</v>
      </c>
      <c r="F103" s="94">
        <v>2042523</v>
      </c>
      <c r="G103" s="94">
        <v>33723866</v>
      </c>
      <c r="H103" s="94">
        <f t="shared" si="19"/>
        <v>68509874</v>
      </c>
      <c r="I103" s="94">
        <v>61450763</v>
      </c>
      <c r="J103" s="94">
        <v>5907143</v>
      </c>
      <c r="K103" s="94">
        <f t="shared" si="20"/>
        <v>1151968</v>
      </c>
      <c r="L103" s="94">
        <v>0</v>
      </c>
      <c r="M103" s="94">
        <v>1151968</v>
      </c>
      <c r="N103" s="94">
        <f t="shared" si="21"/>
        <v>14225594</v>
      </c>
      <c r="O103" s="94">
        <v>11322665</v>
      </c>
      <c r="P103" s="94">
        <v>2902929</v>
      </c>
      <c r="Q103" s="94">
        <f t="shared" si="22"/>
        <v>33539887</v>
      </c>
      <c r="R103" s="90">
        <v>1926216</v>
      </c>
      <c r="S103" s="90">
        <f t="shared" si="16"/>
        <v>31613671</v>
      </c>
      <c r="T103" s="145">
        <v>7931916</v>
      </c>
      <c r="U103" s="90">
        <v>23681755</v>
      </c>
    </row>
    <row r="104" spans="1:21" ht="12" customHeight="1" x14ac:dyDescent="0.2">
      <c r="A104" s="95">
        <v>88</v>
      </c>
      <c r="B104" s="98" t="s">
        <v>151</v>
      </c>
      <c r="C104" s="102" t="s">
        <v>43</v>
      </c>
      <c r="D104" s="94">
        <f t="shared" si="17"/>
        <v>62749563</v>
      </c>
      <c r="E104" s="94">
        <f t="shared" si="18"/>
        <v>13436665</v>
      </c>
      <c r="F104" s="94">
        <v>839569</v>
      </c>
      <c r="G104" s="94">
        <v>12597096</v>
      </c>
      <c r="H104" s="94">
        <f t="shared" si="19"/>
        <v>28691918</v>
      </c>
      <c r="I104" s="94">
        <v>25696625</v>
      </c>
      <c r="J104" s="94">
        <v>2718982</v>
      </c>
      <c r="K104" s="94">
        <f t="shared" si="20"/>
        <v>276311</v>
      </c>
      <c r="L104" s="94">
        <v>0</v>
      </c>
      <c r="M104" s="94">
        <v>276311</v>
      </c>
      <c r="N104" s="94">
        <f t="shared" si="21"/>
        <v>4626393</v>
      </c>
      <c r="O104" s="94">
        <v>3577597</v>
      </c>
      <c r="P104" s="94">
        <v>1048796</v>
      </c>
      <c r="Q104" s="94">
        <f t="shared" si="22"/>
        <v>15994587</v>
      </c>
      <c r="R104" s="90">
        <v>1911445</v>
      </c>
      <c r="S104" s="90">
        <f t="shared" si="16"/>
        <v>14083142</v>
      </c>
      <c r="T104" s="145">
        <v>3464110</v>
      </c>
      <c r="U104" s="90">
        <v>10619032</v>
      </c>
    </row>
    <row r="105" spans="1:21" ht="12" customHeight="1" x14ac:dyDescent="0.2">
      <c r="A105" s="95">
        <v>89</v>
      </c>
      <c r="B105" s="96" t="s">
        <v>153</v>
      </c>
      <c r="C105" s="97" t="s">
        <v>28</v>
      </c>
      <c r="D105" s="94">
        <f t="shared" si="17"/>
        <v>201839690</v>
      </c>
      <c r="E105" s="94">
        <f t="shared" si="18"/>
        <v>55683636</v>
      </c>
      <c r="F105" s="94">
        <v>2520487</v>
      </c>
      <c r="G105" s="94">
        <v>53163149</v>
      </c>
      <c r="H105" s="94">
        <f t="shared" si="19"/>
        <v>83447571</v>
      </c>
      <c r="I105" s="94">
        <v>74943565</v>
      </c>
      <c r="J105" s="94">
        <v>7079406</v>
      </c>
      <c r="K105" s="94">
        <f t="shared" si="20"/>
        <v>1424600</v>
      </c>
      <c r="L105" s="94">
        <v>348322</v>
      </c>
      <c r="M105" s="94">
        <v>1076278</v>
      </c>
      <c r="N105" s="94">
        <f t="shared" si="21"/>
        <v>17929015</v>
      </c>
      <c r="O105" s="94">
        <v>14217940</v>
      </c>
      <c r="P105" s="94">
        <v>3711075</v>
      </c>
      <c r="Q105" s="94">
        <f t="shared" si="22"/>
        <v>44779468</v>
      </c>
      <c r="R105" s="90">
        <v>2735880</v>
      </c>
      <c r="S105" s="90">
        <f t="shared" si="16"/>
        <v>42043588</v>
      </c>
      <c r="T105" s="145">
        <v>10108790</v>
      </c>
      <c r="U105" s="90">
        <v>31934798</v>
      </c>
    </row>
    <row r="106" spans="1:21" ht="12" customHeight="1" x14ac:dyDescent="0.2">
      <c r="A106" s="95">
        <v>90</v>
      </c>
      <c r="B106" s="96" t="s">
        <v>154</v>
      </c>
      <c r="C106" s="97" t="s">
        <v>29</v>
      </c>
      <c r="D106" s="94">
        <f t="shared" si="17"/>
        <v>143937143</v>
      </c>
      <c r="E106" s="94">
        <f t="shared" si="18"/>
        <v>33583745</v>
      </c>
      <c r="F106" s="94">
        <v>1919595</v>
      </c>
      <c r="G106" s="94">
        <v>31664150</v>
      </c>
      <c r="H106" s="94">
        <f t="shared" si="19"/>
        <v>63782195</v>
      </c>
      <c r="I106" s="94">
        <v>57632534</v>
      </c>
      <c r="J106" s="94">
        <v>5457044</v>
      </c>
      <c r="K106" s="94">
        <f t="shared" si="20"/>
        <v>692617</v>
      </c>
      <c r="L106" s="94">
        <v>0</v>
      </c>
      <c r="M106" s="94">
        <v>692617</v>
      </c>
      <c r="N106" s="94">
        <f t="shared" si="21"/>
        <v>11588000</v>
      </c>
      <c r="O106" s="94">
        <v>9069900</v>
      </c>
      <c r="P106" s="94">
        <v>2518100</v>
      </c>
      <c r="Q106" s="94">
        <f t="shared" si="22"/>
        <v>34983203</v>
      </c>
      <c r="R106" s="90">
        <v>3371039</v>
      </c>
      <c r="S106" s="90">
        <f t="shared" si="16"/>
        <v>31612164</v>
      </c>
      <c r="T106" s="145">
        <v>7785087</v>
      </c>
      <c r="U106" s="90">
        <v>23827077</v>
      </c>
    </row>
    <row r="107" spans="1:21" ht="12" customHeight="1" x14ac:dyDescent="0.2">
      <c r="A107" s="95">
        <v>91</v>
      </c>
      <c r="B107" s="99" t="s">
        <v>155</v>
      </c>
      <c r="C107" s="100" t="s">
        <v>14</v>
      </c>
      <c r="D107" s="94">
        <f t="shared" si="17"/>
        <v>48266118</v>
      </c>
      <c r="E107" s="94">
        <f t="shared" si="18"/>
        <v>11202412</v>
      </c>
      <c r="F107" s="94">
        <v>642643</v>
      </c>
      <c r="G107" s="94">
        <v>10559769</v>
      </c>
      <c r="H107" s="94">
        <f t="shared" si="19"/>
        <v>22096277</v>
      </c>
      <c r="I107" s="94">
        <v>19699159</v>
      </c>
      <c r="J107" s="94">
        <v>1866787</v>
      </c>
      <c r="K107" s="94">
        <f t="shared" si="20"/>
        <v>530331</v>
      </c>
      <c r="L107" s="94">
        <v>103808</v>
      </c>
      <c r="M107" s="94">
        <v>426523</v>
      </c>
      <c r="N107" s="94">
        <f t="shared" si="21"/>
        <v>3647244</v>
      </c>
      <c r="O107" s="94">
        <v>2802036</v>
      </c>
      <c r="P107" s="94">
        <v>845208</v>
      </c>
      <c r="Q107" s="94">
        <f t="shared" si="22"/>
        <v>11320185</v>
      </c>
      <c r="R107" s="90">
        <v>586442</v>
      </c>
      <c r="S107" s="90">
        <f t="shared" si="16"/>
        <v>10733743</v>
      </c>
      <c r="T107" s="145">
        <v>2667505</v>
      </c>
      <c r="U107" s="90">
        <v>8066238</v>
      </c>
    </row>
    <row r="108" spans="1:21" ht="12" customHeight="1" x14ac:dyDescent="0.2">
      <c r="A108" s="95">
        <v>92</v>
      </c>
      <c r="B108" s="101" t="s">
        <v>156</v>
      </c>
      <c r="C108" s="102" t="s">
        <v>30</v>
      </c>
      <c r="D108" s="94">
        <f t="shared" si="17"/>
        <v>75977434</v>
      </c>
      <c r="E108" s="94">
        <f t="shared" si="18"/>
        <v>17396740</v>
      </c>
      <c r="F108" s="94">
        <v>1034553</v>
      </c>
      <c r="G108" s="94">
        <v>16362187</v>
      </c>
      <c r="H108" s="94">
        <f t="shared" si="19"/>
        <v>34264119</v>
      </c>
      <c r="I108" s="94">
        <v>30965939</v>
      </c>
      <c r="J108" s="94">
        <v>2928251</v>
      </c>
      <c r="K108" s="94">
        <f t="shared" si="20"/>
        <v>369929</v>
      </c>
      <c r="L108" s="94">
        <v>0</v>
      </c>
      <c r="M108" s="94">
        <v>369929</v>
      </c>
      <c r="N108" s="94">
        <f t="shared" si="21"/>
        <v>5627076</v>
      </c>
      <c r="O108" s="94">
        <v>4450870</v>
      </c>
      <c r="P108" s="94">
        <v>1176206</v>
      </c>
      <c r="Q108" s="94">
        <f t="shared" si="22"/>
        <v>18689499</v>
      </c>
      <c r="R108" s="90">
        <v>1377818</v>
      </c>
      <c r="S108" s="90">
        <f t="shared" si="16"/>
        <v>17311681</v>
      </c>
      <c r="T108" s="145">
        <v>4246300</v>
      </c>
      <c r="U108" s="90">
        <v>13065381</v>
      </c>
    </row>
    <row r="109" spans="1:21" ht="12" customHeight="1" x14ac:dyDescent="0.2">
      <c r="A109" s="95">
        <v>93</v>
      </c>
      <c r="B109" s="96" t="s">
        <v>157</v>
      </c>
      <c r="C109" s="97" t="s">
        <v>15</v>
      </c>
      <c r="D109" s="94">
        <f t="shared" si="17"/>
        <v>71909852</v>
      </c>
      <c r="E109" s="94">
        <f t="shared" si="18"/>
        <v>16831316</v>
      </c>
      <c r="F109" s="94">
        <v>970441</v>
      </c>
      <c r="G109" s="94">
        <v>15860875</v>
      </c>
      <c r="H109" s="94">
        <f t="shared" si="19"/>
        <v>32253779</v>
      </c>
      <c r="I109" s="94">
        <v>29043878</v>
      </c>
      <c r="J109" s="94">
        <v>2766180</v>
      </c>
      <c r="K109" s="94">
        <f t="shared" si="20"/>
        <v>443721</v>
      </c>
      <c r="L109" s="94">
        <v>208566</v>
      </c>
      <c r="M109" s="94">
        <v>235155</v>
      </c>
      <c r="N109" s="94">
        <f t="shared" si="21"/>
        <v>5593756</v>
      </c>
      <c r="O109" s="94">
        <v>4344726</v>
      </c>
      <c r="P109" s="94">
        <v>1249030</v>
      </c>
      <c r="Q109" s="94">
        <f t="shared" si="22"/>
        <v>17231001</v>
      </c>
      <c r="R109" s="90">
        <v>1315728</v>
      </c>
      <c r="S109" s="90">
        <f t="shared" si="16"/>
        <v>15915273</v>
      </c>
      <c r="T109" s="145">
        <v>4020570</v>
      </c>
      <c r="U109" s="90">
        <v>11894703</v>
      </c>
    </row>
    <row r="110" spans="1:21" ht="12" customHeight="1" x14ac:dyDescent="0.2">
      <c r="A110" s="95">
        <v>94</v>
      </c>
      <c r="B110" s="98" t="s">
        <v>158</v>
      </c>
      <c r="C110" s="97" t="s">
        <v>13</v>
      </c>
      <c r="D110" s="94">
        <f t="shared" si="17"/>
        <v>94526142</v>
      </c>
      <c r="E110" s="94">
        <f t="shared" si="18"/>
        <v>22105531</v>
      </c>
      <c r="F110" s="94">
        <v>1177215</v>
      </c>
      <c r="G110" s="94">
        <v>20928316</v>
      </c>
      <c r="H110" s="94">
        <f t="shared" si="19"/>
        <v>39383701</v>
      </c>
      <c r="I110" s="94">
        <v>35546212</v>
      </c>
      <c r="J110" s="94">
        <v>3351833</v>
      </c>
      <c r="K110" s="94">
        <f t="shared" si="20"/>
        <v>485656</v>
      </c>
      <c r="L110" s="94">
        <v>17309</v>
      </c>
      <c r="M110" s="94">
        <v>468347</v>
      </c>
      <c r="N110" s="94">
        <f t="shared" si="21"/>
        <v>7703582</v>
      </c>
      <c r="O110" s="94">
        <v>6123512</v>
      </c>
      <c r="P110" s="94">
        <v>1580070</v>
      </c>
      <c r="Q110" s="94">
        <f t="shared" si="22"/>
        <v>25333328</v>
      </c>
      <c r="R110" s="90">
        <v>5728042</v>
      </c>
      <c r="S110" s="90">
        <f t="shared" si="16"/>
        <v>19605286</v>
      </c>
      <c r="T110" s="145">
        <v>4811066</v>
      </c>
      <c r="U110" s="90">
        <v>14794220</v>
      </c>
    </row>
    <row r="111" spans="1:21" ht="12" customHeight="1" x14ac:dyDescent="0.2">
      <c r="A111" s="95">
        <v>95</v>
      </c>
      <c r="B111" s="99" t="s">
        <v>159</v>
      </c>
      <c r="C111" s="100" t="s">
        <v>31</v>
      </c>
      <c r="D111" s="94">
        <f t="shared" si="17"/>
        <v>56486003</v>
      </c>
      <c r="E111" s="94">
        <f t="shared" si="18"/>
        <v>12940645</v>
      </c>
      <c r="F111" s="94">
        <v>749320</v>
      </c>
      <c r="G111" s="94">
        <v>12191325</v>
      </c>
      <c r="H111" s="94">
        <f t="shared" si="19"/>
        <v>25409053</v>
      </c>
      <c r="I111" s="94">
        <v>22808613</v>
      </c>
      <c r="J111" s="94">
        <v>2149140</v>
      </c>
      <c r="K111" s="94">
        <f t="shared" si="20"/>
        <v>451300</v>
      </c>
      <c r="L111" s="94">
        <v>0</v>
      </c>
      <c r="M111" s="94">
        <v>451300</v>
      </c>
      <c r="N111" s="94">
        <f t="shared" si="21"/>
        <v>4197021</v>
      </c>
      <c r="O111" s="94">
        <v>3238489</v>
      </c>
      <c r="P111" s="94">
        <v>958532</v>
      </c>
      <c r="Q111" s="94">
        <f t="shared" si="22"/>
        <v>13939284</v>
      </c>
      <c r="R111" s="90">
        <v>1382842</v>
      </c>
      <c r="S111" s="90">
        <f t="shared" si="16"/>
        <v>12556442</v>
      </c>
      <c r="T111" s="145">
        <v>3158611</v>
      </c>
      <c r="U111" s="90">
        <v>9397831</v>
      </c>
    </row>
    <row r="112" spans="1:21" ht="12" customHeight="1" x14ac:dyDescent="0.2">
      <c r="A112" s="95">
        <v>96</v>
      </c>
      <c r="B112" s="96" t="s">
        <v>161</v>
      </c>
      <c r="C112" s="97" t="s">
        <v>33</v>
      </c>
      <c r="D112" s="94">
        <f t="shared" si="17"/>
        <v>143051354</v>
      </c>
      <c r="E112" s="94">
        <f t="shared" si="18"/>
        <v>31464093</v>
      </c>
      <c r="F112" s="94">
        <v>2007157</v>
      </c>
      <c r="G112" s="94">
        <v>29456936</v>
      </c>
      <c r="H112" s="94">
        <f t="shared" si="19"/>
        <v>66593855</v>
      </c>
      <c r="I112" s="94">
        <v>60429866</v>
      </c>
      <c r="J112" s="94">
        <v>5681303</v>
      </c>
      <c r="K112" s="94">
        <f t="shared" si="20"/>
        <v>482686</v>
      </c>
      <c r="L112" s="94">
        <v>39159</v>
      </c>
      <c r="M112" s="94">
        <v>443527</v>
      </c>
      <c r="N112" s="94">
        <f t="shared" si="21"/>
        <v>11777991</v>
      </c>
      <c r="O112" s="94">
        <v>9244043</v>
      </c>
      <c r="P112" s="94">
        <v>2533948</v>
      </c>
      <c r="Q112" s="94">
        <f t="shared" si="22"/>
        <v>33215415</v>
      </c>
      <c r="R112" s="90">
        <v>1891403</v>
      </c>
      <c r="S112" s="90">
        <f t="shared" si="16"/>
        <v>31324012</v>
      </c>
      <c r="T112" s="145">
        <v>7833826</v>
      </c>
      <c r="U112" s="90">
        <v>23490186</v>
      </c>
    </row>
    <row r="113" spans="1:21" ht="12" customHeight="1" x14ac:dyDescent="0.2">
      <c r="A113" s="95">
        <v>97</v>
      </c>
      <c r="B113" s="96" t="s">
        <v>163</v>
      </c>
      <c r="C113" s="100" t="s">
        <v>164</v>
      </c>
      <c r="D113" s="94">
        <f t="shared" si="17"/>
        <v>2396172</v>
      </c>
      <c r="E113" s="94">
        <f t="shared" si="18"/>
        <v>0</v>
      </c>
      <c r="F113" s="94">
        <v>0</v>
      </c>
      <c r="G113" s="94">
        <v>0</v>
      </c>
      <c r="H113" s="94">
        <f t="shared" si="19"/>
        <v>0</v>
      </c>
      <c r="I113" s="94"/>
      <c r="J113" s="94">
        <v>0</v>
      </c>
      <c r="K113" s="94">
        <f t="shared" si="20"/>
        <v>0</v>
      </c>
      <c r="L113" s="94">
        <v>0</v>
      </c>
      <c r="M113" s="94">
        <v>0</v>
      </c>
      <c r="N113" s="94">
        <f t="shared" si="21"/>
        <v>0</v>
      </c>
      <c r="O113" s="94">
        <v>0</v>
      </c>
      <c r="P113" s="94">
        <v>0</v>
      </c>
      <c r="Q113" s="94">
        <f t="shared" si="22"/>
        <v>2396172</v>
      </c>
      <c r="R113" s="90">
        <v>2396172</v>
      </c>
      <c r="S113" s="90">
        <f t="shared" si="16"/>
        <v>0</v>
      </c>
      <c r="T113" s="145">
        <v>0</v>
      </c>
      <c r="U113" s="90">
        <v>0</v>
      </c>
    </row>
    <row r="114" spans="1:21" ht="12" customHeight="1" x14ac:dyDescent="0.2">
      <c r="A114" s="95">
        <v>98</v>
      </c>
      <c r="B114" s="96" t="s">
        <v>165</v>
      </c>
      <c r="C114" s="97" t="s">
        <v>166</v>
      </c>
      <c r="D114" s="94">
        <f t="shared" si="17"/>
        <v>0</v>
      </c>
      <c r="E114" s="94">
        <f t="shared" si="18"/>
        <v>0</v>
      </c>
      <c r="F114" s="94">
        <v>0</v>
      </c>
      <c r="G114" s="94">
        <v>0</v>
      </c>
      <c r="H114" s="94">
        <f t="shared" si="19"/>
        <v>0</v>
      </c>
      <c r="I114" s="94"/>
      <c r="J114" s="94">
        <v>0</v>
      </c>
      <c r="K114" s="94">
        <f t="shared" si="20"/>
        <v>0</v>
      </c>
      <c r="L114" s="94">
        <v>0</v>
      </c>
      <c r="M114" s="94">
        <v>0</v>
      </c>
      <c r="N114" s="94">
        <f t="shared" si="21"/>
        <v>0</v>
      </c>
      <c r="O114" s="94">
        <v>0</v>
      </c>
      <c r="P114" s="94">
        <v>0</v>
      </c>
      <c r="Q114" s="94">
        <f t="shared" si="22"/>
        <v>0</v>
      </c>
      <c r="R114" s="90">
        <v>0</v>
      </c>
      <c r="S114" s="90">
        <f t="shared" si="16"/>
        <v>0</v>
      </c>
      <c r="T114" s="145">
        <v>0</v>
      </c>
      <c r="U114" s="90">
        <v>0</v>
      </c>
    </row>
    <row r="115" spans="1:21" ht="12" customHeight="1" x14ac:dyDescent="0.2">
      <c r="A115" s="95">
        <v>99</v>
      </c>
      <c r="B115" s="99" t="s">
        <v>167</v>
      </c>
      <c r="C115" s="100" t="s">
        <v>168</v>
      </c>
      <c r="D115" s="94">
        <f t="shared" si="17"/>
        <v>0</v>
      </c>
      <c r="E115" s="94">
        <f t="shared" si="18"/>
        <v>0</v>
      </c>
      <c r="F115" s="94">
        <v>0</v>
      </c>
      <c r="G115" s="94">
        <v>0</v>
      </c>
      <c r="H115" s="94">
        <f t="shared" si="19"/>
        <v>0</v>
      </c>
      <c r="I115" s="94"/>
      <c r="J115" s="94">
        <v>0</v>
      </c>
      <c r="K115" s="94">
        <f t="shared" si="20"/>
        <v>0</v>
      </c>
      <c r="L115" s="94">
        <v>0</v>
      </c>
      <c r="M115" s="94">
        <v>0</v>
      </c>
      <c r="N115" s="94">
        <f t="shared" si="21"/>
        <v>0</v>
      </c>
      <c r="O115" s="94">
        <v>0</v>
      </c>
      <c r="P115" s="94">
        <v>0</v>
      </c>
      <c r="Q115" s="94">
        <f t="shared" si="22"/>
        <v>0</v>
      </c>
      <c r="R115" s="90">
        <v>0</v>
      </c>
      <c r="S115" s="90">
        <f t="shared" si="16"/>
        <v>0</v>
      </c>
      <c r="T115" s="145">
        <v>0</v>
      </c>
      <c r="U115" s="90">
        <v>0</v>
      </c>
    </row>
    <row r="116" spans="1:21" ht="12" customHeight="1" x14ac:dyDescent="0.2">
      <c r="A116" s="95">
        <v>100</v>
      </c>
      <c r="B116" s="99" t="s">
        <v>169</v>
      </c>
      <c r="C116" s="100" t="s">
        <v>170</v>
      </c>
      <c r="D116" s="94">
        <f t="shared" si="17"/>
        <v>0</v>
      </c>
      <c r="E116" s="94">
        <f t="shared" si="18"/>
        <v>0</v>
      </c>
      <c r="F116" s="94">
        <v>0</v>
      </c>
      <c r="G116" s="94">
        <v>0</v>
      </c>
      <c r="H116" s="94">
        <f t="shared" si="19"/>
        <v>0</v>
      </c>
      <c r="I116" s="94"/>
      <c r="J116" s="94">
        <v>0</v>
      </c>
      <c r="K116" s="94">
        <f t="shared" si="20"/>
        <v>0</v>
      </c>
      <c r="L116" s="94">
        <v>0</v>
      </c>
      <c r="M116" s="94">
        <v>0</v>
      </c>
      <c r="N116" s="94">
        <f t="shared" si="21"/>
        <v>0</v>
      </c>
      <c r="O116" s="94">
        <v>0</v>
      </c>
      <c r="P116" s="94">
        <v>0</v>
      </c>
      <c r="Q116" s="94">
        <f t="shared" si="22"/>
        <v>0</v>
      </c>
      <c r="R116" s="90">
        <v>0</v>
      </c>
      <c r="S116" s="90">
        <f t="shared" si="16"/>
        <v>0</v>
      </c>
      <c r="T116" s="145">
        <v>0</v>
      </c>
      <c r="U116" s="90">
        <v>0</v>
      </c>
    </row>
    <row r="117" spans="1:21" ht="12" customHeight="1" x14ac:dyDescent="0.2">
      <c r="A117" s="95">
        <v>101</v>
      </c>
      <c r="B117" s="99" t="s">
        <v>171</v>
      </c>
      <c r="C117" s="100" t="s">
        <v>172</v>
      </c>
      <c r="D117" s="94">
        <f t="shared" si="17"/>
        <v>0</v>
      </c>
      <c r="E117" s="94">
        <f t="shared" si="18"/>
        <v>0</v>
      </c>
      <c r="F117" s="94">
        <v>0</v>
      </c>
      <c r="G117" s="94">
        <v>0</v>
      </c>
      <c r="H117" s="94">
        <f t="shared" si="19"/>
        <v>0</v>
      </c>
      <c r="I117" s="94"/>
      <c r="J117" s="94">
        <v>0</v>
      </c>
      <c r="K117" s="94">
        <f t="shared" si="20"/>
        <v>0</v>
      </c>
      <c r="L117" s="94">
        <v>0</v>
      </c>
      <c r="M117" s="94">
        <v>0</v>
      </c>
      <c r="N117" s="94">
        <f t="shared" si="21"/>
        <v>0</v>
      </c>
      <c r="O117" s="94">
        <v>0</v>
      </c>
      <c r="P117" s="94">
        <v>0</v>
      </c>
      <c r="Q117" s="94">
        <f t="shared" si="22"/>
        <v>0</v>
      </c>
      <c r="R117" s="90">
        <v>0</v>
      </c>
      <c r="S117" s="90">
        <f t="shared" si="16"/>
        <v>0</v>
      </c>
      <c r="T117" s="145">
        <v>0</v>
      </c>
      <c r="U117" s="90">
        <v>0</v>
      </c>
    </row>
    <row r="118" spans="1:21" ht="12" customHeight="1" x14ac:dyDescent="0.2">
      <c r="A118" s="95">
        <v>102</v>
      </c>
      <c r="B118" s="99" t="s">
        <v>173</v>
      </c>
      <c r="C118" s="100" t="s">
        <v>174</v>
      </c>
      <c r="D118" s="94">
        <f t="shared" si="17"/>
        <v>0</v>
      </c>
      <c r="E118" s="94">
        <f t="shared" si="18"/>
        <v>0</v>
      </c>
      <c r="F118" s="94">
        <v>0</v>
      </c>
      <c r="G118" s="94">
        <v>0</v>
      </c>
      <c r="H118" s="94">
        <f t="shared" si="19"/>
        <v>0</v>
      </c>
      <c r="I118" s="94"/>
      <c r="J118" s="94">
        <v>0</v>
      </c>
      <c r="K118" s="94">
        <f t="shared" si="20"/>
        <v>0</v>
      </c>
      <c r="L118" s="94">
        <v>0</v>
      </c>
      <c r="M118" s="94">
        <v>0</v>
      </c>
      <c r="N118" s="94">
        <f t="shared" si="21"/>
        <v>0</v>
      </c>
      <c r="O118" s="94">
        <v>0</v>
      </c>
      <c r="P118" s="94">
        <v>0</v>
      </c>
      <c r="Q118" s="94">
        <f t="shared" si="22"/>
        <v>0</v>
      </c>
      <c r="R118" s="90">
        <v>0</v>
      </c>
      <c r="S118" s="90">
        <f t="shared" si="16"/>
        <v>0</v>
      </c>
      <c r="T118" s="145">
        <v>0</v>
      </c>
      <c r="U118" s="90">
        <v>0</v>
      </c>
    </row>
    <row r="119" spans="1:21" ht="12" customHeight="1" x14ac:dyDescent="0.2">
      <c r="A119" s="95">
        <v>103</v>
      </c>
      <c r="B119" s="99" t="s">
        <v>175</v>
      </c>
      <c r="C119" s="100" t="s">
        <v>176</v>
      </c>
      <c r="D119" s="94">
        <f t="shared" si="17"/>
        <v>10129740</v>
      </c>
      <c r="E119" s="94">
        <f t="shared" si="18"/>
        <v>0</v>
      </c>
      <c r="F119" s="94">
        <v>0</v>
      </c>
      <c r="G119" s="94">
        <v>0</v>
      </c>
      <c r="H119" s="94">
        <f t="shared" si="19"/>
        <v>0</v>
      </c>
      <c r="I119" s="94"/>
      <c r="J119" s="94">
        <v>0</v>
      </c>
      <c r="K119" s="94">
        <f t="shared" si="20"/>
        <v>0</v>
      </c>
      <c r="L119" s="94">
        <v>0</v>
      </c>
      <c r="M119" s="94">
        <v>0</v>
      </c>
      <c r="N119" s="94">
        <f t="shared" si="21"/>
        <v>0</v>
      </c>
      <c r="O119" s="94">
        <v>0</v>
      </c>
      <c r="P119" s="94">
        <v>0</v>
      </c>
      <c r="Q119" s="94">
        <f t="shared" si="22"/>
        <v>10129740</v>
      </c>
      <c r="R119" s="90">
        <v>10129740</v>
      </c>
      <c r="S119" s="90">
        <f t="shared" si="16"/>
        <v>0</v>
      </c>
      <c r="T119" s="145">
        <v>0</v>
      </c>
      <c r="U119" s="90">
        <v>0</v>
      </c>
    </row>
    <row r="120" spans="1:21" ht="12" customHeight="1" x14ac:dyDescent="0.2">
      <c r="A120" s="95">
        <v>104</v>
      </c>
      <c r="B120" s="108" t="s">
        <v>177</v>
      </c>
      <c r="C120" s="109" t="s">
        <v>178</v>
      </c>
      <c r="D120" s="94">
        <f t="shared" si="17"/>
        <v>0</v>
      </c>
      <c r="E120" s="94">
        <f t="shared" si="18"/>
        <v>0</v>
      </c>
      <c r="F120" s="94">
        <v>0</v>
      </c>
      <c r="G120" s="94">
        <v>0</v>
      </c>
      <c r="H120" s="94">
        <f t="shared" si="19"/>
        <v>0</v>
      </c>
      <c r="I120" s="94"/>
      <c r="J120" s="94">
        <v>0</v>
      </c>
      <c r="K120" s="94">
        <f t="shared" si="20"/>
        <v>0</v>
      </c>
      <c r="L120" s="94">
        <v>0</v>
      </c>
      <c r="M120" s="94">
        <v>0</v>
      </c>
      <c r="N120" s="94">
        <f t="shared" si="21"/>
        <v>0</v>
      </c>
      <c r="O120" s="94">
        <v>0</v>
      </c>
      <c r="P120" s="94">
        <v>0</v>
      </c>
      <c r="Q120" s="94">
        <f t="shared" si="22"/>
        <v>0</v>
      </c>
      <c r="R120" s="90">
        <v>0</v>
      </c>
      <c r="S120" s="90">
        <f t="shared" si="16"/>
        <v>0</v>
      </c>
      <c r="T120" s="145">
        <v>0</v>
      </c>
      <c r="U120" s="90">
        <v>0</v>
      </c>
    </row>
    <row r="121" spans="1:21" ht="12" customHeight="1" x14ac:dyDescent="0.2">
      <c r="A121" s="95">
        <v>105</v>
      </c>
      <c r="B121" s="98" t="s">
        <v>179</v>
      </c>
      <c r="C121" s="97" t="s">
        <v>180</v>
      </c>
      <c r="D121" s="94">
        <f t="shared" si="17"/>
        <v>0</v>
      </c>
      <c r="E121" s="94">
        <f t="shared" si="18"/>
        <v>0</v>
      </c>
      <c r="F121" s="94">
        <v>0</v>
      </c>
      <c r="G121" s="94">
        <v>0</v>
      </c>
      <c r="H121" s="94">
        <f t="shared" si="19"/>
        <v>0</v>
      </c>
      <c r="I121" s="94"/>
      <c r="J121" s="94">
        <v>0</v>
      </c>
      <c r="K121" s="94">
        <f t="shared" si="20"/>
        <v>0</v>
      </c>
      <c r="L121" s="94">
        <v>0</v>
      </c>
      <c r="M121" s="94">
        <v>0</v>
      </c>
      <c r="N121" s="94">
        <f t="shared" si="21"/>
        <v>0</v>
      </c>
      <c r="O121" s="94">
        <v>0</v>
      </c>
      <c r="P121" s="94">
        <v>0</v>
      </c>
      <c r="Q121" s="94">
        <f t="shared" si="22"/>
        <v>0</v>
      </c>
      <c r="R121" s="90">
        <v>0</v>
      </c>
      <c r="S121" s="90">
        <f t="shared" si="16"/>
        <v>0</v>
      </c>
      <c r="T121" s="145">
        <v>0</v>
      </c>
      <c r="U121" s="90">
        <v>0</v>
      </c>
    </row>
    <row r="122" spans="1:21" ht="12" customHeight="1" x14ac:dyDescent="0.2">
      <c r="A122" s="95">
        <v>106</v>
      </c>
      <c r="B122" s="99" t="s">
        <v>181</v>
      </c>
      <c r="C122" s="100" t="s">
        <v>182</v>
      </c>
      <c r="D122" s="94">
        <f t="shared" si="17"/>
        <v>0</v>
      </c>
      <c r="E122" s="94">
        <f t="shared" si="18"/>
        <v>0</v>
      </c>
      <c r="F122" s="94">
        <v>0</v>
      </c>
      <c r="G122" s="94">
        <v>0</v>
      </c>
      <c r="H122" s="94">
        <f t="shared" si="19"/>
        <v>0</v>
      </c>
      <c r="I122" s="94"/>
      <c r="J122" s="94">
        <v>0</v>
      </c>
      <c r="K122" s="94">
        <f t="shared" si="20"/>
        <v>0</v>
      </c>
      <c r="L122" s="94">
        <v>0</v>
      </c>
      <c r="M122" s="94">
        <v>0</v>
      </c>
      <c r="N122" s="94">
        <f t="shared" si="21"/>
        <v>0</v>
      </c>
      <c r="O122" s="94">
        <v>0</v>
      </c>
      <c r="P122" s="94">
        <v>0</v>
      </c>
      <c r="Q122" s="94">
        <f t="shared" si="22"/>
        <v>0</v>
      </c>
      <c r="R122" s="90">
        <v>0</v>
      </c>
      <c r="S122" s="90">
        <f t="shared" si="16"/>
        <v>0</v>
      </c>
      <c r="T122" s="145">
        <v>0</v>
      </c>
      <c r="U122" s="90">
        <v>0</v>
      </c>
    </row>
    <row r="123" spans="1:21" ht="12" customHeight="1" x14ac:dyDescent="0.2">
      <c r="A123" s="95">
        <v>107</v>
      </c>
      <c r="B123" s="96" t="s">
        <v>183</v>
      </c>
      <c r="C123" s="110" t="s">
        <v>184</v>
      </c>
      <c r="D123" s="94">
        <f t="shared" si="17"/>
        <v>0</v>
      </c>
      <c r="E123" s="94">
        <f t="shared" si="18"/>
        <v>0</v>
      </c>
      <c r="F123" s="94">
        <v>0</v>
      </c>
      <c r="G123" s="94">
        <v>0</v>
      </c>
      <c r="H123" s="94">
        <f t="shared" si="19"/>
        <v>0</v>
      </c>
      <c r="I123" s="94"/>
      <c r="J123" s="94">
        <v>0</v>
      </c>
      <c r="K123" s="94">
        <f t="shared" si="20"/>
        <v>0</v>
      </c>
      <c r="L123" s="94">
        <v>0</v>
      </c>
      <c r="M123" s="94">
        <v>0</v>
      </c>
      <c r="N123" s="94">
        <f t="shared" si="21"/>
        <v>0</v>
      </c>
      <c r="O123" s="94">
        <v>0</v>
      </c>
      <c r="P123" s="94">
        <v>0</v>
      </c>
      <c r="Q123" s="94">
        <f t="shared" si="22"/>
        <v>0</v>
      </c>
      <c r="R123" s="90">
        <v>0</v>
      </c>
      <c r="S123" s="90">
        <f t="shared" si="16"/>
        <v>0</v>
      </c>
      <c r="T123" s="145">
        <v>0</v>
      </c>
      <c r="U123" s="90">
        <v>0</v>
      </c>
    </row>
    <row r="124" spans="1:21" ht="12" customHeight="1" x14ac:dyDescent="0.2">
      <c r="A124" s="95">
        <v>108</v>
      </c>
      <c r="B124" s="99" t="s">
        <v>185</v>
      </c>
      <c r="C124" s="106" t="s">
        <v>262</v>
      </c>
      <c r="D124" s="94">
        <f t="shared" si="17"/>
        <v>0</v>
      </c>
      <c r="E124" s="94">
        <f t="shared" si="18"/>
        <v>0</v>
      </c>
      <c r="F124" s="94">
        <v>0</v>
      </c>
      <c r="G124" s="94">
        <v>0</v>
      </c>
      <c r="H124" s="94">
        <f t="shared" si="19"/>
        <v>0</v>
      </c>
      <c r="I124" s="94"/>
      <c r="J124" s="94">
        <v>0</v>
      </c>
      <c r="K124" s="94">
        <f t="shared" si="20"/>
        <v>0</v>
      </c>
      <c r="L124" s="94">
        <v>0</v>
      </c>
      <c r="M124" s="94">
        <v>0</v>
      </c>
      <c r="N124" s="94">
        <f t="shared" si="21"/>
        <v>0</v>
      </c>
      <c r="O124" s="94">
        <v>0</v>
      </c>
      <c r="P124" s="94">
        <v>0</v>
      </c>
      <c r="Q124" s="94">
        <f t="shared" si="22"/>
        <v>0</v>
      </c>
      <c r="R124" s="90">
        <v>0</v>
      </c>
      <c r="S124" s="90">
        <f t="shared" si="16"/>
        <v>0</v>
      </c>
      <c r="T124" s="145">
        <v>0</v>
      </c>
      <c r="U124" s="90">
        <v>0</v>
      </c>
    </row>
    <row r="125" spans="1:21" ht="12" customHeight="1" x14ac:dyDescent="0.2">
      <c r="A125" s="95">
        <v>109</v>
      </c>
      <c r="B125" s="98" t="s">
        <v>186</v>
      </c>
      <c r="C125" s="100" t="s">
        <v>406</v>
      </c>
      <c r="D125" s="94">
        <f t="shared" si="17"/>
        <v>0</v>
      </c>
      <c r="E125" s="94">
        <f t="shared" si="18"/>
        <v>0</v>
      </c>
      <c r="F125" s="94">
        <v>0</v>
      </c>
      <c r="G125" s="94">
        <v>0</v>
      </c>
      <c r="H125" s="94">
        <f t="shared" si="19"/>
        <v>0</v>
      </c>
      <c r="I125" s="94"/>
      <c r="J125" s="94">
        <v>0</v>
      </c>
      <c r="K125" s="94">
        <f t="shared" si="20"/>
        <v>0</v>
      </c>
      <c r="L125" s="94">
        <v>0</v>
      </c>
      <c r="M125" s="94">
        <v>0</v>
      </c>
      <c r="N125" s="94">
        <f t="shared" si="21"/>
        <v>0</v>
      </c>
      <c r="O125" s="94">
        <v>0</v>
      </c>
      <c r="P125" s="94">
        <v>0</v>
      </c>
      <c r="Q125" s="94">
        <f t="shared" si="22"/>
        <v>0</v>
      </c>
      <c r="R125" s="90">
        <v>0</v>
      </c>
      <c r="S125" s="90">
        <f t="shared" si="16"/>
        <v>0</v>
      </c>
      <c r="T125" s="145">
        <v>0</v>
      </c>
      <c r="U125" s="90">
        <v>0</v>
      </c>
    </row>
    <row r="126" spans="1:21" ht="12" customHeight="1" x14ac:dyDescent="0.2">
      <c r="A126" s="95">
        <v>110</v>
      </c>
      <c r="B126" s="111" t="s">
        <v>331</v>
      </c>
      <c r="C126" s="106" t="s">
        <v>319</v>
      </c>
      <c r="D126" s="94">
        <f t="shared" si="17"/>
        <v>0</v>
      </c>
      <c r="E126" s="94">
        <f t="shared" si="18"/>
        <v>0</v>
      </c>
      <c r="F126" s="94">
        <v>0</v>
      </c>
      <c r="G126" s="94">
        <v>0</v>
      </c>
      <c r="H126" s="94">
        <f t="shared" si="19"/>
        <v>0</v>
      </c>
      <c r="I126" s="94"/>
      <c r="J126" s="94">
        <v>0</v>
      </c>
      <c r="K126" s="94">
        <f t="shared" si="20"/>
        <v>0</v>
      </c>
      <c r="L126" s="94">
        <v>0</v>
      </c>
      <c r="M126" s="94">
        <v>0</v>
      </c>
      <c r="N126" s="94">
        <f t="shared" si="21"/>
        <v>0</v>
      </c>
      <c r="O126" s="94">
        <v>0</v>
      </c>
      <c r="P126" s="94">
        <v>0</v>
      </c>
      <c r="Q126" s="94">
        <f t="shared" si="22"/>
        <v>0</v>
      </c>
      <c r="R126" s="90">
        <v>0</v>
      </c>
      <c r="S126" s="90">
        <f t="shared" si="16"/>
        <v>0</v>
      </c>
      <c r="T126" s="145">
        <v>0</v>
      </c>
      <c r="U126" s="90">
        <v>0</v>
      </c>
    </row>
    <row r="127" spans="1:21" ht="12" customHeight="1" x14ac:dyDescent="0.2">
      <c r="A127" s="95">
        <v>111</v>
      </c>
      <c r="B127" s="54" t="s">
        <v>422</v>
      </c>
      <c r="C127" s="15" t="s">
        <v>423</v>
      </c>
      <c r="D127" s="94">
        <f t="shared" si="17"/>
        <v>0</v>
      </c>
      <c r="E127" s="94">
        <f t="shared" si="18"/>
        <v>0</v>
      </c>
      <c r="F127" s="94">
        <v>0</v>
      </c>
      <c r="G127" s="94">
        <v>0</v>
      </c>
      <c r="H127" s="94">
        <f t="shared" si="19"/>
        <v>0</v>
      </c>
      <c r="I127" s="94"/>
      <c r="J127" s="94">
        <v>0</v>
      </c>
      <c r="K127" s="94">
        <f t="shared" si="20"/>
        <v>0</v>
      </c>
      <c r="L127" s="94">
        <v>0</v>
      </c>
      <c r="M127" s="94">
        <v>0</v>
      </c>
      <c r="N127" s="94">
        <f t="shared" si="21"/>
        <v>0</v>
      </c>
      <c r="O127" s="94">
        <v>0</v>
      </c>
      <c r="P127" s="94">
        <v>0</v>
      </c>
      <c r="Q127" s="94">
        <f t="shared" si="22"/>
        <v>0</v>
      </c>
      <c r="R127" s="90">
        <v>0</v>
      </c>
      <c r="S127" s="90">
        <f t="shared" si="16"/>
        <v>0</v>
      </c>
      <c r="T127" s="145">
        <v>0</v>
      </c>
      <c r="U127" s="90">
        <v>0</v>
      </c>
    </row>
    <row r="128" spans="1:21" ht="12" customHeight="1" x14ac:dyDescent="0.2">
      <c r="A128" s="95">
        <v>112</v>
      </c>
      <c r="B128" s="98" t="s">
        <v>187</v>
      </c>
      <c r="C128" s="106" t="s">
        <v>322</v>
      </c>
      <c r="D128" s="94">
        <f t="shared" si="17"/>
        <v>0</v>
      </c>
      <c r="E128" s="94">
        <f t="shared" si="18"/>
        <v>0</v>
      </c>
      <c r="F128" s="94">
        <v>0</v>
      </c>
      <c r="G128" s="94">
        <v>0</v>
      </c>
      <c r="H128" s="94">
        <f t="shared" si="19"/>
        <v>0</v>
      </c>
      <c r="I128" s="94"/>
      <c r="J128" s="94">
        <v>0</v>
      </c>
      <c r="K128" s="94">
        <f t="shared" si="20"/>
        <v>0</v>
      </c>
      <c r="L128" s="94">
        <v>0</v>
      </c>
      <c r="M128" s="94">
        <v>0</v>
      </c>
      <c r="N128" s="94">
        <f t="shared" si="21"/>
        <v>0</v>
      </c>
      <c r="O128" s="94">
        <v>0</v>
      </c>
      <c r="P128" s="94">
        <v>0</v>
      </c>
      <c r="Q128" s="94">
        <f t="shared" si="22"/>
        <v>0</v>
      </c>
      <c r="R128" s="90">
        <v>0</v>
      </c>
      <c r="S128" s="90">
        <f t="shared" si="16"/>
        <v>0</v>
      </c>
      <c r="T128" s="145">
        <v>0</v>
      </c>
      <c r="U128" s="90">
        <v>0</v>
      </c>
    </row>
    <row r="129" spans="1:21" ht="12" customHeight="1" x14ac:dyDescent="0.2">
      <c r="A129" s="95">
        <v>113</v>
      </c>
      <c r="B129" s="99" t="s">
        <v>188</v>
      </c>
      <c r="C129" s="100" t="s">
        <v>189</v>
      </c>
      <c r="D129" s="94">
        <f t="shared" si="17"/>
        <v>2776680</v>
      </c>
      <c r="E129" s="94">
        <f t="shared" si="18"/>
        <v>0</v>
      </c>
      <c r="F129" s="94">
        <v>0</v>
      </c>
      <c r="G129" s="94">
        <v>0</v>
      </c>
      <c r="H129" s="94">
        <f t="shared" si="19"/>
        <v>0</v>
      </c>
      <c r="I129" s="94"/>
      <c r="J129" s="94">
        <v>0</v>
      </c>
      <c r="K129" s="94">
        <f t="shared" si="20"/>
        <v>0</v>
      </c>
      <c r="L129" s="94">
        <v>0</v>
      </c>
      <c r="M129" s="94">
        <v>0</v>
      </c>
      <c r="N129" s="94">
        <f t="shared" si="21"/>
        <v>0</v>
      </c>
      <c r="O129" s="94">
        <v>0</v>
      </c>
      <c r="P129" s="94">
        <v>0</v>
      </c>
      <c r="Q129" s="94">
        <f t="shared" si="22"/>
        <v>2776680</v>
      </c>
      <c r="R129" s="90">
        <v>2776680</v>
      </c>
      <c r="S129" s="90">
        <f t="shared" si="16"/>
        <v>0</v>
      </c>
      <c r="T129" s="145">
        <v>0</v>
      </c>
      <c r="U129" s="90">
        <v>0</v>
      </c>
    </row>
    <row r="130" spans="1:21" ht="12" customHeight="1" x14ac:dyDescent="0.2">
      <c r="A130" s="95">
        <v>114</v>
      </c>
      <c r="B130" s="99" t="s">
        <v>190</v>
      </c>
      <c r="C130" s="112" t="s">
        <v>307</v>
      </c>
      <c r="D130" s="94">
        <f t="shared" si="17"/>
        <v>0</v>
      </c>
      <c r="E130" s="94">
        <f t="shared" si="18"/>
        <v>0</v>
      </c>
      <c r="F130" s="94">
        <v>0</v>
      </c>
      <c r="G130" s="94">
        <v>0</v>
      </c>
      <c r="H130" s="94">
        <f t="shared" si="19"/>
        <v>0</v>
      </c>
      <c r="I130" s="94"/>
      <c r="J130" s="94">
        <v>0</v>
      </c>
      <c r="K130" s="94">
        <f t="shared" si="20"/>
        <v>0</v>
      </c>
      <c r="L130" s="94">
        <v>0</v>
      </c>
      <c r="M130" s="94">
        <v>0</v>
      </c>
      <c r="N130" s="94">
        <f t="shared" si="21"/>
        <v>0</v>
      </c>
      <c r="O130" s="94">
        <v>0</v>
      </c>
      <c r="P130" s="94">
        <v>0</v>
      </c>
      <c r="Q130" s="94">
        <f t="shared" si="22"/>
        <v>0</v>
      </c>
      <c r="R130" s="90">
        <v>0</v>
      </c>
      <c r="S130" s="90">
        <f t="shared" si="16"/>
        <v>0</v>
      </c>
      <c r="T130" s="145">
        <v>0</v>
      </c>
      <c r="U130" s="90">
        <v>0</v>
      </c>
    </row>
    <row r="131" spans="1:21" ht="12" customHeight="1" x14ac:dyDescent="0.2">
      <c r="A131" s="95">
        <v>115</v>
      </c>
      <c r="B131" s="99" t="s">
        <v>191</v>
      </c>
      <c r="C131" s="100" t="s">
        <v>226</v>
      </c>
      <c r="D131" s="94">
        <f t="shared" si="17"/>
        <v>134256436</v>
      </c>
      <c r="E131" s="94">
        <f t="shared" si="18"/>
        <v>0</v>
      </c>
      <c r="F131" s="94">
        <v>0</v>
      </c>
      <c r="G131" s="94">
        <v>0</v>
      </c>
      <c r="H131" s="94">
        <f t="shared" si="19"/>
        <v>0</v>
      </c>
      <c r="I131" s="94"/>
      <c r="J131" s="94">
        <v>0</v>
      </c>
      <c r="K131" s="94">
        <f t="shared" si="20"/>
        <v>0</v>
      </c>
      <c r="L131" s="94">
        <v>0</v>
      </c>
      <c r="M131" s="94">
        <v>0</v>
      </c>
      <c r="N131" s="94">
        <f t="shared" si="21"/>
        <v>0</v>
      </c>
      <c r="O131" s="94">
        <v>0</v>
      </c>
      <c r="P131" s="94">
        <v>0</v>
      </c>
      <c r="Q131" s="94">
        <f t="shared" si="22"/>
        <v>134256436</v>
      </c>
      <c r="R131" s="90">
        <v>134256436</v>
      </c>
      <c r="S131" s="90">
        <f t="shared" si="16"/>
        <v>0</v>
      </c>
      <c r="T131" s="145">
        <v>0</v>
      </c>
      <c r="U131" s="90">
        <v>0</v>
      </c>
    </row>
    <row r="132" spans="1:21" ht="12" customHeight="1" x14ac:dyDescent="0.2">
      <c r="A132" s="95">
        <v>116</v>
      </c>
      <c r="B132" s="99" t="s">
        <v>192</v>
      </c>
      <c r="C132" s="100" t="s">
        <v>193</v>
      </c>
      <c r="D132" s="94">
        <f t="shared" si="17"/>
        <v>264127500</v>
      </c>
      <c r="E132" s="94">
        <f t="shared" si="18"/>
        <v>0</v>
      </c>
      <c r="F132" s="94">
        <v>0</v>
      </c>
      <c r="G132" s="94">
        <v>0</v>
      </c>
      <c r="H132" s="94">
        <f t="shared" si="19"/>
        <v>0</v>
      </c>
      <c r="I132" s="94"/>
      <c r="J132" s="94">
        <v>0</v>
      </c>
      <c r="K132" s="94">
        <f t="shared" si="20"/>
        <v>0</v>
      </c>
      <c r="L132" s="94">
        <v>0</v>
      </c>
      <c r="M132" s="94">
        <v>0</v>
      </c>
      <c r="N132" s="94">
        <f t="shared" si="21"/>
        <v>0</v>
      </c>
      <c r="O132" s="94">
        <v>0</v>
      </c>
      <c r="P132" s="94">
        <v>0</v>
      </c>
      <c r="Q132" s="94">
        <f t="shared" si="22"/>
        <v>264127500</v>
      </c>
      <c r="R132" s="90">
        <v>264127500</v>
      </c>
      <c r="S132" s="90">
        <f t="shared" si="16"/>
        <v>0</v>
      </c>
      <c r="T132" s="145">
        <v>0</v>
      </c>
      <c r="U132" s="90">
        <v>0</v>
      </c>
    </row>
    <row r="133" spans="1:21" ht="12" customHeight="1" x14ac:dyDescent="0.2">
      <c r="A133" s="95">
        <v>117</v>
      </c>
      <c r="B133" s="99" t="s">
        <v>194</v>
      </c>
      <c r="C133" s="100" t="s">
        <v>40</v>
      </c>
      <c r="D133" s="94">
        <f t="shared" si="17"/>
        <v>58382515</v>
      </c>
      <c r="E133" s="94">
        <f t="shared" si="18"/>
        <v>0</v>
      </c>
      <c r="F133" s="94">
        <v>0</v>
      </c>
      <c r="G133" s="94">
        <v>0</v>
      </c>
      <c r="H133" s="94">
        <f t="shared" si="19"/>
        <v>0</v>
      </c>
      <c r="I133" s="94"/>
      <c r="J133" s="94">
        <v>0</v>
      </c>
      <c r="K133" s="94">
        <f t="shared" si="20"/>
        <v>0</v>
      </c>
      <c r="L133" s="94">
        <v>0</v>
      </c>
      <c r="M133" s="94">
        <v>0</v>
      </c>
      <c r="N133" s="94">
        <f t="shared" si="21"/>
        <v>0</v>
      </c>
      <c r="O133" s="94">
        <v>0</v>
      </c>
      <c r="P133" s="94">
        <v>0</v>
      </c>
      <c r="Q133" s="94">
        <f t="shared" si="22"/>
        <v>58382515</v>
      </c>
      <c r="R133" s="90">
        <v>58382515</v>
      </c>
      <c r="S133" s="90">
        <f t="shared" si="16"/>
        <v>0</v>
      </c>
      <c r="T133" s="145">
        <v>0</v>
      </c>
      <c r="U133" s="90">
        <v>0</v>
      </c>
    </row>
    <row r="134" spans="1:21" ht="12" customHeight="1" x14ac:dyDescent="0.2">
      <c r="A134" s="95">
        <v>118</v>
      </c>
      <c r="B134" s="96" t="s">
        <v>195</v>
      </c>
      <c r="C134" s="97" t="s">
        <v>46</v>
      </c>
      <c r="D134" s="94">
        <f t="shared" si="17"/>
        <v>69351401</v>
      </c>
      <c r="E134" s="94">
        <f t="shared" si="18"/>
        <v>0</v>
      </c>
      <c r="F134" s="94">
        <v>0</v>
      </c>
      <c r="G134" s="94">
        <v>0</v>
      </c>
      <c r="H134" s="94">
        <f t="shared" si="19"/>
        <v>0</v>
      </c>
      <c r="I134" s="94"/>
      <c r="J134" s="94">
        <v>0</v>
      </c>
      <c r="K134" s="94">
        <f t="shared" si="20"/>
        <v>0</v>
      </c>
      <c r="L134" s="94">
        <v>0</v>
      </c>
      <c r="M134" s="94">
        <v>0</v>
      </c>
      <c r="N134" s="94">
        <f t="shared" si="21"/>
        <v>0</v>
      </c>
      <c r="O134" s="94">
        <v>0</v>
      </c>
      <c r="P134" s="94">
        <v>0</v>
      </c>
      <c r="Q134" s="94">
        <f t="shared" si="22"/>
        <v>69351401</v>
      </c>
      <c r="R134" s="90">
        <v>69351401</v>
      </c>
      <c r="S134" s="90">
        <f t="shared" si="16"/>
        <v>0</v>
      </c>
      <c r="T134" s="145">
        <v>0</v>
      </c>
      <c r="U134" s="90">
        <v>0</v>
      </c>
    </row>
    <row r="135" spans="1:21" ht="12" customHeight="1" x14ac:dyDescent="0.2">
      <c r="A135" s="95">
        <v>119</v>
      </c>
      <c r="B135" s="96" t="s">
        <v>196</v>
      </c>
      <c r="C135" s="100" t="s">
        <v>228</v>
      </c>
      <c r="D135" s="94">
        <f t="shared" si="17"/>
        <v>37890284</v>
      </c>
      <c r="E135" s="94">
        <f t="shared" si="18"/>
        <v>0</v>
      </c>
      <c r="F135" s="94">
        <v>0</v>
      </c>
      <c r="G135" s="94">
        <v>0</v>
      </c>
      <c r="H135" s="94">
        <f t="shared" si="19"/>
        <v>0</v>
      </c>
      <c r="I135" s="94"/>
      <c r="J135" s="94">
        <v>0</v>
      </c>
      <c r="K135" s="94">
        <f t="shared" si="20"/>
        <v>0</v>
      </c>
      <c r="L135" s="94">
        <v>0</v>
      </c>
      <c r="M135" s="94">
        <v>0</v>
      </c>
      <c r="N135" s="94">
        <f t="shared" si="21"/>
        <v>0</v>
      </c>
      <c r="O135" s="94">
        <v>0</v>
      </c>
      <c r="P135" s="94">
        <v>0</v>
      </c>
      <c r="Q135" s="94">
        <f t="shared" si="22"/>
        <v>37890284</v>
      </c>
      <c r="R135" s="90">
        <v>37890284</v>
      </c>
      <c r="S135" s="90">
        <f t="shared" si="16"/>
        <v>0</v>
      </c>
      <c r="T135" s="145">
        <v>0</v>
      </c>
      <c r="U135" s="90">
        <v>0</v>
      </c>
    </row>
    <row r="136" spans="1:21" ht="12" customHeight="1" x14ac:dyDescent="0.2">
      <c r="A136" s="95">
        <v>120</v>
      </c>
      <c r="B136" s="101" t="s">
        <v>197</v>
      </c>
      <c r="C136" s="102" t="s">
        <v>48</v>
      </c>
      <c r="D136" s="94">
        <f t="shared" si="17"/>
        <v>32247130</v>
      </c>
      <c r="E136" s="94">
        <f t="shared" si="18"/>
        <v>0</v>
      </c>
      <c r="F136" s="94">
        <v>0</v>
      </c>
      <c r="G136" s="94">
        <v>0</v>
      </c>
      <c r="H136" s="94">
        <f t="shared" si="19"/>
        <v>0</v>
      </c>
      <c r="I136" s="94"/>
      <c r="J136" s="94">
        <v>0</v>
      </c>
      <c r="K136" s="94">
        <f t="shared" si="20"/>
        <v>0</v>
      </c>
      <c r="L136" s="94">
        <v>0</v>
      </c>
      <c r="M136" s="94">
        <v>0</v>
      </c>
      <c r="N136" s="94">
        <f t="shared" si="21"/>
        <v>0</v>
      </c>
      <c r="O136" s="94">
        <v>0</v>
      </c>
      <c r="P136" s="94">
        <v>0</v>
      </c>
      <c r="Q136" s="94">
        <f t="shared" si="22"/>
        <v>32247130</v>
      </c>
      <c r="R136" s="90">
        <v>32247130</v>
      </c>
      <c r="S136" s="90">
        <f t="shared" si="16"/>
        <v>0</v>
      </c>
      <c r="T136" s="145">
        <v>0</v>
      </c>
      <c r="U136" s="90">
        <v>0</v>
      </c>
    </row>
    <row r="137" spans="1:21" ht="12" customHeight="1" x14ac:dyDescent="0.2">
      <c r="A137" s="95">
        <v>121</v>
      </c>
      <c r="B137" s="99" t="s">
        <v>198</v>
      </c>
      <c r="C137" s="100" t="s">
        <v>47</v>
      </c>
      <c r="D137" s="94">
        <f t="shared" si="17"/>
        <v>55725869</v>
      </c>
      <c r="E137" s="94">
        <f t="shared" si="18"/>
        <v>0</v>
      </c>
      <c r="F137" s="94">
        <v>0</v>
      </c>
      <c r="G137" s="94">
        <v>0</v>
      </c>
      <c r="H137" s="94">
        <f t="shared" si="19"/>
        <v>0</v>
      </c>
      <c r="I137" s="94"/>
      <c r="J137" s="94">
        <v>0</v>
      </c>
      <c r="K137" s="94">
        <f t="shared" si="20"/>
        <v>0</v>
      </c>
      <c r="L137" s="94">
        <v>0</v>
      </c>
      <c r="M137" s="94">
        <v>0</v>
      </c>
      <c r="N137" s="94">
        <f t="shared" si="21"/>
        <v>0</v>
      </c>
      <c r="O137" s="94">
        <v>0</v>
      </c>
      <c r="P137" s="94">
        <v>0</v>
      </c>
      <c r="Q137" s="94">
        <f t="shared" si="22"/>
        <v>55725869</v>
      </c>
      <c r="R137" s="90">
        <v>55725869</v>
      </c>
      <c r="S137" s="90">
        <f t="shared" si="16"/>
        <v>0</v>
      </c>
      <c r="T137" s="145">
        <v>0</v>
      </c>
      <c r="U137" s="90">
        <v>0</v>
      </c>
    </row>
    <row r="138" spans="1:21" ht="12" customHeight="1" x14ac:dyDescent="0.2">
      <c r="A138" s="95">
        <v>122</v>
      </c>
      <c r="B138" s="99" t="s">
        <v>199</v>
      </c>
      <c r="C138" s="100" t="s">
        <v>200</v>
      </c>
      <c r="D138" s="94">
        <f t="shared" si="17"/>
        <v>0</v>
      </c>
      <c r="E138" s="94">
        <f t="shared" si="18"/>
        <v>0</v>
      </c>
      <c r="F138" s="94">
        <v>0</v>
      </c>
      <c r="G138" s="94">
        <v>0</v>
      </c>
      <c r="H138" s="94">
        <f t="shared" si="19"/>
        <v>0</v>
      </c>
      <c r="I138" s="94"/>
      <c r="J138" s="94">
        <v>0</v>
      </c>
      <c r="K138" s="94">
        <f t="shared" si="20"/>
        <v>0</v>
      </c>
      <c r="L138" s="94">
        <v>0</v>
      </c>
      <c r="M138" s="94">
        <v>0</v>
      </c>
      <c r="N138" s="94">
        <f t="shared" si="21"/>
        <v>0</v>
      </c>
      <c r="O138" s="94">
        <v>0</v>
      </c>
      <c r="P138" s="94">
        <v>0</v>
      </c>
      <c r="Q138" s="94">
        <f t="shared" si="22"/>
        <v>0</v>
      </c>
      <c r="R138" s="90">
        <v>0</v>
      </c>
      <c r="S138" s="90">
        <f t="shared" si="16"/>
        <v>0</v>
      </c>
      <c r="T138" s="145">
        <v>0</v>
      </c>
      <c r="U138" s="90">
        <v>0</v>
      </c>
    </row>
    <row r="139" spans="1:21" ht="12" customHeight="1" x14ac:dyDescent="0.2">
      <c r="A139" s="95">
        <v>123</v>
      </c>
      <c r="B139" s="99" t="s">
        <v>201</v>
      </c>
      <c r="C139" s="100" t="s">
        <v>41</v>
      </c>
      <c r="D139" s="94">
        <f t="shared" si="17"/>
        <v>30875598</v>
      </c>
      <c r="E139" s="94">
        <f t="shared" si="18"/>
        <v>0</v>
      </c>
      <c r="F139" s="94">
        <v>0</v>
      </c>
      <c r="G139" s="94">
        <v>0</v>
      </c>
      <c r="H139" s="94">
        <f t="shared" si="19"/>
        <v>0</v>
      </c>
      <c r="I139" s="94"/>
      <c r="J139" s="94">
        <v>0</v>
      </c>
      <c r="K139" s="94">
        <f t="shared" si="20"/>
        <v>0</v>
      </c>
      <c r="L139" s="94">
        <v>0</v>
      </c>
      <c r="M139" s="94">
        <v>0</v>
      </c>
      <c r="N139" s="94">
        <f t="shared" si="21"/>
        <v>0</v>
      </c>
      <c r="O139" s="94">
        <v>0</v>
      </c>
      <c r="P139" s="94">
        <v>0</v>
      </c>
      <c r="Q139" s="94">
        <f t="shared" si="22"/>
        <v>30875598</v>
      </c>
      <c r="R139" s="90">
        <v>30875598</v>
      </c>
      <c r="S139" s="90">
        <f t="shared" si="16"/>
        <v>0</v>
      </c>
      <c r="T139" s="145">
        <v>0</v>
      </c>
      <c r="U139" s="90">
        <v>0</v>
      </c>
    </row>
    <row r="140" spans="1:21" ht="12" customHeight="1" x14ac:dyDescent="0.2">
      <c r="A140" s="95">
        <v>124</v>
      </c>
      <c r="B140" s="101" t="s">
        <v>202</v>
      </c>
      <c r="C140" s="102" t="s">
        <v>227</v>
      </c>
      <c r="D140" s="94">
        <f t="shared" si="17"/>
        <v>176302019</v>
      </c>
      <c r="E140" s="94">
        <f t="shared" si="18"/>
        <v>3505580</v>
      </c>
      <c r="F140" s="94">
        <v>3505580</v>
      </c>
      <c r="G140" s="94">
        <v>0</v>
      </c>
      <c r="H140" s="94">
        <f t="shared" si="19"/>
        <v>113941323</v>
      </c>
      <c r="I140" s="94">
        <v>104016470</v>
      </c>
      <c r="J140" s="94">
        <v>9924853</v>
      </c>
      <c r="K140" s="94">
        <f t="shared" si="20"/>
        <v>0</v>
      </c>
      <c r="L140" s="94">
        <v>0</v>
      </c>
      <c r="M140" s="94">
        <v>0</v>
      </c>
      <c r="N140" s="94">
        <f t="shared" si="21"/>
        <v>27568190</v>
      </c>
      <c r="O140" s="94">
        <v>22977067</v>
      </c>
      <c r="P140" s="94">
        <v>4591123</v>
      </c>
      <c r="Q140" s="94">
        <f t="shared" si="22"/>
        <v>31286926</v>
      </c>
      <c r="R140" s="90">
        <v>2627750</v>
      </c>
      <c r="S140" s="90">
        <f t="shared" si="16"/>
        <v>28659176</v>
      </c>
      <c r="T140" s="145">
        <v>0</v>
      </c>
      <c r="U140" s="90">
        <v>28659176</v>
      </c>
    </row>
    <row r="141" spans="1:21" ht="12" customHeight="1" x14ac:dyDescent="0.2">
      <c r="A141" s="95">
        <v>125</v>
      </c>
      <c r="B141" s="98" t="s">
        <v>203</v>
      </c>
      <c r="C141" s="238" t="s">
        <v>465</v>
      </c>
      <c r="D141" s="94">
        <f t="shared" si="17"/>
        <v>295318481</v>
      </c>
      <c r="E141" s="94">
        <f t="shared" si="18"/>
        <v>55053942</v>
      </c>
      <c r="F141" s="94">
        <v>4522005</v>
      </c>
      <c r="G141" s="94">
        <v>50531937</v>
      </c>
      <c r="H141" s="94">
        <f t="shared" si="19"/>
        <v>144923373</v>
      </c>
      <c r="I141" s="94">
        <v>132013727</v>
      </c>
      <c r="J141" s="94">
        <v>12428038</v>
      </c>
      <c r="K141" s="94">
        <f t="shared" si="20"/>
        <v>481608</v>
      </c>
      <c r="L141" s="94">
        <v>0</v>
      </c>
      <c r="M141" s="94">
        <v>481608</v>
      </c>
      <c r="N141" s="94">
        <f t="shared" si="21"/>
        <v>34866431</v>
      </c>
      <c r="O141" s="94">
        <v>29031515</v>
      </c>
      <c r="P141" s="94">
        <v>5834916</v>
      </c>
      <c r="Q141" s="94">
        <f t="shared" si="22"/>
        <v>60474735</v>
      </c>
      <c r="R141" s="90">
        <v>9366871</v>
      </c>
      <c r="S141" s="90">
        <f t="shared" ref="S141:S150" si="23">T141+U141</f>
        <v>51107864</v>
      </c>
      <c r="T141" s="145">
        <v>4393865</v>
      </c>
      <c r="U141" s="90">
        <v>46713999</v>
      </c>
    </row>
    <row r="142" spans="1:21" ht="12" customHeight="1" x14ac:dyDescent="0.2">
      <c r="A142" s="95">
        <v>126</v>
      </c>
      <c r="B142" s="99" t="s">
        <v>204</v>
      </c>
      <c r="C142" s="100" t="s">
        <v>205</v>
      </c>
      <c r="D142" s="94">
        <f t="shared" ref="D142:D150" si="24">E142+H142+N142+Q142</f>
        <v>3716232</v>
      </c>
      <c r="E142" s="94">
        <f t="shared" si="18"/>
        <v>0</v>
      </c>
      <c r="F142" s="94">
        <v>0</v>
      </c>
      <c r="G142" s="94">
        <v>0</v>
      </c>
      <c r="H142" s="94">
        <f t="shared" si="19"/>
        <v>0</v>
      </c>
      <c r="I142" s="94"/>
      <c r="J142" s="94">
        <v>0</v>
      </c>
      <c r="K142" s="94">
        <f t="shared" si="20"/>
        <v>0</v>
      </c>
      <c r="L142" s="94">
        <v>0</v>
      </c>
      <c r="M142" s="94">
        <v>0</v>
      </c>
      <c r="N142" s="94">
        <f t="shared" si="21"/>
        <v>0</v>
      </c>
      <c r="O142" s="94">
        <v>0</v>
      </c>
      <c r="P142" s="94">
        <v>0</v>
      </c>
      <c r="Q142" s="94">
        <f t="shared" si="22"/>
        <v>3716232</v>
      </c>
      <c r="R142" s="90">
        <v>3716232</v>
      </c>
      <c r="S142" s="90">
        <f t="shared" si="23"/>
        <v>0</v>
      </c>
      <c r="T142" s="145">
        <v>0</v>
      </c>
      <c r="U142" s="90">
        <v>0</v>
      </c>
    </row>
    <row r="143" spans="1:21" ht="12" customHeight="1" x14ac:dyDescent="0.2">
      <c r="A143" s="95">
        <v>127</v>
      </c>
      <c r="B143" s="96" t="s">
        <v>206</v>
      </c>
      <c r="C143" s="97" t="s">
        <v>207</v>
      </c>
      <c r="D143" s="94">
        <f t="shared" si="24"/>
        <v>31706562</v>
      </c>
      <c r="E143" s="94">
        <f t="shared" si="18"/>
        <v>0</v>
      </c>
      <c r="F143" s="94">
        <v>0</v>
      </c>
      <c r="G143" s="94">
        <v>0</v>
      </c>
      <c r="H143" s="94">
        <f t="shared" si="19"/>
        <v>0</v>
      </c>
      <c r="I143" s="94"/>
      <c r="J143" s="94">
        <v>0</v>
      </c>
      <c r="K143" s="94">
        <f t="shared" si="20"/>
        <v>0</v>
      </c>
      <c r="L143" s="94">
        <v>0</v>
      </c>
      <c r="M143" s="94">
        <v>0</v>
      </c>
      <c r="N143" s="94">
        <f t="shared" si="21"/>
        <v>0</v>
      </c>
      <c r="O143" s="94">
        <v>0</v>
      </c>
      <c r="P143" s="94">
        <v>0</v>
      </c>
      <c r="Q143" s="94">
        <f t="shared" si="22"/>
        <v>31706562</v>
      </c>
      <c r="R143" s="90">
        <v>31706562</v>
      </c>
      <c r="S143" s="90">
        <f t="shared" si="23"/>
        <v>0</v>
      </c>
      <c r="T143" s="145">
        <v>0</v>
      </c>
      <c r="U143" s="90">
        <v>0</v>
      </c>
    </row>
    <row r="144" spans="1:21" ht="12" customHeight="1" x14ac:dyDescent="0.2">
      <c r="A144" s="95">
        <v>128</v>
      </c>
      <c r="B144" s="113" t="s">
        <v>208</v>
      </c>
      <c r="C144" s="114" t="s">
        <v>209</v>
      </c>
      <c r="D144" s="94">
        <f t="shared" si="24"/>
        <v>0</v>
      </c>
      <c r="E144" s="94">
        <f t="shared" si="18"/>
        <v>0</v>
      </c>
      <c r="F144" s="94">
        <v>0</v>
      </c>
      <c r="G144" s="94">
        <v>0</v>
      </c>
      <c r="H144" s="94">
        <f t="shared" si="19"/>
        <v>0</v>
      </c>
      <c r="I144" s="94"/>
      <c r="J144" s="94">
        <v>0</v>
      </c>
      <c r="K144" s="94">
        <f t="shared" si="20"/>
        <v>0</v>
      </c>
      <c r="L144" s="94">
        <v>0</v>
      </c>
      <c r="M144" s="94">
        <v>0</v>
      </c>
      <c r="N144" s="94">
        <f t="shared" si="21"/>
        <v>0</v>
      </c>
      <c r="O144" s="94">
        <v>0</v>
      </c>
      <c r="P144" s="94">
        <v>0</v>
      </c>
      <c r="Q144" s="94">
        <f t="shared" si="22"/>
        <v>0</v>
      </c>
      <c r="R144" s="90">
        <v>0</v>
      </c>
      <c r="S144" s="90">
        <f t="shared" si="23"/>
        <v>0</v>
      </c>
      <c r="T144" s="145">
        <v>0</v>
      </c>
      <c r="U144" s="90">
        <v>0</v>
      </c>
    </row>
    <row r="145" spans="1:21" ht="12" customHeight="1" x14ac:dyDescent="0.2">
      <c r="A145" s="95">
        <v>129</v>
      </c>
      <c r="B145" s="115" t="s">
        <v>252</v>
      </c>
      <c r="C145" s="116" t="s">
        <v>253</v>
      </c>
      <c r="D145" s="94">
        <f t="shared" si="24"/>
        <v>0</v>
      </c>
      <c r="E145" s="94">
        <f t="shared" ref="E145:E150" si="25">F145+G145</f>
        <v>0</v>
      </c>
      <c r="F145" s="94">
        <v>0</v>
      </c>
      <c r="G145" s="94">
        <v>0</v>
      </c>
      <c r="H145" s="94">
        <f t="shared" ref="H145:H150" si="26">I145+J145+K145</f>
        <v>0</v>
      </c>
      <c r="I145" s="94"/>
      <c r="J145" s="94">
        <v>0</v>
      </c>
      <c r="K145" s="94">
        <f t="shared" ref="K145:K150" si="27">L145+M145</f>
        <v>0</v>
      </c>
      <c r="L145" s="94">
        <v>0</v>
      </c>
      <c r="M145" s="94">
        <v>0</v>
      </c>
      <c r="N145" s="94">
        <f t="shared" ref="N145:N150" si="28">O145+P145</f>
        <v>0</v>
      </c>
      <c r="O145" s="94">
        <v>0</v>
      </c>
      <c r="P145" s="94">
        <v>0</v>
      </c>
      <c r="Q145" s="94">
        <f t="shared" ref="Q145:Q150" si="29">R145+S145</f>
        <v>0</v>
      </c>
      <c r="R145" s="90">
        <v>0</v>
      </c>
      <c r="S145" s="90">
        <f t="shared" si="23"/>
        <v>0</v>
      </c>
      <c r="T145" s="145">
        <v>0</v>
      </c>
      <c r="U145" s="90">
        <v>0</v>
      </c>
    </row>
    <row r="146" spans="1:21" ht="12" customHeight="1" x14ac:dyDescent="0.2">
      <c r="A146" s="95">
        <v>130</v>
      </c>
      <c r="B146" s="117" t="s">
        <v>254</v>
      </c>
      <c r="C146" s="118" t="s">
        <v>255</v>
      </c>
      <c r="D146" s="94">
        <f t="shared" si="24"/>
        <v>0</v>
      </c>
      <c r="E146" s="94">
        <f t="shared" si="25"/>
        <v>0</v>
      </c>
      <c r="F146" s="94">
        <v>0</v>
      </c>
      <c r="G146" s="94">
        <v>0</v>
      </c>
      <c r="H146" s="94">
        <f t="shared" si="26"/>
        <v>0</v>
      </c>
      <c r="I146" s="94"/>
      <c r="J146" s="94">
        <v>0</v>
      </c>
      <c r="K146" s="94">
        <f t="shared" si="27"/>
        <v>0</v>
      </c>
      <c r="L146" s="94">
        <v>0</v>
      </c>
      <c r="M146" s="94">
        <v>0</v>
      </c>
      <c r="N146" s="94">
        <f t="shared" si="28"/>
        <v>0</v>
      </c>
      <c r="O146" s="94">
        <v>0</v>
      </c>
      <c r="P146" s="94">
        <v>0</v>
      </c>
      <c r="Q146" s="94">
        <f t="shared" si="29"/>
        <v>0</v>
      </c>
      <c r="R146" s="90">
        <v>0</v>
      </c>
      <c r="S146" s="90">
        <f t="shared" si="23"/>
        <v>0</v>
      </c>
      <c r="T146" s="145">
        <v>0</v>
      </c>
      <c r="U146" s="90">
        <v>0</v>
      </c>
    </row>
    <row r="147" spans="1:21" ht="12" customHeight="1" x14ac:dyDescent="0.2">
      <c r="A147" s="95">
        <v>131</v>
      </c>
      <c r="B147" s="119" t="s">
        <v>256</v>
      </c>
      <c r="C147" s="141" t="s">
        <v>420</v>
      </c>
      <c r="D147" s="94">
        <f t="shared" si="24"/>
        <v>0</v>
      </c>
      <c r="E147" s="94">
        <f t="shared" si="25"/>
        <v>0</v>
      </c>
      <c r="F147" s="94">
        <v>0</v>
      </c>
      <c r="G147" s="94">
        <v>0</v>
      </c>
      <c r="H147" s="94">
        <f t="shared" si="26"/>
        <v>0</v>
      </c>
      <c r="I147" s="94"/>
      <c r="J147" s="94">
        <v>0</v>
      </c>
      <c r="K147" s="94">
        <f t="shared" si="27"/>
        <v>0</v>
      </c>
      <c r="L147" s="94">
        <v>0</v>
      </c>
      <c r="M147" s="94">
        <v>0</v>
      </c>
      <c r="N147" s="94">
        <f t="shared" si="28"/>
        <v>0</v>
      </c>
      <c r="O147" s="94">
        <v>0</v>
      </c>
      <c r="P147" s="94">
        <v>0</v>
      </c>
      <c r="Q147" s="94">
        <f t="shared" si="29"/>
        <v>0</v>
      </c>
      <c r="R147" s="90">
        <v>0</v>
      </c>
      <c r="S147" s="90">
        <f t="shared" si="23"/>
        <v>0</v>
      </c>
      <c r="T147" s="145">
        <v>0</v>
      </c>
      <c r="U147" s="90">
        <v>0</v>
      </c>
    </row>
    <row r="148" spans="1:21" x14ac:dyDescent="0.2">
      <c r="A148" s="95">
        <v>132</v>
      </c>
      <c r="B148" s="120" t="s">
        <v>260</v>
      </c>
      <c r="C148" s="121" t="s">
        <v>261</v>
      </c>
      <c r="D148" s="94">
        <f t="shared" si="24"/>
        <v>0</v>
      </c>
      <c r="E148" s="94">
        <f t="shared" si="25"/>
        <v>0</v>
      </c>
      <c r="F148" s="94">
        <v>0</v>
      </c>
      <c r="G148" s="94">
        <v>0</v>
      </c>
      <c r="H148" s="94">
        <f t="shared" si="26"/>
        <v>0</v>
      </c>
      <c r="I148" s="94"/>
      <c r="J148" s="94">
        <v>0</v>
      </c>
      <c r="K148" s="94">
        <f t="shared" si="27"/>
        <v>0</v>
      </c>
      <c r="L148" s="94">
        <v>0</v>
      </c>
      <c r="M148" s="94">
        <v>0</v>
      </c>
      <c r="N148" s="94">
        <f t="shared" si="28"/>
        <v>0</v>
      </c>
      <c r="O148" s="94">
        <v>0</v>
      </c>
      <c r="P148" s="94">
        <v>0</v>
      </c>
      <c r="Q148" s="94">
        <f t="shared" si="29"/>
        <v>0</v>
      </c>
      <c r="R148" s="90">
        <v>0</v>
      </c>
      <c r="S148" s="90">
        <f t="shared" si="23"/>
        <v>0</v>
      </c>
      <c r="T148" s="145">
        <v>0</v>
      </c>
      <c r="U148" s="90">
        <v>0</v>
      </c>
    </row>
    <row r="149" spans="1:21" x14ac:dyDescent="0.2">
      <c r="A149" s="95">
        <v>133</v>
      </c>
      <c r="B149" s="122" t="s">
        <v>312</v>
      </c>
      <c r="C149" s="123" t="s">
        <v>311</v>
      </c>
      <c r="D149" s="94">
        <f t="shared" si="24"/>
        <v>0</v>
      </c>
      <c r="E149" s="94">
        <f t="shared" si="25"/>
        <v>0</v>
      </c>
      <c r="F149" s="94">
        <v>0</v>
      </c>
      <c r="G149" s="94">
        <v>0</v>
      </c>
      <c r="H149" s="94">
        <f t="shared" si="26"/>
        <v>0</v>
      </c>
      <c r="I149" s="94"/>
      <c r="J149" s="94">
        <v>0</v>
      </c>
      <c r="K149" s="94">
        <f t="shared" si="27"/>
        <v>0</v>
      </c>
      <c r="L149" s="94">
        <v>0</v>
      </c>
      <c r="M149" s="94">
        <v>0</v>
      </c>
      <c r="N149" s="94">
        <f t="shared" si="28"/>
        <v>0</v>
      </c>
      <c r="O149" s="94">
        <v>0</v>
      </c>
      <c r="P149" s="94">
        <v>0</v>
      </c>
      <c r="Q149" s="94">
        <f t="shared" si="29"/>
        <v>0</v>
      </c>
      <c r="R149" s="94">
        <v>0</v>
      </c>
      <c r="S149" s="90">
        <f t="shared" si="23"/>
        <v>0</v>
      </c>
      <c r="T149" s="145">
        <v>0</v>
      </c>
      <c r="U149" s="90">
        <v>0</v>
      </c>
    </row>
    <row r="150" spans="1:21" x14ac:dyDescent="0.2">
      <c r="A150" s="95">
        <v>134</v>
      </c>
      <c r="B150" s="122" t="s">
        <v>321</v>
      </c>
      <c r="C150" s="123" t="s">
        <v>318</v>
      </c>
      <c r="D150" s="94">
        <f t="shared" si="24"/>
        <v>0</v>
      </c>
      <c r="E150" s="94">
        <f t="shared" si="25"/>
        <v>0</v>
      </c>
      <c r="F150" s="94">
        <v>0</v>
      </c>
      <c r="G150" s="94">
        <v>0</v>
      </c>
      <c r="H150" s="94">
        <f t="shared" si="26"/>
        <v>0</v>
      </c>
      <c r="I150" s="94"/>
      <c r="J150" s="94">
        <v>0</v>
      </c>
      <c r="K150" s="94">
        <f t="shared" si="27"/>
        <v>0</v>
      </c>
      <c r="L150" s="94">
        <v>0</v>
      </c>
      <c r="M150" s="94">
        <v>0</v>
      </c>
      <c r="N150" s="94">
        <f t="shared" si="28"/>
        <v>0</v>
      </c>
      <c r="O150" s="94">
        <v>0</v>
      </c>
      <c r="P150" s="94">
        <v>0</v>
      </c>
      <c r="Q150" s="94">
        <f t="shared" si="29"/>
        <v>0</v>
      </c>
      <c r="R150" s="94">
        <v>0</v>
      </c>
      <c r="S150" s="90">
        <f t="shared" si="23"/>
        <v>0</v>
      </c>
      <c r="T150" s="145">
        <v>0</v>
      </c>
      <c r="U150" s="90">
        <v>0</v>
      </c>
    </row>
    <row r="151" spans="1:21" x14ac:dyDescent="0.2">
      <c r="A151" s="95">
        <v>135</v>
      </c>
      <c r="B151" s="54" t="s">
        <v>413</v>
      </c>
      <c r="C151" s="15" t="s">
        <v>414</v>
      </c>
      <c r="D151" s="94"/>
      <c r="E151" s="94"/>
      <c r="F151" s="94">
        <v>0</v>
      </c>
      <c r="G151" s="94">
        <v>0</v>
      </c>
      <c r="H151" s="94"/>
      <c r="I151" s="94"/>
      <c r="J151" s="94">
        <v>0</v>
      </c>
      <c r="K151" s="94"/>
      <c r="L151" s="94">
        <v>0</v>
      </c>
      <c r="M151" s="94">
        <v>0</v>
      </c>
      <c r="N151" s="94"/>
      <c r="O151" s="94">
        <v>0</v>
      </c>
      <c r="P151" s="94">
        <v>0</v>
      </c>
      <c r="Q151" s="94"/>
      <c r="R151" s="94">
        <v>0</v>
      </c>
      <c r="S151" s="133"/>
      <c r="T151" s="145">
        <v>0</v>
      </c>
      <c r="U151" s="133">
        <v>0</v>
      </c>
    </row>
    <row r="152" spans="1:21" x14ac:dyDescent="0.2">
      <c r="F152" s="74"/>
      <c r="G152" s="74"/>
    </row>
    <row r="153" spans="1:21" x14ac:dyDescent="0.2">
      <c r="S153" s="26"/>
      <c r="T153" s="26"/>
      <c r="U153" s="26"/>
    </row>
  </sheetData>
  <mergeCells count="39">
    <mergeCell ref="A11:C11"/>
    <mergeCell ref="A12:C12"/>
    <mergeCell ref="A13:C13"/>
    <mergeCell ref="A94:A97"/>
    <mergeCell ref="B94:B97"/>
    <mergeCell ref="K7:M7"/>
    <mergeCell ref="N7:N9"/>
    <mergeCell ref="F8:F9"/>
    <mergeCell ref="G8:G9"/>
    <mergeCell ref="K8:K9"/>
    <mergeCell ref="L8:M8"/>
    <mergeCell ref="A10:C10"/>
    <mergeCell ref="E7:E9"/>
    <mergeCell ref="F7:G7"/>
    <mergeCell ref="I7:I9"/>
    <mergeCell ref="J7:J9"/>
    <mergeCell ref="S6:U7"/>
    <mergeCell ref="O7:P7"/>
    <mergeCell ref="O8:O9"/>
    <mergeCell ref="P8:P9"/>
    <mergeCell ref="S8:S9"/>
    <mergeCell ref="T8:T9"/>
    <mergeCell ref="U8:U9"/>
    <mergeCell ref="A1:U1"/>
    <mergeCell ref="A3:A9"/>
    <mergeCell ref="B3:B9"/>
    <mergeCell ref="C3:C9"/>
    <mergeCell ref="D3:U3"/>
    <mergeCell ref="D4:D9"/>
    <mergeCell ref="E4:P4"/>
    <mergeCell ref="Q4:U4"/>
    <mergeCell ref="E5:G6"/>
    <mergeCell ref="H5:M5"/>
    <mergeCell ref="N5:P6"/>
    <mergeCell ref="Q5:Q9"/>
    <mergeCell ref="R5:U5"/>
    <mergeCell ref="H6:H9"/>
    <mergeCell ref="I6:M6"/>
    <mergeCell ref="R6:R9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9"/>
  <sheetViews>
    <sheetView zoomScale="90" zoomScaleNormal="90" workbookViewId="0">
      <pane xSplit="3" ySplit="11" topLeftCell="D135" activePane="bottomRight" state="frozen"/>
      <selection pane="topRight" activeCell="D1" sqref="D1"/>
      <selection pane="bottomLeft" activeCell="A11" sqref="A11"/>
      <selection pane="bottomRight" activeCell="F9" sqref="F9"/>
    </sheetView>
  </sheetViews>
  <sheetFormatPr defaultColWidth="9.140625" defaultRowHeight="12.75" x14ac:dyDescent="0.2"/>
  <cols>
    <col min="1" max="1" width="5.5703125" style="156" customWidth="1"/>
    <col min="2" max="2" width="9.42578125" style="156" customWidth="1"/>
    <col min="3" max="3" width="36.7109375" style="178" customWidth="1"/>
    <col min="4" max="4" width="16.28515625" style="156" customWidth="1"/>
    <col min="5" max="5" width="14.28515625" style="155" customWidth="1"/>
    <col min="6" max="6" width="14.7109375" style="156" customWidth="1"/>
    <col min="7" max="7" width="11.28515625" style="156" customWidth="1"/>
    <col min="8" max="8" width="12.140625" style="156" customWidth="1"/>
    <col min="9" max="9" width="13.42578125" style="156" customWidth="1"/>
    <col min="10" max="10" width="10" style="156" customWidth="1"/>
    <col min="11" max="12" width="12" style="156" customWidth="1"/>
    <col min="13" max="13" width="9.5703125" style="156" customWidth="1"/>
    <col min="14" max="14" width="14.7109375" style="156" customWidth="1"/>
    <col min="15" max="15" width="14.85546875" style="156" customWidth="1"/>
    <col min="16" max="16" width="10.7109375" style="156" customWidth="1"/>
    <col min="17" max="17" width="14" style="152" customWidth="1"/>
    <col min="18" max="18" width="12" style="156" customWidth="1"/>
    <col min="19" max="19" width="11.42578125" style="156" customWidth="1"/>
    <col min="20" max="16384" width="9.140625" style="156"/>
  </cols>
  <sheetData>
    <row r="1" spans="1:19" s="152" customFormat="1" ht="15.75" customHeight="1" x14ac:dyDescent="0.2">
      <c r="A1" s="381" t="s">
        <v>437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</row>
    <row r="3" spans="1:19" s="6" customFormat="1" ht="29.25" customHeight="1" x14ac:dyDescent="0.2">
      <c r="A3" s="388" t="s">
        <v>335</v>
      </c>
      <c r="B3" s="388" t="s">
        <v>336</v>
      </c>
      <c r="C3" s="388" t="s">
        <v>337</v>
      </c>
      <c r="D3" s="391" t="s">
        <v>326</v>
      </c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  <c r="S3" s="393"/>
    </row>
    <row r="4" spans="1:19" s="6" customFormat="1" ht="16.5" customHeight="1" x14ac:dyDescent="0.2">
      <c r="A4" s="389"/>
      <c r="B4" s="389"/>
      <c r="C4" s="389"/>
      <c r="D4" s="388" t="s">
        <v>230</v>
      </c>
      <c r="E4" s="369" t="s">
        <v>275</v>
      </c>
      <c r="F4" s="385"/>
      <c r="G4" s="386"/>
      <c r="H4" s="369" t="s">
        <v>338</v>
      </c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6"/>
    </row>
    <row r="5" spans="1:19" s="6" customFormat="1" ht="17.25" customHeight="1" x14ac:dyDescent="0.2">
      <c r="A5" s="389"/>
      <c r="B5" s="389"/>
      <c r="C5" s="389"/>
      <c r="D5" s="389"/>
      <c r="E5" s="394" t="s">
        <v>333</v>
      </c>
      <c r="F5" s="182" t="s">
        <v>342</v>
      </c>
      <c r="G5" s="388" t="s">
        <v>343</v>
      </c>
      <c r="H5" s="369" t="s">
        <v>339</v>
      </c>
      <c r="I5" s="370"/>
      <c r="J5" s="371"/>
      <c r="K5" s="369" t="s">
        <v>313</v>
      </c>
      <c r="L5" s="370"/>
      <c r="M5" s="371"/>
      <c r="N5" s="369" t="s">
        <v>314</v>
      </c>
      <c r="O5" s="370"/>
      <c r="P5" s="371"/>
      <c r="Q5" s="369" t="s">
        <v>340</v>
      </c>
      <c r="R5" s="370"/>
      <c r="S5" s="371"/>
    </row>
    <row r="6" spans="1:19" s="6" customFormat="1" ht="24" customHeight="1" x14ac:dyDescent="0.2">
      <c r="A6" s="389"/>
      <c r="B6" s="389"/>
      <c r="C6" s="389"/>
      <c r="D6" s="389"/>
      <c r="E6" s="395"/>
      <c r="F6" s="388" t="s">
        <v>341</v>
      </c>
      <c r="G6" s="389"/>
      <c r="H6" s="372" t="s">
        <v>274</v>
      </c>
      <c r="I6" s="374" t="s">
        <v>275</v>
      </c>
      <c r="J6" s="371"/>
      <c r="K6" s="372" t="s">
        <v>274</v>
      </c>
      <c r="L6" s="374" t="s">
        <v>275</v>
      </c>
      <c r="M6" s="371"/>
      <c r="N6" s="372" t="s">
        <v>274</v>
      </c>
      <c r="O6" s="374" t="s">
        <v>275</v>
      </c>
      <c r="P6" s="371"/>
      <c r="Q6" s="372" t="s">
        <v>274</v>
      </c>
      <c r="R6" s="374" t="s">
        <v>275</v>
      </c>
      <c r="S6" s="371"/>
    </row>
    <row r="7" spans="1:19" s="6" customFormat="1" ht="59.25" customHeight="1" x14ac:dyDescent="0.2">
      <c r="A7" s="390"/>
      <c r="B7" s="390"/>
      <c r="C7" s="390"/>
      <c r="D7" s="390"/>
      <c r="E7" s="396"/>
      <c r="F7" s="390"/>
      <c r="G7" s="390"/>
      <c r="H7" s="373"/>
      <c r="I7" s="236" t="s">
        <v>333</v>
      </c>
      <c r="J7" s="235" t="s">
        <v>343</v>
      </c>
      <c r="K7" s="373"/>
      <c r="L7" s="236" t="s">
        <v>333</v>
      </c>
      <c r="M7" s="235" t="s">
        <v>343</v>
      </c>
      <c r="N7" s="373"/>
      <c r="O7" s="236" t="s">
        <v>333</v>
      </c>
      <c r="P7" s="235" t="s">
        <v>343</v>
      </c>
      <c r="Q7" s="373"/>
      <c r="R7" s="236" t="s">
        <v>333</v>
      </c>
      <c r="S7" s="235" t="s">
        <v>343</v>
      </c>
    </row>
    <row r="8" spans="1:19" s="152" customFormat="1" x14ac:dyDescent="0.2">
      <c r="A8" s="387" t="s">
        <v>230</v>
      </c>
      <c r="B8" s="387"/>
      <c r="C8" s="387"/>
      <c r="D8" s="153">
        <f t="shared" ref="D8:S8" si="0">SUM(D9:D11)</f>
        <v>3649202596</v>
      </c>
      <c r="E8" s="153">
        <f t="shared" si="0"/>
        <v>3644501878</v>
      </c>
      <c r="F8" s="153">
        <f t="shared" si="0"/>
        <v>203567631</v>
      </c>
      <c r="G8" s="153">
        <f t="shared" si="0"/>
        <v>4699102</v>
      </c>
      <c r="H8" s="153">
        <f t="shared" si="0"/>
        <v>830168941</v>
      </c>
      <c r="I8" s="153">
        <f t="shared" si="0"/>
        <v>830149761</v>
      </c>
      <c r="J8" s="153">
        <f t="shared" si="0"/>
        <v>19180</v>
      </c>
      <c r="K8" s="153">
        <f t="shared" si="0"/>
        <v>479057763</v>
      </c>
      <c r="L8" s="153">
        <f t="shared" si="0"/>
        <v>479049427</v>
      </c>
      <c r="M8" s="153">
        <f t="shared" si="0"/>
        <v>8336</v>
      </c>
      <c r="N8" s="153">
        <f t="shared" si="0"/>
        <v>2176233131</v>
      </c>
      <c r="O8" s="153">
        <f t="shared" si="0"/>
        <v>2175959578</v>
      </c>
      <c r="P8" s="153">
        <f t="shared" si="0"/>
        <v>272920</v>
      </c>
      <c r="Q8" s="153">
        <f t="shared" si="0"/>
        <v>163742761</v>
      </c>
      <c r="R8" s="153">
        <f t="shared" si="0"/>
        <v>159343112</v>
      </c>
      <c r="S8" s="153">
        <f t="shared" si="0"/>
        <v>4398666</v>
      </c>
    </row>
    <row r="9" spans="1:19" x14ac:dyDescent="0.2">
      <c r="A9" s="382" t="s">
        <v>54</v>
      </c>
      <c r="B9" s="383"/>
      <c r="C9" s="384"/>
      <c r="D9" s="154">
        <v>554466447</v>
      </c>
      <c r="E9" s="154">
        <v>554464831</v>
      </c>
      <c r="F9" s="153"/>
      <c r="G9" s="153"/>
      <c r="H9" s="153">
        <v>340535874</v>
      </c>
      <c r="I9" s="149">
        <v>340535874</v>
      </c>
      <c r="J9" s="154"/>
      <c r="K9" s="154">
        <v>213928957</v>
      </c>
      <c r="L9" s="148">
        <v>213928957</v>
      </c>
      <c r="M9" s="154"/>
      <c r="N9" s="154">
        <v>633</v>
      </c>
      <c r="O9" s="148"/>
      <c r="P9" s="154"/>
      <c r="Q9" s="153">
        <v>983</v>
      </c>
      <c r="R9" s="154"/>
      <c r="S9" s="154"/>
    </row>
    <row r="10" spans="1:19" x14ac:dyDescent="0.2">
      <c r="A10" s="382" t="s">
        <v>280</v>
      </c>
      <c r="B10" s="383"/>
      <c r="C10" s="383"/>
      <c r="D10" s="154"/>
      <c r="E10" s="154"/>
      <c r="F10" s="153"/>
      <c r="G10" s="153"/>
      <c r="H10" s="153"/>
      <c r="I10" s="149"/>
      <c r="J10" s="154"/>
      <c r="K10" s="154"/>
      <c r="L10" s="148"/>
      <c r="M10" s="154"/>
      <c r="N10" s="154"/>
      <c r="O10" s="148"/>
      <c r="P10" s="154"/>
      <c r="Q10" s="153"/>
      <c r="R10" s="154"/>
      <c r="S10" s="154"/>
    </row>
    <row r="11" spans="1:19" s="152" customFormat="1" ht="12.75" customHeight="1" x14ac:dyDescent="0.2">
      <c r="A11" s="382" t="s">
        <v>224</v>
      </c>
      <c r="B11" s="383"/>
      <c r="C11" s="384"/>
      <c r="D11" s="153">
        <f t="shared" ref="D11:S11" si="1">SUM(D12:D149)-D92</f>
        <v>3094736149</v>
      </c>
      <c r="E11" s="153">
        <f t="shared" si="1"/>
        <v>3090037047</v>
      </c>
      <c r="F11" s="153">
        <f t="shared" si="1"/>
        <v>203567631</v>
      </c>
      <c r="G11" s="153">
        <f t="shared" si="1"/>
        <v>4699102</v>
      </c>
      <c r="H11" s="153">
        <f t="shared" si="1"/>
        <v>489633067</v>
      </c>
      <c r="I11" s="153">
        <f t="shared" si="1"/>
        <v>489613887</v>
      </c>
      <c r="J11" s="153">
        <f t="shared" si="1"/>
        <v>19180</v>
      </c>
      <c r="K11" s="153">
        <f t="shared" si="1"/>
        <v>265128806</v>
      </c>
      <c r="L11" s="153">
        <f t="shared" si="1"/>
        <v>265120470</v>
      </c>
      <c r="M11" s="153">
        <f t="shared" si="1"/>
        <v>8336</v>
      </c>
      <c r="N11" s="153">
        <f t="shared" si="1"/>
        <v>2176232498</v>
      </c>
      <c r="O11" s="153">
        <f t="shared" si="1"/>
        <v>2175959578</v>
      </c>
      <c r="P11" s="153">
        <f t="shared" si="1"/>
        <v>272920</v>
      </c>
      <c r="Q11" s="153">
        <f t="shared" si="1"/>
        <v>163741778</v>
      </c>
      <c r="R11" s="153">
        <f t="shared" si="1"/>
        <v>159343112</v>
      </c>
      <c r="S11" s="153">
        <f t="shared" si="1"/>
        <v>4398666</v>
      </c>
    </row>
    <row r="12" spans="1:19" x14ac:dyDescent="0.2">
      <c r="A12" s="157">
        <v>1</v>
      </c>
      <c r="B12" s="158" t="s">
        <v>57</v>
      </c>
      <c r="C12" s="159" t="s">
        <v>42</v>
      </c>
      <c r="D12" s="154">
        <f>E12+G12</f>
        <v>16304939</v>
      </c>
      <c r="E12" s="154">
        <f t="shared" ref="E12:E15" si="2">I12+L12+O12+R12</f>
        <v>16304939</v>
      </c>
      <c r="F12" s="154">
        <v>522944</v>
      </c>
      <c r="G12" s="154">
        <f>J12+M12+P12+S12</f>
        <v>0</v>
      </c>
      <c r="H12" s="148">
        <f>I12+J12</f>
        <v>2138472</v>
      </c>
      <c r="I12" s="148">
        <v>2138472</v>
      </c>
      <c r="J12" s="150"/>
      <c r="K12" s="148">
        <f>L12+M12</f>
        <v>1385860</v>
      </c>
      <c r="L12" s="148">
        <v>1385860</v>
      </c>
      <c r="M12" s="148"/>
      <c r="N12" s="148">
        <f>O12+P12</f>
        <v>11222437</v>
      </c>
      <c r="O12" s="148">
        <v>11222437</v>
      </c>
      <c r="P12" s="148"/>
      <c r="Q12" s="148">
        <f>R12+S12</f>
        <v>1558170</v>
      </c>
      <c r="R12" s="148">
        <v>1558170</v>
      </c>
      <c r="S12" s="148"/>
    </row>
    <row r="13" spans="1:19" x14ac:dyDescent="0.2">
      <c r="A13" s="157">
        <v>2</v>
      </c>
      <c r="B13" s="160" t="s">
        <v>58</v>
      </c>
      <c r="C13" s="159" t="s">
        <v>210</v>
      </c>
      <c r="D13" s="154">
        <f t="shared" ref="D13:D76" si="3">E13+G13</f>
        <v>16001523</v>
      </c>
      <c r="E13" s="154">
        <f t="shared" si="2"/>
        <v>15988067</v>
      </c>
      <c r="F13" s="154">
        <v>378446</v>
      </c>
      <c r="G13" s="154">
        <f t="shared" ref="G13:G70" si="4">J13+M13+P13+S13</f>
        <v>13456</v>
      </c>
      <c r="H13" s="148">
        <f t="shared" ref="H13:H75" si="5">I13+J13</f>
        <v>2627539</v>
      </c>
      <c r="I13" s="148">
        <v>2627539</v>
      </c>
      <c r="J13" s="150"/>
      <c r="K13" s="148">
        <f t="shared" ref="K13:K75" si="6">L13+M13</f>
        <v>1219140</v>
      </c>
      <c r="L13" s="148">
        <v>1219140</v>
      </c>
      <c r="M13" s="148"/>
      <c r="N13" s="148">
        <f t="shared" ref="N13:N75" si="7">O13+P13</f>
        <v>11214290</v>
      </c>
      <c r="O13" s="148">
        <v>11214290</v>
      </c>
      <c r="P13" s="148"/>
      <c r="Q13" s="148">
        <f t="shared" ref="Q13:Q76" si="8">R13+S13</f>
        <v>940554</v>
      </c>
      <c r="R13" s="148">
        <v>927098</v>
      </c>
      <c r="S13" s="148">
        <v>13456</v>
      </c>
    </row>
    <row r="14" spans="1:19" x14ac:dyDescent="0.2">
      <c r="A14" s="157">
        <v>3</v>
      </c>
      <c r="B14" s="161" t="s">
        <v>59</v>
      </c>
      <c r="C14" s="159" t="s">
        <v>5</v>
      </c>
      <c r="D14" s="154">
        <f t="shared" si="3"/>
        <v>38866429</v>
      </c>
      <c r="E14" s="154">
        <f t="shared" si="2"/>
        <v>38258158</v>
      </c>
      <c r="F14" s="154">
        <v>5418662</v>
      </c>
      <c r="G14" s="154">
        <f t="shared" si="4"/>
        <v>608271</v>
      </c>
      <c r="H14" s="148">
        <f t="shared" si="5"/>
        <v>4795</v>
      </c>
      <c r="I14" s="148"/>
      <c r="J14" s="150">
        <v>4795</v>
      </c>
      <c r="K14" s="148">
        <f t="shared" si="6"/>
        <v>3601152</v>
      </c>
      <c r="L14" s="148">
        <v>3596984</v>
      </c>
      <c r="M14" s="148">
        <v>4168</v>
      </c>
      <c r="N14" s="148">
        <f t="shared" si="7"/>
        <v>29047985</v>
      </c>
      <c r="O14" s="148">
        <v>28840238</v>
      </c>
      <c r="P14" s="148">
        <v>207747</v>
      </c>
      <c r="Q14" s="148">
        <f t="shared" si="8"/>
        <v>6212497</v>
      </c>
      <c r="R14" s="148">
        <v>5820936</v>
      </c>
      <c r="S14" s="148">
        <v>391561</v>
      </c>
    </row>
    <row r="15" spans="1:19" x14ac:dyDescent="0.2">
      <c r="A15" s="157">
        <v>4</v>
      </c>
      <c r="B15" s="158" t="s">
        <v>60</v>
      </c>
      <c r="C15" s="159" t="s">
        <v>211</v>
      </c>
      <c r="D15" s="154">
        <f t="shared" si="3"/>
        <v>19355783</v>
      </c>
      <c r="E15" s="154">
        <f t="shared" si="2"/>
        <v>19334254</v>
      </c>
      <c r="F15" s="154">
        <v>481659</v>
      </c>
      <c r="G15" s="154">
        <f t="shared" si="4"/>
        <v>21529</v>
      </c>
      <c r="H15" s="148">
        <f t="shared" si="5"/>
        <v>2920021</v>
      </c>
      <c r="I15" s="148">
        <v>2920021</v>
      </c>
      <c r="J15" s="150"/>
      <c r="K15" s="148">
        <f t="shared" si="6"/>
        <v>1721384</v>
      </c>
      <c r="L15" s="148">
        <v>1721384</v>
      </c>
      <c r="M15" s="148"/>
      <c r="N15" s="148">
        <f t="shared" si="7"/>
        <v>13479145</v>
      </c>
      <c r="O15" s="148">
        <v>13479145</v>
      </c>
      <c r="P15" s="148"/>
      <c r="Q15" s="148">
        <f t="shared" si="8"/>
        <v>1235233</v>
      </c>
      <c r="R15" s="148">
        <v>1213704</v>
      </c>
      <c r="S15" s="148">
        <v>21529</v>
      </c>
    </row>
    <row r="16" spans="1:19" ht="15" customHeight="1" x14ac:dyDescent="0.2">
      <c r="A16" s="157">
        <v>5</v>
      </c>
      <c r="B16" s="158" t="s">
        <v>61</v>
      </c>
      <c r="C16" s="159" t="s">
        <v>8</v>
      </c>
      <c r="D16" s="154">
        <f t="shared" si="3"/>
        <v>18403132</v>
      </c>
      <c r="E16" s="154">
        <f>I16+L16+O16+R16</f>
        <v>18392367</v>
      </c>
      <c r="F16" s="154">
        <v>1733972</v>
      </c>
      <c r="G16" s="154">
        <f t="shared" si="4"/>
        <v>10765</v>
      </c>
      <c r="H16" s="148">
        <f t="shared" si="5"/>
        <v>2541233</v>
      </c>
      <c r="I16" s="148">
        <v>2541233</v>
      </c>
      <c r="J16" s="150"/>
      <c r="K16" s="148">
        <f t="shared" si="6"/>
        <v>1304584</v>
      </c>
      <c r="L16" s="148">
        <v>1304584</v>
      </c>
      <c r="M16" s="148"/>
      <c r="N16" s="148">
        <f t="shared" si="7"/>
        <v>13519880</v>
      </c>
      <c r="O16" s="148">
        <v>13519880</v>
      </c>
      <c r="P16" s="148"/>
      <c r="Q16" s="148">
        <f t="shared" si="8"/>
        <v>1037435</v>
      </c>
      <c r="R16" s="148">
        <v>1026670</v>
      </c>
      <c r="S16" s="148">
        <v>10765</v>
      </c>
    </row>
    <row r="17" spans="1:19" x14ac:dyDescent="0.2">
      <c r="A17" s="157">
        <v>6</v>
      </c>
      <c r="B17" s="161" t="s">
        <v>62</v>
      </c>
      <c r="C17" s="159" t="s">
        <v>63</v>
      </c>
      <c r="D17" s="154">
        <f t="shared" si="3"/>
        <v>113910097</v>
      </c>
      <c r="E17" s="154">
        <f t="shared" ref="E17:E80" si="9">I17+L17+O17+R17</f>
        <v>113829363</v>
      </c>
      <c r="F17" s="154">
        <v>6705379</v>
      </c>
      <c r="G17" s="154">
        <f t="shared" si="4"/>
        <v>80734</v>
      </c>
      <c r="H17" s="148">
        <f t="shared" si="5"/>
        <v>17366693</v>
      </c>
      <c r="I17" s="148">
        <v>17366693</v>
      </c>
      <c r="J17" s="150"/>
      <c r="K17" s="148">
        <f t="shared" si="6"/>
        <v>10015704</v>
      </c>
      <c r="L17" s="148">
        <v>10015704</v>
      </c>
      <c r="M17" s="148"/>
      <c r="N17" s="148">
        <f t="shared" si="7"/>
        <v>81033738</v>
      </c>
      <c r="O17" s="148">
        <v>81033738</v>
      </c>
      <c r="P17" s="148"/>
      <c r="Q17" s="148">
        <f t="shared" si="8"/>
        <v>5493962</v>
      </c>
      <c r="R17" s="148">
        <v>5413228</v>
      </c>
      <c r="S17" s="148">
        <v>80734</v>
      </c>
    </row>
    <row r="18" spans="1:19" x14ac:dyDescent="0.2">
      <c r="A18" s="157">
        <v>7</v>
      </c>
      <c r="B18" s="158" t="s">
        <v>64</v>
      </c>
      <c r="C18" s="159" t="s">
        <v>212</v>
      </c>
      <c r="D18" s="154">
        <f t="shared" si="3"/>
        <v>46557245</v>
      </c>
      <c r="E18" s="154">
        <f t="shared" si="9"/>
        <v>46549172</v>
      </c>
      <c r="F18" s="154">
        <v>1582593</v>
      </c>
      <c r="G18" s="154">
        <f t="shared" si="4"/>
        <v>8073</v>
      </c>
      <c r="H18" s="148">
        <f t="shared" si="5"/>
        <v>6717487</v>
      </c>
      <c r="I18" s="148">
        <v>6717487</v>
      </c>
      <c r="J18" s="150"/>
      <c r="K18" s="148">
        <f t="shared" si="6"/>
        <v>3922088</v>
      </c>
      <c r="L18" s="148">
        <v>3922088</v>
      </c>
      <c r="M18" s="148"/>
      <c r="N18" s="148">
        <f t="shared" si="7"/>
        <v>33133686</v>
      </c>
      <c r="O18" s="148">
        <v>33133686</v>
      </c>
      <c r="P18" s="148"/>
      <c r="Q18" s="148">
        <f t="shared" si="8"/>
        <v>2783984</v>
      </c>
      <c r="R18" s="148">
        <v>2775911</v>
      </c>
      <c r="S18" s="148">
        <v>8073</v>
      </c>
    </row>
    <row r="19" spans="1:19" x14ac:dyDescent="0.2">
      <c r="A19" s="157">
        <v>8</v>
      </c>
      <c r="B19" s="161" t="s">
        <v>65</v>
      </c>
      <c r="C19" s="159" t="s">
        <v>17</v>
      </c>
      <c r="D19" s="154">
        <f t="shared" si="3"/>
        <v>16404473</v>
      </c>
      <c r="E19" s="154">
        <f t="shared" si="9"/>
        <v>16364106</v>
      </c>
      <c r="F19" s="154">
        <v>1623878</v>
      </c>
      <c r="G19" s="154">
        <f t="shared" si="4"/>
        <v>40367</v>
      </c>
      <c r="H19" s="148">
        <f t="shared" si="5"/>
        <v>2593976</v>
      </c>
      <c r="I19" s="148">
        <v>2593976</v>
      </c>
      <c r="J19" s="150"/>
      <c r="K19" s="148">
        <f t="shared" si="6"/>
        <v>1650528</v>
      </c>
      <c r="L19" s="148">
        <v>1650528</v>
      </c>
      <c r="M19" s="148"/>
      <c r="N19" s="148">
        <f t="shared" si="7"/>
        <v>11185776</v>
      </c>
      <c r="O19" s="148">
        <v>11185776</v>
      </c>
      <c r="P19" s="148"/>
      <c r="Q19" s="148">
        <f t="shared" si="8"/>
        <v>974193</v>
      </c>
      <c r="R19" s="148">
        <v>933826</v>
      </c>
      <c r="S19" s="148">
        <v>40367</v>
      </c>
    </row>
    <row r="20" spans="1:19" x14ac:dyDescent="0.2">
      <c r="A20" s="157">
        <v>9</v>
      </c>
      <c r="B20" s="161" t="s">
        <v>66</v>
      </c>
      <c r="C20" s="159" t="s">
        <v>6</v>
      </c>
      <c r="D20" s="154">
        <f t="shared" si="3"/>
        <v>20305600</v>
      </c>
      <c r="E20" s="154">
        <f t="shared" si="9"/>
        <v>20305600</v>
      </c>
      <c r="F20" s="154">
        <v>220187</v>
      </c>
      <c r="G20" s="154"/>
      <c r="H20" s="148">
        <f t="shared" si="5"/>
        <v>2617950</v>
      </c>
      <c r="I20" s="148">
        <v>2617950</v>
      </c>
      <c r="J20" s="150"/>
      <c r="K20" s="148">
        <f t="shared" si="6"/>
        <v>1554664</v>
      </c>
      <c r="L20" s="148">
        <v>1554664</v>
      </c>
      <c r="M20" s="148"/>
      <c r="N20" s="148">
        <f t="shared" si="7"/>
        <v>14713410</v>
      </c>
      <c r="O20" s="148">
        <v>14713410</v>
      </c>
      <c r="P20" s="148"/>
      <c r="Q20" s="148">
        <f t="shared" si="8"/>
        <v>1419576</v>
      </c>
      <c r="R20" s="148">
        <v>1419576</v>
      </c>
      <c r="S20" s="148"/>
    </row>
    <row r="21" spans="1:19" x14ac:dyDescent="0.2">
      <c r="A21" s="157">
        <v>10</v>
      </c>
      <c r="B21" s="161" t="s">
        <v>67</v>
      </c>
      <c r="C21" s="159" t="s">
        <v>18</v>
      </c>
      <c r="D21" s="154">
        <f t="shared" si="3"/>
        <v>26335318</v>
      </c>
      <c r="E21" s="154">
        <f t="shared" si="9"/>
        <v>26335318</v>
      </c>
      <c r="F21" s="154">
        <v>3103259</v>
      </c>
      <c r="G21" s="154"/>
      <c r="H21" s="148">
        <f t="shared" si="5"/>
        <v>3298809</v>
      </c>
      <c r="I21" s="148">
        <v>3298809</v>
      </c>
      <c r="J21" s="150"/>
      <c r="K21" s="148">
        <f t="shared" si="6"/>
        <v>2079832</v>
      </c>
      <c r="L21" s="148">
        <v>2079832</v>
      </c>
      <c r="M21" s="148"/>
      <c r="N21" s="148">
        <f t="shared" si="7"/>
        <v>19165723</v>
      </c>
      <c r="O21" s="148">
        <v>19165723</v>
      </c>
      <c r="P21" s="148"/>
      <c r="Q21" s="148">
        <f t="shared" si="8"/>
        <v>1790954</v>
      </c>
      <c r="R21" s="148">
        <v>1790954</v>
      </c>
      <c r="S21" s="148"/>
    </row>
    <row r="22" spans="1:19" x14ac:dyDescent="0.2">
      <c r="A22" s="157">
        <v>11</v>
      </c>
      <c r="B22" s="161" t="s">
        <v>68</v>
      </c>
      <c r="C22" s="159" t="s">
        <v>7</v>
      </c>
      <c r="D22" s="154">
        <f t="shared" si="3"/>
        <v>17347173</v>
      </c>
      <c r="E22" s="154">
        <f t="shared" si="9"/>
        <v>17347173</v>
      </c>
      <c r="F22" s="154">
        <v>2243154</v>
      </c>
      <c r="G22" s="154"/>
      <c r="H22" s="148">
        <f t="shared" si="5"/>
        <v>2028192</v>
      </c>
      <c r="I22" s="148">
        <v>2028192</v>
      </c>
      <c r="J22" s="150"/>
      <c r="K22" s="148">
        <f t="shared" si="6"/>
        <v>1096184</v>
      </c>
      <c r="L22" s="148">
        <v>1096184</v>
      </c>
      <c r="M22" s="148"/>
      <c r="N22" s="148">
        <f t="shared" si="7"/>
        <v>12982181</v>
      </c>
      <c r="O22" s="148">
        <v>12982181</v>
      </c>
      <c r="P22" s="148"/>
      <c r="Q22" s="148">
        <f t="shared" si="8"/>
        <v>1240616</v>
      </c>
      <c r="R22" s="148">
        <v>1240616</v>
      </c>
      <c r="S22" s="148"/>
    </row>
    <row r="23" spans="1:19" x14ac:dyDescent="0.2">
      <c r="A23" s="157">
        <v>12</v>
      </c>
      <c r="B23" s="161" t="s">
        <v>69</v>
      </c>
      <c r="C23" s="159" t="s">
        <v>19</v>
      </c>
      <c r="D23" s="154">
        <f t="shared" si="3"/>
        <v>34718647</v>
      </c>
      <c r="E23" s="154">
        <f t="shared" si="9"/>
        <v>34597546</v>
      </c>
      <c r="F23" s="154">
        <v>1417453</v>
      </c>
      <c r="G23" s="154">
        <f t="shared" si="4"/>
        <v>121101</v>
      </c>
      <c r="H23" s="148">
        <f t="shared" si="5"/>
        <v>5418101</v>
      </c>
      <c r="I23" s="148">
        <v>5418101</v>
      </c>
      <c r="J23" s="150"/>
      <c r="K23" s="148">
        <f t="shared" si="6"/>
        <v>2359088</v>
      </c>
      <c r="L23" s="148">
        <v>2359088</v>
      </c>
      <c r="M23" s="148"/>
      <c r="N23" s="148">
        <f t="shared" si="7"/>
        <v>25540720</v>
      </c>
      <c r="O23" s="148">
        <v>25540720</v>
      </c>
      <c r="P23" s="148"/>
      <c r="Q23" s="148">
        <f t="shared" si="8"/>
        <v>1400738</v>
      </c>
      <c r="R23" s="148">
        <v>1279637</v>
      </c>
      <c r="S23" s="148">
        <v>121101</v>
      </c>
    </row>
    <row r="24" spans="1:19" ht="15.75" customHeight="1" x14ac:dyDescent="0.2">
      <c r="A24" s="157">
        <v>13</v>
      </c>
      <c r="B24" s="161" t="s">
        <v>231</v>
      </c>
      <c r="C24" s="159" t="s">
        <v>232</v>
      </c>
      <c r="D24" s="154"/>
      <c r="E24" s="154"/>
      <c r="F24" s="154"/>
      <c r="G24" s="154"/>
      <c r="H24" s="148"/>
      <c r="I24" s="148"/>
      <c r="J24" s="150"/>
      <c r="K24" s="148"/>
      <c r="L24" s="148"/>
      <c r="M24" s="148"/>
      <c r="N24" s="148"/>
      <c r="O24" s="148"/>
      <c r="P24" s="148"/>
      <c r="Q24" s="148"/>
      <c r="R24" s="148"/>
      <c r="S24" s="148"/>
    </row>
    <row r="25" spans="1:19" x14ac:dyDescent="0.2">
      <c r="A25" s="157">
        <v>14</v>
      </c>
      <c r="B25" s="161" t="s">
        <v>70</v>
      </c>
      <c r="C25" s="159" t="s">
        <v>22</v>
      </c>
      <c r="D25" s="154">
        <f t="shared" si="3"/>
        <v>20264233</v>
      </c>
      <c r="E25" s="154">
        <f t="shared" si="9"/>
        <v>20264233</v>
      </c>
      <c r="F25" s="154">
        <v>5528755</v>
      </c>
      <c r="G25" s="154">
        <f t="shared" si="4"/>
        <v>0</v>
      </c>
      <c r="H25" s="148">
        <f t="shared" si="5"/>
        <v>2311084</v>
      </c>
      <c r="I25" s="148">
        <v>2311084</v>
      </c>
      <c r="J25" s="150"/>
      <c r="K25" s="148">
        <f t="shared" si="6"/>
        <v>1458800</v>
      </c>
      <c r="L25" s="148">
        <v>1458800</v>
      </c>
      <c r="M25" s="148"/>
      <c r="N25" s="148">
        <f t="shared" si="7"/>
        <v>14945598</v>
      </c>
      <c r="O25" s="148">
        <v>14945598</v>
      </c>
      <c r="P25" s="148"/>
      <c r="Q25" s="148">
        <f t="shared" si="8"/>
        <v>1548751</v>
      </c>
      <c r="R25" s="148">
        <v>1548751</v>
      </c>
      <c r="S25" s="148"/>
    </row>
    <row r="26" spans="1:19" x14ac:dyDescent="0.2">
      <c r="A26" s="157">
        <v>15</v>
      </c>
      <c r="B26" s="161" t="s">
        <v>71</v>
      </c>
      <c r="C26" s="159" t="s">
        <v>10</v>
      </c>
      <c r="D26" s="154">
        <f t="shared" si="3"/>
        <v>22400893</v>
      </c>
      <c r="E26" s="154">
        <f t="shared" si="9"/>
        <v>22394165</v>
      </c>
      <c r="F26" s="154">
        <v>3079176</v>
      </c>
      <c r="G26" s="154">
        <f t="shared" si="4"/>
        <v>6728</v>
      </c>
      <c r="H26" s="148">
        <f t="shared" si="5"/>
        <v>2852894</v>
      </c>
      <c r="I26" s="148">
        <v>2852894</v>
      </c>
      <c r="J26" s="150"/>
      <c r="K26" s="148">
        <f t="shared" si="6"/>
        <v>1863096</v>
      </c>
      <c r="L26" s="148">
        <v>1863096</v>
      </c>
      <c r="M26" s="148"/>
      <c r="N26" s="148">
        <f t="shared" si="7"/>
        <v>17300070</v>
      </c>
      <c r="O26" s="148">
        <v>17300070</v>
      </c>
      <c r="P26" s="148"/>
      <c r="Q26" s="148">
        <f t="shared" si="8"/>
        <v>384833</v>
      </c>
      <c r="R26" s="148">
        <v>378105</v>
      </c>
      <c r="S26" s="148">
        <v>6728</v>
      </c>
    </row>
    <row r="27" spans="1:19" x14ac:dyDescent="0.2">
      <c r="A27" s="157">
        <v>16</v>
      </c>
      <c r="B27" s="161" t="s">
        <v>72</v>
      </c>
      <c r="C27" s="159" t="s">
        <v>344</v>
      </c>
      <c r="D27" s="154">
        <f t="shared" si="3"/>
        <v>29742897</v>
      </c>
      <c r="E27" s="154">
        <f t="shared" si="9"/>
        <v>29734824</v>
      </c>
      <c r="F27" s="154">
        <v>2490864</v>
      </c>
      <c r="G27" s="154">
        <f t="shared" si="4"/>
        <v>8073</v>
      </c>
      <c r="H27" s="148">
        <f t="shared" si="5"/>
        <v>3552932</v>
      </c>
      <c r="I27" s="148">
        <v>3552932</v>
      </c>
      <c r="J27" s="150"/>
      <c r="K27" s="148">
        <f t="shared" si="6"/>
        <v>2359088</v>
      </c>
      <c r="L27" s="148">
        <v>2359088</v>
      </c>
      <c r="M27" s="148"/>
      <c r="N27" s="148">
        <f t="shared" si="7"/>
        <v>22004939</v>
      </c>
      <c r="O27" s="148">
        <v>22004939</v>
      </c>
      <c r="P27" s="148"/>
      <c r="Q27" s="148">
        <f t="shared" si="8"/>
        <v>1825938</v>
      </c>
      <c r="R27" s="148">
        <v>1817865</v>
      </c>
      <c r="S27" s="148">
        <v>8073</v>
      </c>
    </row>
    <row r="28" spans="1:19" x14ac:dyDescent="0.2">
      <c r="A28" s="157">
        <v>17</v>
      </c>
      <c r="B28" s="161" t="s">
        <v>73</v>
      </c>
      <c r="C28" s="159" t="s">
        <v>9</v>
      </c>
      <c r="D28" s="154">
        <f t="shared" si="3"/>
        <v>58486630</v>
      </c>
      <c r="E28" s="154">
        <f t="shared" si="9"/>
        <v>57999497</v>
      </c>
      <c r="F28" s="154">
        <v>14621785</v>
      </c>
      <c r="G28" s="154">
        <f t="shared" si="4"/>
        <v>487133</v>
      </c>
      <c r="H28" s="148"/>
      <c r="I28" s="148"/>
      <c r="J28" s="150"/>
      <c r="K28" s="148">
        <f t="shared" si="6"/>
        <v>4499356</v>
      </c>
      <c r="L28" s="148">
        <v>4499356</v>
      </c>
      <c r="M28" s="148"/>
      <c r="N28" s="148">
        <f t="shared" si="7"/>
        <v>50568180</v>
      </c>
      <c r="O28" s="148">
        <v>50564107</v>
      </c>
      <c r="P28" s="148">
        <v>4073</v>
      </c>
      <c r="Q28" s="148">
        <f t="shared" si="8"/>
        <v>3419094</v>
      </c>
      <c r="R28" s="148">
        <v>2936034</v>
      </c>
      <c r="S28" s="148">
        <v>483060</v>
      </c>
    </row>
    <row r="29" spans="1:19" x14ac:dyDescent="0.2">
      <c r="A29" s="157">
        <v>18</v>
      </c>
      <c r="B29" s="158" t="s">
        <v>74</v>
      </c>
      <c r="C29" s="159" t="s">
        <v>11</v>
      </c>
      <c r="D29" s="154">
        <f t="shared" si="3"/>
        <v>9871364</v>
      </c>
      <c r="E29" s="154">
        <f t="shared" si="9"/>
        <v>9871364</v>
      </c>
      <c r="F29" s="154">
        <v>2384211</v>
      </c>
      <c r="G29" s="154">
        <f t="shared" si="4"/>
        <v>0</v>
      </c>
      <c r="H29" s="148">
        <f t="shared" si="5"/>
        <v>1227464</v>
      </c>
      <c r="I29" s="148">
        <v>1227464</v>
      </c>
      <c r="J29" s="150"/>
      <c r="K29" s="148">
        <f t="shared" si="6"/>
        <v>579352</v>
      </c>
      <c r="L29" s="148">
        <v>579352</v>
      </c>
      <c r="M29" s="148"/>
      <c r="N29" s="148">
        <f t="shared" si="7"/>
        <v>7364852</v>
      </c>
      <c r="O29" s="148">
        <v>7364852</v>
      </c>
      <c r="P29" s="148"/>
      <c r="Q29" s="148">
        <f t="shared" si="8"/>
        <v>699696</v>
      </c>
      <c r="R29" s="148">
        <v>699696</v>
      </c>
      <c r="S29" s="148"/>
    </row>
    <row r="30" spans="1:19" x14ac:dyDescent="0.2">
      <c r="A30" s="157">
        <v>19</v>
      </c>
      <c r="B30" s="158" t="s">
        <v>75</v>
      </c>
      <c r="C30" s="159" t="s">
        <v>213</v>
      </c>
      <c r="D30" s="154">
        <f t="shared" si="3"/>
        <v>11530493</v>
      </c>
      <c r="E30" s="154">
        <f t="shared" si="9"/>
        <v>11402664</v>
      </c>
      <c r="F30" s="154">
        <v>2707611</v>
      </c>
      <c r="G30" s="154">
        <f t="shared" si="4"/>
        <v>127829</v>
      </c>
      <c r="H30" s="148">
        <f t="shared" si="5"/>
        <v>1356923</v>
      </c>
      <c r="I30" s="148">
        <v>1356923</v>
      </c>
      <c r="J30" s="150"/>
      <c r="K30" s="148">
        <f t="shared" si="6"/>
        <v>816928</v>
      </c>
      <c r="L30" s="148">
        <v>816928</v>
      </c>
      <c r="M30" s="148"/>
      <c r="N30" s="148">
        <f t="shared" si="7"/>
        <v>8297679</v>
      </c>
      <c r="O30" s="148">
        <v>8297679</v>
      </c>
      <c r="P30" s="148"/>
      <c r="Q30" s="148">
        <f t="shared" si="8"/>
        <v>1058963</v>
      </c>
      <c r="R30" s="148">
        <v>931134</v>
      </c>
      <c r="S30" s="148">
        <v>127829</v>
      </c>
    </row>
    <row r="31" spans="1:19" x14ac:dyDescent="0.2">
      <c r="A31" s="157">
        <v>20</v>
      </c>
      <c r="B31" s="158" t="s">
        <v>76</v>
      </c>
      <c r="C31" s="159" t="s">
        <v>345</v>
      </c>
      <c r="D31" s="154">
        <f t="shared" si="3"/>
        <v>54392001</v>
      </c>
      <c r="E31" s="154">
        <f t="shared" si="9"/>
        <v>54338142</v>
      </c>
      <c r="F31" s="154">
        <v>1338323</v>
      </c>
      <c r="G31" s="154">
        <f t="shared" si="4"/>
        <v>53859</v>
      </c>
      <c r="H31" s="148">
        <f t="shared" si="5"/>
        <v>6899688</v>
      </c>
      <c r="I31" s="148">
        <v>6899688</v>
      </c>
      <c r="J31" s="150"/>
      <c r="K31" s="148">
        <f t="shared" si="6"/>
        <v>4628564</v>
      </c>
      <c r="L31" s="148">
        <v>4628564</v>
      </c>
      <c r="M31" s="148"/>
      <c r="N31" s="148">
        <f t="shared" si="7"/>
        <v>40763314</v>
      </c>
      <c r="O31" s="148">
        <v>40759241</v>
      </c>
      <c r="P31" s="148">
        <v>4073</v>
      </c>
      <c r="Q31" s="148">
        <f t="shared" si="8"/>
        <v>2100435</v>
      </c>
      <c r="R31" s="148">
        <v>2050649</v>
      </c>
      <c r="S31" s="148">
        <v>49786</v>
      </c>
    </row>
    <row r="32" spans="1:19" x14ac:dyDescent="0.2">
      <c r="A32" s="157">
        <v>21</v>
      </c>
      <c r="B32" s="158" t="s">
        <v>77</v>
      </c>
      <c r="C32" s="159" t="s">
        <v>38</v>
      </c>
      <c r="D32" s="154">
        <f t="shared" si="3"/>
        <v>32018105</v>
      </c>
      <c r="E32" s="154">
        <f t="shared" si="9"/>
        <v>31973701</v>
      </c>
      <c r="F32" s="154">
        <v>1496583</v>
      </c>
      <c r="G32" s="154">
        <f t="shared" si="4"/>
        <v>44404</v>
      </c>
      <c r="H32" s="148"/>
      <c r="I32" s="148"/>
      <c r="J32" s="150"/>
      <c r="K32" s="148">
        <f t="shared" si="6"/>
        <v>3474028</v>
      </c>
      <c r="L32" s="148">
        <v>3474028</v>
      </c>
      <c r="M32" s="148"/>
      <c r="N32" s="148">
        <f t="shared" si="7"/>
        <v>25992876</v>
      </c>
      <c r="O32" s="148">
        <v>25992876</v>
      </c>
      <c r="P32" s="148"/>
      <c r="Q32" s="148">
        <f t="shared" si="8"/>
        <v>2551201</v>
      </c>
      <c r="R32" s="148">
        <v>2506797</v>
      </c>
      <c r="S32" s="148">
        <v>44404</v>
      </c>
    </row>
    <row r="33" spans="1:19" ht="15" customHeight="1" x14ac:dyDescent="0.2">
      <c r="A33" s="157">
        <v>22</v>
      </c>
      <c r="B33" s="161" t="s">
        <v>78</v>
      </c>
      <c r="C33" s="159" t="s">
        <v>79</v>
      </c>
      <c r="D33" s="154">
        <f t="shared" si="3"/>
        <v>16152976</v>
      </c>
      <c r="E33" s="154">
        <f t="shared" si="9"/>
        <v>16152976</v>
      </c>
      <c r="F33" s="154">
        <v>1336298</v>
      </c>
      <c r="G33" s="154"/>
      <c r="H33" s="148">
        <f t="shared" si="5"/>
        <v>3471142</v>
      </c>
      <c r="I33" s="148">
        <v>3471142</v>
      </c>
      <c r="J33" s="150"/>
      <c r="K33" s="148">
        <f t="shared" si="6"/>
        <v>2215534</v>
      </c>
      <c r="L33" s="148">
        <v>2215534</v>
      </c>
      <c r="M33" s="148"/>
      <c r="N33" s="148">
        <f t="shared" si="7"/>
        <v>9931396</v>
      </c>
      <c r="O33" s="148">
        <v>9931396</v>
      </c>
      <c r="P33" s="148"/>
      <c r="Q33" s="148">
        <f t="shared" si="8"/>
        <v>534904</v>
      </c>
      <c r="R33" s="148">
        <v>534904</v>
      </c>
      <c r="S33" s="148"/>
    </row>
    <row r="34" spans="1:19" x14ac:dyDescent="0.2">
      <c r="A34" s="157">
        <v>23</v>
      </c>
      <c r="B34" s="161" t="s">
        <v>80</v>
      </c>
      <c r="C34" s="159" t="s">
        <v>81</v>
      </c>
      <c r="D34" s="154"/>
      <c r="E34" s="154"/>
      <c r="F34" s="154"/>
      <c r="G34" s="154"/>
      <c r="H34" s="148"/>
      <c r="I34" s="148"/>
      <c r="J34" s="150"/>
      <c r="K34" s="148"/>
      <c r="L34" s="148"/>
      <c r="M34" s="148"/>
      <c r="N34" s="148"/>
      <c r="O34" s="148"/>
      <c r="P34" s="148"/>
      <c r="Q34" s="148"/>
      <c r="R34" s="148"/>
      <c r="S34" s="148"/>
    </row>
    <row r="35" spans="1:19" ht="25.5" x14ac:dyDescent="0.2">
      <c r="A35" s="157">
        <v>24</v>
      </c>
      <c r="B35" s="161" t="s">
        <v>82</v>
      </c>
      <c r="C35" s="159" t="s">
        <v>83</v>
      </c>
      <c r="D35" s="154"/>
      <c r="E35" s="154"/>
      <c r="F35" s="154"/>
      <c r="G35" s="154"/>
      <c r="H35" s="148"/>
      <c r="I35" s="148"/>
      <c r="J35" s="150"/>
      <c r="K35" s="148"/>
      <c r="L35" s="148"/>
      <c r="M35" s="148"/>
      <c r="N35" s="148"/>
      <c r="O35" s="148"/>
      <c r="P35" s="148"/>
      <c r="Q35" s="148"/>
      <c r="R35" s="148"/>
      <c r="S35" s="148"/>
    </row>
    <row r="36" spans="1:19" x14ac:dyDescent="0.2">
      <c r="A36" s="157">
        <v>25</v>
      </c>
      <c r="B36" s="158" t="s">
        <v>84</v>
      </c>
      <c r="C36" s="159" t="s">
        <v>85</v>
      </c>
      <c r="D36" s="154">
        <f t="shared" si="3"/>
        <v>231901433</v>
      </c>
      <c r="E36" s="154">
        <f t="shared" si="9"/>
        <v>231855684</v>
      </c>
      <c r="F36" s="154">
        <v>31576175</v>
      </c>
      <c r="G36" s="154">
        <f t="shared" si="4"/>
        <v>45749</v>
      </c>
      <c r="H36" s="148">
        <f t="shared" si="5"/>
        <v>37691766</v>
      </c>
      <c r="I36" s="148">
        <v>37691766</v>
      </c>
      <c r="J36" s="150"/>
      <c r="K36" s="148">
        <f t="shared" si="6"/>
        <v>20394024</v>
      </c>
      <c r="L36" s="148">
        <v>20394024</v>
      </c>
      <c r="M36" s="148"/>
      <c r="N36" s="148">
        <f t="shared" si="7"/>
        <v>164601180</v>
      </c>
      <c r="O36" s="148">
        <v>164601180</v>
      </c>
      <c r="P36" s="148"/>
      <c r="Q36" s="148">
        <f t="shared" si="8"/>
        <v>9214463</v>
      </c>
      <c r="R36" s="148">
        <v>9168714</v>
      </c>
      <c r="S36" s="148">
        <v>45749</v>
      </c>
    </row>
    <row r="37" spans="1:19" x14ac:dyDescent="0.2">
      <c r="A37" s="157">
        <v>26</v>
      </c>
      <c r="B37" s="161" t="s">
        <v>86</v>
      </c>
      <c r="C37" s="159" t="s">
        <v>87</v>
      </c>
      <c r="D37" s="154">
        <f t="shared" si="3"/>
        <v>312172</v>
      </c>
      <c r="E37" s="154"/>
      <c r="F37" s="154"/>
      <c r="G37" s="154">
        <f t="shared" si="4"/>
        <v>312172</v>
      </c>
      <c r="H37" s="148"/>
      <c r="I37" s="148"/>
      <c r="J37" s="150"/>
      <c r="K37" s="148"/>
      <c r="L37" s="148"/>
      <c r="M37" s="148"/>
      <c r="N37" s="148"/>
      <c r="O37" s="148"/>
      <c r="P37" s="148"/>
      <c r="Q37" s="148">
        <f t="shared" si="8"/>
        <v>312172</v>
      </c>
      <c r="R37" s="148"/>
      <c r="S37" s="148">
        <v>312172</v>
      </c>
    </row>
    <row r="38" spans="1:19" x14ac:dyDescent="0.2">
      <c r="A38" s="157">
        <v>27</v>
      </c>
      <c r="B38" s="160" t="s">
        <v>88</v>
      </c>
      <c r="C38" s="159" t="s">
        <v>89</v>
      </c>
      <c r="D38" s="154"/>
      <c r="E38" s="154"/>
      <c r="F38" s="154"/>
      <c r="G38" s="154"/>
      <c r="H38" s="148"/>
      <c r="I38" s="148"/>
      <c r="J38" s="150"/>
      <c r="K38" s="148"/>
      <c r="L38" s="148"/>
      <c r="M38" s="148"/>
      <c r="N38" s="148"/>
      <c r="O38" s="148"/>
      <c r="P38" s="148"/>
      <c r="Q38" s="148"/>
      <c r="R38" s="148"/>
      <c r="S38" s="148"/>
    </row>
    <row r="39" spans="1:19" x14ac:dyDescent="0.2">
      <c r="A39" s="157">
        <v>28</v>
      </c>
      <c r="B39" s="160" t="s">
        <v>90</v>
      </c>
      <c r="C39" s="159" t="s">
        <v>39</v>
      </c>
      <c r="D39" s="154">
        <f t="shared" si="3"/>
        <v>45047312</v>
      </c>
      <c r="E39" s="154">
        <f t="shared" si="9"/>
        <v>44875043</v>
      </c>
      <c r="F39" s="154">
        <v>2865870</v>
      </c>
      <c r="G39" s="154">
        <f t="shared" si="4"/>
        <v>172269</v>
      </c>
      <c r="H39" s="148"/>
      <c r="I39" s="148"/>
      <c r="J39" s="150"/>
      <c r="K39" s="148">
        <f t="shared" si="6"/>
        <v>4822376</v>
      </c>
      <c r="L39" s="148">
        <v>4822376</v>
      </c>
      <c r="M39" s="148"/>
      <c r="N39" s="148">
        <f t="shared" si="7"/>
        <v>39256126</v>
      </c>
      <c r="O39" s="148">
        <v>39252053</v>
      </c>
      <c r="P39" s="148">
        <v>4073</v>
      </c>
      <c r="Q39" s="148">
        <f t="shared" si="8"/>
        <v>968810</v>
      </c>
      <c r="R39" s="148">
        <v>800614</v>
      </c>
      <c r="S39" s="148">
        <v>168196</v>
      </c>
    </row>
    <row r="40" spans="1:19" x14ac:dyDescent="0.2">
      <c r="A40" s="157">
        <v>29</v>
      </c>
      <c r="B40" s="158" t="s">
        <v>91</v>
      </c>
      <c r="C40" s="159" t="s">
        <v>37</v>
      </c>
      <c r="D40" s="154">
        <f t="shared" si="3"/>
        <v>79205993</v>
      </c>
      <c r="E40" s="154">
        <f t="shared" si="9"/>
        <v>79184464</v>
      </c>
      <c r="F40" s="154">
        <v>3602120</v>
      </c>
      <c r="G40" s="154">
        <f t="shared" si="4"/>
        <v>21529</v>
      </c>
      <c r="H40" s="148"/>
      <c r="I40" s="148"/>
      <c r="J40" s="150"/>
      <c r="K40" s="148">
        <f t="shared" si="6"/>
        <v>8671524</v>
      </c>
      <c r="L40" s="148">
        <v>8671524</v>
      </c>
      <c r="M40" s="148"/>
      <c r="N40" s="148">
        <f t="shared" si="7"/>
        <v>66299960</v>
      </c>
      <c r="O40" s="148">
        <v>66299960</v>
      </c>
      <c r="P40" s="148"/>
      <c r="Q40" s="148">
        <f t="shared" si="8"/>
        <v>4234509</v>
      </c>
      <c r="R40" s="148">
        <v>4212980</v>
      </c>
      <c r="S40" s="148">
        <v>21529</v>
      </c>
    </row>
    <row r="41" spans="1:19" x14ac:dyDescent="0.2">
      <c r="A41" s="157">
        <v>30</v>
      </c>
      <c r="B41" s="160" t="s">
        <v>92</v>
      </c>
      <c r="C41" s="159" t="s">
        <v>16</v>
      </c>
      <c r="D41" s="154">
        <f t="shared" si="3"/>
        <v>16905110</v>
      </c>
      <c r="E41" s="154">
        <f t="shared" si="9"/>
        <v>16898382</v>
      </c>
      <c r="F41" s="154">
        <v>636478</v>
      </c>
      <c r="G41" s="154">
        <f t="shared" si="4"/>
        <v>6728</v>
      </c>
      <c r="H41" s="148">
        <f t="shared" si="5"/>
        <v>2248752</v>
      </c>
      <c r="I41" s="148">
        <v>2248752</v>
      </c>
      <c r="J41" s="150"/>
      <c r="K41" s="148">
        <f t="shared" si="6"/>
        <v>1462968</v>
      </c>
      <c r="L41" s="148">
        <v>1462968</v>
      </c>
      <c r="M41" s="148"/>
      <c r="N41" s="148">
        <f t="shared" si="7"/>
        <v>12530024</v>
      </c>
      <c r="O41" s="148">
        <v>12530024</v>
      </c>
      <c r="P41" s="148"/>
      <c r="Q41" s="148">
        <f t="shared" si="8"/>
        <v>663366</v>
      </c>
      <c r="R41" s="148">
        <v>656638</v>
      </c>
      <c r="S41" s="148">
        <v>6728</v>
      </c>
    </row>
    <row r="42" spans="1:19" x14ac:dyDescent="0.2">
      <c r="A42" s="157">
        <v>31</v>
      </c>
      <c r="B42" s="161" t="s">
        <v>93</v>
      </c>
      <c r="C42" s="159" t="s">
        <v>21</v>
      </c>
      <c r="D42" s="154">
        <f t="shared" si="3"/>
        <v>63924401</v>
      </c>
      <c r="E42" s="154">
        <f t="shared" si="9"/>
        <v>63823483</v>
      </c>
      <c r="F42" s="154">
        <v>3175508</v>
      </c>
      <c r="G42" s="154">
        <f t="shared" si="4"/>
        <v>100918</v>
      </c>
      <c r="H42" s="148">
        <f t="shared" si="5"/>
        <v>9129261</v>
      </c>
      <c r="I42" s="148">
        <v>9129261</v>
      </c>
      <c r="J42" s="150"/>
      <c r="K42" s="148">
        <f t="shared" si="6"/>
        <v>5906056</v>
      </c>
      <c r="L42" s="148">
        <v>5906056</v>
      </c>
      <c r="M42" s="148"/>
      <c r="N42" s="148">
        <f t="shared" si="7"/>
        <v>43879527</v>
      </c>
      <c r="O42" s="148">
        <v>43879527</v>
      </c>
      <c r="P42" s="148"/>
      <c r="Q42" s="148">
        <f t="shared" si="8"/>
        <v>5009557</v>
      </c>
      <c r="R42" s="148">
        <v>4908639</v>
      </c>
      <c r="S42" s="148">
        <v>100918</v>
      </c>
    </row>
    <row r="43" spans="1:19" x14ac:dyDescent="0.2">
      <c r="A43" s="157">
        <v>32</v>
      </c>
      <c r="B43" s="160" t="s">
        <v>94</v>
      </c>
      <c r="C43" s="159" t="s">
        <v>24</v>
      </c>
      <c r="D43" s="154">
        <f t="shared" si="3"/>
        <v>25139588</v>
      </c>
      <c r="E43" s="154">
        <f t="shared" si="9"/>
        <v>25065582</v>
      </c>
      <c r="F43" s="154">
        <v>712167</v>
      </c>
      <c r="G43" s="154">
        <f t="shared" si="4"/>
        <v>74006</v>
      </c>
      <c r="H43" s="148">
        <f t="shared" si="5"/>
        <v>3212503</v>
      </c>
      <c r="I43" s="148">
        <v>3212503</v>
      </c>
      <c r="J43" s="150"/>
      <c r="K43" s="148">
        <f t="shared" si="6"/>
        <v>2354920</v>
      </c>
      <c r="L43" s="148">
        <v>2354920</v>
      </c>
      <c r="M43" s="148"/>
      <c r="N43" s="148">
        <f t="shared" si="7"/>
        <v>18876506</v>
      </c>
      <c r="O43" s="148">
        <v>18876506</v>
      </c>
      <c r="P43" s="148"/>
      <c r="Q43" s="148">
        <f t="shared" si="8"/>
        <v>695659</v>
      </c>
      <c r="R43" s="148">
        <v>621653</v>
      </c>
      <c r="S43" s="148">
        <v>74006</v>
      </c>
    </row>
    <row r="44" spans="1:19" x14ac:dyDescent="0.2">
      <c r="A44" s="157">
        <v>33</v>
      </c>
      <c r="B44" s="158" t="s">
        <v>95</v>
      </c>
      <c r="C44" s="159" t="s">
        <v>214</v>
      </c>
      <c r="D44" s="154">
        <f t="shared" si="3"/>
        <v>63569283</v>
      </c>
      <c r="E44" s="154">
        <f t="shared" si="9"/>
        <v>63469711</v>
      </c>
      <c r="F44" s="154">
        <v>3939281</v>
      </c>
      <c r="G44" s="154">
        <f t="shared" si="4"/>
        <v>99572</v>
      </c>
      <c r="H44" s="148">
        <f t="shared" si="5"/>
        <v>9699840</v>
      </c>
      <c r="I44" s="148">
        <v>9699840</v>
      </c>
      <c r="J44" s="150"/>
      <c r="K44" s="148">
        <f t="shared" si="6"/>
        <v>6156136</v>
      </c>
      <c r="L44" s="148">
        <v>6156136</v>
      </c>
      <c r="M44" s="148"/>
      <c r="N44" s="148">
        <f t="shared" si="7"/>
        <v>44950852</v>
      </c>
      <c r="O44" s="148">
        <v>44950852</v>
      </c>
      <c r="P44" s="148"/>
      <c r="Q44" s="148">
        <f t="shared" si="8"/>
        <v>2762455</v>
      </c>
      <c r="R44" s="148">
        <v>2662883</v>
      </c>
      <c r="S44" s="148">
        <v>99572</v>
      </c>
    </row>
    <row r="45" spans="1:19" x14ac:dyDescent="0.2">
      <c r="A45" s="157">
        <v>34</v>
      </c>
      <c r="B45" s="162" t="s">
        <v>96</v>
      </c>
      <c r="C45" s="163" t="s">
        <v>215</v>
      </c>
      <c r="D45" s="154">
        <f t="shared" si="3"/>
        <v>21836564</v>
      </c>
      <c r="E45" s="154">
        <f t="shared" si="9"/>
        <v>21809653</v>
      </c>
      <c r="F45" s="154">
        <v>564229</v>
      </c>
      <c r="G45" s="154">
        <f t="shared" si="4"/>
        <v>26911</v>
      </c>
      <c r="H45" s="148">
        <f t="shared" si="5"/>
        <v>3274835</v>
      </c>
      <c r="I45" s="148">
        <v>3274835</v>
      </c>
      <c r="J45" s="150"/>
      <c r="K45" s="148">
        <f t="shared" si="6"/>
        <v>1994388</v>
      </c>
      <c r="L45" s="148">
        <v>1994388</v>
      </c>
      <c r="M45" s="148"/>
      <c r="N45" s="148">
        <f t="shared" si="7"/>
        <v>15727706</v>
      </c>
      <c r="O45" s="148">
        <v>15727706</v>
      </c>
      <c r="P45" s="148"/>
      <c r="Q45" s="148">
        <f t="shared" si="8"/>
        <v>839635</v>
      </c>
      <c r="R45" s="148">
        <v>812724</v>
      </c>
      <c r="S45" s="148">
        <v>26911</v>
      </c>
    </row>
    <row r="46" spans="1:19" x14ac:dyDescent="0.2">
      <c r="A46" s="157">
        <v>35</v>
      </c>
      <c r="B46" s="158" t="s">
        <v>97</v>
      </c>
      <c r="C46" s="159" t="s">
        <v>216</v>
      </c>
      <c r="D46" s="154">
        <f t="shared" si="3"/>
        <v>17515089</v>
      </c>
      <c r="E46" s="154">
        <f t="shared" si="9"/>
        <v>17427627</v>
      </c>
      <c r="F46" s="154">
        <v>491980</v>
      </c>
      <c r="G46" s="154">
        <f t="shared" si="4"/>
        <v>87462</v>
      </c>
      <c r="H46" s="148">
        <f t="shared" si="5"/>
        <v>2675487</v>
      </c>
      <c r="I46" s="148">
        <v>2675487</v>
      </c>
      <c r="J46" s="150"/>
      <c r="K46" s="148">
        <f t="shared" si="6"/>
        <v>1289996</v>
      </c>
      <c r="L46" s="148">
        <v>1289996</v>
      </c>
      <c r="M46" s="148"/>
      <c r="N46" s="148">
        <f t="shared" si="7"/>
        <v>12191926</v>
      </c>
      <c r="O46" s="148">
        <v>12191926</v>
      </c>
      <c r="P46" s="148"/>
      <c r="Q46" s="148">
        <f t="shared" si="8"/>
        <v>1357680</v>
      </c>
      <c r="R46" s="148">
        <v>1270218</v>
      </c>
      <c r="S46" s="148">
        <v>87462</v>
      </c>
    </row>
    <row r="47" spans="1:19" x14ac:dyDescent="0.2">
      <c r="A47" s="157">
        <v>36</v>
      </c>
      <c r="B47" s="158" t="s">
        <v>98</v>
      </c>
      <c r="C47" s="159" t="s">
        <v>23</v>
      </c>
      <c r="D47" s="154">
        <f t="shared" si="3"/>
        <v>29746948</v>
      </c>
      <c r="E47" s="154">
        <f t="shared" si="9"/>
        <v>29746948</v>
      </c>
      <c r="F47" s="154">
        <v>949556</v>
      </c>
      <c r="G47" s="154"/>
      <c r="H47" s="148">
        <f t="shared" si="5"/>
        <v>4128306</v>
      </c>
      <c r="I47" s="148">
        <v>4128306</v>
      </c>
      <c r="J47" s="150"/>
      <c r="K47" s="148">
        <f t="shared" si="6"/>
        <v>2111092</v>
      </c>
      <c r="L47" s="148">
        <v>2111092</v>
      </c>
      <c r="M47" s="148"/>
      <c r="N47" s="148">
        <f t="shared" si="7"/>
        <v>21365403</v>
      </c>
      <c r="O47" s="148">
        <v>21365403</v>
      </c>
      <c r="P47" s="148"/>
      <c r="Q47" s="148">
        <f t="shared" si="8"/>
        <v>2142147</v>
      </c>
      <c r="R47" s="148">
        <v>2142147</v>
      </c>
      <c r="S47" s="148"/>
    </row>
    <row r="48" spans="1:19" x14ac:dyDescent="0.2">
      <c r="A48" s="157">
        <v>37</v>
      </c>
      <c r="B48" s="161" t="s">
        <v>99</v>
      </c>
      <c r="C48" s="159" t="s">
        <v>20</v>
      </c>
      <c r="D48" s="154">
        <f t="shared" si="3"/>
        <v>11854651</v>
      </c>
      <c r="E48" s="154">
        <f t="shared" si="9"/>
        <v>11854651</v>
      </c>
      <c r="F48" s="154">
        <v>306197</v>
      </c>
      <c r="G48" s="154"/>
      <c r="H48" s="148">
        <f t="shared" si="5"/>
        <v>1951475</v>
      </c>
      <c r="I48" s="148">
        <v>1951475</v>
      </c>
      <c r="J48" s="150"/>
      <c r="K48" s="148">
        <f t="shared" si="6"/>
        <v>908624</v>
      </c>
      <c r="L48" s="148">
        <v>908624</v>
      </c>
      <c r="M48" s="148"/>
      <c r="N48" s="148">
        <f t="shared" si="7"/>
        <v>8432104</v>
      </c>
      <c r="O48" s="148">
        <v>8432104</v>
      </c>
      <c r="P48" s="148"/>
      <c r="Q48" s="148">
        <f t="shared" si="8"/>
        <v>562448</v>
      </c>
      <c r="R48" s="148">
        <v>562448</v>
      </c>
      <c r="S48" s="148"/>
    </row>
    <row r="49" spans="1:19" x14ac:dyDescent="0.2">
      <c r="A49" s="157">
        <v>38</v>
      </c>
      <c r="B49" s="160" t="s">
        <v>100</v>
      </c>
      <c r="C49" s="159" t="s">
        <v>101</v>
      </c>
      <c r="D49" s="154">
        <f t="shared" si="3"/>
        <v>16536561</v>
      </c>
      <c r="E49" s="154">
        <f t="shared" si="9"/>
        <v>16536561</v>
      </c>
      <c r="F49" s="154">
        <v>443814</v>
      </c>
      <c r="G49" s="154"/>
      <c r="H49" s="148">
        <f t="shared" si="5"/>
        <v>5298232</v>
      </c>
      <c r="I49" s="148">
        <v>5298232</v>
      </c>
      <c r="J49" s="150"/>
      <c r="K49" s="148">
        <f t="shared" si="6"/>
        <v>2317408</v>
      </c>
      <c r="L49" s="148">
        <v>2317408</v>
      </c>
      <c r="M49" s="148"/>
      <c r="N49" s="148">
        <f t="shared" si="7"/>
        <v>8920921</v>
      </c>
      <c r="O49" s="148">
        <v>8920921</v>
      </c>
      <c r="P49" s="148"/>
      <c r="Q49" s="148">
        <f t="shared" si="8"/>
        <v>0</v>
      </c>
      <c r="R49" s="148"/>
      <c r="S49" s="148"/>
    </row>
    <row r="50" spans="1:19" x14ac:dyDescent="0.2">
      <c r="A50" s="157">
        <v>39</v>
      </c>
      <c r="B50" s="161" t="s">
        <v>102</v>
      </c>
      <c r="C50" s="159" t="s">
        <v>103</v>
      </c>
      <c r="D50" s="154">
        <f t="shared" si="3"/>
        <v>78557145</v>
      </c>
      <c r="E50" s="154">
        <f t="shared" si="9"/>
        <v>78330295</v>
      </c>
      <c r="F50" s="154">
        <v>1063090</v>
      </c>
      <c r="G50" s="154">
        <f t="shared" si="4"/>
        <v>226850</v>
      </c>
      <c r="H50" s="148">
        <f t="shared" si="5"/>
        <v>13363052</v>
      </c>
      <c r="I50" s="148">
        <v>13358257</v>
      </c>
      <c r="J50" s="150">
        <v>4795</v>
      </c>
      <c r="K50" s="148">
        <f t="shared" si="6"/>
        <v>7098104</v>
      </c>
      <c r="L50" s="148">
        <v>7098104</v>
      </c>
      <c r="M50" s="148"/>
      <c r="N50" s="148">
        <f t="shared" si="7"/>
        <v>54967539</v>
      </c>
      <c r="O50" s="148">
        <v>54963466</v>
      </c>
      <c r="P50" s="148">
        <v>4073</v>
      </c>
      <c r="Q50" s="148">
        <f t="shared" si="8"/>
        <v>3128450</v>
      </c>
      <c r="R50" s="148">
        <v>2910468</v>
      </c>
      <c r="S50" s="148">
        <v>217982</v>
      </c>
    </row>
    <row r="51" spans="1:19" x14ac:dyDescent="0.2">
      <c r="A51" s="157">
        <v>40</v>
      </c>
      <c r="B51" s="158" t="s">
        <v>104</v>
      </c>
      <c r="C51" s="159" t="s">
        <v>221</v>
      </c>
      <c r="D51" s="154">
        <f t="shared" si="3"/>
        <v>25322751</v>
      </c>
      <c r="E51" s="154">
        <f t="shared" si="9"/>
        <v>25209479</v>
      </c>
      <c r="F51" s="154">
        <v>426612</v>
      </c>
      <c r="G51" s="154">
        <f t="shared" si="4"/>
        <v>113272</v>
      </c>
      <c r="H51" s="148">
        <f t="shared" si="5"/>
        <v>3389910</v>
      </c>
      <c r="I51" s="148">
        <v>3380320</v>
      </c>
      <c r="J51" s="150">
        <v>9590</v>
      </c>
      <c r="K51" s="148">
        <f t="shared" si="6"/>
        <v>2271560</v>
      </c>
      <c r="L51" s="148">
        <v>2271560</v>
      </c>
      <c r="M51" s="148"/>
      <c r="N51" s="148">
        <f t="shared" si="7"/>
        <v>18314366</v>
      </c>
      <c r="O51" s="148">
        <v>18306219</v>
      </c>
      <c r="P51" s="148">
        <v>8147</v>
      </c>
      <c r="Q51" s="148">
        <f t="shared" si="8"/>
        <v>1346915</v>
      </c>
      <c r="R51" s="148">
        <v>1251380</v>
      </c>
      <c r="S51" s="148">
        <v>95535</v>
      </c>
    </row>
    <row r="52" spans="1:19" x14ac:dyDescent="0.2">
      <c r="A52" s="157">
        <v>41</v>
      </c>
      <c r="B52" s="158" t="s">
        <v>105</v>
      </c>
      <c r="C52" s="159" t="s">
        <v>2</v>
      </c>
      <c r="D52" s="154">
        <f t="shared" si="3"/>
        <v>43434456</v>
      </c>
      <c r="E52" s="154">
        <f t="shared" si="9"/>
        <v>43344303</v>
      </c>
      <c r="F52" s="154">
        <v>6467990</v>
      </c>
      <c r="G52" s="154">
        <f t="shared" si="4"/>
        <v>90153</v>
      </c>
      <c r="H52" s="148"/>
      <c r="I52" s="148"/>
      <c r="J52" s="150"/>
      <c r="K52" s="148">
        <f t="shared" si="6"/>
        <v>5622632</v>
      </c>
      <c r="L52" s="148">
        <v>5622632</v>
      </c>
      <c r="M52" s="148"/>
      <c r="N52" s="148">
        <f t="shared" si="7"/>
        <v>34877136</v>
      </c>
      <c r="O52" s="148">
        <v>34877136</v>
      </c>
      <c r="P52" s="148"/>
      <c r="Q52" s="148">
        <f t="shared" si="8"/>
        <v>2934688</v>
      </c>
      <c r="R52" s="148">
        <v>2844535</v>
      </c>
      <c r="S52" s="148">
        <v>90153</v>
      </c>
    </row>
    <row r="53" spans="1:19" x14ac:dyDescent="0.2">
      <c r="A53" s="157">
        <v>42</v>
      </c>
      <c r="B53" s="161" t="s">
        <v>106</v>
      </c>
      <c r="C53" s="159" t="s">
        <v>3</v>
      </c>
      <c r="D53" s="154">
        <f t="shared" si="3"/>
        <v>18607847</v>
      </c>
      <c r="E53" s="154">
        <f t="shared" si="9"/>
        <v>18527113</v>
      </c>
      <c r="F53" s="154">
        <v>299317</v>
      </c>
      <c r="G53" s="154">
        <f t="shared" si="4"/>
        <v>80734</v>
      </c>
      <c r="H53" s="148">
        <f t="shared" si="5"/>
        <v>2857689</v>
      </c>
      <c r="I53" s="148">
        <v>2857689</v>
      </c>
      <c r="J53" s="150"/>
      <c r="K53" s="148">
        <f t="shared" si="6"/>
        <v>1442128</v>
      </c>
      <c r="L53" s="148">
        <v>1442128</v>
      </c>
      <c r="M53" s="148"/>
      <c r="N53" s="148">
        <f t="shared" si="7"/>
        <v>12884417</v>
      </c>
      <c r="O53" s="148">
        <v>12884417</v>
      </c>
      <c r="P53" s="148"/>
      <c r="Q53" s="148">
        <f t="shared" si="8"/>
        <v>1423613</v>
      </c>
      <c r="R53" s="148">
        <v>1342879</v>
      </c>
      <c r="S53" s="148">
        <v>80734</v>
      </c>
    </row>
    <row r="54" spans="1:19" x14ac:dyDescent="0.2">
      <c r="A54" s="157">
        <v>43</v>
      </c>
      <c r="B54" s="160" t="s">
        <v>152</v>
      </c>
      <c r="C54" s="159" t="s">
        <v>32</v>
      </c>
      <c r="D54" s="154">
        <f t="shared" si="3"/>
        <v>22821141</v>
      </c>
      <c r="E54" s="154">
        <f t="shared" si="9"/>
        <v>22821141</v>
      </c>
      <c r="F54" s="154">
        <v>402529</v>
      </c>
      <c r="G54" s="154"/>
      <c r="H54" s="148">
        <f t="shared" si="5"/>
        <v>3878977</v>
      </c>
      <c r="I54" s="148">
        <v>3878977</v>
      </c>
      <c r="J54" s="150"/>
      <c r="K54" s="148">
        <f t="shared" si="6"/>
        <v>2294484</v>
      </c>
      <c r="L54" s="148">
        <v>2294484</v>
      </c>
      <c r="M54" s="148"/>
      <c r="N54" s="148">
        <f t="shared" si="7"/>
        <v>16130981</v>
      </c>
      <c r="O54" s="148">
        <v>16130981</v>
      </c>
      <c r="P54" s="148"/>
      <c r="Q54" s="148">
        <f t="shared" si="8"/>
        <v>516699</v>
      </c>
      <c r="R54" s="148">
        <v>516699</v>
      </c>
      <c r="S54" s="148">
        <v>0</v>
      </c>
    </row>
    <row r="55" spans="1:19" x14ac:dyDescent="0.2">
      <c r="A55" s="157">
        <v>44</v>
      </c>
      <c r="B55" s="161" t="s">
        <v>107</v>
      </c>
      <c r="C55" s="159" t="s">
        <v>217</v>
      </c>
      <c r="D55" s="154">
        <f t="shared" si="3"/>
        <v>28787431</v>
      </c>
      <c r="E55" s="154">
        <f t="shared" si="9"/>
        <v>28699969</v>
      </c>
      <c r="F55" s="154">
        <v>756892</v>
      </c>
      <c r="G55" s="154">
        <f t="shared" si="4"/>
        <v>87462</v>
      </c>
      <c r="H55" s="148">
        <f t="shared" si="5"/>
        <v>4300918</v>
      </c>
      <c r="I55" s="148">
        <v>4300918</v>
      </c>
      <c r="J55" s="150"/>
      <c r="K55" s="148">
        <f t="shared" si="6"/>
        <v>2507052</v>
      </c>
      <c r="L55" s="148">
        <v>2507052</v>
      </c>
      <c r="M55" s="148"/>
      <c r="N55" s="148">
        <f t="shared" si="7"/>
        <v>21418358</v>
      </c>
      <c r="O55" s="148">
        <v>21418358</v>
      </c>
      <c r="P55" s="148"/>
      <c r="Q55" s="148">
        <f t="shared" si="8"/>
        <v>561103</v>
      </c>
      <c r="R55" s="148">
        <v>473641</v>
      </c>
      <c r="S55" s="148">
        <v>87462</v>
      </c>
    </row>
    <row r="56" spans="1:19" x14ac:dyDescent="0.2">
      <c r="A56" s="157">
        <v>45</v>
      </c>
      <c r="B56" s="160" t="s">
        <v>108</v>
      </c>
      <c r="C56" s="159" t="s">
        <v>0</v>
      </c>
      <c r="D56" s="154">
        <f t="shared" si="3"/>
        <v>28131005</v>
      </c>
      <c r="E56" s="154">
        <f t="shared" si="9"/>
        <v>28104094</v>
      </c>
      <c r="F56" s="154">
        <v>2618160</v>
      </c>
      <c r="G56" s="154">
        <f t="shared" si="4"/>
        <v>26911</v>
      </c>
      <c r="H56" s="148">
        <f t="shared" si="5"/>
        <v>4981776</v>
      </c>
      <c r="I56" s="148">
        <v>4981776</v>
      </c>
      <c r="J56" s="150"/>
      <c r="K56" s="148">
        <f t="shared" si="6"/>
        <v>2894676</v>
      </c>
      <c r="L56" s="148">
        <v>2894676</v>
      </c>
      <c r="M56" s="148"/>
      <c r="N56" s="148">
        <f t="shared" si="7"/>
        <v>18151427</v>
      </c>
      <c r="O56" s="148">
        <v>18151427</v>
      </c>
      <c r="P56" s="148"/>
      <c r="Q56" s="148">
        <f t="shared" si="8"/>
        <v>2103126</v>
      </c>
      <c r="R56" s="148">
        <v>2076215</v>
      </c>
      <c r="S56" s="148">
        <v>26911</v>
      </c>
    </row>
    <row r="57" spans="1:19" x14ac:dyDescent="0.2">
      <c r="A57" s="157">
        <v>46</v>
      </c>
      <c r="B57" s="161" t="s">
        <v>109</v>
      </c>
      <c r="C57" s="159" t="s">
        <v>4</v>
      </c>
      <c r="D57" s="154">
        <f t="shared" si="3"/>
        <v>12377392</v>
      </c>
      <c r="E57" s="154">
        <f t="shared" si="9"/>
        <v>12369319</v>
      </c>
      <c r="F57" s="154">
        <v>1300479</v>
      </c>
      <c r="G57" s="154">
        <f t="shared" si="4"/>
        <v>8073</v>
      </c>
      <c r="H57" s="148">
        <f t="shared" si="5"/>
        <v>1635020</v>
      </c>
      <c r="I57" s="148">
        <v>1635020</v>
      </c>
      <c r="J57" s="150"/>
      <c r="K57" s="148">
        <f t="shared" si="6"/>
        <v>958640</v>
      </c>
      <c r="L57" s="148">
        <v>958640</v>
      </c>
      <c r="M57" s="148"/>
      <c r="N57" s="148">
        <f t="shared" si="7"/>
        <v>8656145</v>
      </c>
      <c r="O57" s="148">
        <v>8656145</v>
      </c>
      <c r="P57" s="148"/>
      <c r="Q57" s="148">
        <f t="shared" si="8"/>
        <v>1127587</v>
      </c>
      <c r="R57" s="148">
        <v>1119514</v>
      </c>
      <c r="S57" s="148">
        <v>8073</v>
      </c>
    </row>
    <row r="58" spans="1:19" x14ac:dyDescent="0.2">
      <c r="A58" s="157">
        <v>47</v>
      </c>
      <c r="B58" s="160" t="s">
        <v>110</v>
      </c>
      <c r="C58" s="159" t="s">
        <v>1</v>
      </c>
      <c r="D58" s="154">
        <f t="shared" si="3"/>
        <v>20046673</v>
      </c>
      <c r="E58" s="154">
        <f t="shared" si="9"/>
        <v>20046673</v>
      </c>
      <c r="F58" s="154">
        <v>8821237</v>
      </c>
      <c r="G58" s="154"/>
      <c r="H58" s="148">
        <f t="shared" si="5"/>
        <v>3524163</v>
      </c>
      <c r="I58" s="148">
        <v>3524163</v>
      </c>
      <c r="J58" s="150"/>
      <c r="K58" s="148">
        <f t="shared" si="6"/>
        <v>1510900</v>
      </c>
      <c r="L58" s="148">
        <v>1510900</v>
      </c>
      <c r="M58" s="148"/>
      <c r="N58" s="148">
        <f t="shared" si="7"/>
        <v>13910934</v>
      </c>
      <c r="O58" s="148">
        <v>13910934</v>
      </c>
      <c r="P58" s="148"/>
      <c r="Q58" s="148">
        <f t="shared" si="8"/>
        <v>1100676</v>
      </c>
      <c r="R58" s="148">
        <v>1100676</v>
      </c>
      <c r="S58" s="148"/>
    </row>
    <row r="59" spans="1:19" x14ac:dyDescent="0.2">
      <c r="A59" s="157">
        <v>48</v>
      </c>
      <c r="B59" s="161" t="s">
        <v>111</v>
      </c>
      <c r="C59" s="159" t="s">
        <v>218</v>
      </c>
      <c r="D59" s="154">
        <f t="shared" si="3"/>
        <v>37715646</v>
      </c>
      <c r="E59" s="154">
        <f t="shared" si="9"/>
        <v>37691426</v>
      </c>
      <c r="F59" s="154">
        <v>1823423</v>
      </c>
      <c r="G59" s="154">
        <f t="shared" si="4"/>
        <v>24220</v>
      </c>
      <c r="H59" s="148">
        <f t="shared" si="5"/>
        <v>5533176</v>
      </c>
      <c r="I59" s="148">
        <v>5533176</v>
      </c>
      <c r="J59" s="150"/>
      <c r="K59" s="148">
        <f t="shared" si="6"/>
        <v>2377844</v>
      </c>
      <c r="L59" s="148">
        <v>2377844</v>
      </c>
      <c r="M59" s="148"/>
      <c r="N59" s="148">
        <f t="shared" si="7"/>
        <v>26412444</v>
      </c>
      <c r="O59" s="148">
        <v>26412444</v>
      </c>
      <c r="P59" s="148"/>
      <c r="Q59" s="148">
        <f t="shared" si="8"/>
        <v>3392182</v>
      </c>
      <c r="R59" s="148">
        <v>3367962</v>
      </c>
      <c r="S59" s="148">
        <v>24220</v>
      </c>
    </row>
    <row r="60" spans="1:19" x14ac:dyDescent="0.2">
      <c r="A60" s="157">
        <v>49</v>
      </c>
      <c r="B60" s="161" t="s">
        <v>112</v>
      </c>
      <c r="C60" s="159" t="s">
        <v>25</v>
      </c>
      <c r="D60" s="154">
        <f t="shared" si="3"/>
        <v>104883827</v>
      </c>
      <c r="E60" s="154">
        <f t="shared" si="9"/>
        <v>104475825</v>
      </c>
      <c r="F60" s="154">
        <v>3192710</v>
      </c>
      <c r="G60" s="154">
        <f t="shared" si="4"/>
        <v>408002</v>
      </c>
      <c r="H60" s="148">
        <f t="shared" si="5"/>
        <v>15036430</v>
      </c>
      <c r="I60" s="148">
        <v>15036430</v>
      </c>
      <c r="J60" s="150"/>
      <c r="K60" s="148">
        <f t="shared" si="6"/>
        <v>8333916</v>
      </c>
      <c r="L60" s="148">
        <v>8333916</v>
      </c>
      <c r="M60" s="148"/>
      <c r="N60" s="148">
        <f t="shared" si="7"/>
        <v>75448997</v>
      </c>
      <c r="O60" s="148">
        <v>75416409</v>
      </c>
      <c r="P60" s="148">
        <v>32588</v>
      </c>
      <c r="Q60" s="148">
        <f t="shared" si="8"/>
        <v>6064484</v>
      </c>
      <c r="R60" s="148">
        <v>5689070</v>
      </c>
      <c r="S60" s="148">
        <v>375414</v>
      </c>
    </row>
    <row r="61" spans="1:19" x14ac:dyDescent="0.2">
      <c r="A61" s="157">
        <v>50</v>
      </c>
      <c r="B61" s="161" t="s">
        <v>160</v>
      </c>
      <c r="C61" s="159" t="s">
        <v>53</v>
      </c>
      <c r="D61" s="154">
        <f t="shared" si="3"/>
        <v>23562421</v>
      </c>
      <c r="E61" s="154">
        <f t="shared" si="9"/>
        <v>23554348</v>
      </c>
      <c r="F61" s="154">
        <v>2559672</v>
      </c>
      <c r="G61" s="154">
        <f t="shared" si="4"/>
        <v>8073</v>
      </c>
      <c r="H61" s="148">
        <f t="shared" si="5"/>
        <v>3926925</v>
      </c>
      <c r="I61" s="148">
        <v>3926925</v>
      </c>
      <c r="J61" s="150"/>
      <c r="K61" s="148">
        <f t="shared" si="6"/>
        <v>1760980</v>
      </c>
      <c r="L61" s="148">
        <v>1760980</v>
      </c>
      <c r="M61" s="148"/>
      <c r="N61" s="148">
        <f t="shared" si="7"/>
        <v>16542402</v>
      </c>
      <c r="O61" s="148">
        <v>16542402</v>
      </c>
      <c r="P61" s="148"/>
      <c r="Q61" s="148">
        <f t="shared" si="8"/>
        <v>1332114</v>
      </c>
      <c r="R61" s="148">
        <v>1324041</v>
      </c>
      <c r="S61" s="148">
        <v>8073</v>
      </c>
    </row>
    <row r="62" spans="1:19" x14ac:dyDescent="0.2">
      <c r="A62" s="157">
        <v>51</v>
      </c>
      <c r="B62" s="161" t="s">
        <v>113</v>
      </c>
      <c r="C62" s="159" t="s">
        <v>219</v>
      </c>
      <c r="D62" s="154">
        <f t="shared" si="3"/>
        <v>17031831</v>
      </c>
      <c r="E62" s="154">
        <f t="shared" si="9"/>
        <v>17011647</v>
      </c>
      <c r="F62" s="154">
        <v>650239</v>
      </c>
      <c r="G62" s="154">
        <f t="shared" si="4"/>
        <v>20184</v>
      </c>
      <c r="H62" s="148">
        <f t="shared" si="5"/>
        <v>2320674</v>
      </c>
      <c r="I62" s="148">
        <v>2320674</v>
      </c>
      <c r="J62" s="150"/>
      <c r="K62" s="148">
        <f t="shared" si="6"/>
        <v>1281660</v>
      </c>
      <c r="L62" s="148">
        <v>1281660</v>
      </c>
      <c r="M62" s="148"/>
      <c r="N62" s="148">
        <f t="shared" si="7"/>
        <v>11556463</v>
      </c>
      <c r="O62" s="148">
        <v>11556463</v>
      </c>
      <c r="P62" s="148"/>
      <c r="Q62" s="148">
        <f t="shared" si="8"/>
        <v>1873034</v>
      </c>
      <c r="R62" s="148">
        <v>1852850</v>
      </c>
      <c r="S62" s="148">
        <v>20184</v>
      </c>
    </row>
    <row r="63" spans="1:19" x14ac:dyDescent="0.2">
      <c r="A63" s="157">
        <v>52</v>
      </c>
      <c r="B63" s="160" t="s">
        <v>162</v>
      </c>
      <c r="C63" s="159" t="s">
        <v>220</v>
      </c>
      <c r="D63" s="154">
        <f t="shared" si="3"/>
        <v>20866087</v>
      </c>
      <c r="E63" s="154">
        <f t="shared" si="9"/>
        <v>20859359</v>
      </c>
      <c r="F63" s="154">
        <v>650239</v>
      </c>
      <c r="G63" s="154">
        <f t="shared" si="4"/>
        <v>6728</v>
      </c>
      <c r="H63" s="148">
        <f t="shared" si="5"/>
        <v>3154965</v>
      </c>
      <c r="I63" s="148">
        <v>3154965</v>
      </c>
      <c r="J63" s="150"/>
      <c r="K63" s="148">
        <f t="shared" si="6"/>
        <v>1667200</v>
      </c>
      <c r="L63" s="148">
        <v>1667200</v>
      </c>
      <c r="M63" s="148"/>
      <c r="N63" s="148">
        <f t="shared" si="7"/>
        <v>15430342</v>
      </c>
      <c r="O63" s="148">
        <v>15430342</v>
      </c>
      <c r="P63" s="148"/>
      <c r="Q63" s="148">
        <f t="shared" si="8"/>
        <v>613580</v>
      </c>
      <c r="R63" s="148">
        <v>606852</v>
      </c>
      <c r="S63" s="148">
        <v>6728</v>
      </c>
    </row>
    <row r="64" spans="1:19" x14ac:dyDescent="0.2">
      <c r="A64" s="157">
        <v>53</v>
      </c>
      <c r="B64" s="161" t="s">
        <v>223</v>
      </c>
      <c r="C64" s="159" t="s">
        <v>222</v>
      </c>
      <c r="D64" s="154"/>
      <c r="E64" s="154"/>
      <c r="F64" s="154"/>
      <c r="G64" s="154"/>
      <c r="H64" s="148"/>
      <c r="I64" s="148"/>
      <c r="J64" s="150"/>
      <c r="K64" s="148"/>
      <c r="L64" s="148"/>
      <c r="M64" s="148"/>
      <c r="N64" s="148"/>
      <c r="O64" s="148"/>
      <c r="P64" s="148"/>
      <c r="Q64" s="148"/>
      <c r="R64" s="148"/>
      <c r="S64" s="148"/>
    </row>
    <row r="65" spans="1:19" ht="15.75" customHeight="1" x14ac:dyDescent="0.2">
      <c r="A65" s="157">
        <v>54</v>
      </c>
      <c r="B65" s="161" t="s">
        <v>233</v>
      </c>
      <c r="C65" s="159" t="s">
        <v>234</v>
      </c>
      <c r="D65" s="154"/>
      <c r="E65" s="154"/>
      <c r="F65" s="154"/>
      <c r="G65" s="154"/>
      <c r="H65" s="148"/>
      <c r="I65" s="148"/>
      <c r="J65" s="150"/>
      <c r="K65" s="148"/>
      <c r="L65" s="148"/>
      <c r="M65" s="148"/>
      <c r="N65" s="148"/>
      <c r="O65" s="148"/>
      <c r="P65" s="148"/>
      <c r="Q65" s="148"/>
      <c r="R65" s="148"/>
      <c r="S65" s="148"/>
    </row>
    <row r="66" spans="1:19" ht="13.5" customHeight="1" x14ac:dyDescent="0.2">
      <c r="A66" s="157">
        <v>55</v>
      </c>
      <c r="B66" s="161" t="s">
        <v>114</v>
      </c>
      <c r="C66" s="159" t="s">
        <v>52</v>
      </c>
      <c r="D66" s="154">
        <f t="shared" si="3"/>
        <v>181652</v>
      </c>
      <c r="E66" s="154"/>
      <c r="F66" s="154"/>
      <c r="G66" s="154">
        <f t="shared" si="4"/>
        <v>181652</v>
      </c>
      <c r="H66" s="148"/>
      <c r="I66" s="148"/>
      <c r="J66" s="150"/>
      <c r="K66" s="148"/>
      <c r="L66" s="148"/>
      <c r="M66" s="148"/>
      <c r="N66" s="148"/>
      <c r="O66" s="148"/>
      <c r="P66" s="148"/>
      <c r="Q66" s="148">
        <f t="shared" si="8"/>
        <v>181652</v>
      </c>
      <c r="R66" s="148"/>
      <c r="S66" s="148">
        <v>181652</v>
      </c>
    </row>
    <row r="67" spans="1:19" ht="12" customHeight="1" x14ac:dyDescent="0.2">
      <c r="A67" s="157">
        <v>56</v>
      </c>
      <c r="B67" s="160" t="s">
        <v>115</v>
      </c>
      <c r="C67" s="159" t="s">
        <v>235</v>
      </c>
      <c r="D67" s="154">
        <f t="shared" si="3"/>
        <v>261041</v>
      </c>
      <c r="E67" s="154"/>
      <c r="F67" s="154"/>
      <c r="G67" s="154">
        <f t="shared" si="4"/>
        <v>261041</v>
      </c>
      <c r="H67" s="148"/>
      <c r="I67" s="148"/>
      <c r="J67" s="150"/>
      <c r="K67" s="148"/>
      <c r="L67" s="148"/>
      <c r="M67" s="148"/>
      <c r="N67" s="148"/>
      <c r="O67" s="148"/>
      <c r="P67" s="148"/>
      <c r="Q67" s="148">
        <f t="shared" si="8"/>
        <v>261041</v>
      </c>
      <c r="R67" s="148"/>
      <c r="S67" s="148">
        <v>261041</v>
      </c>
    </row>
    <row r="68" spans="1:19" ht="14.25" customHeight="1" x14ac:dyDescent="0.2">
      <c r="A68" s="157">
        <v>57</v>
      </c>
      <c r="B68" s="158" t="s">
        <v>116</v>
      </c>
      <c r="C68" s="159" t="s">
        <v>117</v>
      </c>
      <c r="D68" s="154">
        <f t="shared" si="3"/>
        <v>78043</v>
      </c>
      <c r="E68" s="154"/>
      <c r="F68" s="154"/>
      <c r="G68" s="154">
        <f t="shared" si="4"/>
        <v>78043</v>
      </c>
      <c r="H68" s="148"/>
      <c r="I68" s="148"/>
      <c r="J68" s="150"/>
      <c r="K68" s="148"/>
      <c r="L68" s="148"/>
      <c r="M68" s="148"/>
      <c r="N68" s="148"/>
      <c r="O68" s="148"/>
      <c r="P68" s="148"/>
      <c r="Q68" s="148">
        <f t="shared" si="8"/>
        <v>78043</v>
      </c>
      <c r="R68" s="148"/>
      <c r="S68" s="148">
        <v>78043</v>
      </c>
    </row>
    <row r="69" spans="1:19" ht="12" customHeight="1" x14ac:dyDescent="0.2">
      <c r="A69" s="157">
        <v>58</v>
      </c>
      <c r="B69" s="160" t="s">
        <v>118</v>
      </c>
      <c r="C69" s="159" t="s">
        <v>236</v>
      </c>
      <c r="D69" s="154">
        <f t="shared" si="3"/>
        <v>84938</v>
      </c>
      <c r="E69" s="154"/>
      <c r="F69" s="154"/>
      <c r="G69" s="154">
        <f t="shared" si="4"/>
        <v>84938</v>
      </c>
      <c r="H69" s="148"/>
      <c r="I69" s="148"/>
      <c r="J69" s="150"/>
      <c r="K69" s="148">
        <f t="shared" si="6"/>
        <v>4168</v>
      </c>
      <c r="L69" s="148"/>
      <c r="M69" s="148">
        <v>4168</v>
      </c>
      <c r="N69" s="148">
        <f t="shared" si="7"/>
        <v>4073</v>
      </c>
      <c r="O69" s="148"/>
      <c r="P69" s="148">
        <v>4073</v>
      </c>
      <c r="Q69" s="148">
        <f t="shared" si="8"/>
        <v>76697</v>
      </c>
      <c r="R69" s="148"/>
      <c r="S69" s="148">
        <v>76697</v>
      </c>
    </row>
    <row r="70" spans="1:19" ht="13.5" customHeight="1" x14ac:dyDescent="0.2">
      <c r="A70" s="157">
        <v>59</v>
      </c>
      <c r="B70" s="161" t="s">
        <v>119</v>
      </c>
      <c r="C70" s="159" t="s">
        <v>327</v>
      </c>
      <c r="D70" s="154">
        <f t="shared" si="3"/>
        <v>10765</v>
      </c>
      <c r="E70" s="154"/>
      <c r="F70" s="154"/>
      <c r="G70" s="154">
        <f t="shared" si="4"/>
        <v>10765</v>
      </c>
      <c r="H70" s="148"/>
      <c r="I70" s="148"/>
      <c r="J70" s="150"/>
      <c r="K70" s="148"/>
      <c r="L70" s="148"/>
      <c r="M70" s="148"/>
      <c r="N70" s="148"/>
      <c r="O70" s="148"/>
      <c r="P70" s="148"/>
      <c r="Q70" s="148">
        <f t="shared" si="8"/>
        <v>10765</v>
      </c>
      <c r="R70" s="148"/>
      <c r="S70" s="148">
        <v>10765</v>
      </c>
    </row>
    <row r="71" spans="1:19" ht="26.25" customHeight="1" x14ac:dyDescent="0.2">
      <c r="A71" s="157">
        <v>60</v>
      </c>
      <c r="B71" s="158" t="s">
        <v>120</v>
      </c>
      <c r="C71" s="159" t="s">
        <v>237</v>
      </c>
      <c r="D71" s="154"/>
      <c r="E71" s="154"/>
      <c r="F71" s="154"/>
      <c r="G71" s="154"/>
      <c r="H71" s="148"/>
      <c r="I71" s="148"/>
      <c r="J71" s="150"/>
      <c r="K71" s="148"/>
      <c r="L71" s="148"/>
      <c r="M71" s="148"/>
      <c r="N71" s="148"/>
      <c r="O71" s="148"/>
      <c r="P71" s="148"/>
      <c r="Q71" s="148"/>
      <c r="R71" s="148"/>
      <c r="S71" s="148"/>
    </row>
    <row r="72" spans="1:19" ht="26.25" customHeight="1" x14ac:dyDescent="0.2">
      <c r="A72" s="157">
        <v>61</v>
      </c>
      <c r="B72" s="158" t="s">
        <v>121</v>
      </c>
      <c r="C72" s="159" t="s">
        <v>238</v>
      </c>
      <c r="D72" s="154"/>
      <c r="E72" s="154"/>
      <c r="F72" s="154"/>
      <c r="G72" s="154"/>
      <c r="H72" s="148"/>
      <c r="I72" s="148"/>
      <c r="J72" s="150"/>
      <c r="K72" s="148"/>
      <c r="L72" s="148"/>
      <c r="M72" s="148"/>
      <c r="N72" s="148"/>
      <c r="O72" s="148"/>
      <c r="P72" s="148"/>
      <c r="Q72" s="148"/>
      <c r="R72" s="148"/>
      <c r="S72" s="148"/>
    </row>
    <row r="73" spans="1:19" x14ac:dyDescent="0.2">
      <c r="A73" s="157">
        <v>62</v>
      </c>
      <c r="B73" s="160" t="s">
        <v>122</v>
      </c>
      <c r="C73" s="159" t="s">
        <v>239</v>
      </c>
      <c r="D73" s="154">
        <f t="shared" si="3"/>
        <v>82938185</v>
      </c>
      <c r="E73" s="154">
        <f t="shared" si="9"/>
        <v>82938185</v>
      </c>
      <c r="F73" s="154">
        <v>3182389</v>
      </c>
      <c r="G73" s="154"/>
      <c r="H73" s="148">
        <f t="shared" si="5"/>
        <v>14815870</v>
      </c>
      <c r="I73" s="148">
        <v>14815870</v>
      </c>
      <c r="J73" s="150"/>
      <c r="K73" s="148">
        <f t="shared" si="6"/>
        <v>7131448</v>
      </c>
      <c r="L73" s="148">
        <v>7131448</v>
      </c>
      <c r="M73" s="148"/>
      <c r="N73" s="148">
        <f t="shared" si="7"/>
        <v>58010429</v>
      </c>
      <c r="O73" s="148">
        <v>58010429</v>
      </c>
      <c r="P73" s="148"/>
      <c r="Q73" s="148">
        <f t="shared" si="8"/>
        <v>2980438</v>
      </c>
      <c r="R73" s="148">
        <v>2980438</v>
      </c>
      <c r="S73" s="148"/>
    </row>
    <row r="74" spans="1:19" x14ac:dyDescent="0.2">
      <c r="A74" s="157">
        <v>63</v>
      </c>
      <c r="B74" s="160" t="s">
        <v>123</v>
      </c>
      <c r="C74" s="159" t="s">
        <v>51</v>
      </c>
      <c r="D74" s="154">
        <f t="shared" si="3"/>
        <v>55850228</v>
      </c>
      <c r="E74" s="154">
        <f t="shared" si="9"/>
        <v>55850228</v>
      </c>
      <c r="F74" s="154">
        <v>206425</v>
      </c>
      <c r="G74" s="154"/>
      <c r="H74" s="148">
        <f t="shared" si="5"/>
        <v>8966239</v>
      </c>
      <c r="I74" s="148">
        <v>8966239</v>
      </c>
      <c r="J74" s="150"/>
      <c r="K74" s="148">
        <f t="shared" si="6"/>
        <v>4468096</v>
      </c>
      <c r="L74" s="148">
        <v>4468096</v>
      </c>
      <c r="M74" s="148"/>
      <c r="N74" s="148">
        <f t="shared" si="7"/>
        <v>40042308</v>
      </c>
      <c r="O74" s="148">
        <v>40042308</v>
      </c>
      <c r="P74" s="148"/>
      <c r="Q74" s="148">
        <f t="shared" si="8"/>
        <v>2373585</v>
      </c>
      <c r="R74" s="148">
        <v>2373585</v>
      </c>
      <c r="S74" s="148"/>
    </row>
    <row r="75" spans="1:19" x14ac:dyDescent="0.2">
      <c r="A75" s="157">
        <v>64</v>
      </c>
      <c r="B75" s="160" t="s">
        <v>124</v>
      </c>
      <c r="C75" s="159" t="s">
        <v>240</v>
      </c>
      <c r="D75" s="154">
        <f t="shared" si="3"/>
        <v>108809587</v>
      </c>
      <c r="E75" s="154">
        <f t="shared" si="9"/>
        <v>108809587</v>
      </c>
      <c r="F75" s="154">
        <v>842903</v>
      </c>
      <c r="G75" s="154"/>
      <c r="H75" s="148">
        <f t="shared" si="5"/>
        <v>19509960</v>
      </c>
      <c r="I75" s="148">
        <v>19509960</v>
      </c>
      <c r="J75" s="150"/>
      <c r="K75" s="148">
        <f t="shared" si="6"/>
        <v>8179700</v>
      </c>
      <c r="L75" s="148">
        <v>8179700</v>
      </c>
      <c r="M75" s="148"/>
      <c r="N75" s="148">
        <f t="shared" si="7"/>
        <v>75526393</v>
      </c>
      <c r="O75" s="148">
        <v>75526393</v>
      </c>
      <c r="P75" s="148"/>
      <c r="Q75" s="148">
        <f t="shared" si="8"/>
        <v>5593534</v>
      </c>
      <c r="R75" s="148">
        <v>5593534</v>
      </c>
      <c r="S75" s="148"/>
    </row>
    <row r="76" spans="1:19" ht="25.5" x14ac:dyDescent="0.2">
      <c r="A76" s="157">
        <v>65</v>
      </c>
      <c r="B76" s="160" t="s">
        <v>125</v>
      </c>
      <c r="C76" s="159" t="s">
        <v>241</v>
      </c>
      <c r="D76" s="154">
        <f t="shared" si="3"/>
        <v>33639</v>
      </c>
      <c r="E76" s="154">
        <f t="shared" si="9"/>
        <v>33639</v>
      </c>
      <c r="F76" s="154"/>
      <c r="G76" s="154"/>
      <c r="H76" s="148"/>
      <c r="I76" s="148"/>
      <c r="J76" s="150"/>
      <c r="K76" s="148"/>
      <c r="L76" s="148"/>
      <c r="M76" s="148"/>
      <c r="N76" s="148"/>
      <c r="O76" s="148"/>
      <c r="P76" s="148"/>
      <c r="Q76" s="148">
        <f t="shared" si="8"/>
        <v>33639</v>
      </c>
      <c r="R76" s="148">
        <v>33639</v>
      </c>
      <c r="S76" s="148"/>
    </row>
    <row r="77" spans="1:19" ht="25.5" x14ac:dyDescent="0.2">
      <c r="A77" s="157">
        <v>66</v>
      </c>
      <c r="B77" s="158" t="s">
        <v>126</v>
      </c>
      <c r="C77" s="159" t="s">
        <v>242</v>
      </c>
      <c r="D77" s="154">
        <f t="shared" ref="D77:D139" si="10">E77+G77</f>
        <v>12110</v>
      </c>
      <c r="E77" s="154">
        <f t="shared" si="9"/>
        <v>12110</v>
      </c>
      <c r="F77" s="154"/>
      <c r="G77" s="154"/>
      <c r="H77" s="148"/>
      <c r="I77" s="148"/>
      <c r="J77" s="150"/>
      <c r="K77" s="148"/>
      <c r="L77" s="148"/>
      <c r="M77" s="148"/>
      <c r="N77" s="148"/>
      <c r="O77" s="148"/>
      <c r="P77" s="148"/>
      <c r="Q77" s="148">
        <f t="shared" ref="Q77:Q139" si="11">R77+S77</f>
        <v>12110</v>
      </c>
      <c r="R77" s="148">
        <v>12110</v>
      </c>
      <c r="S77" s="148"/>
    </row>
    <row r="78" spans="1:19" ht="25.5" x14ac:dyDescent="0.2">
      <c r="A78" s="157">
        <v>67</v>
      </c>
      <c r="B78" s="160" t="s">
        <v>127</v>
      </c>
      <c r="C78" s="159" t="s">
        <v>243</v>
      </c>
      <c r="D78" s="154">
        <f t="shared" si="10"/>
        <v>9419</v>
      </c>
      <c r="E78" s="154">
        <f t="shared" si="9"/>
        <v>9419</v>
      </c>
      <c r="F78" s="154"/>
      <c r="G78" s="154"/>
      <c r="H78" s="148"/>
      <c r="I78" s="148"/>
      <c r="J78" s="150"/>
      <c r="K78" s="148"/>
      <c r="L78" s="148"/>
      <c r="M78" s="148"/>
      <c r="N78" s="148"/>
      <c r="O78" s="148"/>
      <c r="P78" s="148"/>
      <c r="Q78" s="148">
        <f t="shared" si="11"/>
        <v>9419</v>
      </c>
      <c r="R78" s="148">
        <v>9419</v>
      </c>
      <c r="S78" s="148"/>
    </row>
    <row r="79" spans="1:19" ht="25.5" x14ac:dyDescent="0.2">
      <c r="A79" s="157">
        <v>68</v>
      </c>
      <c r="B79" s="160" t="s">
        <v>128</v>
      </c>
      <c r="C79" s="159" t="s">
        <v>244</v>
      </c>
      <c r="D79" s="154">
        <f t="shared" si="10"/>
        <v>14801</v>
      </c>
      <c r="E79" s="154">
        <f t="shared" si="9"/>
        <v>14801</v>
      </c>
      <c r="F79" s="154"/>
      <c r="G79" s="154"/>
      <c r="H79" s="148"/>
      <c r="I79" s="148"/>
      <c r="J79" s="150"/>
      <c r="K79" s="148"/>
      <c r="L79" s="148"/>
      <c r="M79" s="148"/>
      <c r="N79" s="148"/>
      <c r="O79" s="148"/>
      <c r="P79" s="148"/>
      <c r="Q79" s="148">
        <f t="shared" si="11"/>
        <v>14801</v>
      </c>
      <c r="R79" s="148">
        <v>14801</v>
      </c>
      <c r="S79" s="148"/>
    </row>
    <row r="80" spans="1:19" ht="25.5" x14ac:dyDescent="0.2">
      <c r="A80" s="157">
        <v>69</v>
      </c>
      <c r="B80" s="158" t="s">
        <v>129</v>
      </c>
      <c r="C80" s="159" t="s">
        <v>245</v>
      </c>
      <c r="D80" s="154">
        <f t="shared" si="10"/>
        <v>4037</v>
      </c>
      <c r="E80" s="154">
        <f t="shared" si="9"/>
        <v>4037</v>
      </c>
      <c r="F80" s="154"/>
      <c r="G80" s="154"/>
      <c r="H80" s="148"/>
      <c r="I80" s="148"/>
      <c r="J80" s="150"/>
      <c r="K80" s="148"/>
      <c r="L80" s="148"/>
      <c r="M80" s="148"/>
      <c r="N80" s="148"/>
      <c r="O80" s="148"/>
      <c r="P80" s="148"/>
      <c r="Q80" s="148">
        <f t="shared" si="11"/>
        <v>4037</v>
      </c>
      <c r="R80" s="148">
        <v>4037</v>
      </c>
      <c r="S80" s="148"/>
    </row>
    <row r="81" spans="1:19" ht="25.5" x14ac:dyDescent="0.2">
      <c r="A81" s="157">
        <v>70</v>
      </c>
      <c r="B81" s="158" t="s">
        <v>130</v>
      </c>
      <c r="C81" s="159" t="s">
        <v>246</v>
      </c>
      <c r="D81" s="154"/>
      <c r="E81" s="154"/>
      <c r="F81" s="154"/>
      <c r="G81" s="154"/>
      <c r="H81" s="148"/>
      <c r="I81" s="148"/>
      <c r="J81" s="150"/>
      <c r="K81" s="148"/>
      <c r="L81" s="148"/>
      <c r="M81" s="148"/>
      <c r="N81" s="148"/>
      <c r="O81" s="148"/>
      <c r="P81" s="148"/>
      <c r="Q81" s="148"/>
      <c r="R81" s="148"/>
      <c r="S81" s="148"/>
    </row>
    <row r="82" spans="1:19" ht="25.5" x14ac:dyDescent="0.2">
      <c r="A82" s="157">
        <v>71</v>
      </c>
      <c r="B82" s="158" t="s">
        <v>131</v>
      </c>
      <c r="C82" s="159" t="s">
        <v>247</v>
      </c>
      <c r="D82" s="154"/>
      <c r="E82" s="154"/>
      <c r="F82" s="154"/>
      <c r="G82" s="154"/>
      <c r="H82" s="148"/>
      <c r="I82" s="148"/>
      <c r="J82" s="150"/>
      <c r="K82" s="148"/>
      <c r="L82" s="148"/>
      <c r="M82" s="148"/>
      <c r="N82" s="148"/>
      <c r="O82" s="148"/>
      <c r="P82" s="148"/>
      <c r="Q82" s="148"/>
      <c r="R82" s="148"/>
      <c r="S82" s="148"/>
    </row>
    <row r="83" spans="1:19" ht="13.5" customHeight="1" x14ac:dyDescent="0.2">
      <c r="A83" s="157">
        <v>72</v>
      </c>
      <c r="B83" s="161" t="s">
        <v>132</v>
      </c>
      <c r="C83" s="159" t="s">
        <v>133</v>
      </c>
      <c r="D83" s="154">
        <f t="shared" si="10"/>
        <v>63611288</v>
      </c>
      <c r="E83" s="154">
        <f t="shared" ref="E83:E139" si="12">I83+L83+O83+R83</f>
        <v>63470003</v>
      </c>
      <c r="F83" s="154">
        <v>1785578</v>
      </c>
      <c r="G83" s="154">
        <f t="shared" ref="G83:G110" si="13">J83+M83+P83+S83</f>
        <v>141285</v>
      </c>
      <c r="H83" s="148">
        <f t="shared" ref="H83:H139" si="14">I83+J83</f>
        <v>10126575</v>
      </c>
      <c r="I83" s="148">
        <v>10126575</v>
      </c>
      <c r="J83" s="150"/>
      <c r="K83" s="148">
        <f t="shared" ref="K83:K139" si="15">L83+M83</f>
        <v>5956072</v>
      </c>
      <c r="L83" s="148">
        <v>5956072</v>
      </c>
      <c r="M83" s="148"/>
      <c r="N83" s="148">
        <f t="shared" ref="N83:N139" si="16">O83+P83</f>
        <v>45362273</v>
      </c>
      <c r="O83" s="148">
        <v>45362273</v>
      </c>
      <c r="P83" s="148"/>
      <c r="Q83" s="148">
        <f t="shared" si="11"/>
        <v>2166368</v>
      </c>
      <c r="R83" s="148">
        <v>2025083</v>
      </c>
      <c r="S83" s="148">
        <v>141285</v>
      </c>
    </row>
    <row r="84" spans="1:19" x14ac:dyDescent="0.2">
      <c r="A84" s="157">
        <v>73</v>
      </c>
      <c r="B84" s="158" t="s">
        <v>134</v>
      </c>
      <c r="C84" s="159" t="s">
        <v>248</v>
      </c>
      <c r="D84" s="154">
        <f t="shared" si="10"/>
        <v>131905428</v>
      </c>
      <c r="E84" s="154">
        <f t="shared" si="12"/>
        <v>131905428</v>
      </c>
      <c r="F84" s="154">
        <v>1737412</v>
      </c>
      <c r="G84" s="154"/>
      <c r="H84" s="148">
        <f t="shared" si="14"/>
        <v>21868992</v>
      </c>
      <c r="I84" s="148">
        <v>21868992</v>
      </c>
      <c r="J84" s="150"/>
      <c r="K84" s="148">
        <f t="shared" si="15"/>
        <v>10882648</v>
      </c>
      <c r="L84" s="148">
        <v>10882648</v>
      </c>
      <c r="M84" s="148"/>
      <c r="N84" s="148">
        <f t="shared" si="16"/>
        <v>92280616</v>
      </c>
      <c r="O84" s="148">
        <v>92280616</v>
      </c>
      <c r="P84" s="148"/>
      <c r="Q84" s="148">
        <f t="shared" si="11"/>
        <v>6873172</v>
      </c>
      <c r="R84" s="148">
        <v>6873172</v>
      </c>
      <c r="S84" s="148"/>
    </row>
    <row r="85" spans="1:19" x14ac:dyDescent="0.2">
      <c r="A85" s="157">
        <v>74</v>
      </c>
      <c r="B85" s="161" t="s">
        <v>135</v>
      </c>
      <c r="C85" s="159" t="s">
        <v>35</v>
      </c>
      <c r="D85" s="154">
        <f t="shared" si="10"/>
        <v>90137422</v>
      </c>
      <c r="E85" s="154">
        <f t="shared" si="12"/>
        <v>90137422</v>
      </c>
      <c r="F85" s="154">
        <v>2277558</v>
      </c>
      <c r="G85" s="154"/>
      <c r="H85" s="148">
        <f t="shared" si="14"/>
        <v>14422698</v>
      </c>
      <c r="I85" s="148">
        <v>14422698</v>
      </c>
      <c r="J85" s="150"/>
      <c r="K85" s="148">
        <f t="shared" si="15"/>
        <v>6939720</v>
      </c>
      <c r="L85" s="148">
        <v>6939720</v>
      </c>
      <c r="M85" s="148"/>
      <c r="N85" s="148">
        <f t="shared" si="16"/>
        <v>62931193</v>
      </c>
      <c r="O85" s="148">
        <v>62931193</v>
      </c>
      <c r="P85" s="148"/>
      <c r="Q85" s="148">
        <f t="shared" si="11"/>
        <v>5843811</v>
      </c>
      <c r="R85" s="148">
        <v>5843811</v>
      </c>
      <c r="S85" s="148"/>
    </row>
    <row r="86" spans="1:19" x14ac:dyDescent="0.2">
      <c r="A86" s="157">
        <v>75</v>
      </c>
      <c r="B86" s="158" t="s">
        <v>136</v>
      </c>
      <c r="C86" s="159" t="s">
        <v>415</v>
      </c>
      <c r="D86" s="154">
        <f t="shared" si="10"/>
        <v>48994019</v>
      </c>
      <c r="E86" s="154">
        <f t="shared" si="12"/>
        <v>48994019</v>
      </c>
      <c r="F86" s="154">
        <v>2143382</v>
      </c>
      <c r="G86" s="154"/>
      <c r="H86" s="148">
        <f t="shared" si="14"/>
        <v>8390865</v>
      </c>
      <c r="I86" s="148">
        <v>8390865</v>
      </c>
      <c r="J86" s="150"/>
      <c r="K86" s="148">
        <f t="shared" si="15"/>
        <v>4770276</v>
      </c>
      <c r="L86" s="148">
        <v>4770276</v>
      </c>
      <c r="M86" s="148"/>
      <c r="N86" s="148">
        <f t="shared" si="16"/>
        <v>33280332</v>
      </c>
      <c r="O86" s="148">
        <v>33280332</v>
      </c>
      <c r="P86" s="148"/>
      <c r="Q86" s="148">
        <f t="shared" si="11"/>
        <v>2552546</v>
      </c>
      <c r="R86" s="148">
        <v>2552546</v>
      </c>
      <c r="S86" s="148"/>
    </row>
    <row r="87" spans="1:19" x14ac:dyDescent="0.2">
      <c r="A87" s="157">
        <v>76</v>
      </c>
      <c r="B87" s="158" t="s">
        <v>137</v>
      </c>
      <c r="C87" s="159" t="s">
        <v>36</v>
      </c>
      <c r="D87" s="154">
        <f t="shared" si="10"/>
        <v>139123260</v>
      </c>
      <c r="E87" s="154">
        <f t="shared" si="12"/>
        <v>139123260</v>
      </c>
      <c r="F87" s="154">
        <v>11229531</v>
      </c>
      <c r="G87" s="154"/>
      <c r="H87" s="148">
        <f t="shared" si="14"/>
        <v>22842332</v>
      </c>
      <c r="I87" s="148">
        <v>22842332</v>
      </c>
      <c r="J87" s="150"/>
      <c r="K87" s="148">
        <f t="shared" si="15"/>
        <v>12949976</v>
      </c>
      <c r="L87" s="148">
        <v>12949976</v>
      </c>
      <c r="M87" s="148"/>
      <c r="N87" s="148">
        <f t="shared" si="16"/>
        <v>97853137</v>
      </c>
      <c r="O87" s="148">
        <v>97853137</v>
      </c>
      <c r="P87" s="148"/>
      <c r="Q87" s="148">
        <f t="shared" si="11"/>
        <v>5477815</v>
      </c>
      <c r="R87" s="148">
        <v>5477815</v>
      </c>
      <c r="S87" s="148"/>
    </row>
    <row r="88" spans="1:19" x14ac:dyDescent="0.2">
      <c r="A88" s="157">
        <v>77</v>
      </c>
      <c r="B88" s="158" t="s">
        <v>138</v>
      </c>
      <c r="C88" s="159" t="s">
        <v>50</v>
      </c>
      <c r="D88" s="154">
        <f t="shared" si="10"/>
        <v>107646</v>
      </c>
      <c r="E88" s="154"/>
      <c r="F88" s="154"/>
      <c r="G88" s="154">
        <f t="shared" si="13"/>
        <v>107646</v>
      </c>
      <c r="H88" s="148"/>
      <c r="I88" s="148"/>
      <c r="J88" s="150"/>
      <c r="K88" s="148"/>
      <c r="L88" s="148"/>
      <c r="M88" s="148"/>
      <c r="N88" s="148"/>
      <c r="O88" s="148"/>
      <c r="P88" s="148"/>
      <c r="Q88" s="148">
        <f t="shared" si="11"/>
        <v>107646</v>
      </c>
      <c r="R88" s="148"/>
      <c r="S88" s="148">
        <v>107646</v>
      </c>
    </row>
    <row r="89" spans="1:19" s="152" customFormat="1" x14ac:dyDescent="0.2">
      <c r="A89" s="157">
        <v>78</v>
      </c>
      <c r="B89" s="158" t="s">
        <v>139</v>
      </c>
      <c r="C89" s="159" t="s">
        <v>229</v>
      </c>
      <c r="D89" s="154">
        <f t="shared" si="10"/>
        <v>110758251</v>
      </c>
      <c r="E89" s="154">
        <f t="shared" si="12"/>
        <v>110758251</v>
      </c>
      <c r="F89" s="154">
        <v>3182389</v>
      </c>
      <c r="G89" s="154"/>
      <c r="H89" s="148">
        <f t="shared" si="14"/>
        <v>16268689</v>
      </c>
      <c r="I89" s="148">
        <v>16268689</v>
      </c>
      <c r="J89" s="150"/>
      <c r="K89" s="148">
        <f t="shared" si="15"/>
        <v>8604836</v>
      </c>
      <c r="L89" s="148">
        <v>8604836</v>
      </c>
      <c r="M89" s="148"/>
      <c r="N89" s="148">
        <f t="shared" si="16"/>
        <v>77628308</v>
      </c>
      <c r="O89" s="148">
        <v>77628308</v>
      </c>
      <c r="P89" s="148"/>
      <c r="Q89" s="148">
        <f t="shared" si="11"/>
        <v>8256418</v>
      </c>
      <c r="R89" s="148">
        <v>8256418</v>
      </c>
      <c r="S89" s="148"/>
    </row>
    <row r="90" spans="1:19" x14ac:dyDescent="0.2">
      <c r="A90" s="157">
        <v>79</v>
      </c>
      <c r="B90" s="158" t="s">
        <v>140</v>
      </c>
      <c r="C90" s="159" t="s">
        <v>310</v>
      </c>
      <c r="D90" s="154"/>
      <c r="E90" s="154"/>
      <c r="F90" s="154"/>
      <c r="G90" s="154"/>
      <c r="H90" s="148"/>
      <c r="I90" s="148"/>
      <c r="J90" s="150"/>
      <c r="K90" s="148"/>
      <c r="L90" s="148"/>
      <c r="M90" s="148"/>
      <c r="N90" s="148"/>
      <c r="O90" s="148"/>
      <c r="P90" s="148"/>
      <c r="Q90" s="148"/>
      <c r="R90" s="148"/>
      <c r="S90" s="148"/>
    </row>
    <row r="91" spans="1:19" x14ac:dyDescent="0.2">
      <c r="A91" s="157">
        <v>80</v>
      </c>
      <c r="B91" s="160" t="s">
        <v>141</v>
      </c>
      <c r="C91" s="159" t="s">
        <v>259</v>
      </c>
      <c r="D91" s="154"/>
      <c r="E91" s="154"/>
      <c r="F91" s="154"/>
      <c r="G91" s="154"/>
      <c r="H91" s="148"/>
      <c r="I91" s="148"/>
      <c r="J91" s="150"/>
      <c r="K91" s="148"/>
      <c r="L91" s="148"/>
      <c r="M91" s="148"/>
      <c r="N91" s="148"/>
      <c r="O91" s="148"/>
      <c r="P91" s="148"/>
      <c r="Q91" s="148"/>
      <c r="R91" s="148"/>
      <c r="S91" s="148"/>
    </row>
    <row r="92" spans="1:19" s="152" customFormat="1" ht="27" customHeight="1" x14ac:dyDescent="0.2">
      <c r="A92" s="375">
        <v>81</v>
      </c>
      <c r="B92" s="378" t="s">
        <v>142</v>
      </c>
      <c r="C92" s="164" t="s">
        <v>249</v>
      </c>
      <c r="D92" s="153">
        <f t="shared" si="10"/>
        <v>1184150</v>
      </c>
      <c r="E92" s="153">
        <f t="shared" si="12"/>
        <v>1184150</v>
      </c>
      <c r="F92" s="153">
        <v>1190385</v>
      </c>
      <c r="G92" s="153"/>
      <c r="H92" s="149">
        <f t="shared" si="14"/>
        <v>172612</v>
      </c>
      <c r="I92" s="149">
        <v>172612</v>
      </c>
      <c r="J92" s="151"/>
      <c r="K92" s="149">
        <f t="shared" si="15"/>
        <v>4168</v>
      </c>
      <c r="L92" s="149">
        <v>4168</v>
      </c>
      <c r="M92" s="149"/>
      <c r="N92" s="149">
        <f t="shared" si="16"/>
        <v>843210</v>
      </c>
      <c r="O92" s="149">
        <v>843210</v>
      </c>
      <c r="P92" s="149"/>
      <c r="Q92" s="149">
        <f t="shared" si="11"/>
        <v>164160</v>
      </c>
      <c r="R92" s="149">
        <v>164160</v>
      </c>
      <c r="S92" s="149"/>
    </row>
    <row r="93" spans="1:19" ht="44.25" customHeight="1" x14ac:dyDescent="0.2">
      <c r="A93" s="376"/>
      <c r="B93" s="379"/>
      <c r="C93" s="159" t="s">
        <v>308</v>
      </c>
      <c r="D93" s="154">
        <f t="shared" si="10"/>
        <v>1184150</v>
      </c>
      <c r="E93" s="154">
        <f t="shared" si="12"/>
        <v>1184150</v>
      </c>
      <c r="F93" s="154">
        <v>1190385</v>
      </c>
      <c r="G93" s="154"/>
      <c r="H93" s="148">
        <f t="shared" si="14"/>
        <v>172612</v>
      </c>
      <c r="I93" s="148">
        <v>172612</v>
      </c>
      <c r="J93" s="150"/>
      <c r="K93" s="148">
        <f t="shared" si="15"/>
        <v>4168</v>
      </c>
      <c r="L93" s="148">
        <v>4168</v>
      </c>
      <c r="M93" s="148"/>
      <c r="N93" s="148">
        <f t="shared" si="16"/>
        <v>843210</v>
      </c>
      <c r="O93" s="148">
        <v>843210</v>
      </c>
      <c r="P93" s="148"/>
      <c r="Q93" s="148">
        <f t="shared" si="11"/>
        <v>164160</v>
      </c>
      <c r="R93" s="148">
        <v>164160</v>
      </c>
      <c r="S93" s="148"/>
    </row>
    <row r="94" spans="1:19" ht="27.75" customHeight="1" x14ac:dyDescent="0.2">
      <c r="A94" s="376"/>
      <c r="B94" s="379"/>
      <c r="C94" s="159" t="s">
        <v>250</v>
      </c>
      <c r="D94" s="154"/>
      <c r="E94" s="154"/>
      <c r="F94" s="154"/>
      <c r="G94" s="154"/>
      <c r="H94" s="148"/>
      <c r="I94" s="148"/>
      <c r="J94" s="150"/>
      <c r="K94" s="148"/>
      <c r="L94" s="148"/>
      <c r="M94" s="148"/>
      <c r="N94" s="148"/>
      <c r="O94" s="148"/>
      <c r="P94" s="148"/>
      <c r="Q94" s="148"/>
      <c r="R94" s="148"/>
      <c r="S94" s="148"/>
    </row>
    <row r="95" spans="1:19" ht="45" customHeight="1" x14ac:dyDescent="0.2">
      <c r="A95" s="377"/>
      <c r="B95" s="380"/>
      <c r="C95" s="165" t="s">
        <v>309</v>
      </c>
      <c r="D95" s="154"/>
      <c r="E95" s="154"/>
      <c r="F95" s="154"/>
      <c r="G95" s="154"/>
      <c r="H95" s="148"/>
      <c r="I95" s="148"/>
      <c r="J95" s="150"/>
      <c r="K95" s="148"/>
      <c r="L95" s="148"/>
      <c r="M95" s="148"/>
      <c r="N95" s="148"/>
      <c r="O95" s="148"/>
      <c r="P95" s="148"/>
      <c r="Q95" s="148"/>
      <c r="R95" s="148"/>
      <c r="S95" s="148"/>
    </row>
    <row r="96" spans="1:19" ht="25.5" x14ac:dyDescent="0.2">
      <c r="A96" s="157">
        <v>82</v>
      </c>
      <c r="B96" s="160" t="s">
        <v>143</v>
      </c>
      <c r="C96" s="159" t="s">
        <v>49</v>
      </c>
      <c r="D96" s="154"/>
      <c r="E96" s="154"/>
      <c r="F96" s="154"/>
      <c r="G96" s="154"/>
      <c r="H96" s="148"/>
      <c r="I96" s="148"/>
      <c r="J96" s="150"/>
      <c r="K96" s="148"/>
      <c r="L96" s="148"/>
      <c r="M96" s="148"/>
      <c r="N96" s="148"/>
      <c r="O96" s="148"/>
      <c r="P96" s="148"/>
      <c r="Q96" s="148"/>
      <c r="R96" s="148"/>
      <c r="S96" s="148"/>
    </row>
    <row r="97" spans="1:19" x14ac:dyDescent="0.2">
      <c r="A97" s="157">
        <v>83</v>
      </c>
      <c r="B97" s="160" t="s">
        <v>144</v>
      </c>
      <c r="C97" s="159" t="s">
        <v>145</v>
      </c>
      <c r="D97" s="154">
        <f t="shared" si="10"/>
        <v>4825624</v>
      </c>
      <c r="E97" s="154">
        <f t="shared" si="12"/>
        <v>4825624</v>
      </c>
      <c r="F97" s="154">
        <v>1008043</v>
      </c>
      <c r="G97" s="154"/>
      <c r="H97" s="148"/>
      <c r="I97" s="148"/>
      <c r="J97" s="150"/>
      <c r="K97" s="148">
        <f t="shared" si="15"/>
        <v>400128</v>
      </c>
      <c r="L97" s="148">
        <v>400128</v>
      </c>
      <c r="M97" s="148"/>
      <c r="N97" s="148">
        <f t="shared" si="16"/>
        <v>3568368</v>
      </c>
      <c r="O97" s="148">
        <v>3568368</v>
      </c>
      <c r="P97" s="148"/>
      <c r="Q97" s="148">
        <f t="shared" si="11"/>
        <v>857128</v>
      </c>
      <c r="R97" s="148">
        <v>857128</v>
      </c>
      <c r="S97" s="148"/>
    </row>
    <row r="98" spans="1:19" x14ac:dyDescent="0.2">
      <c r="A98" s="157">
        <v>84</v>
      </c>
      <c r="B98" s="161" t="s">
        <v>146</v>
      </c>
      <c r="C98" s="159" t="s">
        <v>147</v>
      </c>
      <c r="D98" s="154">
        <f t="shared" si="10"/>
        <v>32287066</v>
      </c>
      <c r="E98" s="154">
        <f t="shared" si="12"/>
        <v>32287066</v>
      </c>
      <c r="F98" s="154">
        <v>6024175</v>
      </c>
      <c r="G98" s="154"/>
      <c r="H98" s="148">
        <f t="shared" si="14"/>
        <v>4411198</v>
      </c>
      <c r="I98" s="148">
        <v>4411198</v>
      </c>
      <c r="J98" s="150"/>
      <c r="K98" s="148">
        <f t="shared" si="15"/>
        <v>3238536</v>
      </c>
      <c r="L98" s="148">
        <v>3238536</v>
      </c>
      <c r="M98" s="148"/>
      <c r="N98" s="148">
        <f t="shared" si="16"/>
        <v>23695433</v>
      </c>
      <c r="O98" s="148">
        <v>23695433</v>
      </c>
      <c r="P98" s="148"/>
      <c r="Q98" s="148">
        <f t="shared" si="11"/>
        <v>941899</v>
      </c>
      <c r="R98" s="148">
        <v>941899</v>
      </c>
      <c r="S98" s="148"/>
    </row>
    <row r="99" spans="1:19" x14ac:dyDescent="0.2">
      <c r="A99" s="157">
        <v>85</v>
      </c>
      <c r="B99" s="160" t="s">
        <v>148</v>
      </c>
      <c r="C99" s="159" t="s">
        <v>27</v>
      </c>
      <c r="D99" s="154">
        <f t="shared" si="10"/>
        <v>12875445</v>
      </c>
      <c r="E99" s="154">
        <f t="shared" si="12"/>
        <v>12875445</v>
      </c>
      <c r="F99" s="154">
        <v>653680</v>
      </c>
      <c r="G99" s="154"/>
      <c r="H99" s="148">
        <f t="shared" si="14"/>
        <v>2157651</v>
      </c>
      <c r="I99" s="148">
        <v>2157651</v>
      </c>
      <c r="J99" s="150"/>
      <c r="K99" s="148">
        <f t="shared" si="15"/>
        <v>1023244</v>
      </c>
      <c r="L99" s="148">
        <v>1023244</v>
      </c>
      <c r="M99" s="148"/>
      <c r="N99" s="148">
        <f t="shared" si="16"/>
        <v>8912774</v>
      </c>
      <c r="O99" s="148">
        <v>8912774</v>
      </c>
      <c r="P99" s="148"/>
      <c r="Q99" s="148">
        <f t="shared" si="11"/>
        <v>781776</v>
      </c>
      <c r="R99" s="148">
        <v>781776</v>
      </c>
      <c r="S99" s="148"/>
    </row>
    <row r="100" spans="1:19" x14ac:dyDescent="0.2">
      <c r="A100" s="157">
        <v>86</v>
      </c>
      <c r="B100" s="161" t="s">
        <v>149</v>
      </c>
      <c r="C100" s="159" t="s">
        <v>12</v>
      </c>
      <c r="D100" s="154">
        <f t="shared" si="10"/>
        <v>13044376</v>
      </c>
      <c r="E100" s="154">
        <f t="shared" si="12"/>
        <v>13030920</v>
      </c>
      <c r="F100" s="154">
        <v>577991</v>
      </c>
      <c r="G100" s="154">
        <f t="shared" si="13"/>
        <v>13456</v>
      </c>
      <c r="H100" s="148">
        <f t="shared" si="14"/>
        <v>1721326</v>
      </c>
      <c r="I100" s="148">
        <v>1721326</v>
      </c>
      <c r="J100" s="150"/>
      <c r="K100" s="148">
        <f t="shared" si="15"/>
        <v>1075344</v>
      </c>
      <c r="L100" s="148">
        <v>1075344</v>
      </c>
      <c r="M100" s="148"/>
      <c r="N100" s="148">
        <f t="shared" si="16"/>
        <v>9821160</v>
      </c>
      <c r="O100" s="148">
        <v>9821160</v>
      </c>
      <c r="P100" s="148"/>
      <c r="Q100" s="148">
        <f t="shared" si="11"/>
        <v>426546</v>
      </c>
      <c r="R100" s="148">
        <v>413090</v>
      </c>
      <c r="S100" s="148">
        <v>13456</v>
      </c>
    </row>
    <row r="101" spans="1:19" x14ac:dyDescent="0.2">
      <c r="A101" s="157">
        <v>87</v>
      </c>
      <c r="B101" s="161" t="s">
        <v>150</v>
      </c>
      <c r="C101" s="159" t="s">
        <v>26</v>
      </c>
      <c r="D101" s="154">
        <f t="shared" si="10"/>
        <v>38104063</v>
      </c>
      <c r="E101" s="154">
        <f t="shared" si="12"/>
        <v>38104063</v>
      </c>
      <c r="F101" s="154">
        <v>5298247</v>
      </c>
      <c r="G101" s="154"/>
      <c r="H101" s="148">
        <f t="shared" si="14"/>
        <v>6098960</v>
      </c>
      <c r="I101" s="148">
        <v>6098960</v>
      </c>
      <c r="J101" s="150"/>
      <c r="K101" s="148">
        <f t="shared" si="15"/>
        <v>3113496</v>
      </c>
      <c r="L101" s="148">
        <v>3113496</v>
      </c>
      <c r="M101" s="148"/>
      <c r="N101" s="148">
        <f t="shared" si="16"/>
        <v>24990800</v>
      </c>
      <c r="O101" s="148">
        <v>24990800</v>
      </c>
      <c r="P101" s="148"/>
      <c r="Q101" s="148">
        <f t="shared" si="11"/>
        <v>3900807</v>
      </c>
      <c r="R101" s="148">
        <v>3900807</v>
      </c>
      <c r="S101" s="148"/>
    </row>
    <row r="102" spans="1:19" ht="13.5" customHeight="1" x14ac:dyDescent="0.2">
      <c r="A102" s="157">
        <v>88</v>
      </c>
      <c r="B102" s="160" t="s">
        <v>151</v>
      </c>
      <c r="C102" s="159" t="s">
        <v>43</v>
      </c>
      <c r="D102" s="154">
        <f t="shared" si="10"/>
        <v>16668742</v>
      </c>
      <c r="E102" s="154">
        <f t="shared" si="12"/>
        <v>16668742</v>
      </c>
      <c r="F102" s="154">
        <v>3182389</v>
      </c>
      <c r="G102" s="154"/>
      <c r="H102" s="148">
        <f t="shared" si="14"/>
        <v>2200804</v>
      </c>
      <c r="I102" s="148">
        <v>2200804</v>
      </c>
      <c r="J102" s="150"/>
      <c r="K102" s="148">
        <f t="shared" si="15"/>
        <v>1406700</v>
      </c>
      <c r="L102" s="148">
        <v>1406700</v>
      </c>
      <c r="M102" s="148"/>
      <c r="N102" s="148">
        <f t="shared" si="16"/>
        <v>12200073</v>
      </c>
      <c r="O102" s="148">
        <v>12200073</v>
      </c>
      <c r="P102" s="148"/>
      <c r="Q102" s="148">
        <f t="shared" si="11"/>
        <v>861165</v>
      </c>
      <c r="R102" s="148">
        <v>861165</v>
      </c>
      <c r="S102" s="148"/>
    </row>
    <row r="103" spans="1:19" x14ac:dyDescent="0.2">
      <c r="A103" s="157">
        <v>89</v>
      </c>
      <c r="B103" s="158" t="s">
        <v>153</v>
      </c>
      <c r="C103" s="159" t="s">
        <v>28</v>
      </c>
      <c r="D103" s="154">
        <f t="shared" si="10"/>
        <v>38072536</v>
      </c>
      <c r="E103" s="154">
        <f t="shared" si="12"/>
        <v>38005257</v>
      </c>
      <c r="F103" s="154">
        <v>3392254</v>
      </c>
      <c r="G103" s="154">
        <f t="shared" si="13"/>
        <v>67279</v>
      </c>
      <c r="H103" s="148">
        <f t="shared" si="14"/>
        <v>5816068</v>
      </c>
      <c r="I103" s="148">
        <v>5816068</v>
      </c>
      <c r="J103" s="150"/>
      <c r="K103" s="148">
        <f t="shared" si="15"/>
        <v>3999196</v>
      </c>
      <c r="L103" s="148">
        <v>3999196</v>
      </c>
      <c r="M103" s="148"/>
      <c r="N103" s="148">
        <f t="shared" si="16"/>
        <v>25821790</v>
      </c>
      <c r="O103" s="148">
        <v>25821790</v>
      </c>
      <c r="P103" s="148"/>
      <c r="Q103" s="148">
        <f t="shared" si="11"/>
        <v>2435482</v>
      </c>
      <c r="R103" s="148">
        <v>2368203</v>
      </c>
      <c r="S103" s="148">
        <v>67279</v>
      </c>
    </row>
    <row r="104" spans="1:19" x14ac:dyDescent="0.2">
      <c r="A104" s="157">
        <v>90</v>
      </c>
      <c r="B104" s="158" t="s">
        <v>154</v>
      </c>
      <c r="C104" s="159" t="s">
        <v>29</v>
      </c>
      <c r="D104" s="154">
        <f t="shared" si="10"/>
        <v>35963443</v>
      </c>
      <c r="E104" s="154">
        <f t="shared" si="12"/>
        <v>35963443</v>
      </c>
      <c r="F104" s="154">
        <v>1644521</v>
      </c>
      <c r="G104" s="154"/>
      <c r="H104" s="148">
        <f t="shared" si="14"/>
        <v>5159183</v>
      </c>
      <c r="I104" s="148">
        <v>5159183</v>
      </c>
      <c r="J104" s="150"/>
      <c r="K104" s="148">
        <f t="shared" si="15"/>
        <v>3411508</v>
      </c>
      <c r="L104" s="148">
        <v>3411508</v>
      </c>
      <c r="M104" s="148"/>
      <c r="N104" s="148">
        <f t="shared" si="16"/>
        <v>25003020</v>
      </c>
      <c r="O104" s="148">
        <v>25003020</v>
      </c>
      <c r="P104" s="148"/>
      <c r="Q104" s="148">
        <f t="shared" si="11"/>
        <v>2389732</v>
      </c>
      <c r="R104" s="148">
        <v>2389732</v>
      </c>
      <c r="S104" s="148"/>
    </row>
    <row r="105" spans="1:19" x14ac:dyDescent="0.2">
      <c r="A105" s="157">
        <v>91</v>
      </c>
      <c r="B105" s="161" t="s">
        <v>155</v>
      </c>
      <c r="C105" s="159" t="s">
        <v>14</v>
      </c>
      <c r="D105" s="154">
        <f t="shared" si="10"/>
        <v>12887781</v>
      </c>
      <c r="E105" s="154">
        <f t="shared" si="12"/>
        <v>12868943</v>
      </c>
      <c r="F105" s="154">
        <v>1001162</v>
      </c>
      <c r="G105" s="154">
        <f t="shared" si="13"/>
        <v>18838</v>
      </c>
      <c r="H105" s="148">
        <f t="shared" si="14"/>
        <v>2009013</v>
      </c>
      <c r="I105" s="148">
        <v>2009013</v>
      </c>
      <c r="J105" s="150"/>
      <c r="K105" s="148">
        <f t="shared" si="15"/>
        <v>1002404</v>
      </c>
      <c r="L105" s="148">
        <v>1002404</v>
      </c>
      <c r="M105" s="148"/>
      <c r="N105" s="148">
        <f t="shared" si="16"/>
        <v>9079787</v>
      </c>
      <c r="O105" s="148">
        <v>9079787</v>
      </c>
      <c r="P105" s="148"/>
      <c r="Q105" s="148">
        <f t="shared" si="11"/>
        <v>796577</v>
      </c>
      <c r="R105" s="148">
        <v>777739</v>
      </c>
      <c r="S105" s="148">
        <v>18838</v>
      </c>
    </row>
    <row r="106" spans="1:19" x14ac:dyDescent="0.2">
      <c r="A106" s="157">
        <v>92</v>
      </c>
      <c r="B106" s="158" t="s">
        <v>156</v>
      </c>
      <c r="C106" s="159" t="s">
        <v>30</v>
      </c>
      <c r="D106" s="154">
        <f t="shared" si="10"/>
        <v>22770445</v>
      </c>
      <c r="E106" s="154">
        <f t="shared" si="12"/>
        <v>22770445</v>
      </c>
      <c r="F106" s="154">
        <v>1169743</v>
      </c>
      <c r="G106" s="154"/>
      <c r="H106" s="148">
        <f t="shared" si="14"/>
        <v>3615264</v>
      </c>
      <c r="I106" s="148">
        <v>3615264</v>
      </c>
      <c r="J106" s="150"/>
      <c r="K106" s="148">
        <f t="shared" si="15"/>
        <v>2386180</v>
      </c>
      <c r="L106" s="148">
        <v>2386180</v>
      </c>
      <c r="M106" s="148"/>
      <c r="N106" s="148">
        <f t="shared" si="16"/>
        <v>15409975</v>
      </c>
      <c r="O106" s="148">
        <v>15409975</v>
      </c>
      <c r="P106" s="148"/>
      <c r="Q106" s="148">
        <f t="shared" si="11"/>
        <v>1359026</v>
      </c>
      <c r="R106" s="148">
        <v>1359026</v>
      </c>
      <c r="S106" s="148"/>
    </row>
    <row r="107" spans="1:19" x14ac:dyDescent="0.2">
      <c r="A107" s="157">
        <v>93</v>
      </c>
      <c r="B107" s="158" t="s">
        <v>157</v>
      </c>
      <c r="C107" s="159" t="s">
        <v>15</v>
      </c>
      <c r="D107" s="154">
        <f t="shared" si="10"/>
        <v>17887976</v>
      </c>
      <c r="E107" s="154">
        <f t="shared" si="12"/>
        <v>17844881</v>
      </c>
      <c r="F107" s="154">
        <v>922033</v>
      </c>
      <c r="G107" s="154">
        <f t="shared" si="13"/>
        <v>43095</v>
      </c>
      <c r="H107" s="148">
        <f t="shared" si="14"/>
        <v>2239162</v>
      </c>
      <c r="I107" s="148">
        <v>2239162</v>
      </c>
      <c r="J107" s="150"/>
      <c r="K107" s="148">
        <f t="shared" si="15"/>
        <v>1861012</v>
      </c>
      <c r="L107" s="148">
        <v>1861012</v>
      </c>
      <c r="M107" s="148"/>
      <c r="N107" s="148">
        <f t="shared" si="16"/>
        <v>12493363</v>
      </c>
      <c r="O107" s="148">
        <v>12489290</v>
      </c>
      <c r="P107" s="148">
        <v>4073</v>
      </c>
      <c r="Q107" s="148">
        <f t="shared" si="11"/>
        <v>1294439</v>
      </c>
      <c r="R107" s="148">
        <v>1255417</v>
      </c>
      <c r="S107" s="148">
        <v>39022</v>
      </c>
    </row>
    <row r="108" spans="1:19" x14ac:dyDescent="0.2">
      <c r="A108" s="157">
        <v>94</v>
      </c>
      <c r="B108" s="160" t="s">
        <v>158</v>
      </c>
      <c r="C108" s="159" t="s">
        <v>13</v>
      </c>
      <c r="D108" s="154">
        <f t="shared" si="10"/>
        <v>17027447</v>
      </c>
      <c r="E108" s="154">
        <f t="shared" si="12"/>
        <v>17024756</v>
      </c>
      <c r="F108" s="154">
        <v>1620438</v>
      </c>
      <c r="G108" s="154">
        <f t="shared" si="13"/>
        <v>2691</v>
      </c>
      <c r="H108" s="148"/>
      <c r="I108" s="148"/>
      <c r="J108" s="150"/>
      <c r="K108" s="148">
        <f t="shared" si="15"/>
        <v>2213208</v>
      </c>
      <c r="L108" s="148">
        <v>2213208</v>
      </c>
      <c r="M108" s="148"/>
      <c r="N108" s="148">
        <f t="shared" si="16"/>
        <v>14554544</v>
      </c>
      <c r="O108" s="148">
        <v>14554544</v>
      </c>
      <c r="P108" s="148"/>
      <c r="Q108" s="148">
        <f t="shared" si="11"/>
        <v>259695</v>
      </c>
      <c r="R108" s="148">
        <v>257004</v>
      </c>
      <c r="S108" s="148">
        <v>2691</v>
      </c>
    </row>
    <row r="109" spans="1:19" x14ac:dyDescent="0.2">
      <c r="A109" s="157">
        <v>95</v>
      </c>
      <c r="B109" s="161" t="s">
        <v>159</v>
      </c>
      <c r="C109" s="159" t="s">
        <v>31</v>
      </c>
      <c r="D109" s="154">
        <f t="shared" si="10"/>
        <v>13029028</v>
      </c>
      <c r="E109" s="154">
        <f t="shared" si="12"/>
        <v>13029028</v>
      </c>
      <c r="F109" s="154">
        <v>1919754</v>
      </c>
      <c r="G109" s="154"/>
      <c r="H109" s="148">
        <f t="shared" si="14"/>
        <v>2052166</v>
      </c>
      <c r="I109" s="148">
        <v>2052166</v>
      </c>
      <c r="J109" s="150"/>
      <c r="K109" s="148">
        <f t="shared" si="15"/>
        <v>1094100</v>
      </c>
      <c r="L109" s="148">
        <v>1094100</v>
      </c>
      <c r="M109" s="148"/>
      <c r="N109" s="148">
        <f t="shared" si="16"/>
        <v>9043126</v>
      </c>
      <c r="O109" s="148">
        <v>9043126</v>
      </c>
      <c r="P109" s="148"/>
      <c r="Q109" s="148">
        <f t="shared" si="11"/>
        <v>839636</v>
      </c>
      <c r="R109" s="148">
        <v>839636</v>
      </c>
      <c r="S109" s="148"/>
    </row>
    <row r="110" spans="1:19" x14ac:dyDescent="0.2">
      <c r="A110" s="157">
        <v>96</v>
      </c>
      <c r="B110" s="158" t="s">
        <v>161</v>
      </c>
      <c r="C110" s="159" t="s">
        <v>33</v>
      </c>
      <c r="D110" s="154">
        <f t="shared" si="10"/>
        <v>39110714</v>
      </c>
      <c r="E110" s="154">
        <f t="shared" si="12"/>
        <v>39102641</v>
      </c>
      <c r="F110" s="154">
        <v>5432423</v>
      </c>
      <c r="G110" s="154">
        <f t="shared" si="13"/>
        <v>8073</v>
      </c>
      <c r="H110" s="148">
        <f t="shared" si="14"/>
        <v>6640770</v>
      </c>
      <c r="I110" s="148">
        <v>6640770</v>
      </c>
      <c r="J110" s="150"/>
      <c r="K110" s="148">
        <f t="shared" si="15"/>
        <v>3000960</v>
      </c>
      <c r="L110" s="148">
        <v>3000960</v>
      </c>
      <c r="M110" s="148"/>
      <c r="N110" s="148">
        <f t="shared" si="16"/>
        <v>26644633</v>
      </c>
      <c r="O110" s="148">
        <v>26644633</v>
      </c>
      <c r="P110" s="148"/>
      <c r="Q110" s="148">
        <f t="shared" si="11"/>
        <v>2824351</v>
      </c>
      <c r="R110" s="148">
        <v>2816278</v>
      </c>
      <c r="S110" s="148">
        <v>8073</v>
      </c>
    </row>
    <row r="111" spans="1:19" x14ac:dyDescent="0.2">
      <c r="A111" s="157">
        <v>97</v>
      </c>
      <c r="B111" s="158" t="s">
        <v>163</v>
      </c>
      <c r="C111" s="159" t="s">
        <v>164</v>
      </c>
      <c r="D111" s="154"/>
      <c r="E111" s="154"/>
      <c r="F111" s="154"/>
      <c r="G111" s="154"/>
      <c r="H111" s="148"/>
      <c r="I111" s="148"/>
      <c r="J111" s="150"/>
      <c r="K111" s="148"/>
      <c r="L111" s="148"/>
      <c r="M111" s="148"/>
      <c r="N111" s="148"/>
      <c r="O111" s="148"/>
      <c r="P111" s="148"/>
      <c r="Q111" s="148"/>
      <c r="R111" s="148"/>
      <c r="S111" s="148"/>
    </row>
    <row r="112" spans="1:19" x14ac:dyDescent="0.2">
      <c r="A112" s="157">
        <v>98</v>
      </c>
      <c r="B112" s="158" t="s">
        <v>165</v>
      </c>
      <c r="C112" s="159" t="s">
        <v>166</v>
      </c>
      <c r="D112" s="154"/>
      <c r="E112" s="154"/>
      <c r="F112" s="154"/>
      <c r="G112" s="154"/>
      <c r="H112" s="148"/>
      <c r="I112" s="148"/>
      <c r="J112" s="150"/>
      <c r="K112" s="148"/>
      <c r="L112" s="148"/>
      <c r="M112" s="148"/>
      <c r="N112" s="148"/>
      <c r="O112" s="148"/>
      <c r="P112" s="148"/>
      <c r="Q112" s="148"/>
      <c r="R112" s="148"/>
      <c r="S112" s="148"/>
    </row>
    <row r="113" spans="1:19" x14ac:dyDescent="0.2">
      <c r="A113" s="157">
        <v>99</v>
      </c>
      <c r="B113" s="161" t="s">
        <v>167</v>
      </c>
      <c r="C113" s="159" t="s">
        <v>168</v>
      </c>
      <c r="D113" s="154"/>
      <c r="E113" s="154"/>
      <c r="F113" s="154"/>
      <c r="G113" s="154"/>
      <c r="H113" s="148"/>
      <c r="I113" s="148"/>
      <c r="J113" s="150"/>
      <c r="K113" s="148"/>
      <c r="L113" s="148"/>
      <c r="M113" s="148"/>
      <c r="N113" s="148"/>
      <c r="O113" s="148"/>
      <c r="P113" s="148"/>
      <c r="Q113" s="148"/>
      <c r="R113" s="148"/>
      <c r="S113" s="148"/>
    </row>
    <row r="114" spans="1:19" ht="15" customHeight="1" x14ac:dyDescent="0.2">
      <c r="A114" s="157">
        <v>100</v>
      </c>
      <c r="B114" s="161" t="s">
        <v>169</v>
      </c>
      <c r="C114" s="159" t="s">
        <v>170</v>
      </c>
      <c r="D114" s="154"/>
      <c r="E114" s="154"/>
      <c r="F114" s="154"/>
      <c r="G114" s="154"/>
      <c r="H114" s="148"/>
      <c r="I114" s="148"/>
      <c r="J114" s="150"/>
      <c r="K114" s="148"/>
      <c r="L114" s="148"/>
      <c r="M114" s="148"/>
      <c r="N114" s="148"/>
      <c r="O114" s="148"/>
      <c r="P114" s="148"/>
      <c r="Q114" s="148"/>
      <c r="R114" s="148"/>
      <c r="S114" s="148"/>
    </row>
    <row r="115" spans="1:19" ht="12.75" customHeight="1" x14ac:dyDescent="0.2">
      <c r="A115" s="157">
        <v>101</v>
      </c>
      <c r="B115" s="161" t="s">
        <v>171</v>
      </c>
      <c r="C115" s="159" t="s">
        <v>172</v>
      </c>
      <c r="D115" s="154"/>
      <c r="E115" s="154"/>
      <c r="F115" s="154"/>
      <c r="G115" s="154"/>
      <c r="H115" s="148"/>
      <c r="I115" s="148"/>
      <c r="J115" s="150"/>
      <c r="K115" s="148"/>
      <c r="L115" s="148"/>
      <c r="M115" s="148"/>
      <c r="N115" s="148"/>
      <c r="O115" s="148"/>
      <c r="P115" s="148"/>
      <c r="Q115" s="148"/>
      <c r="R115" s="148"/>
      <c r="S115" s="148"/>
    </row>
    <row r="116" spans="1:19" x14ac:dyDescent="0.2">
      <c r="A116" s="157">
        <v>102</v>
      </c>
      <c r="B116" s="161" t="s">
        <v>173</v>
      </c>
      <c r="C116" s="159" t="s">
        <v>174</v>
      </c>
      <c r="D116" s="154"/>
      <c r="E116" s="154"/>
      <c r="F116" s="154"/>
      <c r="G116" s="154"/>
      <c r="H116" s="148"/>
      <c r="I116" s="148"/>
      <c r="J116" s="150"/>
      <c r="K116" s="148"/>
      <c r="L116" s="148"/>
      <c r="M116" s="148"/>
      <c r="N116" s="148"/>
      <c r="O116" s="148"/>
      <c r="P116" s="148"/>
      <c r="Q116" s="148"/>
      <c r="R116" s="148"/>
      <c r="S116" s="148"/>
    </row>
    <row r="117" spans="1:19" ht="12.75" customHeight="1" x14ac:dyDescent="0.2">
      <c r="A117" s="157">
        <v>103</v>
      </c>
      <c r="B117" s="161" t="s">
        <v>175</v>
      </c>
      <c r="C117" s="159" t="s">
        <v>176</v>
      </c>
      <c r="D117" s="154"/>
      <c r="E117" s="154"/>
      <c r="F117" s="154"/>
      <c r="G117" s="154"/>
      <c r="H117" s="148"/>
      <c r="I117" s="148"/>
      <c r="J117" s="150"/>
      <c r="K117" s="148"/>
      <c r="L117" s="148"/>
      <c r="M117" s="148"/>
      <c r="N117" s="148"/>
      <c r="O117" s="148"/>
      <c r="P117" s="148"/>
      <c r="Q117" s="148"/>
      <c r="R117" s="148"/>
      <c r="S117" s="148"/>
    </row>
    <row r="118" spans="1:19" x14ac:dyDescent="0.2">
      <c r="A118" s="157">
        <v>104</v>
      </c>
      <c r="B118" s="166" t="s">
        <v>177</v>
      </c>
      <c r="C118" s="163" t="s">
        <v>178</v>
      </c>
      <c r="D118" s="154"/>
      <c r="E118" s="154"/>
      <c r="F118" s="154"/>
      <c r="G118" s="154"/>
      <c r="H118" s="148"/>
      <c r="I118" s="148"/>
      <c r="J118" s="150"/>
      <c r="K118" s="148"/>
      <c r="L118" s="148"/>
      <c r="M118" s="148"/>
      <c r="N118" s="148"/>
      <c r="O118" s="148"/>
      <c r="P118" s="148"/>
      <c r="Q118" s="148"/>
      <c r="R118" s="148"/>
      <c r="S118" s="148"/>
    </row>
    <row r="119" spans="1:19" x14ac:dyDescent="0.2">
      <c r="A119" s="157">
        <v>105</v>
      </c>
      <c r="B119" s="160" t="s">
        <v>179</v>
      </c>
      <c r="C119" s="159" t="s">
        <v>180</v>
      </c>
      <c r="D119" s="154"/>
      <c r="E119" s="154"/>
      <c r="F119" s="154"/>
      <c r="G119" s="154"/>
      <c r="H119" s="148"/>
      <c r="I119" s="148"/>
      <c r="J119" s="150"/>
      <c r="K119" s="148"/>
      <c r="L119" s="148"/>
      <c r="M119" s="148"/>
      <c r="N119" s="148"/>
      <c r="O119" s="148"/>
      <c r="P119" s="148"/>
      <c r="Q119" s="148"/>
      <c r="R119" s="148"/>
      <c r="S119" s="148"/>
    </row>
    <row r="120" spans="1:19" ht="16.5" customHeight="1" x14ac:dyDescent="0.2">
      <c r="A120" s="157">
        <v>106</v>
      </c>
      <c r="B120" s="161" t="s">
        <v>181</v>
      </c>
      <c r="C120" s="159" t="s">
        <v>182</v>
      </c>
      <c r="D120" s="154"/>
      <c r="E120" s="154"/>
      <c r="F120" s="154"/>
      <c r="G120" s="154"/>
      <c r="H120" s="148"/>
      <c r="I120" s="148"/>
      <c r="J120" s="150"/>
      <c r="K120" s="148"/>
      <c r="L120" s="148"/>
      <c r="M120" s="148"/>
      <c r="N120" s="148"/>
      <c r="O120" s="148"/>
      <c r="P120" s="148"/>
      <c r="Q120" s="148"/>
      <c r="R120" s="148"/>
      <c r="S120" s="148"/>
    </row>
    <row r="121" spans="1:19" ht="16.5" customHeight="1" x14ac:dyDescent="0.2">
      <c r="A121" s="157">
        <v>107</v>
      </c>
      <c r="B121" s="158" t="s">
        <v>183</v>
      </c>
      <c r="C121" s="167" t="s">
        <v>184</v>
      </c>
      <c r="D121" s="154"/>
      <c r="E121" s="154"/>
      <c r="F121" s="154"/>
      <c r="G121" s="154"/>
      <c r="H121" s="148"/>
      <c r="I121" s="148"/>
      <c r="J121" s="150"/>
      <c r="K121" s="148"/>
      <c r="L121" s="148"/>
      <c r="M121" s="148"/>
      <c r="N121" s="148"/>
      <c r="O121" s="148"/>
      <c r="P121" s="148"/>
      <c r="Q121" s="148"/>
      <c r="R121" s="148"/>
      <c r="S121" s="148"/>
    </row>
    <row r="122" spans="1:19" x14ac:dyDescent="0.2">
      <c r="A122" s="157">
        <v>108</v>
      </c>
      <c r="B122" s="161" t="s">
        <v>185</v>
      </c>
      <c r="C122" s="159" t="s">
        <v>262</v>
      </c>
      <c r="D122" s="154"/>
      <c r="E122" s="154"/>
      <c r="F122" s="154"/>
      <c r="G122" s="154"/>
      <c r="H122" s="148"/>
      <c r="I122" s="148"/>
      <c r="J122" s="150"/>
      <c r="K122" s="148"/>
      <c r="L122" s="148"/>
      <c r="M122" s="148"/>
      <c r="N122" s="148"/>
      <c r="O122" s="148"/>
      <c r="P122" s="148"/>
      <c r="Q122" s="148"/>
      <c r="R122" s="148"/>
      <c r="S122" s="148"/>
    </row>
    <row r="123" spans="1:19" x14ac:dyDescent="0.2">
      <c r="A123" s="157">
        <v>109</v>
      </c>
      <c r="B123" s="160" t="s">
        <v>186</v>
      </c>
      <c r="C123" s="159" t="s">
        <v>251</v>
      </c>
      <c r="D123" s="154"/>
      <c r="E123" s="154"/>
      <c r="F123" s="154"/>
      <c r="G123" s="154"/>
      <c r="H123" s="148"/>
      <c r="I123" s="148"/>
      <c r="J123" s="150"/>
      <c r="K123" s="148"/>
      <c r="L123" s="148"/>
      <c r="M123" s="148"/>
      <c r="N123" s="148"/>
      <c r="O123" s="148"/>
      <c r="P123" s="148"/>
      <c r="Q123" s="148"/>
      <c r="R123" s="148"/>
      <c r="S123" s="148"/>
    </row>
    <row r="124" spans="1:19" x14ac:dyDescent="0.2">
      <c r="A124" s="157">
        <v>110</v>
      </c>
      <c r="B124" s="158" t="s">
        <v>331</v>
      </c>
      <c r="C124" s="159" t="s">
        <v>319</v>
      </c>
      <c r="D124" s="154"/>
      <c r="E124" s="154"/>
      <c r="F124" s="154"/>
      <c r="G124" s="154"/>
      <c r="H124" s="148"/>
      <c r="I124" s="148"/>
      <c r="J124" s="150"/>
      <c r="K124" s="148"/>
      <c r="L124" s="148"/>
      <c r="M124" s="148"/>
      <c r="N124" s="148"/>
      <c r="O124" s="148"/>
      <c r="P124" s="148"/>
      <c r="Q124" s="148"/>
      <c r="R124" s="148"/>
      <c r="S124" s="148"/>
    </row>
    <row r="125" spans="1:19" x14ac:dyDescent="0.2">
      <c r="A125" s="157">
        <v>111</v>
      </c>
      <c r="B125" s="176" t="s">
        <v>422</v>
      </c>
      <c r="C125" s="177" t="s">
        <v>423</v>
      </c>
      <c r="D125" s="154"/>
      <c r="E125" s="154"/>
      <c r="F125" s="154"/>
      <c r="G125" s="154"/>
      <c r="H125" s="148"/>
      <c r="I125" s="148"/>
      <c r="J125" s="150"/>
      <c r="K125" s="148"/>
      <c r="L125" s="148"/>
      <c r="M125" s="148"/>
      <c r="N125" s="148"/>
      <c r="O125" s="148"/>
      <c r="P125" s="148"/>
      <c r="Q125" s="148"/>
      <c r="R125" s="148"/>
      <c r="S125" s="148"/>
    </row>
    <row r="126" spans="1:19" x14ac:dyDescent="0.2">
      <c r="A126" s="157">
        <v>112</v>
      </c>
      <c r="B126" s="160" t="s">
        <v>187</v>
      </c>
      <c r="C126" s="159" t="s">
        <v>322</v>
      </c>
      <c r="D126" s="154"/>
      <c r="E126" s="154"/>
      <c r="F126" s="154"/>
      <c r="G126" s="154"/>
      <c r="H126" s="148"/>
      <c r="I126" s="148"/>
      <c r="J126" s="150"/>
      <c r="K126" s="148"/>
      <c r="L126" s="148"/>
      <c r="M126" s="148"/>
      <c r="N126" s="148"/>
      <c r="O126" s="148"/>
      <c r="P126" s="148"/>
      <c r="Q126" s="148"/>
      <c r="R126" s="148"/>
      <c r="S126" s="148"/>
    </row>
    <row r="127" spans="1:19" x14ac:dyDescent="0.2">
      <c r="A127" s="157">
        <v>113</v>
      </c>
      <c r="B127" s="161" t="s">
        <v>188</v>
      </c>
      <c r="C127" s="159" t="s">
        <v>189</v>
      </c>
      <c r="D127" s="154"/>
      <c r="E127" s="154"/>
      <c r="F127" s="154"/>
      <c r="G127" s="154"/>
      <c r="H127" s="148"/>
      <c r="I127" s="148"/>
      <c r="J127" s="150"/>
      <c r="K127" s="148"/>
      <c r="L127" s="148"/>
      <c r="M127" s="148"/>
      <c r="N127" s="148"/>
      <c r="O127" s="148"/>
      <c r="P127" s="148"/>
      <c r="Q127" s="148"/>
      <c r="R127" s="148"/>
      <c r="S127" s="148"/>
    </row>
    <row r="128" spans="1:19" ht="25.5" x14ac:dyDescent="0.2">
      <c r="A128" s="157">
        <v>114</v>
      </c>
      <c r="B128" s="161" t="s">
        <v>190</v>
      </c>
      <c r="C128" s="168" t="s">
        <v>307</v>
      </c>
      <c r="D128" s="154"/>
      <c r="E128" s="154"/>
      <c r="F128" s="154"/>
      <c r="G128" s="154"/>
      <c r="H128" s="148"/>
      <c r="I128" s="148"/>
      <c r="J128" s="150"/>
      <c r="K128" s="148"/>
      <c r="L128" s="148"/>
      <c r="M128" s="148"/>
      <c r="N128" s="148"/>
      <c r="O128" s="148"/>
      <c r="P128" s="148"/>
      <c r="Q128" s="148"/>
      <c r="R128" s="148"/>
      <c r="S128" s="148"/>
    </row>
    <row r="129" spans="1:19" x14ac:dyDescent="0.2">
      <c r="A129" s="157">
        <v>115</v>
      </c>
      <c r="B129" s="161" t="s">
        <v>191</v>
      </c>
      <c r="C129" s="159" t="s">
        <v>226</v>
      </c>
      <c r="D129" s="154"/>
      <c r="E129" s="154"/>
      <c r="F129" s="154"/>
      <c r="G129" s="154"/>
      <c r="H129" s="148"/>
      <c r="I129" s="148"/>
      <c r="J129" s="150"/>
      <c r="K129" s="148"/>
      <c r="L129" s="148"/>
      <c r="M129" s="148"/>
      <c r="N129" s="148"/>
      <c r="O129" s="148"/>
      <c r="P129" s="148"/>
      <c r="Q129" s="148"/>
      <c r="R129" s="148"/>
      <c r="S129" s="148"/>
    </row>
    <row r="130" spans="1:19" x14ac:dyDescent="0.2">
      <c r="A130" s="157">
        <v>116</v>
      </c>
      <c r="B130" s="161" t="s">
        <v>192</v>
      </c>
      <c r="C130" s="159" t="s">
        <v>193</v>
      </c>
      <c r="D130" s="154">
        <f t="shared" si="10"/>
        <v>62365703</v>
      </c>
      <c r="E130" s="154">
        <f t="shared" si="12"/>
        <v>62365703</v>
      </c>
      <c r="F130" s="154"/>
      <c r="G130" s="154"/>
      <c r="H130" s="148">
        <f t="shared" si="14"/>
        <v>62365703</v>
      </c>
      <c r="I130" s="148">
        <v>62365703</v>
      </c>
      <c r="J130" s="150"/>
      <c r="K130" s="148"/>
      <c r="L130" s="148"/>
      <c r="M130" s="148"/>
      <c r="N130" s="148"/>
      <c r="O130" s="148"/>
      <c r="P130" s="148"/>
      <c r="Q130" s="148"/>
      <c r="R130" s="148"/>
      <c r="S130" s="148"/>
    </row>
    <row r="131" spans="1:19" x14ac:dyDescent="0.2">
      <c r="A131" s="157">
        <v>117</v>
      </c>
      <c r="B131" s="161" t="s">
        <v>194</v>
      </c>
      <c r="C131" s="159" t="s">
        <v>40</v>
      </c>
      <c r="D131" s="154"/>
      <c r="E131" s="154"/>
      <c r="F131" s="154"/>
      <c r="G131" s="154"/>
      <c r="H131" s="148"/>
      <c r="I131" s="148"/>
      <c r="J131" s="150"/>
      <c r="K131" s="148"/>
      <c r="L131" s="148"/>
      <c r="M131" s="148"/>
      <c r="N131" s="148"/>
      <c r="O131" s="148"/>
      <c r="P131" s="148"/>
      <c r="Q131" s="148"/>
      <c r="R131" s="148"/>
      <c r="S131" s="148"/>
    </row>
    <row r="132" spans="1:19" x14ac:dyDescent="0.2">
      <c r="A132" s="157">
        <v>118</v>
      </c>
      <c r="B132" s="158" t="s">
        <v>195</v>
      </c>
      <c r="C132" s="159" t="s">
        <v>46</v>
      </c>
      <c r="D132" s="154"/>
      <c r="E132" s="154"/>
      <c r="F132" s="154"/>
      <c r="G132" s="154"/>
      <c r="H132" s="148"/>
      <c r="I132" s="148"/>
      <c r="J132" s="150"/>
      <c r="K132" s="148"/>
      <c r="L132" s="148"/>
      <c r="M132" s="148"/>
      <c r="N132" s="148"/>
      <c r="O132" s="148"/>
      <c r="P132" s="148"/>
      <c r="Q132" s="148"/>
      <c r="R132" s="148"/>
      <c r="S132" s="148"/>
    </row>
    <row r="133" spans="1:19" x14ac:dyDescent="0.2">
      <c r="A133" s="157">
        <v>119</v>
      </c>
      <c r="B133" s="158" t="s">
        <v>196</v>
      </c>
      <c r="C133" s="159" t="s">
        <v>228</v>
      </c>
      <c r="D133" s="154"/>
      <c r="E133" s="154"/>
      <c r="F133" s="154"/>
      <c r="G133" s="154"/>
      <c r="H133" s="148"/>
      <c r="I133" s="148"/>
      <c r="J133" s="150"/>
      <c r="K133" s="148"/>
      <c r="L133" s="148"/>
      <c r="M133" s="148"/>
      <c r="N133" s="148"/>
      <c r="O133" s="148"/>
      <c r="P133" s="148"/>
      <c r="Q133" s="148"/>
      <c r="R133" s="148"/>
      <c r="S133" s="148"/>
    </row>
    <row r="134" spans="1:19" x14ac:dyDescent="0.2">
      <c r="A134" s="157">
        <v>120</v>
      </c>
      <c r="B134" s="158" t="s">
        <v>197</v>
      </c>
      <c r="C134" s="159" t="s">
        <v>48</v>
      </c>
      <c r="D134" s="154"/>
      <c r="E134" s="154"/>
      <c r="F134" s="154"/>
      <c r="G134" s="154"/>
      <c r="H134" s="148"/>
      <c r="I134" s="148"/>
      <c r="J134" s="150"/>
      <c r="K134" s="148"/>
      <c r="L134" s="148"/>
      <c r="M134" s="148"/>
      <c r="N134" s="148"/>
      <c r="O134" s="148"/>
      <c r="P134" s="148"/>
      <c r="Q134" s="148"/>
      <c r="R134" s="148"/>
      <c r="S134" s="148"/>
    </row>
    <row r="135" spans="1:19" x14ac:dyDescent="0.2">
      <c r="A135" s="157">
        <v>121</v>
      </c>
      <c r="B135" s="161" t="s">
        <v>198</v>
      </c>
      <c r="C135" s="159" t="s">
        <v>47</v>
      </c>
      <c r="D135" s="154"/>
      <c r="E135" s="154"/>
      <c r="F135" s="154"/>
      <c r="G135" s="154"/>
      <c r="H135" s="148"/>
      <c r="I135" s="148"/>
      <c r="J135" s="150"/>
      <c r="K135" s="148"/>
      <c r="L135" s="148"/>
      <c r="M135" s="148"/>
      <c r="N135" s="148"/>
      <c r="O135" s="148"/>
      <c r="P135" s="148"/>
      <c r="Q135" s="148"/>
      <c r="R135" s="148"/>
      <c r="S135" s="148"/>
    </row>
    <row r="136" spans="1:19" x14ac:dyDescent="0.2">
      <c r="A136" s="157">
        <v>122</v>
      </c>
      <c r="B136" s="161" t="s">
        <v>199</v>
      </c>
      <c r="C136" s="159" t="s">
        <v>200</v>
      </c>
      <c r="D136" s="154"/>
      <c r="E136" s="154"/>
      <c r="F136" s="154"/>
      <c r="G136" s="154"/>
      <c r="H136" s="148"/>
      <c r="I136" s="148"/>
      <c r="J136" s="150"/>
      <c r="K136" s="148"/>
      <c r="L136" s="148"/>
      <c r="M136" s="148"/>
      <c r="N136" s="148"/>
      <c r="O136" s="148"/>
      <c r="P136" s="148"/>
      <c r="Q136" s="148"/>
      <c r="R136" s="148"/>
      <c r="S136" s="148"/>
    </row>
    <row r="137" spans="1:19" x14ac:dyDescent="0.2">
      <c r="A137" s="157">
        <v>123</v>
      </c>
      <c r="B137" s="161" t="s">
        <v>201</v>
      </c>
      <c r="C137" s="159" t="s">
        <v>41</v>
      </c>
      <c r="D137" s="154"/>
      <c r="E137" s="154"/>
      <c r="F137" s="154"/>
      <c r="G137" s="154"/>
      <c r="H137" s="148"/>
      <c r="I137" s="148"/>
      <c r="J137" s="150"/>
      <c r="K137" s="148"/>
      <c r="L137" s="148"/>
      <c r="M137" s="148"/>
      <c r="N137" s="148"/>
      <c r="O137" s="148"/>
      <c r="P137" s="148"/>
      <c r="Q137" s="148"/>
      <c r="R137" s="148"/>
      <c r="S137" s="148"/>
    </row>
    <row r="138" spans="1:19" x14ac:dyDescent="0.2">
      <c r="A138" s="157">
        <v>124</v>
      </c>
      <c r="B138" s="158" t="s">
        <v>202</v>
      </c>
      <c r="C138" s="159" t="s">
        <v>227</v>
      </c>
      <c r="D138" s="154">
        <f t="shared" si="10"/>
        <v>58759847</v>
      </c>
      <c r="E138" s="154">
        <f t="shared" si="12"/>
        <v>58759847</v>
      </c>
      <c r="F138" s="154">
        <v>344042</v>
      </c>
      <c r="G138" s="154"/>
      <c r="H138" s="148">
        <f t="shared" si="14"/>
        <v>10855382</v>
      </c>
      <c r="I138" s="148">
        <v>10855382</v>
      </c>
      <c r="J138" s="150"/>
      <c r="K138" s="148">
        <f t="shared" si="15"/>
        <v>4597304</v>
      </c>
      <c r="L138" s="148">
        <v>4597304</v>
      </c>
      <c r="M138" s="148"/>
      <c r="N138" s="148">
        <f t="shared" si="16"/>
        <v>39948618</v>
      </c>
      <c r="O138" s="148">
        <v>39948618</v>
      </c>
      <c r="P138" s="148"/>
      <c r="Q138" s="148">
        <f t="shared" si="11"/>
        <v>3358543</v>
      </c>
      <c r="R138" s="148">
        <v>3358543</v>
      </c>
      <c r="S138" s="148"/>
    </row>
    <row r="139" spans="1:19" ht="30" customHeight="1" x14ac:dyDescent="0.2">
      <c r="A139" s="157">
        <v>125</v>
      </c>
      <c r="B139" s="160" t="s">
        <v>203</v>
      </c>
      <c r="C139" s="238" t="s">
        <v>465</v>
      </c>
      <c r="D139" s="154">
        <f t="shared" si="10"/>
        <v>79935295</v>
      </c>
      <c r="E139" s="154">
        <f t="shared" si="12"/>
        <v>79935295</v>
      </c>
      <c r="F139" s="154">
        <v>887628</v>
      </c>
      <c r="G139" s="154"/>
      <c r="H139" s="148">
        <f t="shared" si="14"/>
        <v>15746058</v>
      </c>
      <c r="I139" s="148">
        <v>15746058</v>
      </c>
      <c r="J139" s="150"/>
      <c r="K139" s="148">
        <f t="shared" si="15"/>
        <v>7198136</v>
      </c>
      <c r="L139" s="148">
        <v>7198136</v>
      </c>
      <c r="M139" s="148"/>
      <c r="N139" s="148">
        <f t="shared" si="16"/>
        <v>56140701</v>
      </c>
      <c r="O139" s="148">
        <v>56140701</v>
      </c>
      <c r="P139" s="148"/>
      <c r="Q139" s="148">
        <f t="shared" si="11"/>
        <v>850400</v>
      </c>
      <c r="R139" s="148">
        <v>850400</v>
      </c>
      <c r="S139" s="148"/>
    </row>
    <row r="140" spans="1:19" x14ac:dyDescent="0.2">
      <c r="A140" s="157">
        <v>126</v>
      </c>
      <c r="B140" s="161" t="s">
        <v>204</v>
      </c>
      <c r="C140" s="159" t="s">
        <v>205</v>
      </c>
      <c r="D140" s="154"/>
      <c r="E140" s="154"/>
      <c r="F140" s="154"/>
      <c r="G140" s="154"/>
      <c r="H140" s="148"/>
      <c r="I140" s="148"/>
      <c r="J140" s="150"/>
      <c r="K140" s="148"/>
      <c r="L140" s="148"/>
      <c r="M140" s="148"/>
      <c r="N140" s="148"/>
      <c r="O140" s="148"/>
      <c r="P140" s="148"/>
      <c r="Q140" s="148"/>
      <c r="R140" s="148"/>
      <c r="S140" s="148"/>
    </row>
    <row r="141" spans="1:19" x14ac:dyDescent="0.2">
      <c r="A141" s="157">
        <v>127</v>
      </c>
      <c r="B141" s="158" t="s">
        <v>206</v>
      </c>
      <c r="C141" s="159" t="s">
        <v>207</v>
      </c>
      <c r="D141" s="154"/>
      <c r="E141" s="154"/>
      <c r="F141" s="154"/>
      <c r="G141" s="154"/>
      <c r="H141" s="148"/>
      <c r="I141" s="148"/>
      <c r="J141" s="150"/>
      <c r="K141" s="148"/>
      <c r="L141" s="148"/>
      <c r="M141" s="148"/>
      <c r="N141" s="148"/>
      <c r="O141" s="148"/>
      <c r="P141" s="148"/>
      <c r="Q141" s="148"/>
      <c r="R141" s="148"/>
      <c r="S141" s="148"/>
    </row>
    <row r="142" spans="1:19" x14ac:dyDescent="0.2">
      <c r="A142" s="157">
        <v>128</v>
      </c>
      <c r="B142" s="161" t="s">
        <v>208</v>
      </c>
      <c r="C142" s="159" t="s">
        <v>209</v>
      </c>
      <c r="D142" s="154"/>
      <c r="E142" s="154"/>
      <c r="F142" s="154"/>
      <c r="G142" s="154"/>
      <c r="H142" s="148"/>
      <c r="I142" s="148"/>
      <c r="J142" s="150"/>
      <c r="K142" s="148"/>
      <c r="L142" s="148"/>
      <c r="M142" s="148"/>
      <c r="N142" s="148"/>
      <c r="O142" s="148"/>
      <c r="P142" s="148"/>
      <c r="Q142" s="148"/>
      <c r="R142" s="148"/>
      <c r="S142" s="148"/>
    </row>
    <row r="143" spans="1:19" x14ac:dyDescent="0.2">
      <c r="A143" s="157">
        <v>129</v>
      </c>
      <c r="B143" s="169" t="s">
        <v>252</v>
      </c>
      <c r="C143" s="170" t="s">
        <v>253</v>
      </c>
      <c r="D143" s="154"/>
      <c r="E143" s="154"/>
      <c r="F143" s="154"/>
      <c r="G143" s="154"/>
      <c r="H143" s="148"/>
      <c r="I143" s="148"/>
      <c r="J143" s="150"/>
      <c r="K143" s="148"/>
      <c r="L143" s="148"/>
      <c r="M143" s="148"/>
      <c r="N143" s="148"/>
      <c r="O143" s="148"/>
      <c r="P143" s="148"/>
      <c r="Q143" s="148"/>
      <c r="R143" s="148"/>
      <c r="S143" s="148"/>
    </row>
    <row r="144" spans="1:19" x14ac:dyDescent="0.2">
      <c r="A144" s="157">
        <v>130</v>
      </c>
      <c r="B144" s="171" t="s">
        <v>254</v>
      </c>
      <c r="C144" s="170" t="s">
        <v>255</v>
      </c>
      <c r="D144" s="154"/>
      <c r="E144" s="154"/>
      <c r="F144" s="154"/>
      <c r="G144" s="154"/>
      <c r="H144" s="148"/>
      <c r="I144" s="148"/>
      <c r="J144" s="150"/>
      <c r="K144" s="148"/>
      <c r="L144" s="148"/>
      <c r="M144" s="148"/>
      <c r="N144" s="148"/>
      <c r="O144" s="148"/>
      <c r="P144" s="148"/>
      <c r="Q144" s="148"/>
      <c r="R144" s="148"/>
      <c r="S144" s="148"/>
    </row>
    <row r="145" spans="1:19" x14ac:dyDescent="0.2">
      <c r="A145" s="157">
        <v>131</v>
      </c>
      <c r="B145" s="172" t="s">
        <v>256</v>
      </c>
      <c r="C145" s="173" t="s">
        <v>420</v>
      </c>
      <c r="D145" s="154"/>
      <c r="E145" s="154"/>
      <c r="F145" s="154"/>
      <c r="G145" s="154"/>
      <c r="H145" s="148"/>
      <c r="I145" s="148"/>
      <c r="J145" s="150"/>
      <c r="K145" s="148"/>
      <c r="L145" s="148"/>
      <c r="M145" s="148"/>
      <c r="N145" s="148"/>
      <c r="O145" s="148"/>
      <c r="P145" s="148"/>
      <c r="Q145" s="148"/>
      <c r="R145" s="148"/>
      <c r="S145" s="148"/>
    </row>
    <row r="146" spans="1:19" x14ac:dyDescent="0.2">
      <c r="A146" s="157">
        <v>132</v>
      </c>
      <c r="B146" s="157" t="s">
        <v>260</v>
      </c>
      <c r="C146" s="174" t="s">
        <v>261</v>
      </c>
      <c r="D146" s="154"/>
      <c r="E146" s="154"/>
      <c r="F146" s="154"/>
      <c r="G146" s="154"/>
      <c r="H146" s="148"/>
      <c r="I146" s="148"/>
      <c r="J146" s="150"/>
      <c r="K146" s="148"/>
      <c r="L146" s="148"/>
      <c r="M146" s="148"/>
      <c r="N146" s="148"/>
      <c r="O146" s="148"/>
      <c r="P146" s="148"/>
      <c r="Q146" s="148"/>
      <c r="R146" s="148"/>
      <c r="S146" s="148"/>
    </row>
    <row r="147" spans="1:19" x14ac:dyDescent="0.2">
      <c r="A147" s="157">
        <v>133</v>
      </c>
      <c r="B147" s="175" t="s">
        <v>312</v>
      </c>
      <c r="C147" s="174" t="s">
        <v>311</v>
      </c>
      <c r="D147" s="154"/>
      <c r="E147" s="154"/>
      <c r="F147" s="154"/>
      <c r="G147" s="154"/>
      <c r="H147" s="148"/>
      <c r="I147" s="148"/>
      <c r="J147" s="150"/>
      <c r="K147" s="148"/>
      <c r="L147" s="148"/>
      <c r="M147" s="148"/>
      <c r="N147" s="148"/>
      <c r="O147" s="148"/>
      <c r="P147" s="148"/>
      <c r="Q147" s="148"/>
      <c r="R147" s="148"/>
      <c r="S147" s="148"/>
    </row>
    <row r="148" spans="1:19" x14ac:dyDescent="0.2">
      <c r="A148" s="157">
        <v>134</v>
      </c>
      <c r="B148" s="175" t="s">
        <v>321</v>
      </c>
      <c r="C148" s="174" t="s">
        <v>318</v>
      </c>
      <c r="D148" s="154"/>
      <c r="E148" s="154"/>
      <c r="F148" s="154"/>
      <c r="G148" s="154"/>
      <c r="H148" s="148"/>
      <c r="I148" s="148"/>
      <c r="J148" s="150"/>
      <c r="K148" s="148"/>
      <c r="L148" s="148"/>
      <c r="M148" s="148"/>
      <c r="N148" s="148"/>
      <c r="O148" s="148"/>
      <c r="P148" s="148"/>
      <c r="Q148" s="148"/>
      <c r="R148" s="148"/>
      <c r="S148" s="148"/>
    </row>
    <row r="149" spans="1:19" ht="14.25" customHeight="1" x14ac:dyDescent="0.2">
      <c r="A149" s="157">
        <v>135</v>
      </c>
      <c r="B149" s="175" t="s">
        <v>413</v>
      </c>
      <c r="C149" s="163" t="s">
        <v>414</v>
      </c>
      <c r="D149" s="154"/>
      <c r="E149" s="154"/>
      <c r="F149" s="154"/>
      <c r="G149" s="154"/>
      <c r="H149" s="148"/>
      <c r="I149" s="148"/>
      <c r="J149" s="150"/>
      <c r="K149" s="148"/>
      <c r="L149" s="148"/>
      <c r="M149" s="148"/>
      <c r="N149" s="148"/>
      <c r="O149" s="148"/>
      <c r="P149" s="148"/>
      <c r="Q149" s="148"/>
      <c r="R149" s="148"/>
      <c r="S149" s="148"/>
    </row>
  </sheetData>
  <mergeCells count="29">
    <mergeCell ref="A1:S1"/>
    <mergeCell ref="A9:C9"/>
    <mergeCell ref="A11:C11"/>
    <mergeCell ref="E4:G4"/>
    <mergeCell ref="A8:C8"/>
    <mergeCell ref="A10:C10"/>
    <mergeCell ref="A3:A7"/>
    <mergeCell ref="B3:B7"/>
    <mergeCell ref="C3:C7"/>
    <mergeCell ref="D3:S3"/>
    <mergeCell ref="E5:E7"/>
    <mergeCell ref="D4:D7"/>
    <mergeCell ref="F6:F7"/>
    <mergeCell ref="G5:G7"/>
    <mergeCell ref="H4:S4"/>
    <mergeCell ref="K5:M5"/>
    <mergeCell ref="A92:A95"/>
    <mergeCell ref="B92:B95"/>
    <mergeCell ref="H6:H7"/>
    <mergeCell ref="H5:J5"/>
    <mergeCell ref="I6:J6"/>
    <mergeCell ref="N5:P5"/>
    <mergeCell ref="Q5:S5"/>
    <mergeCell ref="K6:K7"/>
    <mergeCell ref="L6:M6"/>
    <mergeCell ref="N6:N7"/>
    <mergeCell ref="O6:P6"/>
    <mergeCell ref="Q6:Q7"/>
    <mergeCell ref="R6:S6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2"/>
  <sheetViews>
    <sheetView zoomScale="90" zoomScaleNormal="90" workbookViewId="0">
      <pane xSplit="3" ySplit="12" topLeftCell="D133" activePane="bottomRight" state="frozen"/>
      <selection pane="topRight" activeCell="D1" sqref="D1"/>
      <selection pane="bottomLeft" activeCell="A11" sqref="A11"/>
      <selection pane="bottomRight" activeCell="J143" sqref="J143"/>
    </sheetView>
  </sheetViews>
  <sheetFormatPr defaultColWidth="9.140625" defaultRowHeight="12.75" x14ac:dyDescent="0.2"/>
  <cols>
    <col min="1" max="1" width="5.5703125" style="156" customWidth="1"/>
    <col min="2" max="2" width="9.42578125" style="156" customWidth="1"/>
    <col min="3" max="3" width="44.42578125" style="178" customWidth="1"/>
    <col min="4" max="4" width="20.28515625" style="156" customWidth="1"/>
    <col min="5" max="5" width="20.5703125" style="155" customWidth="1"/>
    <col min="6" max="6" width="20.7109375" style="156" customWidth="1"/>
    <col min="7" max="16384" width="9.140625" style="156"/>
  </cols>
  <sheetData>
    <row r="1" spans="1:6" s="152" customFormat="1" ht="15.75" customHeight="1" x14ac:dyDescent="0.2">
      <c r="A1" s="381" t="s">
        <v>437</v>
      </c>
      <c r="B1" s="381"/>
      <c r="C1" s="381"/>
      <c r="D1" s="381"/>
      <c r="E1" s="381"/>
      <c r="F1" s="381"/>
    </row>
    <row r="2" spans="1:6" ht="13.5" thickBot="1" x14ac:dyDescent="0.25"/>
    <row r="3" spans="1:6" s="6" customFormat="1" ht="18.75" customHeight="1" x14ac:dyDescent="0.2">
      <c r="A3" s="409" t="s">
        <v>335</v>
      </c>
      <c r="B3" s="412" t="s">
        <v>336</v>
      </c>
      <c r="C3" s="414" t="s">
        <v>337</v>
      </c>
      <c r="D3" s="419" t="s">
        <v>449</v>
      </c>
      <c r="E3" s="420"/>
      <c r="F3" s="421"/>
    </row>
    <row r="4" spans="1:6" s="6" customFormat="1" ht="16.5" customHeight="1" x14ac:dyDescent="0.2">
      <c r="A4" s="410"/>
      <c r="B4" s="389"/>
      <c r="C4" s="404"/>
      <c r="D4" s="415" t="s">
        <v>230</v>
      </c>
      <c r="E4" s="369" t="s">
        <v>275</v>
      </c>
      <c r="F4" s="406"/>
    </row>
    <row r="5" spans="1:6" s="6" customFormat="1" ht="17.25" customHeight="1" x14ac:dyDescent="0.2">
      <c r="A5" s="410"/>
      <c r="B5" s="389"/>
      <c r="C5" s="404"/>
      <c r="D5" s="410"/>
      <c r="E5" s="394" t="s">
        <v>450</v>
      </c>
      <c r="F5" s="403" t="s">
        <v>451</v>
      </c>
    </row>
    <row r="6" spans="1:6" s="6" customFormat="1" ht="14.25" customHeight="1" x14ac:dyDescent="0.2">
      <c r="A6" s="410"/>
      <c r="B6" s="389"/>
      <c r="C6" s="404"/>
      <c r="D6" s="410"/>
      <c r="E6" s="417"/>
      <c r="F6" s="404"/>
    </row>
    <row r="7" spans="1:6" s="6" customFormat="1" ht="15" customHeight="1" x14ac:dyDescent="0.2">
      <c r="A7" s="410"/>
      <c r="B7" s="389"/>
      <c r="C7" s="404"/>
      <c r="D7" s="410"/>
      <c r="E7" s="417"/>
      <c r="F7" s="404"/>
    </row>
    <row r="8" spans="1:6" s="6" customFormat="1" ht="18" customHeight="1" thickBot="1" x14ac:dyDescent="0.25">
      <c r="A8" s="411"/>
      <c r="B8" s="413"/>
      <c r="C8" s="405"/>
      <c r="D8" s="416"/>
      <c r="E8" s="418"/>
      <c r="F8" s="405"/>
    </row>
    <row r="9" spans="1:6" s="152" customFormat="1" x14ac:dyDescent="0.2">
      <c r="A9" s="407" t="s">
        <v>230</v>
      </c>
      <c r="B9" s="407"/>
      <c r="C9" s="408"/>
      <c r="D9" s="228">
        <f>SUM(D10:D12)</f>
        <v>85142732</v>
      </c>
      <c r="E9" s="229">
        <f>SUM(E10:E12)</f>
        <v>15068851</v>
      </c>
      <c r="F9" s="230">
        <f>SUM(F10:F12)</f>
        <v>70073881</v>
      </c>
    </row>
    <row r="10" spans="1:6" x14ac:dyDescent="0.2">
      <c r="A10" s="382" t="s">
        <v>54</v>
      </c>
      <c r="B10" s="383"/>
      <c r="C10" s="383"/>
      <c r="D10" s="224">
        <v>537</v>
      </c>
      <c r="E10" s="149">
        <v>30</v>
      </c>
      <c r="F10" s="223">
        <v>507</v>
      </c>
    </row>
    <row r="11" spans="1:6" x14ac:dyDescent="0.2">
      <c r="A11" s="382" t="s">
        <v>280</v>
      </c>
      <c r="B11" s="383"/>
      <c r="C11" s="383"/>
      <c r="D11" s="224"/>
      <c r="E11" s="149"/>
      <c r="F11" s="223"/>
    </row>
    <row r="12" spans="1:6" s="152" customFormat="1" ht="12.75" customHeight="1" x14ac:dyDescent="0.2">
      <c r="A12" s="382" t="s">
        <v>224</v>
      </c>
      <c r="B12" s="383"/>
      <c r="C12" s="383"/>
      <c r="D12" s="222">
        <f>SUM(D13:D150)-D93</f>
        <v>85142195</v>
      </c>
      <c r="E12" s="149">
        <f>SUM(E13:E150)-E93</f>
        <v>15068821</v>
      </c>
      <c r="F12" s="223">
        <f>SUM(F13:F150)-F93</f>
        <v>70073374</v>
      </c>
    </row>
    <row r="13" spans="1:6" x14ac:dyDescent="0.2">
      <c r="A13" s="183">
        <v>1</v>
      </c>
      <c r="B13" s="184" t="s">
        <v>57</v>
      </c>
      <c r="C13" s="185" t="s">
        <v>42</v>
      </c>
      <c r="D13" s="186">
        <f>E13+F13</f>
        <v>528771</v>
      </c>
      <c r="E13" s="187">
        <v>80690</v>
      </c>
      <c r="F13" s="188">
        <v>448081</v>
      </c>
    </row>
    <row r="14" spans="1:6" x14ac:dyDescent="0.2">
      <c r="A14" s="183">
        <v>2</v>
      </c>
      <c r="B14" s="189" t="s">
        <v>58</v>
      </c>
      <c r="C14" s="185" t="s">
        <v>210</v>
      </c>
      <c r="D14" s="186">
        <f t="shared" ref="D14:D76" si="0">E14+F14</f>
        <v>507065</v>
      </c>
      <c r="E14" s="187">
        <v>68586</v>
      </c>
      <c r="F14" s="188">
        <v>438479</v>
      </c>
    </row>
    <row r="15" spans="1:6" x14ac:dyDescent="0.2">
      <c r="A15" s="183">
        <v>3</v>
      </c>
      <c r="B15" s="190" t="s">
        <v>59</v>
      </c>
      <c r="C15" s="185" t="s">
        <v>5</v>
      </c>
      <c r="D15" s="186">
        <f t="shared" si="0"/>
        <v>1387840</v>
      </c>
      <c r="E15" s="187">
        <v>205759</v>
      </c>
      <c r="F15" s="188">
        <v>1182081</v>
      </c>
    </row>
    <row r="16" spans="1:6" x14ac:dyDescent="0.2">
      <c r="A16" s="183">
        <v>4</v>
      </c>
      <c r="B16" s="184" t="s">
        <v>60</v>
      </c>
      <c r="C16" s="185" t="s">
        <v>211</v>
      </c>
      <c r="D16" s="186">
        <f t="shared" si="0"/>
        <v>613188</v>
      </c>
      <c r="E16" s="187">
        <v>96828</v>
      </c>
      <c r="F16" s="188">
        <v>516360</v>
      </c>
    </row>
    <row r="17" spans="1:6" ht="12.75" customHeight="1" x14ac:dyDescent="0.2">
      <c r="A17" s="183">
        <v>5</v>
      </c>
      <c r="B17" s="184" t="s">
        <v>61</v>
      </c>
      <c r="C17" s="185" t="s">
        <v>8</v>
      </c>
      <c r="D17" s="186">
        <f t="shared" si="0"/>
        <v>559109</v>
      </c>
      <c r="E17" s="187">
        <v>72621</v>
      </c>
      <c r="F17" s="188">
        <v>486488</v>
      </c>
    </row>
    <row r="18" spans="1:6" x14ac:dyDescent="0.2">
      <c r="A18" s="183">
        <v>6</v>
      </c>
      <c r="B18" s="190" t="s">
        <v>62</v>
      </c>
      <c r="C18" s="185" t="s">
        <v>63</v>
      </c>
      <c r="D18" s="186">
        <f t="shared" si="0"/>
        <v>2699150</v>
      </c>
      <c r="E18" s="187">
        <v>572898</v>
      </c>
      <c r="F18" s="188">
        <v>2126252</v>
      </c>
    </row>
    <row r="19" spans="1:6" x14ac:dyDescent="0.2">
      <c r="A19" s="183">
        <v>7</v>
      </c>
      <c r="B19" s="184" t="s">
        <v>64</v>
      </c>
      <c r="C19" s="185" t="s">
        <v>212</v>
      </c>
      <c r="D19" s="186">
        <f t="shared" si="0"/>
        <v>1246083</v>
      </c>
      <c r="E19" s="187">
        <v>221897</v>
      </c>
      <c r="F19" s="188">
        <v>1024186</v>
      </c>
    </row>
    <row r="20" spans="1:6" x14ac:dyDescent="0.2">
      <c r="A20" s="183">
        <v>8</v>
      </c>
      <c r="B20" s="190" t="s">
        <v>65</v>
      </c>
      <c r="C20" s="185" t="s">
        <v>17</v>
      </c>
      <c r="D20" s="186">
        <f t="shared" si="0"/>
        <v>511002</v>
      </c>
      <c r="E20" s="187">
        <v>92793</v>
      </c>
      <c r="F20" s="188">
        <v>418209</v>
      </c>
    </row>
    <row r="21" spans="1:6" x14ac:dyDescent="0.2">
      <c r="A21" s="183">
        <v>9</v>
      </c>
      <c r="B21" s="190" t="s">
        <v>66</v>
      </c>
      <c r="C21" s="185" t="s">
        <v>6</v>
      </c>
      <c r="D21" s="186">
        <f t="shared" si="0"/>
        <v>644593</v>
      </c>
      <c r="E21" s="187">
        <v>88759</v>
      </c>
      <c r="F21" s="188">
        <v>555834</v>
      </c>
    </row>
    <row r="22" spans="1:6" x14ac:dyDescent="0.2">
      <c r="A22" s="183">
        <v>10</v>
      </c>
      <c r="B22" s="190" t="s">
        <v>67</v>
      </c>
      <c r="C22" s="185" t="s">
        <v>18</v>
      </c>
      <c r="D22" s="186">
        <f t="shared" si="0"/>
        <v>762450</v>
      </c>
      <c r="E22" s="187">
        <v>117000</v>
      </c>
      <c r="F22" s="188">
        <v>645450</v>
      </c>
    </row>
    <row r="23" spans="1:6" x14ac:dyDescent="0.2">
      <c r="A23" s="183">
        <v>11</v>
      </c>
      <c r="B23" s="190" t="s">
        <v>68</v>
      </c>
      <c r="C23" s="185" t="s">
        <v>7</v>
      </c>
      <c r="D23" s="186">
        <f t="shared" si="0"/>
        <v>597148</v>
      </c>
      <c r="E23" s="187">
        <v>60517</v>
      </c>
      <c r="F23" s="188">
        <v>536631</v>
      </c>
    </row>
    <row r="24" spans="1:6" x14ac:dyDescent="0.2">
      <c r="A24" s="183">
        <v>12</v>
      </c>
      <c r="B24" s="190" t="s">
        <v>69</v>
      </c>
      <c r="C24" s="185" t="s">
        <v>19</v>
      </c>
      <c r="D24" s="186">
        <f t="shared" si="0"/>
        <v>1075175</v>
      </c>
      <c r="E24" s="187">
        <v>133138</v>
      </c>
      <c r="F24" s="188">
        <v>942037</v>
      </c>
    </row>
    <row r="25" spans="1:6" ht="12.75" customHeight="1" x14ac:dyDescent="0.2">
      <c r="A25" s="183">
        <v>13</v>
      </c>
      <c r="B25" s="190" t="s">
        <v>231</v>
      </c>
      <c r="C25" s="185" t="s">
        <v>232</v>
      </c>
      <c r="D25" s="186"/>
      <c r="E25" s="187"/>
      <c r="F25" s="188"/>
    </row>
    <row r="26" spans="1:6" x14ac:dyDescent="0.2">
      <c r="A26" s="183">
        <v>14</v>
      </c>
      <c r="B26" s="190" t="s">
        <v>70</v>
      </c>
      <c r="C26" s="185" t="s">
        <v>22</v>
      </c>
      <c r="D26" s="186">
        <f t="shared" si="0"/>
        <v>657628</v>
      </c>
      <c r="E26" s="187">
        <v>84724</v>
      </c>
      <c r="F26" s="188">
        <v>572904</v>
      </c>
    </row>
    <row r="27" spans="1:6" x14ac:dyDescent="0.2">
      <c r="A27" s="183">
        <v>15</v>
      </c>
      <c r="B27" s="190" t="s">
        <v>71</v>
      </c>
      <c r="C27" s="185" t="s">
        <v>10</v>
      </c>
      <c r="D27" s="186">
        <f t="shared" si="0"/>
        <v>750347</v>
      </c>
      <c r="E27" s="187">
        <v>104897</v>
      </c>
      <c r="F27" s="188">
        <v>645450</v>
      </c>
    </row>
    <row r="28" spans="1:6" x14ac:dyDescent="0.2">
      <c r="A28" s="183">
        <v>16</v>
      </c>
      <c r="B28" s="190" t="s">
        <v>72</v>
      </c>
      <c r="C28" s="185" t="s">
        <v>344</v>
      </c>
      <c r="D28" s="186">
        <f t="shared" si="0"/>
        <v>917280</v>
      </c>
      <c r="E28" s="187">
        <v>133138</v>
      </c>
      <c r="F28" s="188">
        <v>784142</v>
      </c>
    </row>
    <row r="29" spans="1:6" x14ac:dyDescent="0.2">
      <c r="A29" s="183">
        <v>17</v>
      </c>
      <c r="B29" s="190" t="s">
        <v>73</v>
      </c>
      <c r="C29" s="185" t="s">
        <v>9</v>
      </c>
      <c r="D29" s="186">
        <f t="shared" si="0"/>
        <v>1896071</v>
      </c>
      <c r="E29" s="187">
        <v>254173</v>
      </c>
      <c r="F29" s="188">
        <v>1641898</v>
      </c>
    </row>
    <row r="30" spans="1:6" x14ac:dyDescent="0.2">
      <c r="A30" s="183">
        <v>18</v>
      </c>
      <c r="B30" s="184" t="s">
        <v>74</v>
      </c>
      <c r="C30" s="185" t="s">
        <v>11</v>
      </c>
      <c r="D30" s="186">
        <f t="shared" si="0"/>
        <v>338465</v>
      </c>
      <c r="E30" s="187">
        <v>32276</v>
      </c>
      <c r="F30" s="188">
        <v>306189</v>
      </c>
    </row>
    <row r="31" spans="1:6" x14ac:dyDescent="0.2">
      <c r="A31" s="183">
        <v>19</v>
      </c>
      <c r="B31" s="184" t="s">
        <v>75</v>
      </c>
      <c r="C31" s="185" t="s">
        <v>213</v>
      </c>
      <c r="D31" s="186">
        <f t="shared" si="0"/>
        <v>307661</v>
      </c>
      <c r="E31" s="187">
        <v>48414</v>
      </c>
      <c r="F31" s="188">
        <v>259247</v>
      </c>
    </row>
    <row r="32" spans="1:6" x14ac:dyDescent="0.2">
      <c r="A32" s="183">
        <v>20</v>
      </c>
      <c r="B32" s="184" t="s">
        <v>76</v>
      </c>
      <c r="C32" s="185" t="s">
        <v>345</v>
      </c>
      <c r="D32" s="186">
        <f t="shared" si="0"/>
        <v>1469928</v>
      </c>
      <c r="E32" s="187">
        <v>262242</v>
      </c>
      <c r="F32" s="188">
        <v>1207686</v>
      </c>
    </row>
    <row r="33" spans="1:6" x14ac:dyDescent="0.2">
      <c r="A33" s="183">
        <v>21</v>
      </c>
      <c r="B33" s="184" t="s">
        <v>77</v>
      </c>
      <c r="C33" s="185" t="s">
        <v>38</v>
      </c>
      <c r="D33" s="186">
        <f t="shared" si="0"/>
        <v>930623</v>
      </c>
      <c r="E33" s="187">
        <v>197690</v>
      </c>
      <c r="F33" s="188">
        <v>732933</v>
      </c>
    </row>
    <row r="34" spans="1:6" x14ac:dyDescent="0.2">
      <c r="A34" s="183">
        <v>22</v>
      </c>
      <c r="B34" s="190" t="s">
        <v>78</v>
      </c>
      <c r="C34" s="185" t="s">
        <v>79</v>
      </c>
      <c r="D34" s="225">
        <f t="shared" si="0"/>
        <v>446067</v>
      </c>
      <c r="E34" s="226">
        <v>125069</v>
      </c>
      <c r="F34" s="227">
        <v>320998</v>
      </c>
    </row>
    <row r="35" spans="1:6" x14ac:dyDescent="0.2">
      <c r="A35" s="183">
        <v>23</v>
      </c>
      <c r="B35" s="190" t="s">
        <v>80</v>
      </c>
      <c r="C35" s="185" t="s">
        <v>81</v>
      </c>
      <c r="D35" s="186"/>
      <c r="E35" s="187"/>
      <c r="F35" s="188"/>
    </row>
    <row r="36" spans="1:6" x14ac:dyDescent="0.2">
      <c r="A36" s="183">
        <v>24</v>
      </c>
      <c r="B36" s="190" t="s">
        <v>82</v>
      </c>
      <c r="C36" s="185" t="s">
        <v>83</v>
      </c>
      <c r="D36" s="186"/>
      <c r="E36" s="187"/>
      <c r="F36" s="188"/>
    </row>
    <row r="37" spans="1:6" x14ac:dyDescent="0.2">
      <c r="A37" s="183">
        <v>25</v>
      </c>
      <c r="B37" s="184" t="s">
        <v>84</v>
      </c>
      <c r="C37" s="185" t="s">
        <v>85</v>
      </c>
      <c r="D37" s="186">
        <f t="shared" si="0"/>
        <v>6445024</v>
      </c>
      <c r="E37" s="187">
        <v>1161933</v>
      </c>
      <c r="F37" s="188">
        <v>5283091</v>
      </c>
    </row>
    <row r="38" spans="1:6" x14ac:dyDescent="0.2">
      <c r="A38" s="183">
        <v>26</v>
      </c>
      <c r="B38" s="190" t="s">
        <v>86</v>
      </c>
      <c r="C38" s="185" t="s">
        <v>87</v>
      </c>
      <c r="D38" s="186"/>
      <c r="E38" s="187"/>
      <c r="F38" s="188"/>
    </row>
    <row r="39" spans="1:6" x14ac:dyDescent="0.2">
      <c r="A39" s="183">
        <v>27</v>
      </c>
      <c r="B39" s="189" t="s">
        <v>88</v>
      </c>
      <c r="C39" s="185" t="s">
        <v>89</v>
      </c>
      <c r="D39" s="186"/>
      <c r="E39" s="187"/>
      <c r="F39" s="188"/>
    </row>
    <row r="40" spans="1:6" x14ac:dyDescent="0.2">
      <c r="A40" s="183">
        <v>28</v>
      </c>
      <c r="B40" s="189" t="s">
        <v>90</v>
      </c>
      <c r="C40" s="185" t="s">
        <v>39</v>
      </c>
      <c r="D40" s="186">
        <f t="shared" si="0"/>
        <v>1395615</v>
      </c>
      <c r="E40" s="187">
        <v>274345</v>
      </c>
      <c r="F40" s="188">
        <v>1121270</v>
      </c>
    </row>
    <row r="41" spans="1:6" x14ac:dyDescent="0.2">
      <c r="A41" s="183">
        <v>29</v>
      </c>
      <c r="B41" s="184" t="s">
        <v>91</v>
      </c>
      <c r="C41" s="185" t="s">
        <v>37</v>
      </c>
      <c r="D41" s="186">
        <f t="shared" si="0"/>
        <v>2440061</v>
      </c>
      <c r="E41" s="187">
        <v>496242</v>
      </c>
      <c r="F41" s="188">
        <v>1943819</v>
      </c>
    </row>
    <row r="42" spans="1:6" x14ac:dyDescent="0.2">
      <c r="A42" s="183">
        <v>30</v>
      </c>
      <c r="B42" s="189" t="s">
        <v>92</v>
      </c>
      <c r="C42" s="185" t="s">
        <v>16</v>
      </c>
      <c r="D42" s="186">
        <f t="shared" si="0"/>
        <v>575480</v>
      </c>
      <c r="E42" s="187">
        <v>84724</v>
      </c>
      <c r="F42" s="188">
        <v>490756</v>
      </c>
    </row>
    <row r="43" spans="1:6" x14ac:dyDescent="0.2">
      <c r="A43" s="183">
        <v>31</v>
      </c>
      <c r="B43" s="190" t="s">
        <v>93</v>
      </c>
      <c r="C43" s="185" t="s">
        <v>21</v>
      </c>
      <c r="D43" s="186">
        <f t="shared" si="0"/>
        <v>1814598</v>
      </c>
      <c r="E43" s="187">
        <v>334863</v>
      </c>
      <c r="F43" s="188">
        <v>1479735</v>
      </c>
    </row>
    <row r="44" spans="1:6" x14ac:dyDescent="0.2">
      <c r="A44" s="183">
        <v>32</v>
      </c>
      <c r="B44" s="189" t="s">
        <v>94</v>
      </c>
      <c r="C44" s="185" t="s">
        <v>24</v>
      </c>
      <c r="D44" s="186">
        <f t="shared" si="0"/>
        <v>725245</v>
      </c>
      <c r="E44" s="187">
        <v>133138</v>
      </c>
      <c r="F44" s="188">
        <v>592107</v>
      </c>
    </row>
    <row r="45" spans="1:6" x14ac:dyDescent="0.2">
      <c r="A45" s="183">
        <v>33</v>
      </c>
      <c r="B45" s="184" t="s">
        <v>95</v>
      </c>
      <c r="C45" s="185" t="s">
        <v>214</v>
      </c>
      <c r="D45" s="186">
        <f t="shared" si="0"/>
        <v>1748588</v>
      </c>
      <c r="E45" s="187">
        <v>351001</v>
      </c>
      <c r="F45" s="188">
        <v>1397587</v>
      </c>
    </row>
    <row r="46" spans="1:6" x14ac:dyDescent="0.2">
      <c r="A46" s="183">
        <v>34</v>
      </c>
      <c r="B46" s="191" t="s">
        <v>96</v>
      </c>
      <c r="C46" s="192" t="s">
        <v>215</v>
      </c>
      <c r="D46" s="186">
        <f t="shared" si="0"/>
        <v>718942</v>
      </c>
      <c r="E46" s="187">
        <v>112966</v>
      </c>
      <c r="F46" s="188">
        <v>605976</v>
      </c>
    </row>
    <row r="47" spans="1:6" x14ac:dyDescent="0.2">
      <c r="A47" s="183">
        <v>35</v>
      </c>
      <c r="B47" s="184" t="s">
        <v>97</v>
      </c>
      <c r="C47" s="185" t="s">
        <v>216</v>
      </c>
      <c r="D47" s="186">
        <f t="shared" si="0"/>
        <v>476961</v>
      </c>
      <c r="E47" s="187">
        <v>72621</v>
      </c>
      <c r="F47" s="188">
        <v>404340</v>
      </c>
    </row>
    <row r="48" spans="1:6" x14ac:dyDescent="0.2">
      <c r="A48" s="183">
        <v>36</v>
      </c>
      <c r="B48" s="184" t="s">
        <v>98</v>
      </c>
      <c r="C48" s="185" t="s">
        <v>23</v>
      </c>
      <c r="D48" s="186">
        <f t="shared" si="0"/>
        <v>945718</v>
      </c>
      <c r="E48" s="187">
        <v>121035</v>
      </c>
      <c r="F48" s="188">
        <v>824683</v>
      </c>
    </row>
    <row r="49" spans="1:6" x14ac:dyDescent="0.2">
      <c r="A49" s="183">
        <v>37</v>
      </c>
      <c r="B49" s="190" t="s">
        <v>99</v>
      </c>
      <c r="C49" s="185" t="s">
        <v>20</v>
      </c>
      <c r="D49" s="186">
        <f t="shared" si="0"/>
        <v>382108</v>
      </c>
      <c r="E49" s="187">
        <v>52448</v>
      </c>
      <c r="F49" s="188">
        <v>329660</v>
      </c>
    </row>
    <row r="50" spans="1:6" x14ac:dyDescent="0.2">
      <c r="A50" s="183">
        <v>38</v>
      </c>
      <c r="B50" s="189" t="s">
        <v>100</v>
      </c>
      <c r="C50" s="185" t="s">
        <v>101</v>
      </c>
      <c r="D50" s="186">
        <f t="shared" si="0"/>
        <v>453196</v>
      </c>
      <c r="E50" s="187">
        <v>133138</v>
      </c>
      <c r="F50" s="188">
        <v>320058</v>
      </c>
    </row>
    <row r="51" spans="1:6" x14ac:dyDescent="0.2">
      <c r="A51" s="183">
        <v>39</v>
      </c>
      <c r="B51" s="190" t="s">
        <v>102</v>
      </c>
      <c r="C51" s="185" t="s">
        <v>103</v>
      </c>
      <c r="D51" s="186">
        <f t="shared" si="0"/>
        <v>2232047</v>
      </c>
      <c r="E51" s="187">
        <v>403449</v>
      </c>
      <c r="F51" s="188">
        <v>1828598</v>
      </c>
    </row>
    <row r="52" spans="1:6" x14ac:dyDescent="0.2">
      <c r="A52" s="183">
        <v>40</v>
      </c>
      <c r="B52" s="184" t="s">
        <v>104</v>
      </c>
      <c r="C52" s="185" t="s">
        <v>221</v>
      </c>
      <c r="D52" s="186">
        <f t="shared" si="0"/>
        <v>719078</v>
      </c>
      <c r="E52" s="187">
        <v>129104</v>
      </c>
      <c r="F52" s="188">
        <v>589974</v>
      </c>
    </row>
    <row r="53" spans="1:6" x14ac:dyDescent="0.2">
      <c r="A53" s="183">
        <v>41</v>
      </c>
      <c r="B53" s="184" t="s">
        <v>105</v>
      </c>
      <c r="C53" s="185" t="s">
        <v>2</v>
      </c>
      <c r="D53" s="186">
        <f t="shared" si="0"/>
        <v>1507207</v>
      </c>
      <c r="E53" s="187">
        <v>318725</v>
      </c>
      <c r="F53" s="188">
        <v>1188482</v>
      </c>
    </row>
    <row r="54" spans="1:6" x14ac:dyDescent="0.2">
      <c r="A54" s="183">
        <v>42</v>
      </c>
      <c r="B54" s="190" t="s">
        <v>106</v>
      </c>
      <c r="C54" s="185" t="s">
        <v>3</v>
      </c>
      <c r="D54" s="186">
        <f t="shared" si="0"/>
        <v>491431</v>
      </c>
      <c r="E54" s="187">
        <v>80690</v>
      </c>
      <c r="F54" s="188">
        <v>410741</v>
      </c>
    </row>
    <row r="55" spans="1:6" x14ac:dyDescent="0.2">
      <c r="A55" s="183">
        <v>43</v>
      </c>
      <c r="B55" s="189" t="s">
        <v>152</v>
      </c>
      <c r="C55" s="185" t="s">
        <v>32</v>
      </c>
      <c r="D55" s="186">
        <f t="shared" si="0"/>
        <v>613458</v>
      </c>
      <c r="E55" s="187">
        <v>129104</v>
      </c>
      <c r="F55" s="188">
        <v>484354</v>
      </c>
    </row>
    <row r="56" spans="1:6" x14ac:dyDescent="0.2">
      <c r="A56" s="183">
        <v>44</v>
      </c>
      <c r="B56" s="190" t="s">
        <v>107</v>
      </c>
      <c r="C56" s="185" t="s">
        <v>217</v>
      </c>
      <c r="D56" s="186">
        <f t="shared" si="0"/>
        <v>807995</v>
      </c>
      <c r="E56" s="187">
        <v>141207</v>
      </c>
      <c r="F56" s="188">
        <v>666788</v>
      </c>
    </row>
    <row r="57" spans="1:6" x14ac:dyDescent="0.2">
      <c r="A57" s="183">
        <v>45</v>
      </c>
      <c r="B57" s="189" t="s">
        <v>108</v>
      </c>
      <c r="C57" s="185" t="s">
        <v>0</v>
      </c>
      <c r="D57" s="186">
        <f t="shared" si="0"/>
        <v>815132</v>
      </c>
      <c r="E57" s="187">
        <v>165414</v>
      </c>
      <c r="F57" s="188">
        <v>649718</v>
      </c>
    </row>
    <row r="58" spans="1:6" x14ac:dyDescent="0.2">
      <c r="A58" s="183">
        <v>46</v>
      </c>
      <c r="B58" s="190" t="s">
        <v>109</v>
      </c>
      <c r="C58" s="185" t="s">
        <v>4</v>
      </c>
      <c r="D58" s="186">
        <f t="shared" si="0"/>
        <v>338134</v>
      </c>
      <c r="E58" s="187">
        <v>56483</v>
      </c>
      <c r="F58" s="188">
        <v>281651</v>
      </c>
    </row>
    <row r="59" spans="1:6" x14ac:dyDescent="0.2">
      <c r="A59" s="183">
        <v>47</v>
      </c>
      <c r="B59" s="189" t="s">
        <v>110</v>
      </c>
      <c r="C59" s="185" t="s">
        <v>1</v>
      </c>
      <c r="D59" s="186">
        <f t="shared" si="0"/>
        <v>555209</v>
      </c>
      <c r="E59" s="187">
        <v>84724</v>
      </c>
      <c r="F59" s="188">
        <v>470485</v>
      </c>
    </row>
    <row r="60" spans="1:6" x14ac:dyDescent="0.2">
      <c r="A60" s="183">
        <v>48</v>
      </c>
      <c r="B60" s="190" t="s">
        <v>111</v>
      </c>
      <c r="C60" s="185" t="s">
        <v>218</v>
      </c>
      <c r="D60" s="186">
        <f t="shared" si="0"/>
        <v>1154123</v>
      </c>
      <c r="E60" s="187">
        <v>133138</v>
      </c>
      <c r="F60" s="188">
        <v>1020985</v>
      </c>
    </row>
    <row r="61" spans="1:6" x14ac:dyDescent="0.2">
      <c r="A61" s="183">
        <v>49</v>
      </c>
      <c r="B61" s="190" t="s">
        <v>112</v>
      </c>
      <c r="C61" s="185" t="s">
        <v>25</v>
      </c>
      <c r="D61" s="186">
        <f t="shared" si="0"/>
        <v>2901043</v>
      </c>
      <c r="E61" s="187">
        <v>476070</v>
      </c>
      <c r="F61" s="188">
        <v>2424973</v>
      </c>
    </row>
    <row r="62" spans="1:6" x14ac:dyDescent="0.2">
      <c r="A62" s="183">
        <v>50</v>
      </c>
      <c r="B62" s="190" t="s">
        <v>160</v>
      </c>
      <c r="C62" s="185" t="s">
        <v>53</v>
      </c>
      <c r="D62" s="186">
        <f t="shared" si="0"/>
        <v>460394</v>
      </c>
      <c r="E62" s="187">
        <v>100862</v>
      </c>
      <c r="F62" s="188">
        <v>359532</v>
      </c>
    </row>
    <row r="63" spans="1:6" x14ac:dyDescent="0.2">
      <c r="A63" s="183">
        <v>51</v>
      </c>
      <c r="B63" s="190" t="s">
        <v>113</v>
      </c>
      <c r="C63" s="185" t="s">
        <v>219</v>
      </c>
      <c r="D63" s="186">
        <f t="shared" si="0"/>
        <v>518568</v>
      </c>
      <c r="E63" s="187">
        <v>72621</v>
      </c>
      <c r="F63" s="188">
        <v>445947</v>
      </c>
    </row>
    <row r="64" spans="1:6" x14ac:dyDescent="0.2">
      <c r="A64" s="183">
        <v>52</v>
      </c>
      <c r="B64" s="189" t="s">
        <v>162</v>
      </c>
      <c r="C64" s="185" t="s">
        <v>220</v>
      </c>
      <c r="D64" s="186">
        <f t="shared" si="0"/>
        <v>642226</v>
      </c>
      <c r="E64" s="187">
        <v>92793</v>
      </c>
      <c r="F64" s="188">
        <v>549433</v>
      </c>
    </row>
    <row r="65" spans="1:6" x14ac:dyDescent="0.2">
      <c r="A65" s="183">
        <v>53</v>
      </c>
      <c r="B65" s="190" t="s">
        <v>223</v>
      </c>
      <c r="C65" s="185" t="s">
        <v>222</v>
      </c>
      <c r="D65" s="186"/>
      <c r="E65" s="187"/>
      <c r="F65" s="188"/>
    </row>
    <row r="66" spans="1:6" ht="12.75" customHeight="1" x14ac:dyDescent="0.2">
      <c r="A66" s="183">
        <v>54</v>
      </c>
      <c r="B66" s="190" t="s">
        <v>233</v>
      </c>
      <c r="C66" s="185" t="s">
        <v>234</v>
      </c>
      <c r="D66" s="186"/>
      <c r="E66" s="187"/>
      <c r="F66" s="188"/>
    </row>
    <row r="67" spans="1:6" ht="13.5" customHeight="1" x14ac:dyDescent="0.2">
      <c r="A67" s="183">
        <v>55</v>
      </c>
      <c r="B67" s="190" t="s">
        <v>114</v>
      </c>
      <c r="C67" s="185" t="s">
        <v>52</v>
      </c>
      <c r="D67" s="186"/>
      <c r="E67" s="187"/>
      <c r="F67" s="188"/>
    </row>
    <row r="68" spans="1:6" ht="12" customHeight="1" x14ac:dyDescent="0.2">
      <c r="A68" s="183">
        <v>56</v>
      </c>
      <c r="B68" s="189" t="s">
        <v>115</v>
      </c>
      <c r="C68" s="185" t="s">
        <v>235</v>
      </c>
      <c r="D68" s="186"/>
      <c r="E68" s="187"/>
      <c r="F68" s="188"/>
    </row>
    <row r="69" spans="1:6" ht="15.75" customHeight="1" x14ac:dyDescent="0.2">
      <c r="A69" s="183">
        <v>57</v>
      </c>
      <c r="B69" s="184" t="s">
        <v>116</v>
      </c>
      <c r="C69" s="185" t="s">
        <v>117</v>
      </c>
      <c r="D69" s="186"/>
      <c r="E69" s="187"/>
      <c r="F69" s="188"/>
    </row>
    <row r="70" spans="1:6" ht="12" customHeight="1" x14ac:dyDescent="0.2">
      <c r="A70" s="183">
        <v>58</v>
      </c>
      <c r="B70" s="189" t="s">
        <v>118</v>
      </c>
      <c r="C70" s="185" t="s">
        <v>236</v>
      </c>
      <c r="D70" s="186"/>
      <c r="E70" s="187"/>
      <c r="F70" s="188"/>
    </row>
    <row r="71" spans="1:6" ht="13.5" customHeight="1" x14ac:dyDescent="0.2">
      <c r="A71" s="183">
        <v>59</v>
      </c>
      <c r="B71" s="190" t="s">
        <v>119</v>
      </c>
      <c r="C71" s="185" t="s">
        <v>327</v>
      </c>
      <c r="D71" s="186"/>
      <c r="E71" s="187"/>
      <c r="F71" s="188"/>
    </row>
    <row r="72" spans="1:6" ht="27.75" customHeight="1" x14ac:dyDescent="0.2">
      <c r="A72" s="183">
        <v>60</v>
      </c>
      <c r="B72" s="184" t="s">
        <v>120</v>
      </c>
      <c r="C72" s="185" t="s">
        <v>237</v>
      </c>
      <c r="D72" s="186"/>
      <c r="E72" s="187"/>
      <c r="F72" s="188"/>
    </row>
    <row r="73" spans="1:6" ht="27.75" customHeight="1" x14ac:dyDescent="0.2">
      <c r="A73" s="183">
        <v>61</v>
      </c>
      <c r="B73" s="184" t="s">
        <v>121</v>
      </c>
      <c r="C73" s="185" t="s">
        <v>238</v>
      </c>
      <c r="D73" s="186"/>
      <c r="E73" s="187"/>
      <c r="F73" s="188"/>
    </row>
    <row r="74" spans="1:6" x14ac:dyDescent="0.2">
      <c r="A74" s="183">
        <v>62</v>
      </c>
      <c r="B74" s="189" t="s">
        <v>122</v>
      </c>
      <c r="C74" s="185" t="s">
        <v>239</v>
      </c>
      <c r="D74" s="186">
        <f t="shared" si="0"/>
        <v>2116826</v>
      </c>
      <c r="E74" s="187">
        <v>403449</v>
      </c>
      <c r="F74" s="188">
        <v>1713377</v>
      </c>
    </row>
    <row r="75" spans="1:6" x14ac:dyDescent="0.2">
      <c r="A75" s="183">
        <v>63</v>
      </c>
      <c r="B75" s="189" t="s">
        <v>123</v>
      </c>
      <c r="C75" s="185" t="s">
        <v>51</v>
      </c>
      <c r="D75" s="186">
        <f t="shared" si="0"/>
        <v>1392513</v>
      </c>
      <c r="E75" s="187">
        <v>254173</v>
      </c>
      <c r="F75" s="188">
        <v>1138340</v>
      </c>
    </row>
    <row r="76" spans="1:6" x14ac:dyDescent="0.2">
      <c r="A76" s="183">
        <v>64</v>
      </c>
      <c r="B76" s="189" t="s">
        <v>124</v>
      </c>
      <c r="C76" s="185" t="s">
        <v>240</v>
      </c>
      <c r="D76" s="186">
        <f t="shared" si="0"/>
        <v>2818526</v>
      </c>
      <c r="E76" s="187">
        <v>463966</v>
      </c>
      <c r="F76" s="188">
        <v>2354560</v>
      </c>
    </row>
    <row r="77" spans="1:6" ht="15" customHeight="1" x14ac:dyDescent="0.2">
      <c r="A77" s="183">
        <v>65</v>
      </c>
      <c r="B77" s="189" t="s">
        <v>125</v>
      </c>
      <c r="C77" s="185" t="s">
        <v>241</v>
      </c>
      <c r="D77" s="186"/>
      <c r="E77" s="187"/>
      <c r="F77" s="188"/>
    </row>
    <row r="78" spans="1:6" ht="15" customHeight="1" x14ac:dyDescent="0.2">
      <c r="A78" s="183">
        <v>66</v>
      </c>
      <c r="B78" s="184" t="s">
        <v>126</v>
      </c>
      <c r="C78" s="185" t="s">
        <v>242</v>
      </c>
      <c r="D78" s="186"/>
      <c r="E78" s="187"/>
      <c r="F78" s="188"/>
    </row>
    <row r="79" spans="1:6" ht="15" customHeight="1" x14ac:dyDescent="0.2">
      <c r="A79" s="183">
        <v>67</v>
      </c>
      <c r="B79" s="189" t="s">
        <v>127</v>
      </c>
      <c r="C79" s="185" t="s">
        <v>243</v>
      </c>
      <c r="D79" s="186"/>
      <c r="E79" s="187"/>
      <c r="F79" s="188"/>
    </row>
    <row r="80" spans="1:6" ht="15" customHeight="1" x14ac:dyDescent="0.2">
      <c r="A80" s="183">
        <v>68</v>
      </c>
      <c r="B80" s="189" t="s">
        <v>128</v>
      </c>
      <c r="C80" s="185" t="s">
        <v>244</v>
      </c>
      <c r="D80" s="186"/>
      <c r="E80" s="187"/>
      <c r="F80" s="188"/>
    </row>
    <row r="81" spans="1:6" ht="15" customHeight="1" x14ac:dyDescent="0.2">
      <c r="A81" s="183">
        <v>69</v>
      </c>
      <c r="B81" s="184" t="s">
        <v>129</v>
      </c>
      <c r="C81" s="185" t="s">
        <v>245</v>
      </c>
      <c r="D81" s="186"/>
      <c r="E81" s="187"/>
      <c r="F81" s="188"/>
    </row>
    <row r="82" spans="1:6" ht="15" customHeight="1" x14ac:dyDescent="0.2">
      <c r="A82" s="183">
        <v>70</v>
      </c>
      <c r="B82" s="184" t="s">
        <v>130</v>
      </c>
      <c r="C82" s="185" t="s">
        <v>246</v>
      </c>
      <c r="D82" s="186"/>
      <c r="E82" s="187"/>
      <c r="F82" s="188"/>
    </row>
    <row r="83" spans="1:6" ht="15" customHeight="1" x14ac:dyDescent="0.2">
      <c r="A83" s="183">
        <v>71</v>
      </c>
      <c r="B83" s="184" t="s">
        <v>131</v>
      </c>
      <c r="C83" s="185" t="s">
        <v>247</v>
      </c>
      <c r="D83" s="186"/>
      <c r="E83" s="187"/>
      <c r="F83" s="188"/>
    </row>
    <row r="84" spans="1:6" ht="15" customHeight="1" x14ac:dyDescent="0.2">
      <c r="A84" s="183">
        <v>72</v>
      </c>
      <c r="B84" s="190" t="s">
        <v>132</v>
      </c>
      <c r="C84" s="185" t="s">
        <v>133</v>
      </c>
      <c r="D84" s="186">
        <f t="shared" ref="D84:D140" si="1">E84+F84</f>
        <v>1632998</v>
      </c>
      <c r="E84" s="187">
        <v>338897</v>
      </c>
      <c r="F84" s="188">
        <v>1294101</v>
      </c>
    </row>
    <row r="85" spans="1:6" x14ac:dyDescent="0.2">
      <c r="A85" s="183">
        <v>73</v>
      </c>
      <c r="B85" s="184" t="s">
        <v>134</v>
      </c>
      <c r="C85" s="185" t="s">
        <v>248</v>
      </c>
      <c r="D85" s="186">
        <f t="shared" si="1"/>
        <v>3292728</v>
      </c>
      <c r="E85" s="187">
        <v>621311</v>
      </c>
      <c r="F85" s="188">
        <v>2671417</v>
      </c>
    </row>
    <row r="86" spans="1:6" x14ac:dyDescent="0.2">
      <c r="A86" s="183">
        <v>74</v>
      </c>
      <c r="B86" s="190" t="s">
        <v>135</v>
      </c>
      <c r="C86" s="185" t="s">
        <v>35</v>
      </c>
      <c r="D86" s="186">
        <f t="shared" si="1"/>
        <v>2344533</v>
      </c>
      <c r="E86" s="187">
        <v>395380</v>
      </c>
      <c r="F86" s="188">
        <v>1949153</v>
      </c>
    </row>
    <row r="87" spans="1:6" x14ac:dyDescent="0.2">
      <c r="A87" s="183">
        <v>75</v>
      </c>
      <c r="B87" s="184" t="s">
        <v>136</v>
      </c>
      <c r="C87" s="185" t="s">
        <v>415</v>
      </c>
      <c r="D87" s="186">
        <f t="shared" si="1"/>
        <v>1356374</v>
      </c>
      <c r="E87" s="187">
        <v>270311</v>
      </c>
      <c r="F87" s="188">
        <v>1086063</v>
      </c>
    </row>
    <row r="88" spans="1:6" x14ac:dyDescent="0.2">
      <c r="A88" s="183">
        <v>76</v>
      </c>
      <c r="B88" s="184" t="s">
        <v>137</v>
      </c>
      <c r="C88" s="185" t="s">
        <v>36</v>
      </c>
      <c r="D88" s="186">
        <f t="shared" si="1"/>
        <v>3833273</v>
      </c>
      <c r="E88" s="187">
        <v>738312</v>
      </c>
      <c r="F88" s="188">
        <v>3094961</v>
      </c>
    </row>
    <row r="89" spans="1:6" x14ac:dyDescent="0.2">
      <c r="A89" s="183">
        <v>77</v>
      </c>
      <c r="B89" s="184" t="s">
        <v>138</v>
      </c>
      <c r="C89" s="185" t="s">
        <v>50</v>
      </c>
      <c r="D89" s="186"/>
      <c r="E89" s="187">
        <v>0</v>
      </c>
      <c r="F89" s="188">
        <v>0</v>
      </c>
    </row>
    <row r="90" spans="1:6" s="152" customFormat="1" x14ac:dyDescent="0.2">
      <c r="A90" s="183">
        <v>78</v>
      </c>
      <c r="B90" s="184" t="s">
        <v>139</v>
      </c>
      <c r="C90" s="185" t="s">
        <v>229</v>
      </c>
      <c r="D90" s="186">
        <f t="shared" si="1"/>
        <v>3028367</v>
      </c>
      <c r="E90" s="187">
        <v>488173</v>
      </c>
      <c r="F90" s="188">
        <v>2540194</v>
      </c>
    </row>
    <row r="91" spans="1:6" x14ac:dyDescent="0.2">
      <c r="A91" s="183">
        <v>79</v>
      </c>
      <c r="B91" s="184" t="s">
        <v>140</v>
      </c>
      <c r="C91" s="185" t="s">
        <v>310</v>
      </c>
      <c r="D91" s="186"/>
      <c r="E91" s="187"/>
      <c r="F91" s="188"/>
    </row>
    <row r="92" spans="1:6" x14ac:dyDescent="0.2">
      <c r="A92" s="183">
        <v>80</v>
      </c>
      <c r="B92" s="189" t="s">
        <v>141</v>
      </c>
      <c r="C92" s="185" t="s">
        <v>259</v>
      </c>
      <c r="D92" s="186"/>
      <c r="E92" s="187"/>
      <c r="F92" s="188"/>
    </row>
    <row r="93" spans="1:6" s="152" customFormat="1" ht="27" customHeight="1" x14ac:dyDescent="0.2">
      <c r="A93" s="397">
        <v>81</v>
      </c>
      <c r="B93" s="400" t="s">
        <v>142</v>
      </c>
      <c r="C93" s="193" t="s">
        <v>249</v>
      </c>
      <c r="D93" s="194">
        <f t="shared" si="1"/>
        <v>16003</v>
      </c>
      <c r="E93" s="195"/>
      <c r="F93" s="196">
        <v>16003</v>
      </c>
    </row>
    <row r="94" spans="1:6" ht="43.5" customHeight="1" x14ac:dyDescent="0.2">
      <c r="A94" s="398"/>
      <c r="B94" s="401"/>
      <c r="C94" s="185" t="s">
        <v>308</v>
      </c>
      <c r="D94" s="186">
        <f t="shared" si="1"/>
        <v>16003</v>
      </c>
      <c r="E94" s="187"/>
      <c r="F94" s="188">
        <v>16003</v>
      </c>
    </row>
    <row r="95" spans="1:6" ht="27.75" customHeight="1" x14ac:dyDescent="0.2">
      <c r="A95" s="398"/>
      <c r="B95" s="401"/>
      <c r="C95" s="185" t="s">
        <v>250</v>
      </c>
      <c r="D95" s="186"/>
      <c r="E95" s="187"/>
      <c r="F95" s="188"/>
    </row>
    <row r="96" spans="1:6" ht="39" customHeight="1" x14ac:dyDescent="0.2">
      <c r="A96" s="399"/>
      <c r="B96" s="402"/>
      <c r="C96" s="197" t="s">
        <v>309</v>
      </c>
      <c r="D96" s="186"/>
      <c r="E96" s="187"/>
      <c r="F96" s="188"/>
    </row>
    <row r="97" spans="1:6" ht="25.5" x14ac:dyDescent="0.2">
      <c r="A97" s="183">
        <v>82</v>
      </c>
      <c r="B97" s="189" t="s">
        <v>143</v>
      </c>
      <c r="C97" s="185" t="s">
        <v>49</v>
      </c>
      <c r="D97" s="186"/>
      <c r="E97" s="187"/>
      <c r="F97" s="188"/>
    </row>
    <row r="98" spans="1:6" x14ac:dyDescent="0.2">
      <c r="A98" s="183">
        <v>83</v>
      </c>
      <c r="B98" s="189" t="s">
        <v>144</v>
      </c>
      <c r="C98" s="185" t="s">
        <v>145</v>
      </c>
      <c r="D98" s="186">
        <f t="shared" si="1"/>
        <v>160765</v>
      </c>
      <c r="E98" s="187">
        <v>24207</v>
      </c>
      <c r="F98" s="188">
        <v>136558</v>
      </c>
    </row>
    <row r="99" spans="1:6" x14ac:dyDescent="0.2">
      <c r="A99" s="183">
        <v>84</v>
      </c>
      <c r="B99" s="190" t="s">
        <v>146</v>
      </c>
      <c r="C99" s="185" t="s">
        <v>147</v>
      </c>
      <c r="D99" s="186">
        <f t="shared" si="1"/>
        <v>884380</v>
      </c>
      <c r="E99" s="187">
        <v>185587</v>
      </c>
      <c r="F99" s="188">
        <v>698793</v>
      </c>
    </row>
    <row r="100" spans="1:6" x14ac:dyDescent="0.2">
      <c r="A100" s="183">
        <v>85</v>
      </c>
      <c r="B100" s="189" t="s">
        <v>148</v>
      </c>
      <c r="C100" s="185" t="s">
        <v>27</v>
      </c>
      <c r="D100" s="186">
        <f t="shared" si="1"/>
        <v>408547</v>
      </c>
      <c r="E100" s="187">
        <v>56483</v>
      </c>
      <c r="F100" s="188">
        <v>352064</v>
      </c>
    </row>
    <row r="101" spans="1:6" x14ac:dyDescent="0.2">
      <c r="A101" s="183">
        <v>86</v>
      </c>
      <c r="B101" s="190" t="s">
        <v>149</v>
      </c>
      <c r="C101" s="185" t="s">
        <v>12</v>
      </c>
      <c r="D101" s="186">
        <f t="shared" si="1"/>
        <v>436052</v>
      </c>
      <c r="E101" s="187">
        <v>60517</v>
      </c>
      <c r="F101" s="188">
        <v>375535</v>
      </c>
    </row>
    <row r="102" spans="1:6" x14ac:dyDescent="0.2">
      <c r="A102" s="183">
        <v>87</v>
      </c>
      <c r="B102" s="190" t="s">
        <v>150</v>
      </c>
      <c r="C102" s="185" t="s">
        <v>26</v>
      </c>
      <c r="D102" s="186">
        <f t="shared" si="1"/>
        <v>1109954</v>
      </c>
      <c r="E102" s="187">
        <v>177518</v>
      </c>
      <c r="F102" s="188">
        <v>932436</v>
      </c>
    </row>
    <row r="103" spans="1:6" ht="12.75" customHeight="1" x14ac:dyDescent="0.2">
      <c r="A103" s="183">
        <v>88</v>
      </c>
      <c r="B103" s="189" t="s">
        <v>151</v>
      </c>
      <c r="C103" s="185" t="s">
        <v>43</v>
      </c>
      <c r="D103" s="186">
        <f t="shared" si="1"/>
        <v>547975</v>
      </c>
      <c r="E103" s="187">
        <v>80690</v>
      </c>
      <c r="F103" s="188">
        <v>467285</v>
      </c>
    </row>
    <row r="104" spans="1:6" x14ac:dyDescent="0.2">
      <c r="A104" s="183">
        <v>89</v>
      </c>
      <c r="B104" s="184" t="s">
        <v>153</v>
      </c>
      <c r="C104" s="185" t="s">
        <v>28</v>
      </c>
      <c r="D104" s="186">
        <f t="shared" si="1"/>
        <v>1149832</v>
      </c>
      <c r="E104" s="187">
        <v>225931</v>
      </c>
      <c r="F104" s="188">
        <v>923901</v>
      </c>
    </row>
    <row r="105" spans="1:6" x14ac:dyDescent="0.2">
      <c r="A105" s="183">
        <v>90</v>
      </c>
      <c r="B105" s="184" t="s">
        <v>154</v>
      </c>
      <c r="C105" s="185" t="s">
        <v>29</v>
      </c>
      <c r="D105" s="186">
        <f t="shared" si="1"/>
        <v>975664</v>
      </c>
      <c r="E105" s="187">
        <v>193656</v>
      </c>
      <c r="F105" s="188">
        <v>782008</v>
      </c>
    </row>
    <row r="106" spans="1:6" x14ac:dyDescent="0.2">
      <c r="A106" s="183">
        <v>91</v>
      </c>
      <c r="B106" s="190" t="s">
        <v>155</v>
      </c>
      <c r="C106" s="185" t="s">
        <v>14</v>
      </c>
      <c r="D106" s="186">
        <f t="shared" si="1"/>
        <v>405346</v>
      </c>
      <c r="E106" s="187">
        <v>56483</v>
      </c>
      <c r="F106" s="188">
        <v>348863</v>
      </c>
    </row>
    <row r="107" spans="1:6" x14ac:dyDescent="0.2">
      <c r="A107" s="183">
        <v>92</v>
      </c>
      <c r="B107" s="184" t="s">
        <v>156</v>
      </c>
      <c r="C107" s="185" t="s">
        <v>30</v>
      </c>
      <c r="D107" s="186">
        <f t="shared" si="1"/>
        <v>763420</v>
      </c>
      <c r="E107" s="187">
        <v>137173</v>
      </c>
      <c r="F107" s="188">
        <v>626247</v>
      </c>
    </row>
    <row r="108" spans="1:6" x14ac:dyDescent="0.2">
      <c r="A108" s="183">
        <v>93</v>
      </c>
      <c r="B108" s="184" t="s">
        <v>157</v>
      </c>
      <c r="C108" s="185" t="s">
        <v>15</v>
      </c>
      <c r="D108" s="186">
        <f t="shared" si="1"/>
        <v>588185</v>
      </c>
      <c r="E108" s="187">
        <v>104897</v>
      </c>
      <c r="F108" s="188">
        <v>483288</v>
      </c>
    </row>
    <row r="109" spans="1:6" x14ac:dyDescent="0.2">
      <c r="A109" s="183">
        <v>94</v>
      </c>
      <c r="B109" s="189" t="s">
        <v>158</v>
      </c>
      <c r="C109" s="185" t="s">
        <v>13</v>
      </c>
      <c r="D109" s="186">
        <f t="shared" si="1"/>
        <v>667034</v>
      </c>
      <c r="E109" s="187">
        <v>125069</v>
      </c>
      <c r="F109" s="188">
        <v>541965</v>
      </c>
    </row>
    <row r="110" spans="1:6" x14ac:dyDescent="0.2">
      <c r="A110" s="183">
        <v>95</v>
      </c>
      <c r="B110" s="190" t="s">
        <v>159</v>
      </c>
      <c r="C110" s="185" t="s">
        <v>31</v>
      </c>
      <c r="D110" s="186">
        <f t="shared" si="1"/>
        <v>373107</v>
      </c>
      <c r="E110" s="187">
        <v>60517</v>
      </c>
      <c r="F110" s="188">
        <v>312590</v>
      </c>
    </row>
    <row r="111" spans="1:6" x14ac:dyDescent="0.2">
      <c r="A111" s="183">
        <v>96</v>
      </c>
      <c r="B111" s="184" t="s">
        <v>161</v>
      </c>
      <c r="C111" s="185" t="s">
        <v>33</v>
      </c>
      <c r="D111" s="186">
        <f t="shared" si="1"/>
        <v>1174431</v>
      </c>
      <c r="E111" s="187">
        <v>169449</v>
      </c>
      <c r="F111" s="188">
        <v>1004982</v>
      </c>
    </row>
    <row r="112" spans="1:6" x14ac:dyDescent="0.2">
      <c r="A112" s="183">
        <v>97</v>
      </c>
      <c r="B112" s="184" t="s">
        <v>163</v>
      </c>
      <c r="C112" s="185" t="s">
        <v>164</v>
      </c>
      <c r="D112" s="186"/>
      <c r="E112" s="187"/>
      <c r="F112" s="188"/>
    </row>
    <row r="113" spans="1:6" x14ac:dyDescent="0.2">
      <c r="A113" s="183">
        <v>98</v>
      </c>
      <c r="B113" s="184" t="s">
        <v>165</v>
      </c>
      <c r="C113" s="185" t="s">
        <v>166</v>
      </c>
      <c r="D113" s="186"/>
      <c r="E113" s="187"/>
      <c r="F113" s="188"/>
    </row>
    <row r="114" spans="1:6" x14ac:dyDescent="0.2">
      <c r="A114" s="183">
        <v>99</v>
      </c>
      <c r="B114" s="190" t="s">
        <v>167</v>
      </c>
      <c r="C114" s="185" t="s">
        <v>168</v>
      </c>
      <c r="D114" s="186"/>
      <c r="E114" s="187"/>
      <c r="F114" s="188"/>
    </row>
    <row r="115" spans="1:6" ht="15.75" customHeight="1" x14ac:dyDescent="0.2">
      <c r="A115" s="183">
        <v>100</v>
      </c>
      <c r="B115" s="190" t="s">
        <v>169</v>
      </c>
      <c r="C115" s="185" t="s">
        <v>170</v>
      </c>
      <c r="D115" s="186"/>
      <c r="E115" s="187"/>
      <c r="F115" s="188"/>
    </row>
    <row r="116" spans="1:6" ht="12.75" customHeight="1" x14ac:dyDescent="0.2">
      <c r="A116" s="183">
        <v>101</v>
      </c>
      <c r="B116" s="190" t="s">
        <v>171</v>
      </c>
      <c r="C116" s="185" t="s">
        <v>172</v>
      </c>
      <c r="D116" s="186"/>
      <c r="E116" s="187"/>
      <c r="F116" s="188"/>
    </row>
    <row r="117" spans="1:6" x14ac:dyDescent="0.2">
      <c r="A117" s="183">
        <v>102</v>
      </c>
      <c r="B117" s="190" t="s">
        <v>173</v>
      </c>
      <c r="C117" s="185" t="s">
        <v>174</v>
      </c>
      <c r="D117" s="186"/>
      <c r="E117" s="187"/>
      <c r="F117" s="188"/>
    </row>
    <row r="118" spans="1:6" ht="12.75" customHeight="1" x14ac:dyDescent="0.2">
      <c r="A118" s="183">
        <v>103</v>
      </c>
      <c r="B118" s="190" t="s">
        <v>175</v>
      </c>
      <c r="C118" s="185" t="s">
        <v>176</v>
      </c>
      <c r="D118" s="186"/>
      <c r="E118" s="187"/>
      <c r="F118" s="188"/>
    </row>
    <row r="119" spans="1:6" x14ac:dyDescent="0.2">
      <c r="A119" s="183">
        <v>104</v>
      </c>
      <c r="B119" s="198" t="s">
        <v>177</v>
      </c>
      <c r="C119" s="192" t="s">
        <v>178</v>
      </c>
      <c r="D119" s="186"/>
      <c r="E119" s="187"/>
      <c r="F119" s="188"/>
    </row>
    <row r="120" spans="1:6" x14ac:dyDescent="0.2">
      <c r="A120" s="183">
        <v>105</v>
      </c>
      <c r="B120" s="189" t="s">
        <v>179</v>
      </c>
      <c r="C120" s="185" t="s">
        <v>180</v>
      </c>
      <c r="D120" s="186"/>
      <c r="E120" s="187"/>
      <c r="F120" s="188"/>
    </row>
    <row r="121" spans="1:6" ht="12.75" customHeight="1" x14ac:dyDescent="0.2">
      <c r="A121" s="183">
        <v>106</v>
      </c>
      <c r="B121" s="190" t="s">
        <v>181</v>
      </c>
      <c r="C121" s="185" t="s">
        <v>182</v>
      </c>
      <c r="D121" s="186"/>
      <c r="E121" s="187"/>
      <c r="F121" s="188"/>
    </row>
    <row r="122" spans="1:6" ht="12.75" customHeight="1" x14ac:dyDescent="0.2">
      <c r="A122" s="183">
        <v>107</v>
      </c>
      <c r="B122" s="184" t="s">
        <v>183</v>
      </c>
      <c r="C122" s="199" t="s">
        <v>184</v>
      </c>
      <c r="D122" s="186"/>
      <c r="E122" s="187"/>
      <c r="F122" s="188"/>
    </row>
    <row r="123" spans="1:6" x14ac:dyDescent="0.2">
      <c r="A123" s="183">
        <v>108</v>
      </c>
      <c r="B123" s="190" t="s">
        <v>185</v>
      </c>
      <c r="C123" s="185" t="s">
        <v>262</v>
      </c>
      <c r="D123" s="186"/>
      <c r="E123" s="187"/>
      <c r="F123" s="188"/>
    </row>
    <row r="124" spans="1:6" x14ac:dyDescent="0.2">
      <c r="A124" s="183">
        <v>109</v>
      </c>
      <c r="B124" s="189" t="s">
        <v>186</v>
      </c>
      <c r="C124" s="185" t="s">
        <v>251</v>
      </c>
      <c r="D124" s="186"/>
      <c r="E124" s="187"/>
      <c r="F124" s="188"/>
    </row>
    <row r="125" spans="1:6" x14ac:dyDescent="0.2">
      <c r="A125" s="183">
        <v>110</v>
      </c>
      <c r="B125" s="184" t="s">
        <v>331</v>
      </c>
      <c r="C125" s="185" t="s">
        <v>319</v>
      </c>
      <c r="D125" s="186"/>
      <c r="E125" s="187"/>
      <c r="F125" s="188"/>
    </row>
    <row r="126" spans="1:6" x14ac:dyDescent="0.2">
      <c r="A126" s="183">
        <v>111</v>
      </c>
      <c r="B126" s="200" t="s">
        <v>422</v>
      </c>
      <c r="C126" s="219" t="s">
        <v>423</v>
      </c>
      <c r="D126" s="186"/>
      <c r="E126" s="187"/>
      <c r="F126" s="188"/>
    </row>
    <row r="127" spans="1:6" x14ac:dyDescent="0.2">
      <c r="A127" s="183">
        <v>112</v>
      </c>
      <c r="B127" s="201" t="s">
        <v>187</v>
      </c>
      <c r="C127" s="220" t="s">
        <v>322</v>
      </c>
      <c r="D127" s="186"/>
      <c r="E127" s="187"/>
      <c r="F127" s="188"/>
    </row>
    <row r="128" spans="1:6" x14ac:dyDescent="0.2">
      <c r="A128" s="183">
        <v>113</v>
      </c>
      <c r="B128" s="190" t="s">
        <v>188</v>
      </c>
      <c r="C128" s="185" t="s">
        <v>189</v>
      </c>
      <c r="D128" s="186"/>
      <c r="E128" s="187"/>
      <c r="F128" s="188"/>
    </row>
    <row r="129" spans="1:6" ht="13.5" customHeight="1" x14ac:dyDescent="0.2">
      <c r="A129" s="183">
        <v>114</v>
      </c>
      <c r="B129" s="190" t="s">
        <v>190</v>
      </c>
      <c r="C129" s="221" t="s">
        <v>307</v>
      </c>
      <c r="D129" s="186"/>
      <c r="E129" s="187"/>
      <c r="F129" s="188"/>
    </row>
    <row r="130" spans="1:6" x14ac:dyDescent="0.2">
      <c r="A130" s="183">
        <v>115</v>
      </c>
      <c r="B130" s="190" t="s">
        <v>191</v>
      </c>
      <c r="C130" s="185" t="s">
        <v>226</v>
      </c>
      <c r="D130" s="186"/>
      <c r="E130" s="187"/>
      <c r="F130" s="188"/>
    </row>
    <row r="131" spans="1:6" x14ac:dyDescent="0.2">
      <c r="A131" s="183">
        <v>116</v>
      </c>
      <c r="B131" s="190" t="s">
        <v>192</v>
      </c>
      <c r="C131" s="185" t="s">
        <v>193</v>
      </c>
      <c r="D131" s="186"/>
      <c r="E131" s="187"/>
      <c r="F131" s="188"/>
    </row>
    <row r="132" spans="1:6" x14ac:dyDescent="0.2">
      <c r="A132" s="183">
        <v>117</v>
      </c>
      <c r="B132" s="190" t="s">
        <v>194</v>
      </c>
      <c r="C132" s="185" t="s">
        <v>40</v>
      </c>
      <c r="D132" s="186"/>
      <c r="E132" s="187"/>
      <c r="F132" s="188"/>
    </row>
    <row r="133" spans="1:6" x14ac:dyDescent="0.2">
      <c r="A133" s="183">
        <v>118</v>
      </c>
      <c r="B133" s="184" t="s">
        <v>195</v>
      </c>
      <c r="C133" s="185" t="s">
        <v>46</v>
      </c>
      <c r="D133" s="186"/>
      <c r="E133" s="187"/>
      <c r="F133" s="188"/>
    </row>
    <row r="134" spans="1:6" x14ac:dyDescent="0.2">
      <c r="A134" s="183">
        <v>119</v>
      </c>
      <c r="B134" s="184" t="s">
        <v>196</v>
      </c>
      <c r="C134" s="185" t="s">
        <v>228</v>
      </c>
      <c r="D134" s="186"/>
      <c r="E134" s="187"/>
      <c r="F134" s="188"/>
    </row>
    <row r="135" spans="1:6" x14ac:dyDescent="0.2">
      <c r="A135" s="183">
        <v>120</v>
      </c>
      <c r="B135" s="184" t="s">
        <v>197</v>
      </c>
      <c r="C135" s="185" t="s">
        <v>48</v>
      </c>
      <c r="D135" s="186"/>
      <c r="E135" s="187"/>
      <c r="F135" s="188"/>
    </row>
    <row r="136" spans="1:6" x14ac:dyDescent="0.2">
      <c r="A136" s="183">
        <v>121</v>
      </c>
      <c r="B136" s="190" t="s">
        <v>198</v>
      </c>
      <c r="C136" s="185" t="s">
        <v>47</v>
      </c>
      <c r="D136" s="186"/>
      <c r="E136" s="187"/>
      <c r="F136" s="188"/>
    </row>
    <row r="137" spans="1:6" x14ac:dyDescent="0.2">
      <c r="A137" s="183">
        <v>122</v>
      </c>
      <c r="B137" s="190" t="s">
        <v>199</v>
      </c>
      <c r="C137" s="185" t="s">
        <v>200</v>
      </c>
      <c r="D137" s="186"/>
      <c r="E137" s="187"/>
      <c r="F137" s="188"/>
    </row>
    <row r="138" spans="1:6" x14ac:dyDescent="0.2">
      <c r="A138" s="183">
        <v>123</v>
      </c>
      <c r="B138" s="190" t="s">
        <v>201</v>
      </c>
      <c r="C138" s="185" t="s">
        <v>41</v>
      </c>
      <c r="D138" s="186"/>
      <c r="E138" s="187"/>
      <c r="F138" s="188"/>
    </row>
    <row r="139" spans="1:6" x14ac:dyDescent="0.2">
      <c r="A139" s="183">
        <v>124</v>
      </c>
      <c r="B139" s="184" t="s">
        <v>202</v>
      </c>
      <c r="C139" s="185" t="s">
        <v>227</v>
      </c>
      <c r="D139" s="186">
        <f t="shared" si="1"/>
        <v>1363242</v>
      </c>
      <c r="E139" s="187">
        <v>262242</v>
      </c>
      <c r="F139" s="188">
        <v>1101000</v>
      </c>
    </row>
    <row r="140" spans="1:6" x14ac:dyDescent="0.2">
      <c r="A140" s="183">
        <v>125</v>
      </c>
      <c r="B140" s="189" t="s">
        <v>203</v>
      </c>
      <c r="C140" s="238" t="s">
        <v>465</v>
      </c>
      <c r="D140" s="186">
        <f t="shared" si="1"/>
        <v>1578895</v>
      </c>
      <c r="E140" s="187">
        <v>407483</v>
      </c>
      <c r="F140" s="188">
        <v>1171412</v>
      </c>
    </row>
    <row r="141" spans="1:6" x14ac:dyDescent="0.2">
      <c r="A141" s="183">
        <v>126</v>
      </c>
      <c r="B141" s="190" t="s">
        <v>204</v>
      </c>
      <c r="C141" s="185" t="s">
        <v>205</v>
      </c>
      <c r="D141" s="186"/>
      <c r="E141" s="187"/>
      <c r="F141" s="188"/>
    </row>
    <row r="142" spans="1:6" x14ac:dyDescent="0.2">
      <c r="A142" s="183">
        <v>127</v>
      </c>
      <c r="B142" s="184" t="s">
        <v>206</v>
      </c>
      <c r="C142" s="185" t="s">
        <v>207</v>
      </c>
      <c r="D142" s="186"/>
      <c r="E142" s="187"/>
      <c r="F142" s="188"/>
    </row>
    <row r="143" spans="1:6" x14ac:dyDescent="0.2">
      <c r="A143" s="183">
        <v>128</v>
      </c>
      <c r="B143" s="190" t="s">
        <v>208</v>
      </c>
      <c r="C143" s="185" t="s">
        <v>209</v>
      </c>
      <c r="D143" s="186"/>
      <c r="E143" s="187"/>
      <c r="F143" s="188"/>
    </row>
    <row r="144" spans="1:6" x14ac:dyDescent="0.2">
      <c r="A144" s="183">
        <v>129</v>
      </c>
      <c r="B144" s="202" t="s">
        <v>252</v>
      </c>
      <c r="C144" s="203" t="s">
        <v>253</v>
      </c>
      <c r="D144" s="186"/>
      <c r="E144" s="187"/>
      <c r="F144" s="188"/>
    </row>
    <row r="145" spans="1:6" x14ac:dyDescent="0.2">
      <c r="A145" s="183">
        <v>130</v>
      </c>
      <c r="B145" s="204" t="s">
        <v>254</v>
      </c>
      <c r="C145" s="205" t="s">
        <v>255</v>
      </c>
      <c r="D145" s="186"/>
      <c r="E145" s="187"/>
      <c r="F145" s="188"/>
    </row>
    <row r="146" spans="1:6" x14ac:dyDescent="0.2">
      <c r="A146" s="183">
        <v>131</v>
      </c>
      <c r="B146" s="206" t="s">
        <v>256</v>
      </c>
      <c r="C146" s="207" t="s">
        <v>455</v>
      </c>
      <c r="D146" s="186"/>
      <c r="E146" s="187"/>
      <c r="F146" s="188"/>
    </row>
    <row r="147" spans="1:6" x14ac:dyDescent="0.2">
      <c r="A147" s="183">
        <v>132</v>
      </c>
      <c r="B147" s="208" t="s">
        <v>260</v>
      </c>
      <c r="C147" s="209" t="s">
        <v>261</v>
      </c>
      <c r="D147" s="186"/>
      <c r="E147" s="187"/>
      <c r="F147" s="188"/>
    </row>
    <row r="148" spans="1:6" x14ac:dyDescent="0.2">
      <c r="A148" s="183">
        <v>133</v>
      </c>
      <c r="B148" s="210" t="s">
        <v>312</v>
      </c>
      <c r="C148" s="209" t="s">
        <v>311</v>
      </c>
      <c r="D148" s="186"/>
      <c r="E148" s="187"/>
      <c r="F148" s="188"/>
    </row>
    <row r="149" spans="1:6" x14ac:dyDescent="0.2">
      <c r="A149" s="183">
        <v>134</v>
      </c>
      <c r="B149" s="211" t="s">
        <v>321</v>
      </c>
      <c r="C149" s="212" t="s">
        <v>318</v>
      </c>
      <c r="D149" s="186"/>
      <c r="E149" s="187"/>
      <c r="F149" s="188"/>
    </row>
    <row r="150" spans="1:6" ht="14.25" customHeight="1" thickBot="1" x14ac:dyDescent="0.25">
      <c r="A150" s="213">
        <v>135</v>
      </c>
      <c r="B150" s="214" t="s">
        <v>413</v>
      </c>
      <c r="C150" s="215" t="s">
        <v>414</v>
      </c>
      <c r="D150" s="216"/>
      <c r="E150" s="217"/>
      <c r="F150" s="218"/>
    </row>
    <row r="152" spans="1:6" x14ac:dyDescent="0.2">
      <c r="F152" s="155"/>
    </row>
  </sheetData>
  <mergeCells count="15">
    <mergeCell ref="A1:F1"/>
    <mergeCell ref="A3:A8"/>
    <mergeCell ref="B3:B8"/>
    <mergeCell ref="C3:C8"/>
    <mergeCell ref="D4:D8"/>
    <mergeCell ref="E5:E8"/>
    <mergeCell ref="D3:F3"/>
    <mergeCell ref="A93:A96"/>
    <mergeCell ref="B93:B96"/>
    <mergeCell ref="F5:F8"/>
    <mergeCell ref="E4:F4"/>
    <mergeCell ref="A11:C11"/>
    <mergeCell ref="A9:C9"/>
    <mergeCell ref="A10:C10"/>
    <mergeCell ref="A12:C12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150"/>
  <sheetViews>
    <sheetView zoomScale="98" zoomScaleNormal="98" workbookViewId="0">
      <selection activeCell="D9" sqref="D9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59.42578125" style="7" customWidth="1"/>
    <col min="4" max="4" width="15.5703125" style="45" customWidth="1"/>
    <col min="5" max="16384" width="9.140625" style="1"/>
  </cols>
  <sheetData>
    <row r="2" spans="1:4" ht="36" customHeight="1" x14ac:dyDescent="0.2">
      <c r="A2" s="318" t="s">
        <v>438</v>
      </c>
      <c r="B2" s="318"/>
      <c r="C2" s="318"/>
      <c r="D2" s="318"/>
    </row>
    <row r="3" spans="1:4" x14ac:dyDescent="0.2">
      <c r="C3" s="47"/>
      <c r="D3" s="45" t="s">
        <v>278</v>
      </c>
    </row>
    <row r="4" spans="1:4" s="3" customFormat="1" ht="15.75" customHeight="1" x14ac:dyDescent="0.2">
      <c r="A4" s="295" t="s">
        <v>44</v>
      </c>
      <c r="B4" s="295" t="s">
        <v>56</v>
      </c>
      <c r="C4" s="295" t="s">
        <v>45</v>
      </c>
      <c r="D4" s="422" t="s">
        <v>373</v>
      </c>
    </row>
    <row r="5" spans="1:4" ht="25.5" customHeight="1" x14ac:dyDescent="0.2">
      <c r="A5" s="295"/>
      <c r="B5" s="295"/>
      <c r="C5" s="295"/>
      <c r="D5" s="423"/>
    </row>
    <row r="6" spans="1:4" ht="14.25" customHeight="1" x14ac:dyDescent="0.2">
      <c r="A6" s="295"/>
      <c r="B6" s="295"/>
      <c r="C6" s="295"/>
      <c r="D6" s="423"/>
    </row>
    <row r="7" spans="1:4" ht="21.75" customHeight="1" x14ac:dyDescent="0.2">
      <c r="A7" s="295"/>
      <c r="B7" s="295"/>
      <c r="C7" s="295"/>
      <c r="D7" s="424"/>
    </row>
    <row r="8" spans="1:4" s="3" customFormat="1" x14ac:dyDescent="0.2">
      <c r="A8" s="289" t="s">
        <v>225</v>
      </c>
      <c r="B8" s="289"/>
      <c r="C8" s="289"/>
      <c r="D8" s="30">
        <f>D11+D10+D9</f>
        <v>450555530</v>
      </c>
    </row>
    <row r="9" spans="1:4" s="3" customFormat="1" ht="11.25" customHeight="1" x14ac:dyDescent="0.2">
      <c r="A9" s="86"/>
      <c r="B9" s="86"/>
      <c r="C9" s="11" t="s">
        <v>54</v>
      </c>
      <c r="D9" s="37">
        <v>216262184</v>
      </c>
    </row>
    <row r="10" spans="1:4" s="3" customFormat="1" ht="11.25" customHeight="1" x14ac:dyDescent="0.2">
      <c r="A10" s="86"/>
      <c r="B10" s="86"/>
      <c r="C10" s="11" t="s">
        <v>280</v>
      </c>
      <c r="D10" s="31"/>
    </row>
    <row r="11" spans="1:4" s="3" customFormat="1" x14ac:dyDescent="0.2">
      <c r="A11" s="289" t="s">
        <v>224</v>
      </c>
      <c r="B11" s="289"/>
      <c r="C11" s="289"/>
      <c r="D11" s="30">
        <f>SUM(D12:D148)-D92</f>
        <v>234293346</v>
      </c>
    </row>
    <row r="12" spans="1:4" ht="12" customHeight="1" x14ac:dyDescent="0.2">
      <c r="A12" s="20">
        <v>1</v>
      </c>
      <c r="B12" s="12" t="s">
        <v>57</v>
      </c>
      <c r="C12" s="10" t="s">
        <v>42</v>
      </c>
      <c r="D12" s="29">
        <v>0</v>
      </c>
    </row>
    <row r="13" spans="1:4" x14ac:dyDescent="0.2">
      <c r="A13" s="20">
        <v>2</v>
      </c>
      <c r="B13" s="13" t="s">
        <v>58</v>
      </c>
      <c r="C13" s="10" t="s">
        <v>210</v>
      </c>
      <c r="D13" s="29">
        <v>0</v>
      </c>
    </row>
    <row r="14" spans="1:4" x14ac:dyDescent="0.2">
      <c r="A14" s="20">
        <v>3</v>
      </c>
      <c r="B14" s="21" t="s">
        <v>59</v>
      </c>
      <c r="C14" s="10" t="s">
        <v>5</v>
      </c>
      <c r="D14" s="29">
        <v>8935250</v>
      </c>
    </row>
    <row r="15" spans="1:4" ht="14.25" customHeight="1" x14ac:dyDescent="0.2">
      <c r="A15" s="20">
        <v>4</v>
      </c>
      <c r="B15" s="12" t="s">
        <v>60</v>
      </c>
      <c r="C15" s="10" t="s">
        <v>211</v>
      </c>
      <c r="D15" s="29">
        <v>0</v>
      </c>
    </row>
    <row r="16" spans="1:4" x14ac:dyDescent="0.2">
      <c r="A16" s="20">
        <v>5</v>
      </c>
      <c r="B16" s="12" t="s">
        <v>61</v>
      </c>
      <c r="C16" s="10" t="s">
        <v>8</v>
      </c>
      <c r="D16" s="29">
        <v>0</v>
      </c>
    </row>
    <row r="17" spans="1:4" x14ac:dyDescent="0.2">
      <c r="A17" s="20">
        <v>6</v>
      </c>
      <c r="B17" s="21" t="s">
        <v>62</v>
      </c>
      <c r="C17" s="10" t="s">
        <v>63</v>
      </c>
      <c r="D17" s="29">
        <v>15739770</v>
      </c>
    </row>
    <row r="18" spans="1:4" x14ac:dyDescent="0.2">
      <c r="A18" s="20">
        <v>7</v>
      </c>
      <c r="B18" s="12" t="s">
        <v>64</v>
      </c>
      <c r="C18" s="10" t="s">
        <v>212</v>
      </c>
      <c r="D18" s="29">
        <v>7976804</v>
      </c>
    </row>
    <row r="19" spans="1:4" x14ac:dyDescent="0.2">
      <c r="A19" s="20">
        <v>8</v>
      </c>
      <c r="B19" s="21" t="s">
        <v>65</v>
      </c>
      <c r="C19" s="10" t="s">
        <v>17</v>
      </c>
      <c r="D19" s="29">
        <v>0</v>
      </c>
    </row>
    <row r="20" spans="1:4" x14ac:dyDescent="0.2">
      <c r="A20" s="20">
        <v>9</v>
      </c>
      <c r="B20" s="21" t="s">
        <v>66</v>
      </c>
      <c r="C20" s="10" t="s">
        <v>6</v>
      </c>
      <c r="D20" s="29">
        <v>0</v>
      </c>
    </row>
    <row r="21" spans="1:4" x14ac:dyDescent="0.2">
      <c r="A21" s="20">
        <v>10</v>
      </c>
      <c r="B21" s="21" t="s">
        <v>67</v>
      </c>
      <c r="C21" s="10" t="s">
        <v>18</v>
      </c>
      <c r="D21" s="29">
        <v>0</v>
      </c>
    </row>
    <row r="22" spans="1:4" x14ac:dyDescent="0.2">
      <c r="A22" s="20">
        <v>11</v>
      </c>
      <c r="B22" s="21" t="s">
        <v>68</v>
      </c>
      <c r="C22" s="10" t="s">
        <v>7</v>
      </c>
      <c r="D22" s="29">
        <v>0</v>
      </c>
    </row>
    <row r="23" spans="1:4" x14ac:dyDescent="0.2">
      <c r="A23" s="20">
        <v>12</v>
      </c>
      <c r="B23" s="21" t="s">
        <v>69</v>
      </c>
      <c r="C23" s="10" t="s">
        <v>19</v>
      </c>
      <c r="D23" s="29">
        <v>0</v>
      </c>
    </row>
    <row r="24" spans="1:4" x14ac:dyDescent="0.2">
      <c r="A24" s="20">
        <v>13</v>
      </c>
      <c r="B24" s="21" t="s">
        <v>231</v>
      </c>
      <c r="C24" s="10" t="s">
        <v>232</v>
      </c>
      <c r="D24" s="29">
        <v>0</v>
      </c>
    </row>
    <row r="25" spans="1:4" x14ac:dyDescent="0.2">
      <c r="A25" s="20">
        <v>14</v>
      </c>
      <c r="B25" s="21" t="s">
        <v>70</v>
      </c>
      <c r="C25" s="10" t="s">
        <v>22</v>
      </c>
      <c r="D25" s="29">
        <v>0</v>
      </c>
    </row>
    <row r="26" spans="1:4" x14ac:dyDescent="0.2">
      <c r="A26" s="20">
        <v>15</v>
      </c>
      <c r="B26" s="21" t="s">
        <v>71</v>
      </c>
      <c r="C26" s="10" t="s">
        <v>10</v>
      </c>
      <c r="D26" s="29">
        <v>0</v>
      </c>
    </row>
    <row r="27" spans="1:4" x14ac:dyDescent="0.2">
      <c r="A27" s="20">
        <v>16</v>
      </c>
      <c r="B27" s="21" t="s">
        <v>72</v>
      </c>
      <c r="C27" s="10" t="s">
        <v>344</v>
      </c>
      <c r="D27" s="29">
        <v>0</v>
      </c>
    </row>
    <row r="28" spans="1:4" x14ac:dyDescent="0.2">
      <c r="A28" s="20">
        <v>17</v>
      </c>
      <c r="B28" s="21" t="s">
        <v>73</v>
      </c>
      <c r="C28" s="10" t="s">
        <v>9</v>
      </c>
      <c r="D28" s="29">
        <v>13343999</v>
      </c>
    </row>
    <row r="29" spans="1:4" x14ac:dyDescent="0.2">
      <c r="A29" s="20">
        <v>18</v>
      </c>
      <c r="B29" s="12" t="s">
        <v>74</v>
      </c>
      <c r="C29" s="10" t="s">
        <v>11</v>
      </c>
      <c r="D29" s="29">
        <v>0</v>
      </c>
    </row>
    <row r="30" spans="1:4" x14ac:dyDescent="0.2">
      <c r="A30" s="20">
        <v>19</v>
      </c>
      <c r="B30" s="12" t="s">
        <v>75</v>
      </c>
      <c r="C30" s="10" t="s">
        <v>213</v>
      </c>
      <c r="D30" s="29">
        <v>0</v>
      </c>
    </row>
    <row r="31" spans="1:4" x14ac:dyDescent="0.2">
      <c r="A31" s="20">
        <v>20</v>
      </c>
      <c r="B31" s="12" t="s">
        <v>76</v>
      </c>
      <c r="C31" s="10" t="s">
        <v>345</v>
      </c>
      <c r="D31" s="29">
        <v>0</v>
      </c>
    </row>
    <row r="32" spans="1:4" x14ac:dyDescent="0.2">
      <c r="A32" s="20">
        <v>21</v>
      </c>
      <c r="B32" s="12" t="s">
        <v>77</v>
      </c>
      <c r="C32" s="10" t="s">
        <v>38</v>
      </c>
      <c r="D32" s="29">
        <v>8459380</v>
      </c>
    </row>
    <row r="33" spans="1:4" x14ac:dyDescent="0.2">
      <c r="A33" s="20">
        <v>22</v>
      </c>
      <c r="B33" s="21" t="s">
        <v>78</v>
      </c>
      <c r="C33" s="10" t="s">
        <v>79</v>
      </c>
      <c r="D33" s="29">
        <v>0</v>
      </c>
    </row>
    <row r="34" spans="1:4" ht="12" customHeight="1" x14ac:dyDescent="0.2">
      <c r="A34" s="20">
        <v>23</v>
      </c>
      <c r="B34" s="21" t="s">
        <v>80</v>
      </c>
      <c r="C34" s="10" t="s">
        <v>81</v>
      </c>
      <c r="D34" s="29">
        <v>0</v>
      </c>
    </row>
    <row r="35" spans="1:4" x14ac:dyDescent="0.2">
      <c r="A35" s="20">
        <v>24</v>
      </c>
      <c r="B35" s="21" t="s">
        <v>82</v>
      </c>
      <c r="C35" s="10" t="s">
        <v>83</v>
      </c>
      <c r="D35" s="29">
        <v>0</v>
      </c>
    </row>
    <row r="36" spans="1:4" x14ac:dyDescent="0.2">
      <c r="A36" s="20">
        <v>25</v>
      </c>
      <c r="B36" s="12" t="s">
        <v>84</v>
      </c>
      <c r="C36" s="10" t="s">
        <v>85</v>
      </c>
      <c r="D36" s="29">
        <v>23096314</v>
      </c>
    </row>
    <row r="37" spans="1:4" ht="15.75" customHeight="1" x14ac:dyDescent="0.2">
      <c r="A37" s="20">
        <v>26</v>
      </c>
      <c r="B37" s="21" t="s">
        <v>86</v>
      </c>
      <c r="C37" s="10" t="s">
        <v>87</v>
      </c>
      <c r="D37" s="29">
        <v>0</v>
      </c>
    </row>
    <row r="38" spans="1:4" x14ac:dyDescent="0.2">
      <c r="A38" s="20">
        <v>27</v>
      </c>
      <c r="B38" s="13" t="s">
        <v>88</v>
      </c>
      <c r="C38" s="10" t="s">
        <v>89</v>
      </c>
      <c r="D38" s="29">
        <v>0</v>
      </c>
    </row>
    <row r="39" spans="1:4" x14ac:dyDescent="0.2">
      <c r="A39" s="20">
        <v>28</v>
      </c>
      <c r="B39" s="13" t="s">
        <v>90</v>
      </c>
      <c r="C39" s="10" t="s">
        <v>39</v>
      </c>
      <c r="D39" s="29">
        <v>7674153</v>
      </c>
    </row>
    <row r="40" spans="1:4" x14ac:dyDescent="0.2">
      <c r="A40" s="20">
        <v>29</v>
      </c>
      <c r="B40" s="12" t="s">
        <v>91</v>
      </c>
      <c r="C40" s="10" t="s">
        <v>37</v>
      </c>
      <c r="D40" s="29">
        <v>13655277</v>
      </c>
    </row>
    <row r="41" spans="1:4" x14ac:dyDescent="0.2">
      <c r="A41" s="20">
        <v>30</v>
      </c>
      <c r="B41" s="13" t="s">
        <v>92</v>
      </c>
      <c r="C41" s="10" t="s">
        <v>16</v>
      </c>
      <c r="D41" s="29">
        <v>0</v>
      </c>
    </row>
    <row r="42" spans="1:4" x14ac:dyDescent="0.2">
      <c r="A42" s="20">
        <v>31</v>
      </c>
      <c r="B42" s="21" t="s">
        <v>93</v>
      </c>
      <c r="C42" s="10" t="s">
        <v>21</v>
      </c>
      <c r="D42" s="29">
        <v>7623510</v>
      </c>
    </row>
    <row r="43" spans="1:4" x14ac:dyDescent="0.2">
      <c r="A43" s="20">
        <v>32</v>
      </c>
      <c r="B43" s="13" t="s">
        <v>94</v>
      </c>
      <c r="C43" s="10" t="s">
        <v>24</v>
      </c>
      <c r="D43" s="29">
        <v>0</v>
      </c>
    </row>
    <row r="44" spans="1:4" x14ac:dyDescent="0.2">
      <c r="A44" s="20">
        <v>33</v>
      </c>
      <c r="B44" s="12" t="s">
        <v>95</v>
      </c>
      <c r="C44" s="10" t="s">
        <v>214</v>
      </c>
      <c r="D44" s="29">
        <v>0</v>
      </c>
    </row>
    <row r="45" spans="1:4" x14ac:dyDescent="0.2">
      <c r="A45" s="20">
        <v>34</v>
      </c>
      <c r="B45" s="14" t="s">
        <v>96</v>
      </c>
      <c r="C45" s="15" t="s">
        <v>215</v>
      </c>
      <c r="D45" s="29">
        <v>0</v>
      </c>
    </row>
    <row r="46" spans="1:4" x14ac:dyDescent="0.2">
      <c r="A46" s="20">
        <v>35</v>
      </c>
      <c r="B46" s="12" t="s">
        <v>97</v>
      </c>
      <c r="C46" s="10" t="s">
        <v>216</v>
      </c>
      <c r="D46" s="29">
        <v>0</v>
      </c>
    </row>
    <row r="47" spans="1:4" x14ac:dyDescent="0.2">
      <c r="A47" s="20">
        <v>36</v>
      </c>
      <c r="B47" s="12" t="s">
        <v>98</v>
      </c>
      <c r="C47" s="10" t="s">
        <v>23</v>
      </c>
      <c r="D47" s="29">
        <v>0</v>
      </c>
    </row>
    <row r="48" spans="1:4" x14ac:dyDescent="0.2">
      <c r="A48" s="20">
        <v>37</v>
      </c>
      <c r="B48" s="21" t="s">
        <v>99</v>
      </c>
      <c r="C48" s="10" t="s">
        <v>20</v>
      </c>
      <c r="D48" s="29">
        <v>0</v>
      </c>
    </row>
    <row r="49" spans="1:4" x14ac:dyDescent="0.2">
      <c r="A49" s="20">
        <v>38</v>
      </c>
      <c r="B49" s="13" t="s">
        <v>100</v>
      </c>
      <c r="C49" s="10" t="s">
        <v>101</v>
      </c>
      <c r="D49" s="29">
        <v>0</v>
      </c>
    </row>
    <row r="50" spans="1:4" x14ac:dyDescent="0.2">
      <c r="A50" s="20">
        <v>39</v>
      </c>
      <c r="B50" s="21" t="s">
        <v>102</v>
      </c>
      <c r="C50" s="10" t="s">
        <v>103</v>
      </c>
      <c r="D50" s="29">
        <v>24479570</v>
      </c>
    </row>
    <row r="51" spans="1:4" x14ac:dyDescent="0.2">
      <c r="A51" s="20">
        <v>40</v>
      </c>
      <c r="B51" s="12" t="s">
        <v>104</v>
      </c>
      <c r="C51" s="10" t="s">
        <v>221</v>
      </c>
      <c r="D51" s="29">
        <v>0</v>
      </c>
    </row>
    <row r="52" spans="1:4" ht="10.5" customHeight="1" x14ac:dyDescent="0.2">
      <c r="A52" s="20">
        <v>41</v>
      </c>
      <c r="B52" s="12" t="s">
        <v>105</v>
      </c>
      <c r="C52" s="10" t="s">
        <v>2</v>
      </c>
      <c r="D52" s="29">
        <v>0</v>
      </c>
    </row>
    <row r="53" spans="1:4" x14ac:dyDescent="0.2">
      <c r="A53" s="20">
        <v>42</v>
      </c>
      <c r="B53" s="21" t="s">
        <v>106</v>
      </c>
      <c r="C53" s="10" t="s">
        <v>3</v>
      </c>
      <c r="D53" s="29">
        <v>0</v>
      </c>
    </row>
    <row r="54" spans="1:4" x14ac:dyDescent="0.2">
      <c r="A54" s="20">
        <v>43</v>
      </c>
      <c r="B54" s="13" t="s">
        <v>152</v>
      </c>
      <c r="C54" s="10" t="s">
        <v>32</v>
      </c>
      <c r="D54" s="29">
        <v>0</v>
      </c>
    </row>
    <row r="55" spans="1:4" x14ac:dyDescent="0.2">
      <c r="A55" s="20">
        <v>44</v>
      </c>
      <c r="B55" s="21" t="s">
        <v>107</v>
      </c>
      <c r="C55" s="10" t="s">
        <v>217</v>
      </c>
      <c r="D55" s="29">
        <v>0</v>
      </c>
    </row>
    <row r="56" spans="1:4" ht="10.5" customHeight="1" x14ac:dyDescent="0.2">
      <c r="A56" s="20">
        <v>45</v>
      </c>
      <c r="B56" s="13" t="s">
        <v>108</v>
      </c>
      <c r="C56" s="10" t="s">
        <v>0</v>
      </c>
      <c r="D56" s="29">
        <v>0</v>
      </c>
    </row>
    <row r="57" spans="1:4" x14ac:dyDescent="0.2">
      <c r="A57" s="20">
        <v>46</v>
      </c>
      <c r="B57" s="21" t="s">
        <v>109</v>
      </c>
      <c r="C57" s="10" t="s">
        <v>4</v>
      </c>
      <c r="D57" s="29">
        <v>0</v>
      </c>
    </row>
    <row r="58" spans="1:4" x14ac:dyDescent="0.2">
      <c r="A58" s="20">
        <v>47</v>
      </c>
      <c r="B58" s="13" t="s">
        <v>110</v>
      </c>
      <c r="C58" s="10" t="s">
        <v>1</v>
      </c>
      <c r="D58" s="29">
        <v>0</v>
      </c>
    </row>
    <row r="59" spans="1:4" x14ac:dyDescent="0.2">
      <c r="A59" s="20">
        <v>48</v>
      </c>
      <c r="B59" s="21" t="s">
        <v>111</v>
      </c>
      <c r="C59" s="10" t="s">
        <v>218</v>
      </c>
      <c r="D59" s="29">
        <v>0</v>
      </c>
    </row>
    <row r="60" spans="1:4" x14ac:dyDescent="0.2">
      <c r="A60" s="20">
        <v>49</v>
      </c>
      <c r="B60" s="21" t="s">
        <v>112</v>
      </c>
      <c r="C60" s="10" t="s">
        <v>25</v>
      </c>
      <c r="D60" s="29">
        <v>0</v>
      </c>
    </row>
    <row r="61" spans="1:4" x14ac:dyDescent="0.2">
      <c r="A61" s="20">
        <v>50</v>
      </c>
      <c r="B61" s="21" t="s">
        <v>160</v>
      </c>
      <c r="C61" s="10" t="s">
        <v>53</v>
      </c>
      <c r="D61" s="29">
        <v>0</v>
      </c>
    </row>
    <row r="62" spans="1:4" x14ac:dyDescent="0.2">
      <c r="A62" s="20">
        <v>51</v>
      </c>
      <c r="B62" s="21" t="s">
        <v>113</v>
      </c>
      <c r="C62" s="10" t="s">
        <v>219</v>
      </c>
      <c r="D62" s="29">
        <v>0</v>
      </c>
    </row>
    <row r="63" spans="1:4" x14ac:dyDescent="0.2">
      <c r="A63" s="20">
        <v>52</v>
      </c>
      <c r="B63" s="13" t="s">
        <v>162</v>
      </c>
      <c r="C63" s="10" t="s">
        <v>220</v>
      </c>
      <c r="D63" s="29">
        <v>0</v>
      </c>
    </row>
    <row r="64" spans="1:4" x14ac:dyDescent="0.2">
      <c r="A64" s="20">
        <v>53</v>
      </c>
      <c r="B64" s="21" t="s">
        <v>223</v>
      </c>
      <c r="C64" s="10" t="s">
        <v>222</v>
      </c>
      <c r="D64" s="29">
        <v>0</v>
      </c>
    </row>
    <row r="65" spans="1:4" ht="14.25" customHeight="1" x14ac:dyDescent="0.2">
      <c r="A65" s="20">
        <v>54</v>
      </c>
      <c r="B65" s="21" t="s">
        <v>233</v>
      </c>
      <c r="C65" s="10" t="s">
        <v>234</v>
      </c>
      <c r="D65" s="29">
        <v>0</v>
      </c>
    </row>
    <row r="66" spans="1:4" ht="14.25" customHeight="1" x14ac:dyDescent="0.2">
      <c r="A66" s="20">
        <v>55</v>
      </c>
      <c r="B66" s="21" t="s">
        <v>114</v>
      </c>
      <c r="C66" s="10" t="s">
        <v>52</v>
      </c>
      <c r="D66" s="29">
        <v>0</v>
      </c>
    </row>
    <row r="67" spans="1:4" ht="14.25" customHeight="1" x14ac:dyDescent="0.2">
      <c r="A67" s="20">
        <v>56</v>
      </c>
      <c r="B67" s="13" t="s">
        <v>115</v>
      </c>
      <c r="C67" s="10" t="s">
        <v>235</v>
      </c>
      <c r="D67" s="29">
        <v>0</v>
      </c>
    </row>
    <row r="68" spans="1:4" ht="25.5" customHeight="1" x14ac:dyDescent="0.2">
      <c r="A68" s="20">
        <v>57</v>
      </c>
      <c r="B68" s="12" t="s">
        <v>116</v>
      </c>
      <c r="C68" s="10" t="s">
        <v>117</v>
      </c>
      <c r="D68" s="29">
        <v>0</v>
      </c>
    </row>
    <row r="69" spans="1:4" ht="25.5" customHeight="1" x14ac:dyDescent="0.2">
      <c r="A69" s="20">
        <v>58</v>
      </c>
      <c r="B69" s="13" t="s">
        <v>118</v>
      </c>
      <c r="C69" s="10" t="s">
        <v>236</v>
      </c>
      <c r="D69" s="29">
        <v>0</v>
      </c>
    </row>
    <row r="70" spans="1:4" x14ac:dyDescent="0.2">
      <c r="A70" s="20">
        <v>59</v>
      </c>
      <c r="B70" s="21" t="s">
        <v>119</v>
      </c>
      <c r="C70" s="10" t="s">
        <v>327</v>
      </c>
      <c r="D70" s="29">
        <v>0</v>
      </c>
    </row>
    <row r="71" spans="1:4" x14ac:dyDescent="0.2">
      <c r="A71" s="20">
        <v>60</v>
      </c>
      <c r="B71" s="12" t="s">
        <v>120</v>
      </c>
      <c r="C71" s="10" t="s">
        <v>237</v>
      </c>
      <c r="D71" s="29">
        <v>0</v>
      </c>
    </row>
    <row r="72" spans="1:4" x14ac:dyDescent="0.2">
      <c r="A72" s="20">
        <v>61</v>
      </c>
      <c r="B72" s="12" t="s">
        <v>121</v>
      </c>
      <c r="C72" s="10" t="s">
        <v>238</v>
      </c>
      <c r="D72" s="29">
        <v>0</v>
      </c>
    </row>
    <row r="73" spans="1:4" x14ac:dyDescent="0.2">
      <c r="A73" s="20">
        <v>62</v>
      </c>
      <c r="B73" s="13" t="s">
        <v>122</v>
      </c>
      <c r="C73" s="10" t="s">
        <v>239</v>
      </c>
      <c r="D73" s="29">
        <v>0</v>
      </c>
    </row>
    <row r="74" spans="1:4" x14ac:dyDescent="0.2">
      <c r="A74" s="20">
        <v>63</v>
      </c>
      <c r="B74" s="13" t="s">
        <v>123</v>
      </c>
      <c r="C74" s="10" t="s">
        <v>51</v>
      </c>
      <c r="D74" s="29">
        <v>16213718</v>
      </c>
    </row>
    <row r="75" spans="1:4" x14ac:dyDescent="0.2">
      <c r="A75" s="20">
        <v>64</v>
      </c>
      <c r="B75" s="13" t="s">
        <v>124</v>
      </c>
      <c r="C75" s="10" t="s">
        <v>240</v>
      </c>
      <c r="D75" s="29">
        <v>0</v>
      </c>
    </row>
    <row r="76" spans="1:4" x14ac:dyDescent="0.2">
      <c r="A76" s="20">
        <v>65</v>
      </c>
      <c r="B76" s="13" t="s">
        <v>125</v>
      </c>
      <c r="C76" s="10" t="s">
        <v>241</v>
      </c>
      <c r="D76" s="29">
        <v>0</v>
      </c>
    </row>
    <row r="77" spans="1:4" x14ac:dyDescent="0.2">
      <c r="A77" s="20">
        <v>66</v>
      </c>
      <c r="B77" s="12" t="s">
        <v>126</v>
      </c>
      <c r="C77" s="10" t="s">
        <v>242</v>
      </c>
      <c r="D77" s="29">
        <v>0</v>
      </c>
    </row>
    <row r="78" spans="1:4" x14ac:dyDescent="0.2">
      <c r="A78" s="20">
        <v>67</v>
      </c>
      <c r="B78" s="13" t="s">
        <v>127</v>
      </c>
      <c r="C78" s="10" t="s">
        <v>243</v>
      </c>
      <c r="D78" s="29">
        <v>0</v>
      </c>
    </row>
    <row r="79" spans="1:4" x14ac:dyDescent="0.2">
      <c r="A79" s="20">
        <v>68</v>
      </c>
      <c r="B79" s="13" t="s">
        <v>128</v>
      </c>
      <c r="C79" s="10" t="s">
        <v>244</v>
      </c>
      <c r="D79" s="29">
        <v>0</v>
      </c>
    </row>
    <row r="80" spans="1:4" x14ac:dyDescent="0.2">
      <c r="A80" s="20">
        <v>69</v>
      </c>
      <c r="B80" s="12" t="s">
        <v>129</v>
      </c>
      <c r="C80" s="10" t="s">
        <v>245</v>
      </c>
      <c r="D80" s="29">
        <v>0</v>
      </c>
    </row>
    <row r="81" spans="1:4" x14ac:dyDescent="0.2">
      <c r="A81" s="20">
        <v>70</v>
      </c>
      <c r="B81" s="12" t="s">
        <v>130</v>
      </c>
      <c r="C81" s="10" t="s">
        <v>246</v>
      </c>
      <c r="D81" s="29">
        <v>0</v>
      </c>
    </row>
    <row r="82" spans="1:4" x14ac:dyDescent="0.2">
      <c r="A82" s="20">
        <v>71</v>
      </c>
      <c r="B82" s="12" t="s">
        <v>131</v>
      </c>
      <c r="C82" s="10" t="s">
        <v>247</v>
      </c>
      <c r="D82" s="29">
        <v>0</v>
      </c>
    </row>
    <row r="83" spans="1:4" x14ac:dyDescent="0.2">
      <c r="A83" s="20">
        <v>72</v>
      </c>
      <c r="B83" s="21" t="s">
        <v>132</v>
      </c>
      <c r="C83" s="10" t="s">
        <v>133</v>
      </c>
      <c r="D83" s="29">
        <v>11000375</v>
      </c>
    </row>
    <row r="84" spans="1:4" ht="13.5" customHeight="1" x14ac:dyDescent="0.2">
      <c r="A84" s="20">
        <v>73</v>
      </c>
      <c r="B84" s="12" t="s">
        <v>134</v>
      </c>
      <c r="C84" s="10" t="s">
        <v>248</v>
      </c>
      <c r="D84" s="29">
        <v>0</v>
      </c>
    </row>
    <row r="85" spans="1:4" ht="14.25" customHeight="1" x14ac:dyDescent="0.2">
      <c r="A85" s="20">
        <v>74</v>
      </c>
      <c r="B85" s="21" t="s">
        <v>135</v>
      </c>
      <c r="C85" s="10" t="s">
        <v>35</v>
      </c>
      <c r="D85" s="29">
        <v>11260070</v>
      </c>
    </row>
    <row r="86" spans="1:4" x14ac:dyDescent="0.2">
      <c r="A86" s="20">
        <v>75</v>
      </c>
      <c r="B86" s="12" t="s">
        <v>136</v>
      </c>
      <c r="C86" s="10" t="s">
        <v>415</v>
      </c>
      <c r="D86" s="29">
        <v>0</v>
      </c>
    </row>
    <row r="87" spans="1:4" x14ac:dyDescent="0.2">
      <c r="A87" s="20">
        <v>76</v>
      </c>
      <c r="B87" s="12" t="s">
        <v>137</v>
      </c>
      <c r="C87" s="10" t="s">
        <v>36</v>
      </c>
      <c r="D87" s="29">
        <v>14494010</v>
      </c>
    </row>
    <row r="88" spans="1:4" x14ac:dyDescent="0.2">
      <c r="A88" s="20">
        <v>77</v>
      </c>
      <c r="B88" s="12" t="s">
        <v>138</v>
      </c>
      <c r="C88" s="10" t="s">
        <v>50</v>
      </c>
      <c r="D88" s="29">
        <v>0</v>
      </c>
    </row>
    <row r="89" spans="1:4" x14ac:dyDescent="0.2">
      <c r="A89" s="20">
        <v>78</v>
      </c>
      <c r="B89" s="12" t="s">
        <v>139</v>
      </c>
      <c r="C89" s="10" t="s">
        <v>229</v>
      </c>
      <c r="D89" s="29">
        <v>44432896</v>
      </c>
    </row>
    <row r="90" spans="1:4" x14ac:dyDescent="0.2">
      <c r="A90" s="20">
        <v>79</v>
      </c>
      <c r="B90" s="12" t="s">
        <v>140</v>
      </c>
      <c r="C90" s="10" t="s">
        <v>310</v>
      </c>
      <c r="D90" s="29">
        <v>0</v>
      </c>
    </row>
    <row r="91" spans="1:4" x14ac:dyDescent="0.2">
      <c r="A91" s="20">
        <v>80</v>
      </c>
      <c r="B91" s="13" t="s">
        <v>141</v>
      </c>
      <c r="C91" s="10" t="s">
        <v>259</v>
      </c>
      <c r="D91" s="29">
        <v>0</v>
      </c>
    </row>
    <row r="92" spans="1:4" x14ac:dyDescent="0.2">
      <c r="A92" s="277">
        <v>81</v>
      </c>
      <c r="B92" s="280" t="s">
        <v>142</v>
      </c>
      <c r="C92" s="16" t="s">
        <v>249</v>
      </c>
      <c r="D92" s="29">
        <v>0</v>
      </c>
    </row>
    <row r="93" spans="1:4" ht="24" x14ac:dyDescent="0.2">
      <c r="A93" s="278"/>
      <c r="B93" s="281"/>
      <c r="C93" s="10" t="s">
        <v>308</v>
      </c>
      <c r="D93" s="29">
        <v>0</v>
      </c>
    </row>
    <row r="94" spans="1:4" x14ac:dyDescent="0.2">
      <c r="A94" s="278"/>
      <c r="B94" s="281"/>
      <c r="C94" s="10" t="s">
        <v>250</v>
      </c>
      <c r="D94" s="29">
        <v>0</v>
      </c>
    </row>
    <row r="95" spans="1:4" ht="24" x14ac:dyDescent="0.2">
      <c r="A95" s="279"/>
      <c r="B95" s="282"/>
      <c r="C95" s="22" t="s">
        <v>309</v>
      </c>
      <c r="D95" s="29">
        <v>0</v>
      </c>
    </row>
    <row r="96" spans="1:4" x14ac:dyDescent="0.2">
      <c r="A96" s="20">
        <v>82</v>
      </c>
      <c r="B96" s="13" t="s">
        <v>143</v>
      </c>
      <c r="C96" s="10" t="s">
        <v>49</v>
      </c>
      <c r="D96" s="29">
        <v>0</v>
      </c>
    </row>
    <row r="97" spans="1:4" x14ac:dyDescent="0.2">
      <c r="A97" s="20">
        <v>83</v>
      </c>
      <c r="B97" s="13" t="s">
        <v>144</v>
      </c>
      <c r="C97" s="10" t="s">
        <v>145</v>
      </c>
      <c r="D97" s="29">
        <v>0</v>
      </c>
    </row>
    <row r="98" spans="1:4" x14ac:dyDescent="0.2">
      <c r="A98" s="20">
        <v>84</v>
      </c>
      <c r="B98" s="21" t="s">
        <v>146</v>
      </c>
      <c r="C98" s="10" t="s">
        <v>147</v>
      </c>
      <c r="D98" s="29">
        <v>0</v>
      </c>
    </row>
    <row r="99" spans="1:4" x14ac:dyDescent="0.2">
      <c r="A99" s="20">
        <v>85</v>
      </c>
      <c r="B99" s="13" t="s">
        <v>148</v>
      </c>
      <c r="C99" s="10" t="s">
        <v>27</v>
      </c>
      <c r="D99" s="29">
        <v>0</v>
      </c>
    </row>
    <row r="100" spans="1:4" x14ac:dyDescent="0.2">
      <c r="A100" s="20">
        <v>86</v>
      </c>
      <c r="B100" s="21" t="s">
        <v>149</v>
      </c>
      <c r="C100" s="10" t="s">
        <v>12</v>
      </c>
      <c r="D100" s="29">
        <v>0</v>
      </c>
    </row>
    <row r="101" spans="1:4" x14ac:dyDescent="0.2">
      <c r="A101" s="20">
        <v>87</v>
      </c>
      <c r="B101" s="21" t="s">
        <v>150</v>
      </c>
      <c r="C101" s="10" t="s">
        <v>26</v>
      </c>
      <c r="D101" s="29">
        <v>0</v>
      </c>
    </row>
    <row r="102" spans="1:4" x14ac:dyDescent="0.2">
      <c r="A102" s="20">
        <v>88</v>
      </c>
      <c r="B102" s="13" t="s">
        <v>151</v>
      </c>
      <c r="C102" s="10" t="s">
        <v>43</v>
      </c>
      <c r="D102" s="29">
        <v>0</v>
      </c>
    </row>
    <row r="103" spans="1:4" x14ac:dyDescent="0.2">
      <c r="A103" s="20">
        <v>89</v>
      </c>
      <c r="B103" s="12" t="s">
        <v>153</v>
      </c>
      <c r="C103" s="10" t="s">
        <v>28</v>
      </c>
      <c r="D103" s="29">
        <v>0</v>
      </c>
    </row>
    <row r="104" spans="1:4" x14ac:dyDescent="0.2">
      <c r="A104" s="20">
        <v>90</v>
      </c>
      <c r="B104" s="12" t="s">
        <v>154</v>
      </c>
      <c r="C104" s="10" t="s">
        <v>29</v>
      </c>
      <c r="D104" s="29">
        <v>0</v>
      </c>
    </row>
    <row r="105" spans="1:4" ht="12" customHeight="1" x14ac:dyDescent="0.2">
      <c r="A105" s="20">
        <v>91</v>
      </c>
      <c r="B105" s="21" t="s">
        <v>155</v>
      </c>
      <c r="C105" s="10" t="s">
        <v>14</v>
      </c>
      <c r="D105" s="29">
        <v>0</v>
      </c>
    </row>
    <row r="106" spans="1:4" x14ac:dyDescent="0.2">
      <c r="A106" s="20">
        <v>92</v>
      </c>
      <c r="B106" s="12" t="s">
        <v>156</v>
      </c>
      <c r="C106" s="10" t="s">
        <v>30</v>
      </c>
      <c r="D106" s="29">
        <v>0</v>
      </c>
    </row>
    <row r="107" spans="1:4" x14ac:dyDescent="0.2">
      <c r="A107" s="20">
        <v>93</v>
      </c>
      <c r="B107" s="12" t="s">
        <v>157</v>
      </c>
      <c r="C107" s="10" t="s">
        <v>15</v>
      </c>
      <c r="D107" s="29">
        <v>0</v>
      </c>
    </row>
    <row r="108" spans="1:4" x14ac:dyDescent="0.2">
      <c r="A108" s="20">
        <v>94</v>
      </c>
      <c r="B108" s="13" t="s">
        <v>158</v>
      </c>
      <c r="C108" s="10" t="s">
        <v>13</v>
      </c>
      <c r="D108" s="29">
        <v>5908250</v>
      </c>
    </row>
    <row r="109" spans="1:4" x14ac:dyDescent="0.2">
      <c r="A109" s="20">
        <v>95</v>
      </c>
      <c r="B109" s="21" t="s">
        <v>159</v>
      </c>
      <c r="C109" s="10" t="s">
        <v>31</v>
      </c>
      <c r="D109" s="29">
        <v>0</v>
      </c>
    </row>
    <row r="110" spans="1:4" x14ac:dyDescent="0.2">
      <c r="A110" s="20">
        <v>96</v>
      </c>
      <c r="B110" s="12" t="s">
        <v>161</v>
      </c>
      <c r="C110" s="10" t="s">
        <v>33</v>
      </c>
      <c r="D110" s="29">
        <v>0</v>
      </c>
    </row>
    <row r="111" spans="1:4" ht="13.5" customHeight="1" x14ac:dyDescent="0.2">
      <c r="A111" s="20">
        <v>97</v>
      </c>
      <c r="B111" s="12" t="s">
        <v>163</v>
      </c>
      <c r="C111" s="10" t="s">
        <v>164</v>
      </c>
      <c r="D111" s="29">
        <v>0</v>
      </c>
    </row>
    <row r="112" spans="1:4" x14ac:dyDescent="0.2">
      <c r="A112" s="20">
        <v>98</v>
      </c>
      <c r="B112" s="12" t="s">
        <v>165</v>
      </c>
      <c r="C112" s="10" t="s">
        <v>166</v>
      </c>
      <c r="D112" s="29">
        <v>0</v>
      </c>
    </row>
    <row r="113" spans="1:4" x14ac:dyDescent="0.2">
      <c r="A113" s="20">
        <v>99</v>
      </c>
      <c r="B113" s="21" t="s">
        <v>167</v>
      </c>
      <c r="C113" s="10" t="s">
        <v>168</v>
      </c>
      <c r="D113" s="29">
        <v>0</v>
      </c>
    </row>
    <row r="114" spans="1:4" ht="12.75" customHeight="1" x14ac:dyDescent="0.2">
      <c r="A114" s="20">
        <v>100</v>
      </c>
      <c r="B114" s="21" t="s">
        <v>169</v>
      </c>
      <c r="C114" s="10" t="s">
        <v>170</v>
      </c>
      <c r="D114" s="29">
        <v>0</v>
      </c>
    </row>
    <row r="115" spans="1:4" x14ac:dyDescent="0.2">
      <c r="A115" s="20">
        <v>101</v>
      </c>
      <c r="B115" s="21" t="s">
        <v>171</v>
      </c>
      <c r="C115" s="10" t="s">
        <v>172</v>
      </c>
      <c r="D115" s="29">
        <v>0</v>
      </c>
    </row>
    <row r="116" spans="1:4" x14ac:dyDescent="0.2">
      <c r="A116" s="20">
        <v>102</v>
      </c>
      <c r="B116" s="21" t="s">
        <v>173</v>
      </c>
      <c r="C116" s="10" t="s">
        <v>174</v>
      </c>
      <c r="D116" s="29">
        <v>0</v>
      </c>
    </row>
    <row r="117" spans="1:4" x14ac:dyDescent="0.2">
      <c r="A117" s="20">
        <v>103</v>
      </c>
      <c r="B117" s="21" t="s">
        <v>175</v>
      </c>
      <c r="C117" s="10" t="s">
        <v>176</v>
      </c>
      <c r="D117" s="29">
        <v>0</v>
      </c>
    </row>
    <row r="118" spans="1:4" x14ac:dyDescent="0.2">
      <c r="A118" s="20">
        <v>104</v>
      </c>
      <c r="B118" s="17" t="s">
        <v>177</v>
      </c>
      <c r="C118" s="15" t="s">
        <v>178</v>
      </c>
      <c r="D118" s="29">
        <v>0</v>
      </c>
    </row>
    <row r="119" spans="1:4" x14ac:dyDescent="0.2">
      <c r="A119" s="20">
        <v>105</v>
      </c>
      <c r="B119" s="13" t="s">
        <v>179</v>
      </c>
      <c r="C119" s="10" t="s">
        <v>180</v>
      </c>
      <c r="D119" s="29">
        <v>0</v>
      </c>
    </row>
    <row r="120" spans="1:4" ht="11.25" customHeight="1" x14ac:dyDescent="0.2">
      <c r="A120" s="20">
        <v>106</v>
      </c>
      <c r="B120" s="21" t="s">
        <v>181</v>
      </c>
      <c r="C120" s="10" t="s">
        <v>182</v>
      </c>
      <c r="D120" s="29">
        <v>0</v>
      </c>
    </row>
    <row r="121" spans="1:4" x14ac:dyDescent="0.2">
      <c r="A121" s="20">
        <v>107</v>
      </c>
      <c r="B121" s="12" t="s">
        <v>183</v>
      </c>
      <c r="C121" s="18" t="s">
        <v>184</v>
      </c>
      <c r="D121" s="29">
        <v>0</v>
      </c>
    </row>
    <row r="122" spans="1:4" x14ac:dyDescent="0.2">
      <c r="A122" s="20">
        <v>108</v>
      </c>
      <c r="B122" s="21" t="s">
        <v>185</v>
      </c>
      <c r="C122" s="10" t="s">
        <v>262</v>
      </c>
      <c r="D122" s="29">
        <v>0</v>
      </c>
    </row>
    <row r="123" spans="1:4" ht="14.25" customHeight="1" x14ac:dyDescent="0.2">
      <c r="A123" s="20">
        <v>109</v>
      </c>
      <c r="B123" s="13" t="s">
        <v>186</v>
      </c>
      <c r="C123" s="10" t="s">
        <v>251</v>
      </c>
      <c r="D123" s="29">
        <v>0</v>
      </c>
    </row>
    <row r="124" spans="1:4" x14ac:dyDescent="0.2">
      <c r="A124" s="20">
        <v>110</v>
      </c>
      <c r="B124" s="12" t="s">
        <v>331</v>
      </c>
      <c r="C124" s="10" t="s">
        <v>319</v>
      </c>
      <c r="D124" s="29">
        <v>0</v>
      </c>
    </row>
    <row r="125" spans="1:4" x14ac:dyDescent="0.2">
      <c r="A125" s="20">
        <v>111</v>
      </c>
      <c r="B125" s="54" t="s">
        <v>422</v>
      </c>
      <c r="C125" s="15" t="s">
        <v>423</v>
      </c>
      <c r="D125" s="29">
        <v>0</v>
      </c>
    </row>
    <row r="126" spans="1:4" ht="13.5" customHeight="1" x14ac:dyDescent="0.2">
      <c r="A126" s="20">
        <v>112</v>
      </c>
      <c r="B126" s="13" t="s">
        <v>187</v>
      </c>
      <c r="C126" s="10" t="s">
        <v>322</v>
      </c>
      <c r="D126" s="29">
        <v>0</v>
      </c>
    </row>
    <row r="127" spans="1:4" x14ac:dyDescent="0.2">
      <c r="A127" s="20">
        <v>113</v>
      </c>
      <c r="B127" s="21" t="s">
        <v>188</v>
      </c>
      <c r="C127" s="10" t="s">
        <v>189</v>
      </c>
      <c r="D127" s="29">
        <v>0</v>
      </c>
    </row>
    <row r="128" spans="1:4" x14ac:dyDescent="0.2">
      <c r="A128" s="20">
        <v>114</v>
      </c>
      <c r="B128" s="21" t="s">
        <v>190</v>
      </c>
      <c r="C128" s="35" t="s">
        <v>307</v>
      </c>
      <c r="D128" s="29">
        <v>0</v>
      </c>
    </row>
    <row r="129" spans="1:4" x14ac:dyDescent="0.2">
      <c r="A129" s="20">
        <v>115</v>
      </c>
      <c r="B129" s="21" t="s">
        <v>191</v>
      </c>
      <c r="C129" s="10" t="s">
        <v>226</v>
      </c>
      <c r="D129" s="29">
        <v>0</v>
      </c>
    </row>
    <row r="130" spans="1:4" ht="10.5" customHeight="1" x14ac:dyDescent="0.2">
      <c r="A130" s="20">
        <v>116</v>
      </c>
      <c r="B130" s="21" t="s">
        <v>192</v>
      </c>
      <c r="C130" s="10" t="s">
        <v>193</v>
      </c>
      <c r="D130" s="29">
        <v>0</v>
      </c>
    </row>
    <row r="131" spans="1:4" x14ac:dyDescent="0.2">
      <c r="A131" s="20">
        <v>117</v>
      </c>
      <c r="B131" s="21" t="s">
        <v>194</v>
      </c>
      <c r="C131" s="10" t="s">
        <v>40</v>
      </c>
      <c r="D131" s="29">
        <v>0</v>
      </c>
    </row>
    <row r="132" spans="1:4" x14ac:dyDescent="0.2">
      <c r="A132" s="20">
        <v>118</v>
      </c>
      <c r="B132" s="12" t="s">
        <v>195</v>
      </c>
      <c r="C132" s="10" t="s">
        <v>46</v>
      </c>
      <c r="D132" s="29">
        <v>0</v>
      </c>
    </row>
    <row r="133" spans="1:4" x14ac:dyDescent="0.2">
      <c r="A133" s="20">
        <v>119</v>
      </c>
      <c r="B133" s="12" t="s">
        <v>196</v>
      </c>
      <c r="C133" s="10" t="s">
        <v>228</v>
      </c>
      <c r="D133" s="29">
        <v>0</v>
      </c>
    </row>
    <row r="134" spans="1:4" x14ac:dyDescent="0.2">
      <c r="A134" s="20">
        <v>120</v>
      </c>
      <c r="B134" s="12" t="s">
        <v>197</v>
      </c>
      <c r="C134" s="10" t="s">
        <v>48</v>
      </c>
      <c r="D134" s="29">
        <v>0</v>
      </c>
    </row>
    <row r="135" spans="1:4" x14ac:dyDescent="0.2">
      <c r="A135" s="20">
        <v>121</v>
      </c>
      <c r="B135" s="21" t="s">
        <v>198</v>
      </c>
      <c r="C135" s="10" t="s">
        <v>47</v>
      </c>
      <c r="D135" s="29">
        <v>0</v>
      </c>
    </row>
    <row r="136" spans="1:4" x14ac:dyDescent="0.2">
      <c r="A136" s="20">
        <v>122</v>
      </c>
      <c r="B136" s="21" t="s">
        <v>199</v>
      </c>
      <c r="C136" s="10" t="s">
        <v>200</v>
      </c>
      <c r="D136" s="29">
        <v>0</v>
      </c>
    </row>
    <row r="137" spans="1:4" x14ac:dyDescent="0.2">
      <c r="A137" s="20">
        <v>123</v>
      </c>
      <c r="B137" s="21" t="s">
        <v>201</v>
      </c>
      <c r="C137" s="10" t="s">
        <v>41</v>
      </c>
      <c r="D137" s="29">
        <v>0</v>
      </c>
    </row>
    <row r="138" spans="1:4" x14ac:dyDescent="0.2">
      <c r="A138" s="20">
        <v>124</v>
      </c>
      <c r="B138" s="12" t="s">
        <v>202</v>
      </c>
      <c r="C138" s="10" t="s">
        <v>227</v>
      </c>
      <c r="D138" s="29">
        <v>0</v>
      </c>
    </row>
    <row r="139" spans="1:4" ht="12.75" x14ac:dyDescent="0.2">
      <c r="A139" s="20">
        <v>125</v>
      </c>
      <c r="B139" s="13" t="s">
        <v>203</v>
      </c>
      <c r="C139" s="238" t="s">
        <v>465</v>
      </c>
      <c r="D139" s="29">
        <v>0</v>
      </c>
    </row>
    <row r="140" spans="1:4" x14ac:dyDescent="0.2">
      <c r="A140" s="20">
        <v>126</v>
      </c>
      <c r="B140" s="21" t="s">
        <v>204</v>
      </c>
      <c r="C140" s="10" t="s">
        <v>205</v>
      </c>
      <c r="D140" s="29">
        <v>0</v>
      </c>
    </row>
    <row r="141" spans="1:4" x14ac:dyDescent="0.2">
      <c r="A141" s="20">
        <v>127</v>
      </c>
      <c r="B141" s="12" t="s">
        <v>206</v>
      </c>
      <c r="C141" s="10" t="s">
        <v>207</v>
      </c>
      <c r="D141" s="29">
        <v>0</v>
      </c>
    </row>
    <row r="142" spans="1:4" x14ac:dyDescent="0.2">
      <c r="A142" s="20">
        <v>128</v>
      </c>
      <c r="B142" s="21" t="s">
        <v>208</v>
      </c>
      <c r="C142" s="10" t="s">
        <v>209</v>
      </c>
      <c r="D142" s="29">
        <v>0</v>
      </c>
    </row>
    <row r="143" spans="1:4" x14ac:dyDescent="0.2">
      <c r="A143" s="20">
        <v>129</v>
      </c>
      <c r="B143" s="85" t="s">
        <v>252</v>
      </c>
      <c r="C143" s="87" t="s">
        <v>253</v>
      </c>
      <c r="D143" s="29">
        <v>0</v>
      </c>
    </row>
    <row r="144" spans="1:4" x14ac:dyDescent="0.2">
      <c r="A144" s="20">
        <v>130</v>
      </c>
      <c r="B144" s="88" t="s">
        <v>254</v>
      </c>
      <c r="C144" s="41" t="s">
        <v>255</v>
      </c>
      <c r="D144" s="29">
        <v>0</v>
      </c>
    </row>
    <row r="145" spans="1:36" x14ac:dyDescent="0.2">
      <c r="A145" s="20">
        <v>131</v>
      </c>
      <c r="B145" s="89" t="s">
        <v>256</v>
      </c>
      <c r="C145" s="141" t="s">
        <v>420</v>
      </c>
      <c r="D145" s="29">
        <v>0</v>
      </c>
    </row>
    <row r="146" spans="1:36" x14ac:dyDescent="0.2">
      <c r="A146" s="20">
        <v>132</v>
      </c>
      <c r="B146" s="20" t="s">
        <v>260</v>
      </c>
      <c r="C146" s="28" t="s">
        <v>261</v>
      </c>
      <c r="D146" s="29">
        <v>0</v>
      </c>
    </row>
    <row r="147" spans="1:36" x14ac:dyDescent="0.2">
      <c r="A147" s="20">
        <v>133</v>
      </c>
      <c r="B147" s="54" t="s">
        <v>312</v>
      </c>
      <c r="C147" s="28" t="s">
        <v>311</v>
      </c>
      <c r="D147" s="29">
        <v>0</v>
      </c>
    </row>
    <row r="148" spans="1:36" s="45" customFormat="1" x14ac:dyDescent="0.2">
      <c r="A148" s="20">
        <v>134</v>
      </c>
      <c r="B148" s="54" t="s">
        <v>321</v>
      </c>
      <c r="C148" s="28" t="s">
        <v>318</v>
      </c>
      <c r="D148" s="29">
        <v>0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</row>
    <row r="149" spans="1:36" x14ac:dyDescent="0.2">
      <c r="A149" s="20">
        <v>135</v>
      </c>
      <c r="B149" s="54" t="s">
        <v>413</v>
      </c>
      <c r="C149" s="15" t="s">
        <v>414</v>
      </c>
      <c r="D149" s="38">
        <v>0</v>
      </c>
    </row>
    <row r="150" spans="1:36" s="45" customFormat="1" x14ac:dyDescent="0.2">
      <c r="A150" s="46"/>
      <c r="B150" s="46"/>
      <c r="C150" s="7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</row>
  </sheetData>
  <mergeCells count="9">
    <mergeCell ref="A11:C11"/>
    <mergeCell ref="A92:A95"/>
    <mergeCell ref="B92:B95"/>
    <mergeCell ref="A2:D2"/>
    <mergeCell ref="A4:A7"/>
    <mergeCell ref="B4:B7"/>
    <mergeCell ref="C4:C7"/>
    <mergeCell ref="D4:D7"/>
    <mergeCell ref="A8:C8"/>
  </mergeCells>
  <pageMargins left="0" right="0" top="0" bottom="0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14</vt:i4>
      </vt:variant>
    </vt:vector>
  </HeadingPairs>
  <TitlesOfParts>
    <vt:vector size="31" baseType="lpstr">
      <vt:lpstr>Свод 2026 ТПОМС РБ</vt:lpstr>
      <vt:lpstr>Свод 2026 БП</vt:lpstr>
      <vt:lpstr> СМП </vt:lpstr>
      <vt:lpstr>ДС(2-26)</vt:lpstr>
      <vt:lpstr>КС</vt:lpstr>
      <vt:lpstr> Профилактика </vt:lpstr>
      <vt:lpstr>Диспан.набл.(КП) </vt:lpstr>
      <vt:lpstr>Дистанционное набл.(КП)</vt:lpstr>
      <vt:lpstr>Центры здоровья</vt:lpstr>
      <vt:lpstr>АПУ неотл.пом.</vt:lpstr>
      <vt:lpstr>АПУ обращения  (1-26)</vt:lpstr>
      <vt:lpstr>Мед.реаб.(АПУ,ДС,КС) </vt:lpstr>
      <vt:lpstr>ОДИ ПГГ(2-26)</vt:lpstr>
      <vt:lpstr>Школа</vt:lpstr>
      <vt:lpstr>ФАП(2-26)</vt:lpstr>
      <vt:lpstr>Гемодиализ по видам МП(2-26)</vt:lpstr>
      <vt:lpstr>Гемодиализ по услугам (пр.2-26)</vt:lpstr>
      <vt:lpstr>' Профилактика '!Заголовки_для_печати</vt:lpstr>
      <vt:lpstr>' СМП '!Заголовки_для_печати</vt:lpstr>
      <vt:lpstr>'АПУ неотл.пом.'!Заголовки_для_печати</vt:lpstr>
      <vt:lpstr>'АПУ обращения  (1-26)'!Заголовки_для_печати</vt:lpstr>
      <vt:lpstr>'Гемодиализ по видам МП(2-26)'!Заголовки_для_печати</vt:lpstr>
      <vt:lpstr>'ДС(2-26)'!Заголовки_для_печати</vt:lpstr>
      <vt:lpstr>КС!Заголовки_для_печати</vt:lpstr>
      <vt:lpstr>'Мед.реаб.(АПУ,ДС,КС) '!Заголовки_для_печати</vt:lpstr>
      <vt:lpstr>'ОДИ ПГГ(2-26)'!Заголовки_для_печати</vt:lpstr>
      <vt:lpstr>'Свод 2026 БП'!Заголовки_для_печати</vt:lpstr>
      <vt:lpstr>'Свод 2026 ТПОМС РБ'!Заголовки_для_печати</vt:lpstr>
      <vt:lpstr>'ФАП(2-26)'!Заголовки_для_печати</vt:lpstr>
      <vt:lpstr>'Центры здоровья'!Заголовки_для_печати</vt:lpstr>
      <vt:lpstr>Школа!Заголовки_для_печати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Ocit_3</dc:creator>
  <cp:lastModifiedBy>Татьяна Н. Чумакова</cp:lastModifiedBy>
  <cp:lastPrinted>2024-12-20T11:10:34Z</cp:lastPrinted>
  <dcterms:created xsi:type="dcterms:W3CDTF">2012-12-23T03:42:29Z</dcterms:created>
  <dcterms:modified xsi:type="dcterms:W3CDTF">2026-02-27T02:26:46Z</dcterms:modified>
</cp:coreProperties>
</file>