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M:\OSIT\Т А Р И Ф Н Ы Е\2026\Протокол 2-26 от 00.02.2026\"/>
    </mc:Choice>
  </mc:AlternateContent>
  <xr:revisionPtr revIDLastSave="0" documentId="13_ncr:1_{0C39541A-74A9-411C-BBA6-CCDAEB5E400D}" xr6:coauthVersionLast="36" xr6:coauthVersionMax="36" xr10:uidLastSave="{00000000-0000-0000-0000-000000000000}"/>
  <bookViews>
    <workbookView xWindow="-30" yWindow="360" windowWidth="10365" windowHeight="10740" firstSheet="5" activeTab="7" xr2:uid="{00000000-000D-0000-FFFF-FFFF00000000}"/>
  </bookViews>
  <sheets>
    <sheet name="СБП всего" sheetId="18" r:id="rId1"/>
    <sheet name="Долечивание" sheetId="12" r:id="rId2"/>
    <sheet name="Кибер-нож" sheetId="14" r:id="rId3"/>
    <sheet name="Венерология" sheetId="8" r:id="rId4"/>
    <sheet name="Паллиативная МП" sheetId="10" r:id="rId5"/>
    <sheet name="Психотерапия" sheetId="16" r:id="rId6"/>
    <sheet name="Наркология" sheetId="15" r:id="rId7"/>
    <sheet name="Фтизиатрия" sheetId="13" r:id="rId8"/>
  </sheets>
  <calcPr calcId="191029"/>
</workbook>
</file>

<file path=xl/calcChain.xml><?xml version="1.0" encoding="utf-8"?>
<calcChain xmlns="http://schemas.openxmlformats.org/spreadsheetml/2006/main">
  <c r="M105" i="15" l="1"/>
  <c r="K8" i="14" l="1"/>
  <c r="M52" i="15"/>
  <c r="K14" i="13" l="1"/>
  <c r="K24" i="13"/>
  <c r="K28" i="13"/>
  <c r="K32" i="13"/>
  <c r="K33" i="13"/>
  <c r="K34" i="13"/>
  <c r="K35" i="13"/>
  <c r="K37" i="13"/>
  <c r="K38" i="13"/>
  <c r="K39" i="13"/>
  <c r="K40" i="13"/>
  <c r="K42" i="13"/>
  <c r="K49" i="13"/>
  <c r="K50" i="13"/>
  <c r="K64" i="13"/>
  <c r="K65" i="13"/>
  <c r="K66" i="13"/>
  <c r="K67" i="13"/>
  <c r="K68" i="13"/>
  <c r="K69" i="13"/>
  <c r="K70" i="13"/>
  <c r="K71" i="13"/>
  <c r="K72" i="13"/>
  <c r="K73" i="13"/>
  <c r="K74" i="13"/>
  <c r="K75" i="13"/>
  <c r="K76" i="13"/>
  <c r="K77" i="13"/>
  <c r="K78" i="13"/>
  <c r="K79" i="13"/>
  <c r="K80" i="13"/>
  <c r="K81" i="13"/>
  <c r="K82" i="13"/>
  <c r="K83" i="13"/>
  <c r="K84" i="13"/>
  <c r="K85" i="13"/>
  <c r="K86" i="13"/>
  <c r="K87" i="13"/>
  <c r="K88" i="13"/>
  <c r="K89" i="13"/>
  <c r="K90" i="13"/>
  <c r="K91" i="13"/>
  <c r="K92" i="13"/>
  <c r="K93" i="13"/>
  <c r="K94" i="13"/>
  <c r="K95" i="13"/>
  <c r="K96" i="13"/>
  <c r="K97" i="13"/>
  <c r="K98" i="13"/>
  <c r="K111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40" i="13"/>
  <c r="K141" i="13"/>
  <c r="K142" i="13"/>
  <c r="K143" i="13"/>
  <c r="K144" i="13"/>
  <c r="K146" i="13"/>
  <c r="K147" i="13"/>
  <c r="K148" i="13"/>
  <c r="K149" i="13"/>
  <c r="H8" i="13"/>
  <c r="K8" i="13" s="1"/>
  <c r="M8" i="13" s="1"/>
  <c r="J8" i="16" l="1"/>
  <c r="Q8" i="16" s="1"/>
  <c r="S8" i="16" s="1"/>
  <c r="H142" i="14" l="1"/>
  <c r="E11" i="13" l="1"/>
  <c r="G11" i="13"/>
  <c r="I11" i="13"/>
  <c r="J11" i="13"/>
  <c r="D11" i="13"/>
  <c r="E11" i="15"/>
  <c r="G11" i="15"/>
  <c r="H11" i="15"/>
  <c r="K11" i="15"/>
  <c r="L11" i="15"/>
  <c r="N11" i="15"/>
  <c r="O11" i="15"/>
  <c r="D11" i="15"/>
  <c r="E11" i="16"/>
  <c r="G11" i="16"/>
  <c r="H11" i="16"/>
  <c r="K11" i="16"/>
  <c r="L11" i="16"/>
  <c r="N11" i="16"/>
  <c r="O11" i="16"/>
  <c r="D11" i="16"/>
  <c r="E11" i="10"/>
  <c r="G11" i="10"/>
  <c r="D11" i="10"/>
  <c r="E11" i="8"/>
  <c r="G11" i="8"/>
  <c r="H11" i="8"/>
  <c r="E11" i="14"/>
  <c r="F11" i="14"/>
  <c r="G11" i="14"/>
  <c r="I11" i="14"/>
  <c r="J11" i="14"/>
  <c r="D11" i="14"/>
  <c r="E11" i="12" l="1"/>
  <c r="F11" i="12"/>
  <c r="G11" i="12"/>
  <c r="H11" i="12"/>
  <c r="D11" i="12"/>
  <c r="F8" i="18" l="1"/>
  <c r="T8" i="18"/>
  <c r="S8" i="18"/>
  <c r="R8" i="18"/>
  <c r="Q8" i="18"/>
  <c r="P8" i="18"/>
  <c r="O8" i="18"/>
  <c r="N8" i="18"/>
  <c r="O13" i="18"/>
  <c r="P13" i="18"/>
  <c r="S13" i="18"/>
  <c r="O14" i="18"/>
  <c r="P14" i="18"/>
  <c r="S14" i="18"/>
  <c r="O15" i="18"/>
  <c r="P15" i="18"/>
  <c r="S15" i="18"/>
  <c r="O16" i="18"/>
  <c r="P16" i="18"/>
  <c r="S16" i="18"/>
  <c r="O17" i="18"/>
  <c r="P17" i="18"/>
  <c r="S17" i="18"/>
  <c r="O18" i="18"/>
  <c r="P18" i="18"/>
  <c r="S18" i="18"/>
  <c r="O19" i="18"/>
  <c r="P19" i="18"/>
  <c r="S19" i="18"/>
  <c r="O20" i="18"/>
  <c r="P20" i="18"/>
  <c r="S20" i="18"/>
  <c r="O21" i="18"/>
  <c r="P21" i="18"/>
  <c r="S21" i="18"/>
  <c r="O22" i="18"/>
  <c r="P22" i="18"/>
  <c r="S22" i="18"/>
  <c r="O23" i="18"/>
  <c r="P23" i="18"/>
  <c r="S23" i="18"/>
  <c r="O24" i="18"/>
  <c r="P24" i="18"/>
  <c r="S24" i="18"/>
  <c r="O25" i="18"/>
  <c r="P25" i="18"/>
  <c r="S25" i="18"/>
  <c r="O26" i="18"/>
  <c r="P26" i="18"/>
  <c r="S26" i="18"/>
  <c r="O27" i="18"/>
  <c r="P27" i="18"/>
  <c r="S27" i="18"/>
  <c r="O28" i="18"/>
  <c r="P28" i="18"/>
  <c r="S28" i="18"/>
  <c r="O29" i="18"/>
  <c r="P29" i="18"/>
  <c r="S29" i="18"/>
  <c r="O30" i="18"/>
  <c r="P30" i="18"/>
  <c r="S30" i="18"/>
  <c r="O31" i="18"/>
  <c r="P31" i="18"/>
  <c r="S31" i="18"/>
  <c r="O32" i="18"/>
  <c r="P32" i="18"/>
  <c r="S32" i="18"/>
  <c r="O33" i="18"/>
  <c r="P33" i="18"/>
  <c r="S33" i="18"/>
  <c r="O34" i="18"/>
  <c r="P34" i="18"/>
  <c r="S34" i="18"/>
  <c r="O35" i="18"/>
  <c r="P35" i="18"/>
  <c r="S35" i="18"/>
  <c r="O36" i="18"/>
  <c r="P36" i="18"/>
  <c r="S36" i="18"/>
  <c r="O37" i="18"/>
  <c r="P37" i="18"/>
  <c r="S37" i="18"/>
  <c r="O38" i="18"/>
  <c r="P38" i="18"/>
  <c r="S38" i="18"/>
  <c r="O39" i="18"/>
  <c r="P39" i="18"/>
  <c r="S39" i="18"/>
  <c r="O40" i="18"/>
  <c r="P40" i="18"/>
  <c r="S40" i="18"/>
  <c r="O41" i="18"/>
  <c r="P41" i="18"/>
  <c r="S41" i="18"/>
  <c r="O42" i="18"/>
  <c r="P42" i="18"/>
  <c r="S42" i="18"/>
  <c r="O43" i="18"/>
  <c r="P43" i="18"/>
  <c r="S43" i="18"/>
  <c r="O44" i="18"/>
  <c r="P44" i="18"/>
  <c r="S44" i="18"/>
  <c r="O45" i="18"/>
  <c r="P45" i="18"/>
  <c r="S45" i="18"/>
  <c r="O46" i="18"/>
  <c r="P46" i="18"/>
  <c r="S46" i="18"/>
  <c r="O47" i="18"/>
  <c r="P47" i="18"/>
  <c r="S47" i="18"/>
  <c r="O48" i="18"/>
  <c r="P48" i="18"/>
  <c r="S48" i="18"/>
  <c r="O49" i="18"/>
  <c r="P49" i="18"/>
  <c r="S49" i="18"/>
  <c r="O50" i="18"/>
  <c r="P50" i="18"/>
  <c r="S50" i="18"/>
  <c r="O51" i="18"/>
  <c r="P51" i="18"/>
  <c r="S51" i="18"/>
  <c r="O52" i="18"/>
  <c r="P52" i="18"/>
  <c r="S52" i="18"/>
  <c r="O53" i="18"/>
  <c r="P53" i="18"/>
  <c r="S53" i="18"/>
  <c r="O54" i="18"/>
  <c r="P54" i="18"/>
  <c r="S54" i="18"/>
  <c r="O55" i="18"/>
  <c r="P55" i="18"/>
  <c r="S55" i="18"/>
  <c r="O56" i="18"/>
  <c r="P56" i="18"/>
  <c r="S56" i="18"/>
  <c r="O57" i="18"/>
  <c r="P57" i="18"/>
  <c r="S57" i="18"/>
  <c r="O58" i="18"/>
  <c r="P58" i="18"/>
  <c r="S58" i="18"/>
  <c r="O59" i="18"/>
  <c r="P59" i="18"/>
  <c r="S59" i="18"/>
  <c r="O60" i="18"/>
  <c r="P60" i="18"/>
  <c r="S60" i="18"/>
  <c r="O61" i="18"/>
  <c r="P61" i="18"/>
  <c r="S61" i="18"/>
  <c r="O62" i="18"/>
  <c r="P62" i="18"/>
  <c r="S62" i="18"/>
  <c r="O63" i="18"/>
  <c r="P63" i="18"/>
  <c r="S63" i="18"/>
  <c r="O64" i="18"/>
  <c r="P64" i="18"/>
  <c r="S64" i="18"/>
  <c r="O65" i="18"/>
  <c r="P65" i="18"/>
  <c r="S65" i="18"/>
  <c r="O66" i="18"/>
  <c r="P66" i="18"/>
  <c r="S66" i="18"/>
  <c r="O67" i="18"/>
  <c r="P67" i="18"/>
  <c r="S67" i="18"/>
  <c r="O68" i="18"/>
  <c r="P68" i="18"/>
  <c r="S68" i="18"/>
  <c r="O69" i="18"/>
  <c r="P69" i="18"/>
  <c r="S69" i="18"/>
  <c r="O70" i="18"/>
  <c r="P70" i="18"/>
  <c r="S70" i="18"/>
  <c r="O71" i="18"/>
  <c r="P71" i="18"/>
  <c r="S71" i="18"/>
  <c r="O72" i="18"/>
  <c r="P72" i="18"/>
  <c r="S72" i="18"/>
  <c r="O73" i="18"/>
  <c r="P73" i="18"/>
  <c r="S73" i="18"/>
  <c r="O74" i="18"/>
  <c r="P74" i="18"/>
  <c r="S74" i="18"/>
  <c r="O75" i="18"/>
  <c r="P75" i="18"/>
  <c r="S75" i="18"/>
  <c r="O76" i="18"/>
  <c r="P76" i="18"/>
  <c r="S76" i="18"/>
  <c r="O77" i="18"/>
  <c r="P77" i="18"/>
  <c r="S77" i="18"/>
  <c r="O78" i="18"/>
  <c r="P78" i="18"/>
  <c r="S78" i="18"/>
  <c r="O79" i="18"/>
  <c r="P79" i="18"/>
  <c r="S79" i="18"/>
  <c r="O80" i="18"/>
  <c r="P80" i="18"/>
  <c r="S80" i="18"/>
  <c r="O81" i="18"/>
  <c r="P81" i="18"/>
  <c r="S81" i="18"/>
  <c r="O82" i="18"/>
  <c r="P82" i="18"/>
  <c r="S82" i="18"/>
  <c r="O83" i="18"/>
  <c r="P83" i="18"/>
  <c r="S83" i="18"/>
  <c r="O84" i="18"/>
  <c r="P84" i="18"/>
  <c r="S84" i="18"/>
  <c r="O85" i="18"/>
  <c r="P85" i="18"/>
  <c r="S85" i="18"/>
  <c r="O86" i="18"/>
  <c r="P86" i="18"/>
  <c r="S86" i="18"/>
  <c r="O87" i="18"/>
  <c r="P87" i="18"/>
  <c r="S87" i="18"/>
  <c r="O88" i="18"/>
  <c r="P88" i="18"/>
  <c r="S88" i="18"/>
  <c r="O89" i="18"/>
  <c r="P89" i="18"/>
  <c r="S89" i="18"/>
  <c r="O90" i="18"/>
  <c r="P90" i="18"/>
  <c r="S90" i="18"/>
  <c r="O91" i="18"/>
  <c r="P91" i="18"/>
  <c r="S91" i="18"/>
  <c r="O92" i="18"/>
  <c r="P92" i="18"/>
  <c r="S92" i="18"/>
  <c r="O93" i="18"/>
  <c r="P93" i="18"/>
  <c r="S93" i="18"/>
  <c r="O94" i="18"/>
  <c r="P94" i="18"/>
  <c r="S94" i="18"/>
  <c r="O95" i="18"/>
  <c r="P95" i="18"/>
  <c r="S95" i="18"/>
  <c r="O96" i="18"/>
  <c r="P96" i="18"/>
  <c r="S96" i="18"/>
  <c r="O97" i="18"/>
  <c r="P97" i="18"/>
  <c r="S97" i="18"/>
  <c r="O98" i="18"/>
  <c r="P98" i="18"/>
  <c r="S98" i="18"/>
  <c r="O99" i="18"/>
  <c r="P99" i="18"/>
  <c r="S99" i="18"/>
  <c r="O100" i="18"/>
  <c r="P100" i="18"/>
  <c r="S100" i="18"/>
  <c r="O101" i="18"/>
  <c r="P101" i="18"/>
  <c r="S101" i="18"/>
  <c r="O102" i="18"/>
  <c r="P102" i="18"/>
  <c r="S102" i="18"/>
  <c r="O103" i="18"/>
  <c r="P103" i="18"/>
  <c r="S103" i="18"/>
  <c r="O104" i="18"/>
  <c r="P104" i="18"/>
  <c r="S104" i="18"/>
  <c r="O105" i="18"/>
  <c r="P105" i="18"/>
  <c r="S105" i="18"/>
  <c r="O106" i="18"/>
  <c r="P106" i="18"/>
  <c r="S106" i="18"/>
  <c r="O107" i="18"/>
  <c r="P107" i="18"/>
  <c r="S107" i="18"/>
  <c r="O108" i="18"/>
  <c r="P108" i="18"/>
  <c r="S108" i="18"/>
  <c r="O109" i="18"/>
  <c r="P109" i="18"/>
  <c r="S109" i="18"/>
  <c r="O110" i="18"/>
  <c r="P110" i="18"/>
  <c r="S110" i="18"/>
  <c r="O111" i="18"/>
  <c r="P111" i="18"/>
  <c r="S111" i="18"/>
  <c r="O112" i="18"/>
  <c r="P112" i="18"/>
  <c r="S112" i="18"/>
  <c r="O113" i="18"/>
  <c r="P113" i="18"/>
  <c r="S113" i="18"/>
  <c r="O114" i="18"/>
  <c r="P114" i="18"/>
  <c r="S114" i="18"/>
  <c r="O115" i="18"/>
  <c r="P115" i="18"/>
  <c r="S115" i="18"/>
  <c r="O116" i="18"/>
  <c r="P116" i="18"/>
  <c r="S116" i="18"/>
  <c r="O117" i="18"/>
  <c r="P117" i="18"/>
  <c r="S117" i="18"/>
  <c r="O118" i="18"/>
  <c r="P118" i="18"/>
  <c r="S118" i="18"/>
  <c r="O119" i="18"/>
  <c r="P119" i="18"/>
  <c r="S119" i="18"/>
  <c r="O120" i="18"/>
  <c r="P120" i="18"/>
  <c r="S120" i="18"/>
  <c r="O121" i="18"/>
  <c r="P121" i="18"/>
  <c r="S121" i="18"/>
  <c r="O122" i="18"/>
  <c r="P122" i="18"/>
  <c r="S122" i="18"/>
  <c r="O123" i="18"/>
  <c r="P123" i="18"/>
  <c r="S123" i="18"/>
  <c r="O124" i="18"/>
  <c r="P124" i="18"/>
  <c r="S124" i="18"/>
  <c r="O125" i="18"/>
  <c r="P125" i="18"/>
  <c r="S125" i="18"/>
  <c r="O126" i="18"/>
  <c r="P126" i="18"/>
  <c r="S126" i="18"/>
  <c r="O127" i="18"/>
  <c r="P127" i="18"/>
  <c r="S127" i="18"/>
  <c r="O128" i="18"/>
  <c r="P128" i="18"/>
  <c r="S128" i="18"/>
  <c r="O129" i="18"/>
  <c r="P129" i="18"/>
  <c r="S129" i="18"/>
  <c r="O130" i="18"/>
  <c r="P130" i="18"/>
  <c r="S130" i="18"/>
  <c r="O131" i="18"/>
  <c r="P131" i="18"/>
  <c r="S131" i="18"/>
  <c r="O132" i="18"/>
  <c r="P132" i="18"/>
  <c r="S132" i="18"/>
  <c r="O133" i="18"/>
  <c r="P133" i="18"/>
  <c r="S133" i="18"/>
  <c r="O134" i="18"/>
  <c r="P134" i="18"/>
  <c r="S134" i="18"/>
  <c r="O135" i="18"/>
  <c r="P135" i="18"/>
  <c r="S135" i="18"/>
  <c r="O136" i="18"/>
  <c r="P136" i="18"/>
  <c r="S136" i="18"/>
  <c r="O137" i="18"/>
  <c r="P137" i="18"/>
  <c r="S137" i="18"/>
  <c r="O138" i="18"/>
  <c r="P138" i="18"/>
  <c r="S138" i="18"/>
  <c r="O139" i="18"/>
  <c r="P139" i="18"/>
  <c r="S139" i="18"/>
  <c r="O140" i="18"/>
  <c r="P140" i="18"/>
  <c r="S140" i="18"/>
  <c r="O141" i="18"/>
  <c r="P141" i="18"/>
  <c r="S141" i="18"/>
  <c r="O142" i="18"/>
  <c r="P142" i="18"/>
  <c r="S142" i="18"/>
  <c r="O143" i="18"/>
  <c r="P143" i="18"/>
  <c r="S143" i="18"/>
  <c r="O144" i="18"/>
  <c r="P144" i="18"/>
  <c r="S144" i="18"/>
  <c r="O145" i="18"/>
  <c r="P145" i="18"/>
  <c r="S145" i="18"/>
  <c r="O146" i="18"/>
  <c r="P146" i="18"/>
  <c r="S146" i="18"/>
  <c r="O147" i="18"/>
  <c r="P147" i="18"/>
  <c r="S147" i="18"/>
  <c r="O148" i="18"/>
  <c r="P148" i="18"/>
  <c r="S148" i="18"/>
  <c r="O149" i="18"/>
  <c r="P149" i="18"/>
  <c r="S149" i="18"/>
  <c r="S12" i="18"/>
  <c r="P12" i="18"/>
  <c r="O12" i="18"/>
  <c r="E13" i="18"/>
  <c r="F13" i="18"/>
  <c r="E14" i="18"/>
  <c r="F14" i="18"/>
  <c r="E15" i="18"/>
  <c r="F15" i="18"/>
  <c r="E16" i="18"/>
  <c r="F16" i="18"/>
  <c r="E17" i="18"/>
  <c r="F17" i="18"/>
  <c r="E18" i="18"/>
  <c r="F18" i="18"/>
  <c r="E19" i="18"/>
  <c r="F19" i="18"/>
  <c r="E20" i="18"/>
  <c r="F20" i="18"/>
  <c r="E21" i="18"/>
  <c r="F21" i="18"/>
  <c r="E22" i="18"/>
  <c r="F22" i="18"/>
  <c r="E23" i="18"/>
  <c r="F23" i="18"/>
  <c r="E24" i="18"/>
  <c r="F24" i="18"/>
  <c r="E25" i="18"/>
  <c r="F25" i="18"/>
  <c r="E26" i="18"/>
  <c r="F26" i="18"/>
  <c r="E27" i="18"/>
  <c r="F27" i="18"/>
  <c r="E28" i="18"/>
  <c r="F28" i="18"/>
  <c r="E29" i="18"/>
  <c r="F29" i="18"/>
  <c r="E30" i="18"/>
  <c r="F30" i="18"/>
  <c r="E31" i="18"/>
  <c r="F31" i="18"/>
  <c r="E32" i="18"/>
  <c r="F32" i="18"/>
  <c r="E33" i="18"/>
  <c r="F33" i="18"/>
  <c r="E34" i="18"/>
  <c r="F34" i="18"/>
  <c r="E35" i="18"/>
  <c r="F35" i="18"/>
  <c r="E36" i="18"/>
  <c r="F36" i="18"/>
  <c r="E37" i="18"/>
  <c r="F37" i="18"/>
  <c r="E38" i="18"/>
  <c r="F38" i="18"/>
  <c r="E39" i="18"/>
  <c r="F39" i="18"/>
  <c r="E40" i="18"/>
  <c r="F40" i="18"/>
  <c r="E41" i="18"/>
  <c r="F41" i="18"/>
  <c r="E42" i="18"/>
  <c r="F42" i="18"/>
  <c r="E43" i="18"/>
  <c r="F43" i="18"/>
  <c r="E44" i="18"/>
  <c r="F44" i="18"/>
  <c r="E45" i="18"/>
  <c r="F45" i="18"/>
  <c r="E46" i="18"/>
  <c r="F46" i="18"/>
  <c r="E47" i="18"/>
  <c r="F47" i="18"/>
  <c r="E48" i="18"/>
  <c r="F48" i="18"/>
  <c r="E49" i="18"/>
  <c r="F49" i="18"/>
  <c r="E50" i="18"/>
  <c r="F50" i="18"/>
  <c r="E51" i="18"/>
  <c r="F51" i="18"/>
  <c r="E52" i="18"/>
  <c r="F52" i="18"/>
  <c r="E53" i="18"/>
  <c r="F53" i="18"/>
  <c r="E54" i="18"/>
  <c r="F54" i="18"/>
  <c r="E55" i="18"/>
  <c r="F55" i="18"/>
  <c r="E56" i="18"/>
  <c r="F56" i="18"/>
  <c r="E57" i="18"/>
  <c r="F57" i="18"/>
  <c r="E58" i="18"/>
  <c r="F58" i="18"/>
  <c r="E59" i="18"/>
  <c r="F59" i="18"/>
  <c r="E60" i="18"/>
  <c r="F60" i="18"/>
  <c r="E61" i="18"/>
  <c r="F61" i="18"/>
  <c r="E62" i="18"/>
  <c r="F62" i="18"/>
  <c r="E63" i="18"/>
  <c r="F63" i="18"/>
  <c r="E64" i="18"/>
  <c r="F64" i="18"/>
  <c r="E65" i="18"/>
  <c r="F65" i="18"/>
  <c r="E66" i="18"/>
  <c r="F66" i="18"/>
  <c r="E67" i="18"/>
  <c r="F67" i="18"/>
  <c r="E68" i="18"/>
  <c r="F68" i="18"/>
  <c r="E69" i="18"/>
  <c r="F69" i="18"/>
  <c r="E70" i="18"/>
  <c r="F70" i="18"/>
  <c r="E71" i="18"/>
  <c r="F71" i="18"/>
  <c r="E72" i="18"/>
  <c r="F72" i="18"/>
  <c r="E73" i="18"/>
  <c r="F73" i="18"/>
  <c r="E74" i="18"/>
  <c r="F74" i="18"/>
  <c r="E75" i="18"/>
  <c r="F75" i="18"/>
  <c r="E76" i="18"/>
  <c r="F76" i="18"/>
  <c r="E77" i="18"/>
  <c r="F77" i="18"/>
  <c r="E78" i="18"/>
  <c r="F78" i="18"/>
  <c r="E79" i="18"/>
  <c r="F79" i="18"/>
  <c r="E80" i="18"/>
  <c r="F80" i="18"/>
  <c r="E81" i="18"/>
  <c r="F81" i="18"/>
  <c r="E82" i="18"/>
  <c r="F82" i="18"/>
  <c r="E83" i="18"/>
  <c r="F83" i="18"/>
  <c r="E84" i="18"/>
  <c r="F84" i="18"/>
  <c r="E85" i="18"/>
  <c r="F85" i="18"/>
  <c r="E86" i="18"/>
  <c r="F86" i="18"/>
  <c r="E87" i="18"/>
  <c r="F87" i="18"/>
  <c r="E88" i="18"/>
  <c r="F88" i="18"/>
  <c r="E89" i="18"/>
  <c r="F89" i="18"/>
  <c r="E90" i="18"/>
  <c r="F90" i="18"/>
  <c r="E91" i="18"/>
  <c r="F91" i="18"/>
  <c r="E92" i="18"/>
  <c r="F92" i="18"/>
  <c r="E93" i="18"/>
  <c r="F93" i="18"/>
  <c r="E94" i="18"/>
  <c r="F94" i="18"/>
  <c r="E95" i="18"/>
  <c r="F95" i="18"/>
  <c r="E96" i="18"/>
  <c r="F96" i="18"/>
  <c r="E97" i="18"/>
  <c r="F97" i="18"/>
  <c r="E98" i="18"/>
  <c r="F98" i="18"/>
  <c r="E99" i="18"/>
  <c r="F99" i="18"/>
  <c r="E100" i="18"/>
  <c r="F100" i="18"/>
  <c r="E101" i="18"/>
  <c r="F101" i="18"/>
  <c r="E102" i="18"/>
  <c r="F102" i="18"/>
  <c r="E103" i="18"/>
  <c r="F103" i="18"/>
  <c r="E104" i="18"/>
  <c r="F104" i="18"/>
  <c r="E105" i="18"/>
  <c r="F105" i="18"/>
  <c r="E106" i="18"/>
  <c r="F106" i="18"/>
  <c r="E107" i="18"/>
  <c r="F107" i="18"/>
  <c r="E108" i="18"/>
  <c r="F108" i="18"/>
  <c r="E109" i="18"/>
  <c r="F109" i="18"/>
  <c r="E110" i="18"/>
  <c r="F110" i="18"/>
  <c r="E111" i="18"/>
  <c r="F111" i="18"/>
  <c r="E112" i="18"/>
  <c r="F112" i="18"/>
  <c r="E113" i="18"/>
  <c r="F113" i="18"/>
  <c r="E114" i="18"/>
  <c r="F114" i="18"/>
  <c r="E115" i="18"/>
  <c r="F115" i="18"/>
  <c r="E116" i="18"/>
  <c r="F116" i="18"/>
  <c r="E117" i="18"/>
  <c r="F117" i="18"/>
  <c r="E118" i="18"/>
  <c r="F118" i="18"/>
  <c r="E119" i="18"/>
  <c r="F119" i="18"/>
  <c r="E120" i="18"/>
  <c r="F120" i="18"/>
  <c r="E121" i="18"/>
  <c r="F121" i="18"/>
  <c r="E122" i="18"/>
  <c r="F122" i="18"/>
  <c r="E123" i="18"/>
  <c r="F123" i="18"/>
  <c r="F124" i="18"/>
  <c r="F125" i="18"/>
  <c r="E126" i="18"/>
  <c r="F126" i="18"/>
  <c r="E127" i="18"/>
  <c r="F127" i="18"/>
  <c r="E128" i="18"/>
  <c r="F128" i="18"/>
  <c r="E129" i="18"/>
  <c r="F129" i="18"/>
  <c r="E130" i="18"/>
  <c r="F130" i="18"/>
  <c r="E131" i="18"/>
  <c r="F131" i="18"/>
  <c r="E132" i="18"/>
  <c r="F132" i="18"/>
  <c r="E133" i="18"/>
  <c r="F133" i="18"/>
  <c r="E134" i="18"/>
  <c r="F134" i="18"/>
  <c r="E135" i="18"/>
  <c r="F135" i="18"/>
  <c r="E136" i="18"/>
  <c r="F136" i="18"/>
  <c r="E137" i="18"/>
  <c r="F137" i="18"/>
  <c r="E138" i="18"/>
  <c r="F138" i="18"/>
  <c r="E139" i="18"/>
  <c r="F139" i="18"/>
  <c r="E140" i="18"/>
  <c r="F140" i="18"/>
  <c r="E141" i="18"/>
  <c r="F141" i="18"/>
  <c r="E142" i="18"/>
  <c r="E143" i="18"/>
  <c r="F143" i="18"/>
  <c r="E144" i="18"/>
  <c r="F144" i="18"/>
  <c r="E145" i="18"/>
  <c r="F145" i="18"/>
  <c r="E146" i="18"/>
  <c r="F146" i="18"/>
  <c r="E147" i="18"/>
  <c r="F147" i="18"/>
  <c r="E148" i="18"/>
  <c r="F148" i="18"/>
  <c r="E149" i="18"/>
  <c r="F149" i="18"/>
  <c r="F12" i="18"/>
  <c r="E12" i="18"/>
  <c r="S11" i="18" l="1"/>
  <c r="S6" i="18" s="1"/>
  <c r="P11" i="18"/>
  <c r="P6" i="18" s="1"/>
  <c r="O11" i="18"/>
  <c r="O6" i="18" s="1"/>
  <c r="U8" i="18"/>
  <c r="F8" i="10" l="1"/>
  <c r="J6" i="14"/>
  <c r="I6" i="14"/>
  <c r="G6" i="14"/>
  <c r="F6" i="14"/>
  <c r="E6" i="14"/>
  <c r="D6" i="14"/>
  <c r="F6" i="12"/>
  <c r="H6" i="12"/>
  <c r="G6" i="12"/>
  <c r="G151" i="12" s="1"/>
  <c r="E6" i="12"/>
  <c r="D6" i="12"/>
  <c r="F149" i="8"/>
  <c r="I149" i="8" s="1"/>
  <c r="G149" i="18" s="1"/>
  <c r="E6" i="8"/>
  <c r="E151" i="8" s="1"/>
  <c r="G6" i="8"/>
  <c r="G151" i="8" s="1"/>
  <c r="H6" i="8"/>
  <c r="H151" i="8" s="1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H149" i="10" s="1"/>
  <c r="F12" i="10"/>
  <c r="G6" i="10"/>
  <c r="G151" i="10" s="1"/>
  <c r="E6" i="10"/>
  <c r="E151" i="10" s="1"/>
  <c r="D6" i="10"/>
  <c r="D151" i="10" s="1"/>
  <c r="J8" i="15"/>
  <c r="Q8" i="15" s="1"/>
  <c r="S8" i="15" s="1"/>
  <c r="I8" i="18"/>
  <c r="E6" i="16"/>
  <c r="E151" i="16" s="1"/>
  <c r="G6" i="16"/>
  <c r="G151" i="16" s="1"/>
  <c r="H6" i="16"/>
  <c r="H151" i="16" s="1"/>
  <c r="K6" i="16"/>
  <c r="K151" i="16" s="1"/>
  <c r="L6" i="16"/>
  <c r="L151" i="16" s="1"/>
  <c r="N6" i="16"/>
  <c r="N151" i="16" s="1"/>
  <c r="O6" i="16"/>
  <c r="O151" i="16" s="1"/>
  <c r="D6" i="16"/>
  <c r="D151" i="16" s="1"/>
  <c r="E6" i="15"/>
  <c r="E151" i="15" s="1"/>
  <c r="G6" i="15"/>
  <c r="G151" i="15" s="1"/>
  <c r="H6" i="15"/>
  <c r="H151" i="15" s="1"/>
  <c r="K6" i="15"/>
  <c r="K151" i="15" s="1"/>
  <c r="L6" i="15"/>
  <c r="L151" i="15" s="1"/>
  <c r="N6" i="15"/>
  <c r="N151" i="15" s="1"/>
  <c r="O6" i="15"/>
  <c r="O151" i="15" s="1"/>
  <c r="D6" i="15"/>
  <c r="D151" i="15" s="1"/>
  <c r="E6" i="13"/>
  <c r="E151" i="13" s="1"/>
  <c r="G6" i="13"/>
  <c r="G151" i="13" s="1"/>
  <c r="I6" i="13"/>
  <c r="I151" i="13" s="1"/>
  <c r="J6" i="13"/>
  <c r="J151" i="13" s="1"/>
  <c r="D6" i="13"/>
  <c r="D151" i="13" s="1"/>
  <c r="Q149" i="15" l="1"/>
  <c r="F11" i="10"/>
  <c r="R149" i="18"/>
  <c r="J8" i="18"/>
  <c r="Q149" i="18"/>
  <c r="T149" i="18"/>
  <c r="H149" i="18"/>
  <c r="Q149" i="16"/>
  <c r="J149" i="18" l="1"/>
  <c r="I149" i="18"/>
  <c r="I8" i="12"/>
  <c r="E8" i="18" s="1"/>
  <c r="K149" i="18" l="1"/>
  <c r="D149" i="18" s="1"/>
  <c r="N149" i="18"/>
  <c r="U149" i="18" s="1"/>
  <c r="V149" i="18" l="1"/>
  <c r="K148" i="18"/>
  <c r="H148" i="10"/>
  <c r="F148" i="8"/>
  <c r="I148" i="8" s="1"/>
  <c r="G148" i="18" s="1"/>
  <c r="N148" i="18" l="1"/>
  <c r="Q148" i="18"/>
  <c r="T148" i="18"/>
  <c r="R148" i="18"/>
  <c r="H148" i="18"/>
  <c r="Q148" i="15"/>
  <c r="Q148" i="16"/>
  <c r="U148" i="18" l="1"/>
  <c r="J148" i="18"/>
  <c r="I148" i="18"/>
  <c r="D148" i="18" l="1"/>
  <c r="V148" i="18" s="1"/>
  <c r="F8" i="8"/>
  <c r="H8" i="10" l="1"/>
  <c r="J8" i="10" s="1"/>
  <c r="I8" i="8"/>
  <c r="G8" i="18" l="1"/>
  <c r="K8" i="8"/>
  <c r="H8" i="18"/>
  <c r="K147" i="18"/>
  <c r="F147" i="8" l="1"/>
  <c r="I147" i="8" s="1"/>
  <c r="G147" i="18" s="1"/>
  <c r="Q147" i="18"/>
  <c r="N147" i="18" l="1"/>
  <c r="T147" i="18"/>
  <c r="R147" i="18"/>
  <c r="Q147" i="15"/>
  <c r="H147" i="10"/>
  <c r="J147" i="10" s="1"/>
  <c r="Q147" i="16"/>
  <c r="U147" i="18" l="1"/>
  <c r="J147" i="18"/>
  <c r="H147" i="18"/>
  <c r="I147" i="18"/>
  <c r="D147" i="18" l="1"/>
  <c r="V147" i="18" s="1"/>
  <c r="H11" i="14" l="1"/>
  <c r="H6" i="14" s="1"/>
  <c r="H151" i="14" s="1"/>
  <c r="K142" i="14" l="1"/>
  <c r="K11" i="14" l="1"/>
  <c r="K6" i="14" s="1"/>
  <c r="F142" i="18"/>
  <c r="F11" i="18" s="1"/>
  <c r="F6" i="18" s="1"/>
  <c r="F15" i="13"/>
  <c r="H15" i="13" s="1"/>
  <c r="K15" i="13" s="1"/>
  <c r="M15" i="13" s="1"/>
  <c r="F16" i="13"/>
  <c r="H16" i="13" s="1"/>
  <c r="K16" i="13" s="1"/>
  <c r="M16" i="13" s="1"/>
  <c r="F17" i="13"/>
  <c r="H17" i="13" s="1"/>
  <c r="K17" i="13" s="1"/>
  <c r="M17" i="13" s="1"/>
  <c r="F18" i="13"/>
  <c r="H18" i="13" s="1"/>
  <c r="K18" i="13" s="1"/>
  <c r="M18" i="13" s="1"/>
  <c r="F19" i="13"/>
  <c r="H19" i="13" s="1"/>
  <c r="K19" i="13" s="1"/>
  <c r="M19" i="13" s="1"/>
  <c r="F20" i="13"/>
  <c r="H20" i="13" s="1"/>
  <c r="K20" i="13" s="1"/>
  <c r="M20" i="13" s="1"/>
  <c r="F21" i="13"/>
  <c r="H21" i="13" s="1"/>
  <c r="K21" i="13" s="1"/>
  <c r="M21" i="13" s="1"/>
  <c r="F22" i="13"/>
  <c r="H22" i="13" s="1"/>
  <c r="K22" i="13" s="1"/>
  <c r="M22" i="13" s="1"/>
  <c r="F23" i="13"/>
  <c r="H23" i="13" s="1"/>
  <c r="K23" i="13" s="1"/>
  <c r="M23" i="13" s="1"/>
  <c r="F25" i="13"/>
  <c r="H25" i="13" s="1"/>
  <c r="K25" i="13" s="1"/>
  <c r="M25" i="13" s="1"/>
  <c r="F26" i="13"/>
  <c r="H26" i="13" s="1"/>
  <c r="K26" i="13" s="1"/>
  <c r="M26" i="13" s="1"/>
  <c r="F27" i="13"/>
  <c r="H27" i="13" s="1"/>
  <c r="K27" i="13" s="1"/>
  <c r="M27" i="13" s="1"/>
  <c r="F29" i="13"/>
  <c r="H29" i="13" s="1"/>
  <c r="K29" i="13" s="1"/>
  <c r="M29" i="13" s="1"/>
  <c r="F30" i="13"/>
  <c r="H30" i="13" s="1"/>
  <c r="K30" i="13" s="1"/>
  <c r="M30" i="13" s="1"/>
  <c r="F31" i="13"/>
  <c r="H31" i="13" s="1"/>
  <c r="K31" i="13" s="1"/>
  <c r="M31" i="13" s="1"/>
  <c r="F36" i="13"/>
  <c r="H36" i="13" s="1"/>
  <c r="K36" i="13" s="1"/>
  <c r="M36" i="13" s="1"/>
  <c r="F41" i="13"/>
  <c r="H41" i="13" s="1"/>
  <c r="K41" i="13" s="1"/>
  <c r="M41" i="13" s="1"/>
  <c r="F43" i="13"/>
  <c r="H43" i="13" s="1"/>
  <c r="K43" i="13" s="1"/>
  <c r="M43" i="13" s="1"/>
  <c r="F44" i="13"/>
  <c r="H44" i="13" s="1"/>
  <c r="K44" i="13" s="1"/>
  <c r="M44" i="13" s="1"/>
  <c r="F45" i="13"/>
  <c r="H45" i="13" s="1"/>
  <c r="K45" i="13" s="1"/>
  <c r="M45" i="13" s="1"/>
  <c r="F46" i="13"/>
  <c r="H46" i="13" s="1"/>
  <c r="K46" i="13" s="1"/>
  <c r="M46" i="13" s="1"/>
  <c r="F47" i="13"/>
  <c r="H47" i="13" s="1"/>
  <c r="K47" i="13" s="1"/>
  <c r="M47" i="13" s="1"/>
  <c r="F48" i="13"/>
  <c r="H48" i="13" s="1"/>
  <c r="K48" i="13" s="1"/>
  <c r="M48" i="13" s="1"/>
  <c r="F51" i="13"/>
  <c r="H51" i="13" s="1"/>
  <c r="K51" i="13" s="1"/>
  <c r="M51" i="13" s="1"/>
  <c r="F52" i="13"/>
  <c r="H52" i="13" s="1"/>
  <c r="K52" i="13" s="1"/>
  <c r="M52" i="13" s="1"/>
  <c r="F53" i="13"/>
  <c r="H53" i="13" s="1"/>
  <c r="K53" i="13" s="1"/>
  <c r="M53" i="13" s="1"/>
  <c r="F54" i="13"/>
  <c r="H54" i="13" s="1"/>
  <c r="K54" i="13" s="1"/>
  <c r="M54" i="13" s="1"/>
  <c r="F55" i="13"/>
  <c r="H55" i="13" s="1"/>
  <c r="K55" i="13" s="1"/>
  <c r="M55" i="13" s="1"/>
  <c r="F56" i="13"/>
  <c r="H56" i="13" s="1"/>
  <c r="K56" i="13" s="1"/>
  <c r="M56" i="13" s="1"/>
  <c r="F57" i="13"/>
  <c r="H57" i="13" s="1"/>
  <c r="K57" i="13" s="1"/>
  <c r="M57" i="13" s="1"/>
  <c r="F58" i="13"/>
  <c r="H58" i="13" s="1"/>
  <c r="K58" i="13" s="1"/>
  <c r="M58" i="13" s="1"/>
  <c r="F59" i="13"/>
  <c r="H59" i="13" s="1"/>
  <c r="K59" i="13" s="1"/>
  <c r="M59" i="13" s="1"/>
  <c r="F60" i="13"/>
  <c r="H60" i="13" s="1"/>
  <c r="K60" i="13" s="1"/>
  <c r="M60" i="13" s="1"/>
  <c r="F61" i="13"/>
  <c r="H61" i="13" s="1"/>
  <c r="K61" i="13" s="1"/>
  <c r="M61" i="13" s="1"/>
  <c r="F62" i="13"/>
  <c r="H62" i="13" s="1"/>
  <c r="K62" i="13" s="1"/>
  <c r="M62" i="13" s="1"/>
  <c r="F63" i="13"/>
  <c r="H63" i="13" s="1"/>
  <c r="K63" i="13" s="1"/>
  <c r="M63" i="13" s="1"/>
  <c r="F99" i="13"/>
  <c r="H99" i="13" s="1"/>
  <c r="K99" i="13" s="1"/>
  <c r="M99" i="13" s="1"/>
  <c r="F100" i="13"/>
  <c r="H100" i="13" s="1"/>
  <c r="K100" i="13" s="1"/>
  <c r="M100" i="13" s="1"/>
  <c r="F101" i="13"/>
  <c r="H101" i="13" s="1"/>
  <c r="K101" i="13" s="1"/>
  <c r="M101" i="13" s="1"/>
  <c r="F102" i="13"/>
  <c r="H102" i="13" s="1"/>
  <c r="K102" i="13" s="1"/>
  <c r="M102" i="13" s="1"/>
  <c r="F103" i="13"/>
  <c r="H103" i="13" s="1"/>
  <c r="K103" i="13" s="1"/>
  <c r="M103" i="13" s="1"/>
  <c r="F104" i="13"/>
  <c r="H104" i="13" s="1"/>
  <c r="K104" i="13" s="1"/>
  <c r="M104" i="13" s="1"/>
  <c r="F105" i="13"/>
  <c r="H105" i="13" s="1"/>
  <c r="K105" i="13" s="1"/>
  <c r="M105" i="13" s="1"/>
  <c r="F106" i="13"/>
  <c r="H106" i="13" s="1"/>
  <c r="K106" i="13" s="1"/>
  <c r="M106" i="13" s="1"/>
  <c r="F107" i="13"/>
  <c r="H107" i="13" s="1"/>
  <c r="K107" i="13" s="1"/>
  <c r="M107" i="13" s="1"/>
  <c r="F108" i="13"/>
  <c r="H108" i="13" s="1"/>
  <c r="K108" i="13" s="1"/>
  <c r="M108" i="13" s="1"/>
  <c r="F109" i="13"/>
  <c r="H109" i="13" s="1"/>
  <c r="K109" i="13" s="1"/>
  <c r="M109" i="13" s="1"/>
  <c r="F110" i="13"/>
  <c r="H110" i="13" s="1"/>
  <c r="K110" i="13" s="1"/>
  <c r="M110" i="13" s="1"/>
  <c r="F139" i="13"/>
  <c r="H139" i="13" s="1"/>
  <c r="K139" i="13" s="1"/>
  <c r="M139" i="13" s="1"/>
  <c r="F145" i="13"/>
  <c r="H145" i="13" s="1"/>
  <c r="K145" i="13" s="1"/>
  <c r="M145" i="13" s="1"/>
  <c r="F13" i="13"/>
  <c r="H13" i="13" s="1"/>
  <c r="K13" i="13" s="1"/>
  <c r="M13" i="13" s="1"/>
  <c r="F12" i="13"/>
  <c r="F138" i="8"/>
  <c r="I138" i="8" s="1"/>
  <c r="G138" i="18" s="1"/>
  <c r="F139" i="8"/>
  <c r="I139" i="8" s="1"/>
  <c r="K139" i="8" s="1"/>
  <c r="F140" i="8"/>
  <c r="I140" i="8" s="1"/>
  <c r="G140" i="18" s="1"/>
  <c r="F141" i="8"/>
  <c r="I141" i="8" s="1"/>
  <c r="G141" i="18" s="1"/>
  <c r="F142" i="8"/>
  <c r="I142" i="8" s="1"/>
  <c r="G142" i="18" s="1"/>
  <c r="F143" i="8"/>
  <c r="I143" i="8" s="1"/>
  <c r="G143" i="18" s="1"/>
  <c r="F144" i="8"/>
  <c r="I144" i="8" s="1"/>
  <c r="G144" i="18" s="1"/>
  <c r="F145" i="8"/>
  <c r="I145" i="8" s="1"/>
  <c r="G145" i="18" s="1"/>
  <c r="F146" i="8"/>
  <c r="I146" i="8" s="1"/>
  <c r="G146" i="18" s="1"/>
  <c r="F150" i="18" l="1"/>
  <c r="K151" i="14"/>
  <c r="F151" i="18"/>
  <c r="F11" i="13"/>
  <c r="F6" i="13" s="1"/>
  <c r="F151" i="13" s="1"/>
  <c r="G139" i="18"/>
  <c r="K8" i="18"/>
  <c r="D8" i="18" s="1"/>
  <c r="V8" i="18" s="1"/>
  <c r="K87" i="18"/>
  <c r="K118" i="18"/>
  <c r="K146" i="18"/>
  <c r="K138" i="18"/>
  <c r="K126" i="18"/>
  <c r="K119" i="18"/>
  <c r="K93" i="18"/>
  <c r="K85" i="18"/>
  <c r="K77" i="18"/>
  <c r="K69" i="18"/>
  <c r="K50" i="18"/>
  <c r="K42" i="18"/>
  <c r="K33" i="18"/>
  <c r="K14" i="18"/>
  <c r="K141" i="18"/>
  <c r="K137" i="18"/>
  <c r="K133" i="18"/>
  <c r="K129" i="18"/>
  <c r="K122" i="18"/>
  <c r="K115" i="18"/>
  <c r="K112" i="18"/>
  <c r="K96" i="18"/>
  <c r="K88" i="18"/>
  <c r="K84" i="18"/>
  <c r="K80" i="18"/>
  <c r="K76" i="18"/>
  <c r="K72" i="18"/>
  <c r="K68" i="18"/>
  <c r="K64" i="18"/>
  <c r="K49" i="18"/>
  <c r="K32" i="18"/>
  <c r="K28" i="18"/>
  <c r="K140" i="18"/>
  <c r="K111" i="18"/>
  <c r="K79" i="18"/>
  <c r="K134" i="18"/>
  <c r="K136" i="18"/>
  <c r="K121" i="18"/>
  <c r="K91" i="18"/>
  <c r="K83" i="18"/>
  <c r="K75" i="18"/>
  <c r="K67" i="18"/>
  <c r="K38" i="18"/>
  <c r="K132" i="18"/>
  <c r="K71" i="18"/>
  <c r="K40" i="18"/>
  <c r="K142" i="18"/>
  <c r="K130" i="18"/>
  <c r="K123" i="18"/>
  <c r="K116" i="18"/>
  <c r="K97" i="18"/>
  <c r="K81" i="18"/>
  <c r="K73" i="18"/>
  <c r="K65" i="18"/>
  <c r="H12" i="13"/>
  <c r="K144" i="18"/>
  <c r="K128" i="18"/>
  <c r="K114" i="18"/>
  <c r="K143" i="18"/>
  <c r="K135" i="18"/>
  <c r="K131" i="18"/>
  <c r="K127" i="18"/>
  <c r="K124" i="18"/>
  <c r="K120" i="18"/>
  <c r="K117" i="18"/>
  <c r="K113" i="18"/>
  <c r="K98" i="18"/>
  <c r="K94" i="18"/>
  <c r="K90" i="18"/>
  <c r="K86" i="18"/>
  <c r="K82" i="18"/>
  <c r="K78" i="18"/>
  <c r="K74" i="18"/>
  <c r="K70" i="18"/>
  <c r="K66" i="18"/>
  <c r="K39" i="18"/>
  <c r="K37" i="18"/>
  <c r="K34" i="18"/>
  <c r="K125" i="18"/>
  <c r="K95" i="18"/>
  <c r="K35" i="18"/>
  <c r="P143" i="15"/>
  <c r="M143" i="15"/>
  <c r="I143" i="15"/>
  <c r="F143" i="15"/>
  <c r="I139" i="15"/>
  <c r="F139" i="15"/>
  <c r="M110" i="15"/>
  <c r="I110" i="15"/>
  <c r="I109" i="15"/>
  <c r="M108" i="15"/>
  <c r="I108" i="15"/>
  <c r="I107" i="15"/>
  <c r="I106" i="15"/>
  <c r="I105" i="15"/>
  <c r="I104" i="15"/>
  <c r="I103" i="15"/>
  <c r="I102" i="15"/>
  <c r="I101" i="15"/>
  <c r="I100" i="15"/>
  <c r="I99" i="15"/>
  <c r="I63" i="15"/>
  <c r="I62" i="15"/>
  <c r="I61" i="15"/>
  <c r="P60" i="15"/>
  <c r="M60" i="15"/>
  <c r="I60" i="15"/>
  <c r="I59" i="15"/>
  <c r="I58" i="15"/>
  <c r="I57" i="15"/>
  <c r="M56" i="15"/>
  <c r="I56" i="15"/>
  <c r="I55" i="15"/>
  <c r="M54" i="15"/>
  <c r="I54" i="15"/>
  <c r="I53" i="15"/>
  <c r="I52" i="15"/>
  <c r="I51" i="15"/>
  <c r="M50" i="15"/>
  <c r="I50" i="15"/>
  <c r="I48" i="15"/>
  <c r="I47" i="15"/>
  <c r="I46" i="15"/>
  <c r="I45" i="15"/>
  <c r="M44" i="15"/>
  <c r="I44" i="15"/>
  <c r="M43" i="15"/>
  <c r="I43" i="15"/>
  <c r="P42" i="15"/>
  <c r="M42" i="15"/>
  <c r="I42" i="15"/>
  <c r="M41" i="15"/>
  <c r="I41" i="15"/>
  <c r="P40" i="15"/>
  <c r="M40" i="15"/>
  <c r="I40" i="15"/>
  <c r="M39" i="15"/>
  <c r="I39" i="15"/>
  <c r="I36" i="15"/>
  <c r="M32" i="15"/>
  <c r="I32" i="15"/>
  <c r="M31" i="15"/>
  <c r="I31" i="15"/>
  <c r="I30" i="15"/>
  <c r="I29" i="15"/>
  <c r="M28" i="15"/>
  <c r="I28" i="15"/>
  <c r="M27" i="15"/>
  <c r="I27" i="15"/>
  <c r="M26" i="15"/>
  <c r="I26" i="15"/>
  <c r="I25" i="15"/>
  <c r="I23" i="15"/>
  <c r="I22" i="15"/>
  <c r="M20" i="15"/>
  <c r="I20" i="15"/>
  <c r="I19" i="15"/>
  <c r="I18" i="15"/>
  <c r="P17" i="15"/>
  <c r="M17" i="15"/>
  <c r="I17" i="15"/>
  <c r="I16" i="15"/>
  <c r="I15" i="15"/>
  <c r="P14" i="15"/>
  <c r="M14" i="15"/>
  <c r="I14" i="15"/>
  <c r="I13" i="15"/>
  <c r="I12" i="15"/>
  <c r="M11" i="15" l="1"/>
  <c r="I11" i="15"/>
  <c r="I6" i="15" s="1"/>
  <c r="I151" i="15" s="1"/>
  <c r="P11" i="15"/>
  <c r="P6" i="15" s="1"/>
  <c r="P151" i="15" s="1"/>
  <c r="H11" i="13"/>
  <c r="K102" i="18"/>
  <c r="K99" i="18"/>
  <c r="K58" i="18"/>
  <c r="K21" i="18"/>
  <c r="K53" i="18"/>
  <c r="K26" i="18"/>
  <c r="K55" i="18"/>
  <c r="K13" i="18"/>
  <c r="K105" i="18"/>
  <c r="K104" i="18"/>
  <c r="K22" i="18"/>
  <c r="K109" i="18"/>
  <c r="K15" i="18"/>
  <c r="K30" i="18"/>
  <c r="K43" i="18"/>
  <c r="K59" i="18"/>
  <c r="K106" i="18"/>
  <c r="K46" i="18"/>
  <c r="K16" i="18"/>
  <c r="K44" i="18"/>
  <c r="K107" i="18"/>
  <c r="K41" i="18"/>
  <c r="K57" i="18"/>
  <c r="K108" i="18"/>
  <c r="K25" i="18"/>
  <c r="K63" i="18"/>
  <c r="K19" i="18"/>
  <c r="K47" i="18"/>
  <c r="K62" i="18"/>
  <c r="K110" i="18"/>
  <c r="K139" i="18"/>
  <c r="K54" i="18"/>
  <c r="K24" i="18"/>
  <c r="K52" i="18"/>
  <c r="K20" i="18"/>
  <c r="K45" i="18"/>
  <c r="K29" i="18"/>
  <c r="K61" i="18"/>
  <c r="K27" i="18"/>
  <c r="K23" i="18"/>
  <c r="K51" i="18"/>
  <c r="K103" i="18"/>
  <c r="K31" i="18"/>
  <c r="K60" i="18"/>
  <c r="K48" i="18"/>
  <c r="K17" i="18"/>
  <c r="K36" i="18"/>
  <c r="K100" i="18"/>
  <c r="K18" i="18"/>
  <c r="K101" i="18"/>
  <c r="K56" i="18"/>
  <c r="K145" i="18"/>
  <c r="M6" i="15"/>
  <c r="M151" i="15" s="1"/>
  <c r="K12" i="13"/>
  <c r="M12" i="13" s="1"/>
  <c r="H6" i="13"/>
  <c r="H151" i="13" s="1"/>
  <c r="K89" i="18"/>
  <c r="Q120" i="15"/>
  <c r="Q122" i="15"/>
  <c r="Q124" i="15"/>
  <c r="Q127" i="15"/>
  <c r="Q129" i="15"/>
  <c r="Q131" i="15"/>
  <c r="Q133" i="15"/>
  <c r="Q135" i="15"/>
  <c r="Q137" i="15"/>
  <c r="J139" i="15"/>
  <c r="Q139" i="15" s="1"/>
  <c r="S139" i="15" s="1"/>
  <c r="Q141" i="15"/>
  <c r="J143" i="15"/>
  <c r="Q143" i="15" s="1"/>
  <c r="S143" i="15" s="1"/>
  <c r="Q145" i="15"/>
  <c r="Q118" i="15"/>
  <c r="Q119" i="15"/>
  <c r="Q121" i="15"/>
  <c r="Q123" i="15"/>
  <c r="Q125" i="15"/>
  <c r="Q126" i="15"/>
  <c r="Q128" i="15"/>
  <c r="Q130" i="15"/>
  <c r="Q132" i="15"/>
  <c r="Q134" i="15"/>
  <c r="Q136" i="15"/>
  <c r="Q138" i="15"/>
  <c r="Q140" i="15"/>
  <c r="Q142" i="15"/>
  <c r="Q144" i="15"/>
  <c r="Q146" i="15"/>
  <c r="T146" i="18"/>
  <c r="R146" i="18"/>
  <c r="Q146" i="18"/>
  <c r="N146" i="18"/>
  <c r="T145" i="18"/>
  <c r="R145" i="18"/>
  <c r="Q145" i="18"/>
  <c r="N145" i="18"/>
  <c r="P144" i="16"/>
  <c r="T144" i="18" s="1"/>
  <c r="M144" i="16"/>
  <c r="R144" i="18" s="1"/>
  <c r="I144" i="16"/>
  <c r="Q144" i="18" s="1"/>
  <c r="F144" i="16"/>
  <c r="N144" i="18" s="1"/>
  <c r="T143" i="18"/>
  <c r="R143" i="18"/>
  <c r="Q143" i="18"/>
  <c r="N143" i="18"/>
  <c r="T142" i="18"/>
  <c r="R142" i="18"/>
  <c r="Q142" i="18"/>
  <c r="N142" i="18"/>
  <c r="T141" i="18"/>
  <c r="R141" i="18"/>
  <c r="Q141" i="18"/>
  <c r="N141" i="18"/>
  <c r="T140" i="18"/>
  <c r="R140" i="18"/>
  <c r="Q140" i="18"/>
  <c r="N140" i="18"/>
  <c r="T139" i="18"/>
  <c r="R139" i="18"/>
  <c r="Q139" i="18"/>
  <c r="N139" i="18"/>
  <c r="T138" i="18"/>
  <c r="R138" i="18"/>
  <c r="Q138" i="18"/>
  <c r="N138" i="18"/>
  <c r="T137" i="18"/>
  <c r="R137" i="18"/>
  <c r="Q137" i="18"/>
  <c r="T136" i="18"/>
  <c r="R136" i="18"/>
  <c r="Q136" i="18"/>
  <c r="T135" i="18"/>
  <c r="R135" i="18"/>
  <c r="Q135" i="18"/>
  <c r="T134" i="18"/>
  <c r="R134" i="18"/>
  <c r="Q134" i="18"/>
  <c r="T133" i="18"/>
  <c r="R133" i="18"/>
  <c r="Q133" i="18"/>
  <c r="T132" i="18"/>
  <c r="R132" i="18"/>
  <c r="Q132" i="18"/>
  <c r="T131" i="18"/>
  <c r="R131" i="18"/>
  <c r="Q131" i="18"/>
  <c r="T130" i="18"/>
  <c r="R130" i="18"/>
  <c r="Q130" i="18"/>
  <c r="T129" i="18"/>
  <c r="R129" i="18"/>
  <c r="Q129" i="18"/>
  <c r="T128" i="18"/>
  <c r="R128" i="18"/>
  <c r="Q128" i="18"/>
  <c r="T127" i="18"/>
  <c r="R127" i="18"/>
  <c r="Q127" i="18"/>
  <c r="T126" i="18"/>
  <c r="R126" i="18"/>
  <c r="Q126" i="18"/>
  <c r="T125" i="18"/>
  <c r="R125" i="18"/>
  <c r="Q125" i="18"/>
  <c r="T124" i="18"/>
  <c r="R124" i="18"/>
  <c r="Q124" i="18"/>
  <c r="T123" i="18"/>
  <c r="R123" i="18"/>
  <c r="Q123" i="18"/>
  <c r="T122" i="18"/>
  <c r="R122" i="18"/>
  <c r="Q122" i="18"/>
  <c r="T121" i="18"/>
  <c r="R121" i="18"/>
  <c r="Q121" i="18"/>
  <c r="T120" i="18"/>
  <c r="R120" i="18"/>
  <c r="Q120" i="18"/>
  <c r="T119" i="18"/>
  <c r="R119" i="18"/>
  <c r="Q119" i="18"/>
  <c r="T118" i="18"/>
  <c r="R118" i="18"/>
  <c r="Q118" i="18"/>
  <c r="T117" i="18"/>
  <c r="R117" i="18"/>
  <c r="Q117" i="18"/>
  <c r="T116" i="18"/>
  <c r="R116" i="18"/>
  <c r="Q116" i="18"/>
  <c r="T115" i="18"/>
  <c r="R115" i="18"/>
  <c r="Q115" i="18"/>
  <c r="T114" i="18"/>
  <c r="R114" i="18"/>
  <c r="Q114" i="18"/>
  <c r="T113" i="18"/>
  <c r="R113" i="18"/>
  <c r="Q113" i="18"/>
  <c r="T112" i="18"/>
  <c r="R112" i="18"/>
  <c r="Q112" i="18"/>
  <c r="T111" i="18"/>
  <c r="R111" i="18"/>
  <c r="Q111" i="18"/>
  <c r="T110" i="18"/>
  <c r="R110" i="18"/>
  <c r="Q110" i="18"/>
  <c r="T109" i="18"/>
  <c r="R109" i="18"/>
  <c r="Q109" i="18"/>
  <c r="T108" i="18"/>
  <c r="R108" i="18"/>
  <c r="Q108" i="18"/>
  <c r="T107" i="18"/>
  <c r="R107" i="18"/>
  <c r="Q107" i="18"/>
  <c r="T106" i="18"/>
  <c r="R106" i="18"/>
  <c r="Q106" i="18"/>
  <c r="T105" i="18"/>
  <c r="M105" i="16"/>
  <c r="R105" i="18" s="1"/>
  <c r="I105" i="16"/>
  <c r="Q105" i="18" s="1"/>
  <c r="F105" i="16"/>
  <c r="T104" i="18"/>
  <c r="R104" i="18"/>
  <c r="Q104" i="18"/>
  <c r="F104" i="16"/>
  <c r="T103" i="18"/>
  <c r="R103" i="18"/>
  <c r="Q103" i="18"/>
  <c r="T102" i="18"/>
  <c r="R102" i="18"/>
  <c r="Q102" i="18"/>
  <c r="T101" i="18"/>
  <c r="R101" i="18"/>
  <c r="Q101" i="18"/>
  <c r="T100" i="18"/>
  <c r="R100" i="18"/>
  <c r="I100" i="16"/>
  <c r="Q100" i="18" s="1"/>
  <c r="F100" i="16"/>
  <c r="T99" i="18"/>
  <c r="M99" i="16"/>
  <c r="R99" i="18" s="1"/>
  <c r="I99" i="16"/>
  <c r="Q99" i="18" s="1"/>
  <c r="F99" i="16"/>
  <c r="T98" i="18"/>
  <c r="R98" i="18"/>
  <c r="Q98" i="18"/>
  <c r="T97" i="18"/>
  <c r="R97" i="18"/>
  <c r="Q97" i="18"/>
  <c r="T96" i="18"/>
  <c r="R96" i="18"/>
  <c r="Q96" i="18"/>
  <c r="T95" i="18"/>
  <c r="R95" i="18"/>
  <c r="Q95" i="18"/>
  <c r="T94" i="18"/>
  <c r="R94" i="18"/>
  <c r="Q94" i="18"/>
  <c r="T93" i="18"/>
  <c r="R93" i="18"/>
  <c r="Q93" i="18"/>
  <c r="T91" i="18"/>
  <c r="R91" i="18"/>
  <c r="Q91" i="18"/>
  <c r="T90" i="18"/>
  <c r="R90" i="18"/>
  <c r="Q90" i="18"/>
  <c r="T89" i="18"/>
  <c r="R89" i="18"/>
  <c r="Q89" i="18"/>
  <c r="T88" i="18"/>
  <c r="R88" i="18"/>
  <c r="Q88" i="18"/>
  <c r="T87" i="18"/>
  <c r="R87" i="18"/>
  <c r="Q87" i="18"/>
  <c r="T86" i="18"/>
  <c r="R86" i="18"/>
  <c r="Q86" i="18"/>
  <c r="T85" i="18"/>
  <c r="R85" i="18"/>
  <c r="Q85" i="18"/>
  <c r="T84" i="18"/>
  <c r="R84" i="18"/>
  <c r="Q84" i="18"/>
  <c r="T83" i="18"/>
  <c r="R83" i="18"/>
  <c r="Q83" i="18"/>
  <c r="T82" i="18"/>
  <c r="R82" i="18"/>
  <c r="Q82" i="18"/>
  <c r="T81" i="18"/>
  <c r="R81" i="18"/>
  <c r="Q81" i="18"/>
  <c r="T80" i="18"/>
  <c r="R80" i="18"/>
  <c r="Q80" i="18"/>
  <c r="T79" i="18"/>
  <c r="R79" i="18"/>
  <c r="Q79" i="18"/>
  <c r="T78" i="18"/>
  <c r="R78" i="18"/>
  <c r="Q78" i="18"/>
  <c r="T77" i="18"/>
  <c r="R77" i="18"/>
  <c r="Q77" i="18"/>
  <c r="T76" i="18"/>
  <c r="R76" i="18"/>
  <c r="Q76" i="18"/>
  <c r="T75" i="18"/>
  <c r="R75" i="18"/>
  <c r="Q75" i="18"/>
  <c r="T74" i="18"/>
  <c r="R74" i="18"/>
  <c r="Q74" i="18"/>
  <c r="T73" i="18"/>
  <c r="R73" i="18"/>
  <c r="Q73" i="18"/>
  <c r="P72" i="16"/>
  <c r="T72" i="18" s="1"/>
  <c r="M72" i="16"/>
  <c r="R72" i="18" s="1"/>
  <c r="Q72" i="18"/>
  <c r="T71" i="18"/>
  <c r="R71" i="18"/>
  <c r="Q71" i="18"/>
  <c r="T70" i="18"/>
  <c r="R70" i="18"/>
  <c r="Q70" i="18"/>
  <c r="T69" i="18"/>
  <c r="R69" i="18"/>
  <c r="Q69" i="18"/>
  <c r="T68" i="18"/>
  <c r="R68" i="18"/>
  <c r="Q68" i="18"/>
  <c r="T67" i="18"/>
  <c r="R67" i="18"/>
  <c r="Q67" i="18"/>
  <c r="T66" i="18"/>
  <c r="R66" i="18"/>
  <c r="Q66" i="18"/>
  <c r="T65" i="18"/>
  <c r="R65" i="18"/>
  <c r="Q65" i="18"/>
  <c r="T64" i="18"/>
  <c r="R64" i="18"/>
  <c r="Q64" i="18"/>
  <c r="P63" i="16"/>
  <c r="T63" i="18" s="1"/>
  <c r="R63" i="18"/>
  <c r="I63" i="16"/>
  <c r="Q63" i="18" s="1"/>
  <c r="T62" i="18"/>
  <c r="R62" i="18"/>
  <c r="Q62" i="18"/>
  <c r="P61" i="16"/>
  <c r="T61" i="18" s="1"/>
  <c r="R61" i="18"/>
  <c r="I61" i="16"/>
  <c r="Q61" i="18" s="1"/>
  <c r="T60" i="18"/>
  <c r="R60" i="18"/>
  <c r="Q60" i="18"/>
  <c r="T59" i="18"/>
  <c r="R59" i="18"/>
  <c r="Q59" i="18"/>
  <c r="T58" i="18"/>
  <c r="R58" i="18"/>
  <c r="Q58" i="18"/>
  <c r="T57" i="18"/>
  <c r="R57" i="18"/>
  <c r="Q57" i="18"/>
  <c r="T56" i="18"/>
  <c r="R56" i="18"/>
  <c r="Q56" i="18"/>
  <c r="T55" i="18"/>
  <c r="M55" i="16"/>
  <c r="R55" i="18" s="1"/>
  <c r="I55" i="16"/>
  <c r="Q55" i="18" s="1"/>
  <c r="T54" i="18"/>
  <c r="R54" i="18"/>
  <c r="Q54" i="18"/>
  <c r="T53" i="18"/>
  <c r="R53" i="18"/>
  <c r="Q53" i="18"/>
  <c r="T52" i="18"/>
  <c r="R52" i="18"/>
  <c r="Q52" i="18"/>
  <c r="P51" i="16"/>
  <c r="T51" i="18" s="1"/>
  <c r="R51" i="18"/>
  <c r="I51" i="16"/>
  <c r="Q51" i="18" s="1"/>
  <c r="T50" i="18"/>
  <c r="R50" i="18"/>
  <c r="Q50" i="18"/>
  <c r="T49" i="18"/>
  <c r="R49" i="18"/>
  <c r="Q49" i="18"/>
  <c r="T48" i="18"/>
  <c r="R48" i="18"/>
  <c r="Q48" i="18"/>
  <c r="T47" i="18"/>
  <c r="R47" i="18"/>
  <c r="Q47" i="18"/>
  <c r="T46" i="18"/>
  <c r="R46" i="18"/>
  <c r="Q46" i="18"/>
  <c r="P45" i="16"/>
  <c r="T45" i="18" s="1"/>
  <c r="R45" i="18"/>
  <c r="I45" i="16"/>
  <c r="Q45" i="18" s="1"/>
  <c r="T44" i="18"/>
  <c r="M44" i="16"/>
  <c r="R44" i="18" s="1"/>
  <c r="I44" i="16"/>
  <c r="Q44" i="18" s="1"/>
  <c r="T43" i="18"/>
  <c r="R43" i="18"/>
  <c r="Q43" i="18"/>
  <c r="T42" i="18"/>
  <c r="R42" i="18"/>
  <c r="Q42" i="18"/>
  <c r="T41" i="18"/>
  <c r="R41" i="18"/>
  <c r="Q41" i="18"/>
  <c r="T40" i="18"/>
  <c r="R40" i="18"/>
  <c r="Q40" i="18"/>
  <c r="P39" i="16"/>
  <c r="T39" i="18" s="1"/>
  <c r="M39" i="16"/>
  <c r="R39" i="18" s="1"/>
  <c r="I39" i="16"/>
  <c r="Q39" i="18" s="1"/>
  <c r="T38" i="18"/>
  <c r="R38" i="18"/>
  <c r="Q38" i="18"/>
  <c r="T37" i="18"/>
  <c r="R37" i="18"/>
  <c r="Q37" i="18"/>
  <c r="P36" i="16"/>
  <c r="T36" i="18" s="1"/>
  <c r="M36" i="16"/>
  <c r="R36" i="18" s="1"/>
  <c r="I36" i="16"/>
  <c r="Q36" i="18" s="1"/>
  <c r="T35" i="18"/>
  <c r="R35" i="18"/>
  <c r="Q35" i="18"/>
  <c r="T34" i="18"/>
  <c r="R34" i="18"/>
  <c r="Q34" i="18"/>
  <c r="T33" i="18"/>
  <c r="R33" i="18"/>
  <c r="Q33" i="18"/>
  <c r="P32" i="16"/>
  <c r="T32" i="18" s="1"/>
  <c r="M32" i="16"/>
  <c r="R32" i="18" s="1"/>
  <c r="I32" i="16"/>
  <c r="Q32" i="18" s="1"/>
  <c r="P31" i="16"/>
  <c r="T31" i="18" s="1"/>
  <c r="M31" i="16"/>
  <c r="R31" i="18" s="1"/>
  <c r="I31" i="16"/>
  <c r="Q31" i="18" s="1"/>
  <c r="T30" i="18"/>
  <c r="R30" i="18"/>
  <c r="Q30" i="18"/>
  <c r="T29" i="18"/>
  <c r="R29" i="18"/>
  <c r="Q29" i="18"/>
  <c r="T28" i="18"/>
  <c r="R28" i="18"/>
  <c r="I28" i="16"/>
  <c r="Q28" i="18" s="1"/>
  <c r="T27" i="18"/>
  <c r="R27" i="18"/>
  <c r="Q27" i="18"/>
  <c r="T26" i="18"/>
  <c r="R26" i="18"/>
  <c r="Q26" i="18"/>
  <c r="T25" i="18"/>
  <c r="R25" i="18"/>
  <c r="Q25" i="18"/>
  <c r="T24" i="18"/>
  <c r="R24" i="18"/>
  <c r="Q24" i="18"/>
  <c r="T23" i="18"/>
  <c r="R23" i="18"/>
  <c r="Q23" i="18"/>
  <c r="T22" i="18"/>
  <c r="R22" i="18"/>
  <c r="Q22" i="18"/>
  <c r="T21" i="18"/>
  <c r="M21" i="16"/>
  <c r="R21" i="18" s="1"/>
  <c r="I21" i="16"/>
  <c r="Q21" i="18" s="1"/>
  <c r="T20" i="18"/>
  <c r="R20" i="18"/>
  <c r="Q20" i="18"/>
  <c r="T19" i="18"/>
  <c r="R19" i="18"/>
  <c r="Q19" i="18"/>
  <c r="T18" i="18"/>
  <c r="R18" i="18"/>
  <c r="Q18" i="18"/>
  <c r="T17" i="18"/>
  <c r="R17" i="18"/>
  <c r="Q17" i="18"/>
  <c r="T16" i="18"/>
  <c r="R16" i="18"/>
  <c r="Q16" i="18"/>
  <c r="T15" i="18"/>
  <c r="R15" i="18"/>
  <c r="Q15" i="18"/>
  <c r="P14" i="16"/>
  <c r="T14" i="18" s="1"/>
  <c r="R14" i="18"/>
  <c r="I14" i="16"/>
  <c r="Q14" i="18" s="1"/>
  <c r="T13" i="18"/>
  <c r="R13" i="18"/>
  <c r="Q13" i="18"/>
  <c r="T12" i="18"/>
  <c r="R12" i="18"/>
  <c r="Q12" i="18"/>
  <c r="Q92" i="18" l="1"/>
  <c r="Q11" i="18" s="1"/>
  <c r="Q6" i="18" s="1"/>
  <c r="I11" i="16"/>
  <c r="I6" i="16" s="1"/>
  <c r="I151" i="16" s="1"/>
  <c r="R92" i="18"/>
  <c r="R11" i="18" s="1"/>
  <c r="R6" i="18" s="1"/>
  <c r="M11" i="16"/>
  <c r="M6" i="16" s="1"/>
  <c r="M151" i="16" s="1"/>
  <c r="K92" i="18"/>
  <c r="K11" i="13"/>
  <c r="T92" i="18"/>
  <c r="T11" i="18" s="1"/>
  <c r="T6" i="18" s="1"/>
  <c r="P11" i="16"/>
  <c r="P6" i="16" s="1"/>
  <c r="P151" i="16" s="1"/>
  <c r="K12" i="18"/>
  <c r="U139" i="18"/>
  <c r="U140" i="18"/>
  <c r="U141" i="18"/>
  <c r="U142" i="18"/>
  <c r="U143" i="18"/>
  <c r="U145" i="18"/>
  <c r="U146" i="18"/>
  <c r="J138" i="18"/>
  <c r="J123" i="18"/>
  <c r="J129" i="18"/>
  <c r="J144" i="18"/>
  <c r="J136" i="18"/>
  <c r="J128" i="18"/>
  <c r="J121" i="18"/>
  <c r="J135" i="18"/>
  <c r="J127" i="18"/>
  <c r="J146" i="18"/>
  <c r="J120" i="18"/>
  <c r="J142" i="18"/>
  <c r="J134" i="18"/>
  <c r="J126" i="18"/>
  <c r="J119" i="18"/>
  <c r="J141" i="18"/>
  <c r="J133" i="18"/>
  <c r="J124" i="18"/>
  <c r="J130" i="18"/>
  <c r="J145" i="18"/>
  <c r="J137" i="18"/>
  <c r="J140" i="18"/>
  <c r="J132" i="18"/>
  <c r="J125" i="18"/>
  <c r="J118" i="18"/>
  <c r="J139" i="18"/>
  <c r="J131" i="18"/>
  <c r="J122" i="18"/>
  <c r="J143" i="18"/>
  <c r="U138" i="18"/>
  <c r="U144" i="18"/>
  <c r="Q136" i="16"/>
  <c r="Q140" i="16"/>
  <c r="Q142" i="16"/>
  <c r="J144" i="16"/>
  <c r="Q144" i="16" s="1"/>
  <c r="S144" i="16" s="1"/>
  <c r="Q146" i="16"/>
  <c r="Q133" i="16"/>
  <c r="Q135" i="16"/>
  <c r="J99" i="16"/>
  <c r="Q99" i="16" s="1"/>
  <c r="S99" i="16" s="1"/>
  <c r="Q101" i="16"/>
  <c r="Q114" i="16"/>
  <c r="Q116" i="16"/>
  <c r="Q117" i="16"/>
  <c r="Q118" i="16"/>
  <c r="Q119" i="16"/>
  <c r="Q121" i="16"/>
  <c r="Q109" i="16"/>
  <c r="Q123" i="16"/>
  <c r="Q131" i="16"/>
  <c r="Q128" i="16"/>
  <c r="H12" i="10"/>
  <c r="J12" i="10" s="1"/>
  <c r="H18" i="10"/>
  <c r="J18" i="10" s="1"/>
  <c r="H25" i="10"/>
  <c r="J25" i="10" s="1"/>
  <c r="H61" i="10"/>
  <c r="J61" i="10" s="1"/>
  <c r="H90" i="10"/>
  <c r="H113" i="10"/>
  <c r="H45" i="10"/>
  <c r="J45" i="10" s="1"/>
  <c r="H53" i="10"/>
  <c r="J53" i="10" s="1"/>
  <c r="H76" i="10"/>
  <c r="H84" i="10"/>
  <c r="J84" i="10" s="1"/>
  <c r="H104" i="10"/>
  <c r="J104" i="10" s="1"/>
  <c r="H108" i="10"/>
  <c r="J108" i="10" s="1"/>
  <c r="H112" i="10"/>
  <c r="H133" i="10"/>
  <c r="H141" i="10"/>
  <c r="H143" i="10"/>
  <c r="H146" i="10"/>
  <c r="H15" i="10"/>
  <c r="J15" i="10" s="1"/>
  <c r="H23" i="10"/>
  <c r="J23" i="10" s="1"/>
  <c r="H65" i="10"/>
  <c r="H97" i="10"/>
  <c r="H106" i="10"/>
  <c r="J106" i="10" s="1"/>
  <c r="H116" i="10"/>
  <c r="H124" i="10"/>
  <c r="H126" i="10"/>
  <c r="H20" i="10"/>
  <c r="J20" i="10" s="1"/>
  <c r="H27" i="10"/>
  <c r="J27" i="10" s="1"/>
  <c r="H35" i="10"/>
  <c r="H30" i="10"/>
  <c r="J30" i="10" s="1"/>
  <c r="H37" i="10"/>
  <c r="J37" i="10" s="1"/>
  <c r="H47" i="10"/>
  <c r="J47" i="10" s="1"/>
  <c r="H50" i="10"/>
  <c r="J50" i="10" s="1"/>
  <c r="H55" i="10"/>
  <c r="J55" i="10" s="1"/>
  <c r="H58" i="10"/>
  <c r="J58" i="10" s="1"/>
  <c r="H59" i="10"/>
  <c r="J59" i="10" s="1"/>
  <c r="H123" i="10"/>
  <c r="H131" i="10"/>
  <c r="H43" i="10"/>
  <c r="J43" i="10" s="1"/>
  <c r="H44" i="10"/>
  <c r="J44" i="10" s="1"/>
  <c r="H48" i="10"/>
  <c r="J48" i="10" s="1"/>
  <c r="H51" i="10"/>
  <c r="J51" i="10" s="1"/>
  <c r="H60" i="10"/>
  <c r="J60" i="10" s="1"/>
  <c r="H70" i="10"/>
  <c r="H75" i="10"/>
  <c r="J75" i="10" s="1"/>
  <c r="H78" i="10"/>
  <c r="H86" i="10"/>
  <c r="J86" i="10" s="1"/>
  <c r="H102" i="10"/>
  <c r="J102" i="10" s="1"/>
  <c r="H107" i="10"/>
  <c r="J107" i="10" s="1"/>
  <c r="H110" i="10"/>
  <c r="J110" i="10" s="1"/>
  <c r="H120" i="10"/>
  <c r="H125" i="10"/>
  <c r="H132" i="10"/>
  <c r="H136" i="10"/>
  <c r="H139" i="10"/>
  <c r="J139" i="10" s="1"/>
  <c r="H144" i="10"/>
  <c r="H82" i="10"/>
  <c r="Q103" i="16"/>
  <c r="J105" i="16"/>
  <c r="Q105" i="16" s="1"/>
  <c r="S105" i="16" s="1"/>
  <c r="Q107" i="16"/>
  <c r="Q111" i="16"/>
  <c r="Q139" i="16"/>
  <c r="Q141" i="16"/>
  <c r="Q143" i="16"/>
  <c r="Q125" i="16"/>
  <c r="Q126" i="16"/>
  <c r="Q102" i="16"/>
  <c r="J104" i="16"/>
  <c r="Q104" i="16" s="1"/>
  <c r="S104" i="16" s="1"/>
  <c r="Q130" i="16"/>
  <c r="Q132" i="16"/>
  <c r="Q134" i="16"/>
  <c r="Q110" i="16"/>
  <c r="Q112" i="16"/>
  <c r="Q113" i="16"/>
  <c r="Q138" i="16"/>
  <c r="Q124" i="16"/>
  <c r="Q127" i="16"/>
  <c r="H21" i="10"/>
  <c r="J21" i="10" s="1"/>
  <c r="H28" i="10"/>
  <c r="J28" i="10" s="1"/>
  <c r="H36" i="10"/>
  <c r="J36" i="10" s="1"/>
  <c r="H41" i="10"/>
  <c r="J41" i="10" s="1"/>
  <c r="H46" i="10"/>
  <c r="J46" i="10" s="1"/>
  <c r="H66" i="10"/>
  <c r="H92" i="10"/>
  <c r="H100" i="10"/>
  <c r="J100" i="10" s="1"/>
  <c r="H105" i="10"/>
  <c r="J105" i="10" s="1"/>
  <c r="H117" i="10"/>
  <c r="H16" i="10"/>
  <c r="J16" i="10" s="1"/>
  <c r="H24" i="10"/>
  <c r="H26" i="10"/>
  <c r="J26" i="10" s="1"/>
  <c r="H31" i="10"/>
  <c r="J31" i="10" s="1"/>
  <c r="H34" i="10"/>
  <c r="H38" i="10"/>
  <c r="H39" i="10"/>
  <c r="J39" i="10" s="1"/>
  <c r="H57" i="10"/>
  <c r="J57" i="10" s="1"/>
  <c r="H74" i="10"/>
  <c r="J74" i="10" s="1"/>
  <c r="H77" i="10"/>
  <c r="H98" i="10"/>
  <c r="H115" i="10"/>
  <c r="H122" i="10"/>
  <c r="H134" i="10"/>
  <c r="H14" i="10"/>
  <c r="J14" i="10" s="1"/>
  <c r="H22" i="10"/>
  <c r="J22" i="10" s="1"/>
  <c r="H29" i="10"/>
  <c r="J29" i="10" s="1"/>
  <c r="H72" i="10"/>
  <c r="H93" i="10"/>
  <c r="H62" i="10"/>
  <c r="J62" i="10" s="1"/>
  <c r="H88" i="10"/>
  <c r="J88" i="10" s="1"/>
  <c r="H127" i="10"/>
  <c r="H68" i="10"/>
  <c r="H73" i="10"/>
  <c r="J73" i="10" s="1"/>
  <c r="H81" i="10"/>
  <c r="H91" i="10"/>
  <c r="H94" i="10"/>
  <c r="H135" i="10"/>
  <c r="H138" i="10"/>
  <c r="J138" i="10" s="1"/>
  <c r="H145" i="10"/>
  <c r="J145" i="10" s="1"/>
  <c r="H33" i="10"/>
  <c r="H67" i="10"/>
  <c r="H99" i="10"/>
  <c r="J99" i="10" s="1"/>
  <c r="H109" i="10"/>
  <c r="J109" i="10" s="1"/>
  <c r="H111" i="10"/>
  <c r="H119" i="10"/>
  <c r="H121" i="10"/>
  <c r="H137" i="10"/>
  <c r="J137" i="10" s="1"/>
  <c r="Q106" i="16"/>
  <c r="Q120" i="16"/>
  <c r="H42" i="10"/>
  <c r="J42" i="10" s="1"/>
  <c r="H49" i="10"/>
  <c r="H54" i="10"/>
  <c r="J54" i="10" s="1"/>
  <c r="H56" i="10"/>
  <c r="J56" i="10" s="1"/>
  <c r="H80" i="10"/>
  <c r="H85" i="10"/>
  <c r="J85" i="10" s="1"/>
  <c r="H87" i="10"/>
  <c r="J87" i="10" s="1"/>
  <c r="H130" i="10"/>
  <c r="J130" i="10" s="1"/>
  <c r="H142" i="10"/>
  <c r="Q108" i="16"/>
  <c r="Q122" i="16"/>
  <c r="Q137" i="16"/>
  <c r="H63" i="10"/>
  <c r="J63" i="10" s="1"/>
  <c r="H95" i="10"/>
  <c r="H118" i="10"/>
  <c r="H128" i="10"/>
  <c r="H40" i="10"/>
  <c r="J40" i="10" s="1"/>
  <c r="H52" i="10"/>
  <c r="J52" i="10" s="1"/>
  <c r="H83" i="10"/>
  <c r="J83" i="10" s="1"/>
  <c r="H140" i="10"/>
  <c r="J140" i="10" s="1"/>
  <c r="H79" i="10"/>
  <c r="H17" i="10"/>
  <c r="J17" i="10" s="1"/>
  <c r="H32" i="10"/>
  <c r="J32" i="10" s="1"/>
  <c r="H64" i="10"/>
  <c r="H69" i="10"/>
  <c r="J69" i="10" s="1"/>
  <c r="H71" i="10"/>
  <c r="H96" i="10"/>
  <c r="H101" i="10"/>
  <c r="J101" i="10" s="1"/>
  <c r="H103" i="10"/>
  <c r="J103" i="10" s="1"/>
  <c r="H114" i="10"/>
  <c r="H129" i="10"/>
  <c r="J100" i="16"/>
  <c r="Q100" i="16" s="1"/>
  <c r="S100" i="16" s="1"/>
  <c r="Q115" i="16"/>
  <c r="Q129" i="16"/>
  <c r="Q145" i="16"/>
  <c r="Q117" i="15"/>
  <c r="H19" i="10"/>
  <c r="J19" i="10" s="1"/>
  <c r="K6" i="13" l="1"/>
  <c r="M11" i="13"/>
  <c r="K11" i="18"/>
  <c r="K6" i="18" s="1"/>
  <c r="J117" i="18"/>
  <c r="H114" i="18"/>
  <c r="H52" i="18"/>
  <c r="H49" i="18"/>
  <c r="H94" i="18"/>
  <c r="H93" i="18"/>
  <c r="H39" i="18"/>
  <c r="H46" i="18"/>
  <c r="H78" i="18"/>
  <c r="H55" i="18"/>
  <c r="H126" i="18"/>
  <c r="H146" i="18"/>
  <c r="H76" i="18"/>
  <c r="H12" i="18"/>
  <c r="H19" i="18"/>
  <c r="H103" i="18"/>
  <c r="H69" i="18"/>
  <c r="H79" i="18"/>
  <c r="H40" i="18"/>
  <c r="H63" i="18"/>
  <c r="H142" i="18"/>
  <c r="H80" i="18"/>
  <c r="H42" i="18"/>
  <c r="H137" i="18"/>
  <c r="H109" i="18"/>
  <c r="H145" i="18"/>
  <c r="H91" i="18"/>
  <c r="H127" i="18"/>
  <c r="H72" i="18"/>
  <c r="H134" i="18"/>
  <c r="H77" i="18"/>
  <c r="H38" i="18"/>
  <c r="H24" i="18"/>
  <c r="H100" i="18"/>
  <c r="H41" i="18"/>
  <c r="H82" i="18"/>
  <c r="H132" i="18"/>
  <c r="H107" i="18"/>
  <c r="H75" i="18"/>
  <c r="H48" i="18"/>
  <c r="H123" i="18"/>
  <c r="H50" i="18"/>
  <c r="H35" i="18"/>
  <c r="H124" i="18"/>
  <c r="H65" i="18"/>
  <c r="H143" i="18"/>
  <c r="H108" i="18"/>
  <c r="H53" i="18"/>
  <c r="H61" i="18"/>
  <c r="H71" i="18"/>
  <c r="H85" i="18"/>
  <c r="H33" i="18"/>
  <c r="H14" i="18"/>
  <c r="H105" i="18"/>
  <c r="H136" i="18"/>
  <c r="H131" i="18"/>
  <c r="H101" i="18"/>
  <c r="H140" i="18"/>
  <c r="H99" i="18"/>
  <c r="H138" i="18"/>
  <c r="H81" i="18"/>
  <c r="H88" i="18"/>
  <c r="H29" i="18"/>
  <c r="H122" i="18"/>
  <c r="H74" i="18"/>
  <c r="H34" i="18"/>
  <c r="H16" i="18"/>
  <c r="H92" i="18"/>
  <c r="H36" i="18"/>
  <c r="H144" i="18"/>
  <c r="H125" i="18"/>
  <c r="H102" i="18"/>
  <c r="H70" i="18"/>
  <c r="H44" i="18"/>
  <c r="H59" i="18"/>
  <c r="H47" i="18"/>
  <c r="H27" i="18"/>
  <c r="H116" i="18"/>
  <c r="H23" i="18"/>
  <c r="H141" i="18"/>
  <c r="H104" i="18"/>
  <c r="H45" i="18"/>
  <c r="H25" i="18"/>
  <c r="H17" i="18"/>
  <c r="H95" i="18"/>
  <c r="H111" i="18"/>
  <c r="H68" i="18"/>
  <c r="H98" i="18"/>
  <c r="H26" i="18"/>
  <c r="H21" i="18"/>
  <c r="H110" i="18"/>
  <c r="H51" i="18"/>
  <c r="H30" i="18"/>
  <c r="H97" i="18"/>
  <c r="H112" i="18"/>
  <c r="H90" i="18"/>
  <c r="H64" i="18"/>
  <c r="H128" i="18"/>
  <c r="H130" i="18"/>
  <c r="H56" i="18"/>
  <c r="H121" i="18"/>
  <c r="H129" i="18"/>
  <c r="H96" i="18"/>
  <c r="H32" i="18"/>
  <c r="H83" i="18"/>
  <c r="H118" i="18"/>
  <c r="H87" i="18"/>
  <c r="H54" i="18"/>
  <c r="H119" i="18"/>
  <c r="H67" i="18"/>
  <c r="H135" i="18"/>
  <c r="H73" i="18"/>
  <c r="H62" i="18"/>
  <c r="H22" i="18"/>
  <c r="H115" i="18"/>
  <c r="H57" i="18"/>
  <c r="H31" i="18"/>
  <c r="H117" i="18"/>
  <c r="H66" i="18"/>
  <c r="H28" i="18"/>
  <c r="H139" i="18"/>
  <c r="H120" i="18"/>
  <c r="H86" i="18"/>
  <c r="H60" i="18"/>
  <c r="H43" i="18"/>
  <c r="H58" i="18"/>
  <c r="H37" i="18"/>
  <c r="H20" i="18"/>
  <c r="H106" i="18"/>
  <c r="H15" i="18"/>
  <c r="H133" i="18"/>
  <c r="H84" i="18"/>
  <c r="H113" i="18"/>
  <c r="H18" i="18"/>
  <c r="I142" i="18"/>
  <c r="I139" i="18"/>
  <c r="I143" i="18"/>
  <c r="I140" i="18"/>
  <c r="I145" i="18"/>
  <c r="I141" i="18"/>
  <c r="I146" i="18"/>
  <c r="I138" i="18"/>
  <c r="I144" i="18"/>
  <c r="I120" i="18"/>
  <c r="I102" i="18"/>
  <c r="I101" i="18"/>
  <c r="I136" i="18"/>
  <c r="I129" i="18"/>
  <c r="I108" i="18"/>
  <c r="I106" i="18"/>
  <c r="I113" i="18"/>
  <c r="I132" i="18"/>
  <c r="I126" i="18"/>
  <c r="I103" i="18"/>
  <c r="I109" i="18"/>
  <c r="I117" i="18"/>
  <c r="I99" i="18"/>
  <c r="I134" i="18"/>
  <c r="I123" i="18"/>
  <c r="I127" i="18"/>
  <c r="I112" i="18"/>
  <c r="I130" i="18"/>
  <c r="I125" i="18"/>
  <c r="I111" i="18"/>
  <c r="I128" i="18"/>
  <c r="I121" i="18"/>
  <c r="I116" i="18"/>
  <c r="I135" i="18"/>
  <c r="I122" i="18"/>
  <c r="I105" i="18"/>
  <c r="I118" i="18"/>
  <c r="I115" i="18"/>
  <c r="I100" i="18"/>
  <c r="I137" i="18"/>
  <c r="I124" i="18"/>
  <c r="I110" i="18"/>
  <c r="I104" i="18"/>
  <c r="I107" i="18"/>
  <c r="I131" i="18"/>
  <c r="I119" i="18"/>
  <c r="I114" i="18"/>
  <c r="I133" i="18"/>
  <c r="F6" i="10"/>
  <c r="F151" i="10" s="1"/>
  <c r="H13" i="10"/>
  <c r="J13" i="10" s="1"/>
  <c r="H89" i="10"/>
  <c r="J89" i="10" s="1"/>
  <c r="K151" i="13" l="1"/>
  <c r="K150" i="18"/>
  <c r="K151" i="18" s="1"/>
  <c r="M6" i="13"/>
  <c r="H11" i="10"/>
  <c r="J11" i="10" s="1"/>
  <c r="H89" i="18"/>
  <c r="H13" i="18"/>
  <c r="Q116" i="15"/>
  <c r="Q98" i="16"/>
  <c r="H11" i="18" l="1"/>
  <c r="H6" i="18" s="1"/>
  <c r="H151" i="18" s="1"/>
  <c r="J116" i="18"/>
  <c r="H6" i="10"/>
  <c r="H150" i="18" s="1"/>
  <c r="I98" i="18"/>
  <c r="Q115" i="15"/>
  <c r="Q97" i="16"/>
  <c r="H151" i="10" l="1"/>
  <c r="J6" i="10"/>
  <c r="J115" i="18"/>
  <c r="I97" i="18"/>
  <c r="Q114" i="15"/>
  <c r="Q96" i="16"/>
  <c r="D142" i="18"/>
  <c r="V142" i="18" s="1"/>
  <c r="D144" i="18"/>
  <c r="V144" i="18" s="1"/>
  <c r="J114" i="18" l="1"/>
  <c r="I96" i="18"/>
  <c r="Q113" i="15"/>
  <c r="Q95" i="16"/>
  <c r="D141" i="18"/>
  <c r="V141" i="18" s="1"/>
  <c r="D139" i="18"/>
  <c r="V139" i="18" s="1"/>
  <c r="D145" i="18"/>
  <c r="V145" i="18" s="1"/>
  <c r="D138" i="18"/>
  <c r="V138" i="18" s="1"/>
  <c r="D143" i="18"/>
  <c r="V143" i="18" s="1"/>
  <c r="D140" i="18"/>
  <c r="V140" i="18" s="1"/>
  <c r="D146" i="18"/>
  <c r="V146" i="18" s="1"/>
  <c r="J113" i="18" l="1"/>
  <c r="I95" i="18"/>
  <c r="Q94" i="16"/>
  <c r="I94" i="18" l="1"/>
  <c r="Q112" i="15"/>
  <c r="Q93" i="16"/>
  <c r="I124" i="12"/>
  <c r="E124" i="18" l="1"/>
  <c r="J112" i="18"/>
  <c r="I93" i="18"/>
  <c r="Q111" i="15"/>
  <c r="F110" i="15"/>
  <c r="I125" i="12"/>
  <c r="I11" i="12" s="1"/>
  <c r="Q92" i="16" l="1"/>
  <c r="I6" i="12"/>
  <c r="E125" i="18"/>
  <c r="E11" i="18" s="1"/>
  <c r="J111" i="18"/>
  <c r="J110" i="15"/>
  <c r="Q110" i="15" s="1"/>
  <c r="S110" i="15" s="1"/>
  <c r="Q91" i="16"/>
  <c r="F109" i="15"/>
  <c r="I151" i="12" l="1"/>
  <c r="E150" i="18"/>
  <c r="I92" i="18"/>
  <c r="E6" i="18"/>
  <c r="E151" i="18" s="1"/>
  <c r="J110" i="18"/>
  <c r="I91" i="18"/>
  <c r="J109" i="15"/>
  <c r="Q109" i="15" s="1"/>
  <c r="S109" i="15" s="1"/>
  <c r="Q90" i="16"/>
  <c r="F108" i="15"/>
  <c r="J109" i="18" l="1"/>
  <c r="I90" i="18"/>
  <c r="J108" i="15"/>
  <c r="Q108" i="15" s="1"/>
  <c r="S108" i="15" s="1"/>
  <c r="F107" i="15"/>
  <c r="J108" i="18" l="1"/>
  <c r="J107" i="15"/>
  <c r="Q107" i="15" s="1"/>
  <c r="S107" i="15" s="1"/>
  <c r="Q89" i="16"/>
  <c r="Q88" i="16"/>
  <c r="F106" i="15"/>
  <c r="J107" i="18" l="1"/>
  <c r="I89" i="18"/>
  <c r="I88" i="18"/>
  <c r="J106" i="15"/>
  <c r="Q106" i="15" s="1"/>
  <c r="S106" i="15" s="1"/>
  <c r="Q87" i="16"/>
  <c r="F105" i="15"/>
  <c r="J106" i="18" l="1"/>
  <c r="I87" i="18"/>
  <c r="J105" i="15"/>
  <c r="Q105" i="15" s="1"/>
  <c r="S105" i="15" s="1"/>
  <c r="Q86" i="16"/>
  <c r="F104" i="15"/>
  <c r="J105" i="18" l="1"/>
  <c r="I86" i="18"/>
  <c r="J104" i="15"/>
  <c r="Q104" i="15" s="1"/>
  <c r="S104" i="15" s="1"/>
  <c r="Q85" i="16"/>
  <c r="F103" i="15"/>
  <c r="J104" i="18" l="1"/>
  <c r="I85" i="18"/>
  <c r="J103" i="15"/>
  <c r="Q103" i="15" s="1"/>
  <c r="S103" i="15" s="1"/>
  <c r="Q84" i="16"/>
  <c r="F102" i="15"/>
  <c r="J103" i="18" l="1"/>
  <c r="I84" i="18"/>
  <c r="J102" i="15"/>
  <c r="Q102" i="15" s="1"/>
  <c r="S102" i="15" s="1"/>
  <c r="Q83" i="16"/>
  <c r="F101" i="15"/>
  <c r="J102" i="18" l="1"/>
  <c r="I83" i="18"/>
  <c r="J101" i="15"/>
  <c r="Q101" i="15" s="1"/>
  <c r="S101" i="15" s="1"/>
  <c r="Q82" i="16"/>
  <c r="F100" i="15"/>
  <c r="J101" i="18" l="1"/>
  <c r="I82" i="18"/>
  <c r="J100" i="15"/>
  <c r="Q100" i="15" s="1"/>
  <c r="S100" i="15" s="1"/>
  <c r="Q81" i="16"/>
  <c r="F99" i="15"/>
  <c r="J100" i="18" l="1"/>
  <c r="I81" i="18"/>
  <c r="J99" i="15"/>
  <c r="Q99" i="15" s="1"/>
  <c r="S99" i="15" s="1"/>
  <c r="Q80" i="16"/>
  <c r="J99" i="18" l="1"/>
  <c r="I80" i="18"/>
  <c r="Q98" i="15"/>
  <c r="S98" i="15" s="1"/>
  <c r="Q79" i="16"/>
  <c r="J98" i="18" l="1"/>
  <c r="I79" i="18"/>
  <c r="Q97" i="15"/>
  <c r="Q78" i="16"/>
  <c r="J97" i="18" l="1"/>
  <c r="I78" i="18"/>
  <c r="Q96" i="15"/>
  <c r="Q77" i="16"/>
  <c r="J96" i="18" l="1"/>
  <c r="I77" i="18"/>
  <c r="Q95" i="15"/>
  <c r="Q76" i="16"/>
  <c r="J95" i="18" l="1"/>
  <c r="I76" i="18"/>
  <c r="Q94" i="15"/>
  <c r="Q75" i="16"/>
  <c r="J94" i="18" l="1"/>
  <c r="I75" i="18"/>
  <c r="Q93" i="15"/>
  <c r="Q74" i="16"/>
  <c r="J93" i="18" l="1"/>
  <c r="I74" i="18"/>
  <c r="Q73" i="16"/>
  <c r="Q92" i="15" l="1"/>
  <c r="J92" i="18" s="1"/>
  <c r="I73" i="18"/>
  <c r="Q91" i="15"/>
  <c r="Q72" i="16"/>
  <c r="J91" i="18" l="1"/>
  <c r="I72" i="18"/>
  <c r="Q90" i="15"/>
  <c r="Q71" i="16"/>
  <c r="J90" i="18" l="1"/>
  <c r="I71" i="18"/>
  <c r="Q70" i="16"/>
  <c r="I70" i="18" l="1"/>
  <c r="Q88" i="15"/>
  <c r="Q69" i="16"/>
  <c r="Q89" i="15"/>
  <c r="J89" i="18" l="1"/>
  <c r="J88" i="18"/>
  <c r="I69" i="18"/>
  <c r="Q87" i="15"/>
  <c r="Q68" i="16"/>
  <c r="J87" i="18" l="1"/>
  <c r="I68" i="18"/>
  <c r="Q86" i="15"/>
  <c r="Q67" i="16"/>
  <c r="J86" i="18" l="1"/>
  <c r="I67" i="18"/>
  <c r="Q85" i="15"/>
  <c r="Q66" i="16"/>
  <c r="J85" i="18" l="1"/>
  <c r="I66" i="18"/>
  <c r="Q84" i="15"/>
  <c r="Q65" i="16"/>
  <c r="J84" i="18" l="1"/>
  <c r="I65" i="18"/>
  <c r="Q83" i="15"/>
  <c r="Q64" i="16"/>
  <c r="F63" i="16"/>
  <c r="J83" i="18" l="1"/>
  <c r="I64" i="18"/>
  <c r="Q82" i="15"/>
  <c r="J63" i="16"/>
  <c r="Q63" i="16" s="1"/>
  <c r="S63" i="16" s="1"/>
  <c r="J82" i="18" l="1"/>
  <c r="I63" i="18"/>
  <c r="Q81" i="15"/>
  <c r="Q62" i="16"/>
  <c r="F61" i="16"/>
  <c r="J81" i="18" l="1"/>
  <c r="I62" i="18"/>
  <c r="Q80" i="15"/>
  <c r="J61" i="16"/>
  <c r="Q61" i="16" s="1"/>
  <c r="S61" i="16" s="1"/>
  <c r="J80" i="18" l="1"/>
  <c r="I61" i="18"/>
  <c r="Q79" i="15"/>
  <c r="J79" i="18" l="1"/>
  <c r="Q78" i="15"/>
  <c r="Q60" i="16"/>
  <c r="J78" i="18" l="1"/>
  <c r="I60" i="18"/>
  <c r="Q77" i="15"/>
  <c r="Q59" i="16"/>
  <c r="J77" i="18" l="1"/>
  <c r="I59" i="18"/>
  <c r="Q76" i="15"/>
  <c r="Q58" i="16"/>
  <c r="J76" i="18" l="1"/>
  <c r="I58" i="18"/>
  <c r="Q75" i="15"/>
  <c r="Q57" i="16"/>
  <c r="J75" i="18" l="1"/>
  <c r="I57" i="18"/>
  <c r="Q74" i="15"/>
  <c r="Q56" i="16"/>
  <c r="F55" i="16"/>
  <c r="J74" i="18" l="1"/>
  <c r="I56" i="18"/>
  <c r="Q73" i="15"/>
  <c r="J55" i="16"/>
  <c r="Q55" i="16" s="1"/>
  <c r="S55" i="16" s="1"/>
  <c r="J73" i="18" l="1"/>
  <c r="I55" i="18"/>
  <c r="Q72" i="15"/>
  <c r="Q54" i="16"/>
  <c r="J72" i="18" l="1"/>
  <c r="I54" i="18"/>
  <c r="Q71" i="15"/>
  <c r="Q53" i="16"/>
  <c r="J71" i="18" l="1"/>
  <c r="I53" i="18"/>
  <c r="Q70" i="15"/>
  <c r="Q52" i="16"/>
  <c r="F51" i="16"/>
  <c r="J70" i="18" l="1"/>
  <c r="I52" i="18"/>
  <c r="Q69" i="15"/>
  <c r="J51" i="16"/>
  <c r="Q51" i="16" s="1"/>
  <c r="S51" i="16" s="1"/>
  <c r="J69" i="18" l="1"/>
  <c r="I51" i="18"/>
  <c r="Q68" i="15"/>
  <c r="Q50" i="16"/>
  <c r="J68" i="18" l="1"/>
  <c r="I50" i="18"/>
  <c r="Q67" i="15"/>
  <c r="Q49" i="16"/>
  <c r="J67" i="18" l="1"/>
  <c r="I49" i="18"/>
  <c r="Q66" i="15"/>
  <c r="Q48" i="16"/>
  <c r="J66" i="18" l="1"/>
  <c r="I48" i="18"/>
  <c r="Q65" i="15"/>
  <c r="Q47" i="16"/>
  <c r="J65" i="18" l="1"/>
  <c r="I47" i="18"/>
  <c r="Q64" i="15"/>
  <c r="Q46" i="16"/>
  <c r="F45" i="16"/>
  <c r="F63" i="15"/>
  <c r="J64" i="18" l="1"/>
  <c r="I46" i="18"/>
  <c r="J63" i="15"/>
  <c r="Q63" i="15" s="1"/>
  <c r="S63" i="15" s="1"/>
  <c r="J45" i="16"/>
  <c r="Q45" i="16" s="1"/>
  <c r="S45" i="16" s="1"/>
  <c r="F44" i="16"/>
  <c r="F62" i="15"/>
  <c r="J63" i="18" l="1"/>
  <c r="I45" i="18"/>
  <c r="J62" i="15"/>
  <c r="Q62" i="15" s="1"/>
  <c r="S62" i="15" s="1"/>
  <c r="J44" i="16"/>
  <c r="Q44" i="16" s="1"/>
  <c r="S44" i="16" s="1"/>
  <c r="F61" i="15"/>
  <c r="J62" i="18" l="1"/>
  <c r="I44" i="18"/>
  <c r="J61" i="15"/>
  <c r="Q61" i="15" s="1"/>
  <c r="S61" i="15" s="1"/>
  <c r="Q43" i="16"/>
  <c r="J61" i="18" l="1"/>
  <c r="I43" i="18"/>
  <c r="Q42" i="16"/>
  <c r="F60" i="15"/>
  <c r="I42" i="18" l="1"/>
  <c r="J60" i="15"/>
  <c r="Q60" i="15" s="1"/>
  <c r="S60" i="15" s="1"/>
  <c r="Q41" i="16"/>
  <c r="F59" i="15"/>
  <c r="J60" i="18" l="1"/>
  <c r="I41" i="18"/>
  <c r="J59" i="15"/>
  <c r="Q59" i="15" s="1"/>
  <c r="S59" i="15" s="1"/>
  <c r="Q40" i="16"/>
  <c r="F39" i="16"/>
  <c r="F58" i="15"/>
  <c r="J59" i="18" l="1"/>
  <c r="I40" i="18"/>
  <c r="J58" i="15"/>
  <c r="Q58" i="15" s="1"/>
  <c r="S58" i="15" s="1"/>
  <c r="J39" i="16"/>
  <c r="Q39" i="16" s="1"/>
  <c r="S39" i="16" s="1"/>
  <c r="F57" i="15"/>
  <c r="J58" i="18" l="1"/>
  <c r="I39" i="18"/>
  <c r="J57" i="15"/>
  <c r="Q57" i="15" s="1"/>
  <c r="S57" i="15" s="1"/>
  <c r="F56" i="15"/>
  <c r="J57" i="18" l="1"/>
  <c r="J56" i="15"/>
  <c r="Q56" i="15" s="1"/>
  <c r="S56" i="15" s="1"/>
  <c r="F55" i="15"/>
  <c r="J56" i="18" l="1"/>
  <c r="J55" i="15"/>
  <c r="Q55" i="15" s="1"/>
  <c r="S55" i="15" s="1"/>
  <c r="Q38" i="16"/>
  <c r="F54" i="15"/>
  <c r="J55" i="18" l="1"/>
  <c r="I38" i="18"/>
  <c r="J54" i="15"/>
  <c r="Q54" i="15" s="1"/>
  <c r="S54" i="15" s="1"/>
  <c r="Q37" i="16"/>
  <c r="F53" i="15"/>
  <c r="J54" i="18" l="1"/>
  <c r="I37" i="18"/>
  <c r="J53" i="15"/>
  <c r="Q53" i="15" s="1"/>
  <c r="S53" i="15" s="1"/>
  <c r="F36" i="16"/>
  <c r="F52" i="15"/>
  <c r="J53" i="18" l="1"/>
  <c r="J36" i="16"/>
  <c r="Q36" i="16" s="1"/>
  <c r="S36" i="16" s="1"/>
  <c r="J52" i="15"/>
  <c r="Q52" i="15" s="1"/>
  <c r="S52" i="15" s="1"/>
  <c r="F51" i="15"/>
  <c r="J52" i="18" l="1"/>
  <c r="I36" i="18"/>
  <c r="J51" i="15"/>
  <c r="Q51" i="15" s="1"/>
  <c r="S51" i="15" s="1"/>
  <c r="Q35" i="16"/>
  <c r="F50" i="15"/>
  <c r="J51" i="18" l="1"/>
  <c r="I35" i="18"/>
  <c r="J50" i="15"/>
  <c r="Q50" i="15" s="1"/>
  <c r="S50" i="15" s="1"/>
  <c r="Q34" i="16"/>
  <c r="J50" i="18" l="1"/>
  <c r="I34" i="18"/>
  <c r="Q49" i="15"/>
  <c r="Q33" i="16"/>
  <c r="F32" i="16"/>
  <c r="F48" i="15"/>
  <c r="J49" i="18" l="1"/>
  <c r="I33" i="18"/>
  <c r="J48" i="15"/>
  <c r="Q48" i="15" s="1"/>
  <c r="S48" i="15" s="1"/>
  <c r="J32" i="16"/>
  <c r="Q32" i="16" s="1"/>
  <c r="S32" i="16" s="1"/>
  <c r="F31" i="16"/>
  <c r="F47" i="15"/>
  <c r="J48" i="18" l="1"/>
  <c r="I32" i="18"/>
  <c r="J47" i="15"/>
  <c r="Q47" i="15" s="1"/>
  <c r="S47" i="15" s="1"/>
  <c r="J31" i="16"/>
  <c r="Q31" i="16" s="1"/>
  <c r="S31" i="16" s="1"/>
  <c r="F46" i="15"/>
  <c r="J47" i="18" l="1"/>
  <c r="I31" i="18"/>
  <c r="J46" i="15"/>
  <c r="Q46" i="15" s="1"/>
  <c r="S46" i="15" s="1"/>
  <c r="Q30" i="16"/>
  <c r="F45" i="15"/>
  <c r="J46" i="18" l="1"/>
  <c r="I30" i="18"/>
  <c r="J45" i="15"/>
  <c r="Q45" i="15" s="1"/>
  <c r="S45" i="15" s="1"/>
  <c r="Q29" i="16"/>
  <c r="F28" i="16"/>
  <c r="F44" i="15"/>
  <c r="J45" i="18" l="1"/>
  <c r="I29" i="18"/>
  <c r="J44" i="15"/>
  <c r="Q44" i="15" s="1"/>
  <c r="S44" i="15" s="1"/>
  <c r="J28" i="16"/>
  <c r="Q28" i="16" s="1"/>
  <c r="S28" i="16" s="1"/>
  <c r="F43" i="15"/>
  <c r="J44" i="18" l="1"/>
  <c r="I28" i="18"/>
  <c r="J43" i="15"/>
  <c r="Q43" i="15" s="1"/>
  <c r="S43" i="15" s="1"/>
  <c r="Q27" i="16"/>
  <c r="F42" i="15"/>
  <c r="J43" i="18" l="1"/>
  <c r="I27" i="18"/>
  <c r="J42" i="15"/>
  <c r="Q42" i="15" s="1"/>
  <c r="S42" i="15" s="1"/>
  <c r="Q26" i="16"/>
  <c r="F41" i="15"/>
  <c r="J42" i="18" l="1"/>
  <c r="I26" i="18"/>
  <c r="J41" i="15"/>
  <c r="Q41" i="15" s="1"/>
  <c r="S41" i="15" s="1"/>
  <c r="Q25" i="16"/>
  <c r="F40" i="15"/>
  <c r="J41" i="18" l="1"/>
  <c r="I25" i="18"/>
  <c r="J40" i="15"/>
  <c r="Q40" i="15" s="1"/>
  <c r="S40" i="15" s="1"/>
  <c r="F39" i="15"/>
  <c r="J40" i="18" l="1"/>
  <c r="J39" i="15"/>
  <c r="Q39" i="15" s="1"/>
  <c r="S39" i="15" s="1"/>
  <c r="Q24" i="16"/>
  <c r="J39" i="18" l="1"/>
  <c r="I24" i="18"/>
  <c r="Q23" i="16"/>
  <c r="I23" i="18" l="1"/>
  <c r="Q22" i="16"/>
  <c r="F21" i="16"/>
  <c r="I22" i="18" l="1"/>
  <c r="Q38" i="15"/>
  <c r="J21" i="16"/>
  <c r="Q21" i="16" s="1"/>
  <c r="S21" i="16" s="1"/>
  <c r="J38" i="18" l="1"/>
  <c r="I21" i="18"/>
  <c r="Q37" i="15"/>
  <c r="Q20" i="16"/>
  <c r="J37" i="18" l="1"/>
  <c r="I20" i="18"/>
  <c r="Q19" i="16"/>
  <c r="F36" i="15"/>
  <c r="I19" i="18" l="1"/>
  <c r="Q18" i="16"/>
  <c r="J36" i="15"/>
  <c r="Q36" i="15" s="1"/>
  <c r="S36" i="15" s="1"/>
  <c r="J36" i="18" l="1"/>
  <c r="I18" i="18"/>
  <c r="Q35" i="15"/>
  <c r="Q17" i="16"/>
  <c r="J35" i="18" l="1"/>
  <c r="I17" i="18"/>
  <c r="Q34" i="15"/>
  <c r="Q16" i="16"/>
  <c r="J34" i="18" l="1"/>
  <c r="I16" i="18"/>
  <c r="Q33" i="15"/>
  <c r="F14" i="16"/>
  <c r="Q15" i="16"/>
  <c r="F32" i="15"/>
  <c r="J33" i="18" l="1"/>
  <c r="I15" i="18"/>
  <c r="J32" i="15"/>
  <c r="Q32" i="15" s="1"/>
  <c r="S32" i="15" s="1"/>
  <c r="J14" i="16"/>
  <c r="Q14" i="16" s="1"/>
  <c r="S14" i="16" s="1"/>
  <c r="F31" i="15"/>
  <c r="J32" i="18" l="1"/>
  <c r="I14" i="18"/>
  <c r="J31" i="15"/>
  <c r="Q31" i="15" s="1"/>
  <c r="S31" i="15" s="1"/>
  <c r="F11" i="16"/>
  <c r="Q13" i="16"/>
  <c r="F30" i="15"/>
  <c r="J31" i="18" l="1"/>
  <c r="F6" i="16"/>
  <c r="F151" i="16" s="1"/>
  <c r="I13" i="18"/>
  <c r="J30" i="15"/>
  <c r="Q30" i="15" s="1"/>
  <c r="S30" i="15" s="1"/>
  <c r="F29" i="15"/>
  <c r="J11" i="16" l="1"/>
  <c r="J6" i="16" s="1"/>
  <c r="J151" i="16" s="1"/>
  <c r="J30" i="18"/>
  <c r="J29" i="15"/>
  <c r="Q29" i="15" s="1"/>
  <c r="S29" i="15" s="1"/>
  <c r="Q12" i="16"/>
  <c r="Q11" i="16" s="1"/>
  <c r="S11" i="16" s="1"/>
  <c r="F28" i="15"/>
  <c r="J29" i="18" l="1"/>
  <c r="I12" i="18"/>
  <c r="J28" i="15"/>
  <c r="Q28" i="15" s="1"/>
  <c r="S28" i="15" s="1"/>
  <c r="F27" i="15"/>
  <c r="I11" i="18" l="1"/>
  <c r="I6" i="18" s="1"/>
  <c r="I151" i="18" s="1"/>
  <c r="J28" i="18"/>
  <c r="Q6" i="16"/>
  <c r="I150" i="18" s="1"/>
  <c r="J27" i="15"/>
  <c r="Q27" i="15" s="1"/>
  <c r="S27" i="15" s="1"/>
  <c r="F26" i="15"/>
  <c r="Q151" i="16" l="1"/>
  <c r="S6" i="16"/>
  <c r="J27" i="18"/>
  <c r="J26" i="15"/>
  <c r="Q26" i="15" s="1"/>
  <c r="S26" i="15" s="1"/>
  <c r="F25" i="15"/>
  <c r="J26" i="18" l="1"/>
  <c r="J25" i="15"/>
  <c r="Q25" i="15" s="1"/>
  <c r="S25" i="15" s="1"/>
  <c r="J25" i="18" l="1"/>
  <c r="Q24" i="15" l="1"/>
  <c r="F23" i="15"/>
  <c r="J24" i="18" l="1"/>
  <c r="J23" i="15"/>
  <c r="Q23" i="15" s="1"/>
  <c r="S23" i="15" s="1"/>
  <c r="F22" i="15"/>
  <c r="J23" i="18" l="1"/>
  <c r="J22" i="15"/>
  <c r="Q22" i="15" s="1"/>
  <c r="S22" i="15" s="1"/>
  <c r="J22" i="18" l="1"/>
  <c r="Q21" i="15"/>
  <c r="F20" i="15"/>
  <c r="J21" i="18" l="1"/>
  <c r="J20" i="15"/>
  <c r="Q20" i="15" s="1"/>
  <c r="S20" i="15" s="1"/>
  <c r="F19" i="15"/>
  <c r="J20" i="18" l="1"/>
  <c r="J19" i="15"/>
  <c r="Q19" i="15" s="1"/>
  <c r="S19" i="15" s="1"/>
  <c r="F18" i="15"/>
  <c r="J19" i="18" l="1"/>
  <c r="J18" i="15"/>
  <c r="Q18" i="15" s="1"/>
  <c r="S18" i="15" s="1"/>
  <c r="F17" i="15"/>
  <c r="J18" i="18" l="1"/>
  <c r="J17" i="15"/>
  <c r="Q17" i="15" s="1"/>
  <c r="S17" i="15" s="1"/>
  <c r="F16" i="15"/>
  <c r="J17" i="18" l="1"/>
  <c r="J16" i="15"/>
  <c r="Q16" i="15" s="1"/>
  <c r="S16" i="15" s="1"/>
  <c r="F15" i="15"/>
  <c r="J16" i="18" l="1"/>
  <c r="J15" i="15"/>
  <c r="Q15" i="15" s="1"/>
  <c r="S15" i="15" s="1"/>
  <c r="F14" i="15"/>
  <c r="J15" i="18" l="1"/>
  <c r="J14" i="15"/>
  <c r="Q14" i="15" s="1"/>
  <c r="S14" i="15" s="1"/>
  <c r="F13" i="15"/>
  <c r="J14" i="18" l="1"/>
  <c r="J13" i="15"/>
  <c r="Q13" i="15" s="1"/>
  <c r="S13" i="15" s="1"/>
  <c r="F12" i="15"/>
  <c r="F11" i="15" s="1"/>
  <c r="F6" i="15" l="1"/>
  <c r="F151" i="15" s="1"/>
  <c r="J13" i="18"/>
  <c r="J12" i="15"/>
  <c r="J11" i="15" l="1"/>
  <c r="J6" i="15" s="1"/>
  <c r="J151" i="15" s="1"/>
  <c r="Q12" i="15"/>
  <c r="Q11" i="15" l="1"/>
  <c r="S11" i="15" s="1"/>
  <c r="S12" i="15"/>
  <c r="J12" i="18"/>
  <c r="Q6" i="15" l="1"/>
  <c r="J150" i="18" s="1"/>
  <c r="S6" i="15"/>
  <c r="J11" i="18"/>
  <c r="J6" i="18" s="1"/>
  <c r="J151" i="18" s="1"/>
  <c r="N93" i="18"/>
  <c r="U93" i="18" s="1"/>
  <c r="N109" i="18"/>
  <c r="U109" i="18" s="1"/>
  <c r="N64" i="18"/>
  <c r="U64" i="18" s="1"/>
  <c r="N84" i="18"/>
  <c r="U84" i="18" s="1"/>
  <c r="N100" i="18"/>
  <c r="U100" i="18" s="1"/>
  <c r="N116" i="18"/>
  <c r="U116" i="18" s="1"/>
  <c r="N106" i="18"/>
  <c r="U106" i="18" s="1"/>
  <c r="N61" i="18"/>
  <c r="U61" i="18" s="1"/>
  <c r="N77" i="18"/>
  <c r="U77" i="18" s="1"/>
  <c r="N95" i="18"/>
  <c r="U95" i="18" s="1"/>
  <c r="N111" i="18"/>
  <c r="U111" i="18" s="1"/>
  <c r="N66" i="18"/>
  <c r="U66" i="18" s="1"/>
  <c r="N82" i="18"/>
  <c r="U82" i="18" s="1"/>
  <c r="N63" i="18"/>
  <c r="U63" i="18" s="1"/>
  <c r="N79" i="18"/>
  <c r="U79" i="18" s="1"/>
  <c r="N24" i="18"/>
  <c r="U24" i="18" s="1"/>
  <c r="N39" i="18"/>
  <c r="U39" i="18" s="1"/>
  <c r="N55" i="18"/>
  <c r="U55" i="18" s="1"/>
  <c r="N17" i="18"/>
  <c r="U17" i="18" s="1"/>
  <c r="N33" i="18"/>
  <c r="U33" i="18" s="1"/>
  <c r="N48" i="18"/>
  <c r="U48" i="18" s="1"/>
  <c r="N27" i="18"/>
  <c r="U27" i="18" s="1"/>
  <c r="N22" i="18"/>
  <c r="U22" i="18" s="1"/>
  <c r="N38" i="18"/>
  <c r="U38" i="18" s="1"/>
  <c r="N53" i="18"/>
  <c r="U53" i="18" s="1"/>
  <c r="N97" i="18"/>
  <c r="U97" i="18" s="1"/>
  <c r="N117" i="18"/>
  <c r="U117" i="18" s="1"/>
  <c r="N80" i="18"/>
  <c r="U80" i="18" s="1"/>
  <c r="N104" i="18"/>
  <c r="U104" i="18" s="1"/>
  <c r="N98" i="18"/>
  <c r="U98" i="18" s="1"/>
  <c r="N57" i="18"/>
  <c r="U57" i="18" s="1"/>
  <c r="N85" i="18"/>
  <c r="U85" i="18" s="1"/>
  <c r="N103" i="18"/>
  <c r="U103" i="18" s="1"/>
  <c r="N62" i="18"/>
  <c r="U62" i="18" s="1"/>
  <c r="N86" i="18"/>
  <c r="U86" i="18" s="1"/>
  <c r="N71" i="18"/>
  <c r="U71" i="18" s="1"/>
  <c r="N91" i="18"/>
  <c r="U91" i="18" s="1"/>
  <c r="N28" i="18"/>
  <c r="U28" i="18" s="1"/>
  <c r="N47" i="18"/>
  <c r="U47" i="18" s="1"/>
  <c r="N31" i="18"/>
  <c r="U31" i="18" s="1"/>
  <c r="N21" i="18"/>
  <c r="U21" i="18" s="1"/>
  <c r="N40" i="18"/>
  <c r="U40" i="18" s="1"/>
  <c r="N72" i="18"/>
  <c r="U72" i="18" s="1"/>
  <c r="N26" i="18"/>
  <c r="U26" i="18" s="1"/>
  <c r="N45" i="18"/>
  <c r="U45" i="18" s="1"/>
  <c r="N42" i="18"/>
  <c r="U42" i="18" s="1"/>
  <c r="N101" i="18"/>
  <c r="U101" i="18" s="1"/>
  <c r="N60" i="18"/>
  <c r="U60" i="18" s="1"/>
  <c r="N88" i="18"/>
  <c r="U88" i="18" s="1"/>
  <c r="N108" i="18"/>
  <c r="U108" i="18" s="1"/>
  <c r="N102" i="18"/>
  <c r="U102" i="18" s="1"/>
  <c r="N65" i="18"/>
  <c r="U65" i="18" s="1"/>
  <c r="N89" i="18"/>
  <c r="U89" i="18" s="1"/>
  <c r="N107" i="18"/>
  <c r="U107" i="18" s="1"/>
  <c r="N70" i="18"/>
  <c r="U70" i="18" s="1"/>
  <c r="N90" i="18"/>
  <c r="U90" i="18" s="1"/>
  <c r="N75" i="18"/>
  <c r="U75" i="18" s="1"/>
  <c r="N32" i="18"/>
  <c r="U32" i="18" s="1"/>
  <c r="N51" i="18"/>
  <c r="U51" i="18" s="1"/>
  <c r="N46" i="18"/>
  <c r="U46" i="18" s="1"/>
  <c r="N25" i="18"/>
  <c r="U25" i="18" s="1"/>
  <c r="N44" i="18"/>
  <c r="U44" i="18" s="1"/>
  <c r="N50" i="18"/>
  <c r="U50" i="18" s="1"/>
  <c r="N30" i="18"/>
  <c r="U30" i="18" s="1"/>
  <c r="N49" i="18"/>
  <c r="U49" i="18" s="1"/>
  <c r="N105" i="18"/>
  <c r="U105" i="18" s="1"/>
  <c r="N68" i="18"/>
  <c r="U68" i="18" s="1"/>
  <c r="N92" i="18"/>
  <c r="U92" i="18" s="1"/>
  <c r="N112" i="18"/>
  <c r="U112" i="18" s="1"/>
  <c r="N110" i="18"/>
  <c r="U110" i="18" s="1"/>
  <c r="N69" i="18"/>
  <c r="U69" i="18" s="1"/>
  <c r="N81" i="18"/>
  <c r="U81" i="18" s="1"/>
  <c r="N115" i="18"/>
  <c r="U115" i="18" s="1"/>
  <c r="N74" i="18"/>
  <c r="U74" i="18" s="1"/>
  <c r="N59" i="18"/>
  <c r="U59" i="18" s="1"/>
  <c r="N83" i="18"/>
  <c r="U83" i="18" s="1"/>
  <c r="N16" i="18"/>
  <c r="U16" i="18" s="1"/>
  <c r="N36" i="18"/>
  <c r="U36" i="18" s="1"/>
  <c r="N15" i="18"/>
  <c r="U15" i="18" s="1"/>
  <c r="N54" i="18"/>
  <c r="U54" i="18" s="1"/>
  <c r="N29" i="18"/>
  <c r="U29" i="18" s="1"/>
  <c r="N52" i="18"/>
  <c r="U52" i="18" s="1"/>
  <c r="N14" i="18"/>
  <c r="U14" i="18" s="1"/>
  <c r="N34" i="18"/>
  <c r="U34" i="18" s="1"/>
  <c r="N19" i="18"/>
  <c r="U19" i="18" s="1"/>
  <c r="N118" i="18"/>
  <c r="U118" i="18" s="1"/>
  <c r="N128" i="18"/>
  <c r="U128" i="18" s="1"/>
  <c r="N137" i="18"/>
  <c r="U137" i="18" s="1"/>
  <c r="N134" i="18"/>
  <c r="U134" i="18" s="1"/>
  <c r="N127" i="18"/>
  <c r="U127" i="18" s="1"/>
  <c r="N124" i="18"/>
  <c r="U124" i="18" s="1"/>
  <c r="N121" i="18"/>
  <c r="U121" i="18" s="1"/>
  <c r="N135" i="18"/>
  <c r="U135" i="18" s="1"/>
  <c r="N113" i="18"/>
  <c r="U113" i="18" s="1"/>
  <c r="N114" i="18"/>
  <c r="U114" i="18" s="1"/>
  <c r="N78" i="18"/>
  <c r="U78" i="18" s="1"/>
  <c r="N43" i="18"/>
  <c r="U43" i="18" s="1"/>
  <c r="N56" i="18"/>
  <c r="U56" i="18" s="1"/>
  <c r="N126" i="18"/>
  <c r="U126" i="18" s="1"/>
  <c r="N129" i="18"/>
  <c r="U129" i="18" s="1"/>
  <c r="N130" i="18"/>
  <c r="U130" i="18" s="1"/>
  <c r="F117" i="8"/>
  <c r="I117" i="8" s="1"/>
  <c r="G117" i="18" s="1"/>
  <c r="D117" i="18" s="1"/>
  <c r="V117" i="18" s="1"/>
  <c r="N76" i="18"/>
  <c r="U76" i="18" s="1"/>
  <c r="N73" i="18"/>
  <c r="U73" i="18" s="1"/>
  <c r="N67" i="18"/>
  <c r="U67" i="18" s="1"/>
  <c r="N23" i="18"/>
  <c r="U23" i="18" s="1"/>
  <c r="N18" i="18"/>
  <c r="U18" i="18" s="1"/>
  <c r="N131" i="18"/>
  <c r="U131" i="18" s="1"/>
  <c r="N132" i="18"/>
  <c r="U132" i="18" s="1"/>
  <c r="N120" i="18"/>
  <c r="U120" i="18" s="1"/>
  <c r="F129" i="8"/>
  <c r="I129" i="8" s="1"/>
  <c r="G129" i="18" s="1"/>
  <c r="D129" i="18" s="1"/>
  <c r="F133" i="8"/>
  <c r="I133" i="8" s="1"/>
  <c r="K133" i="8" s="1"/>
  <c r="F130" i="8"/>
  <c r="I130" i="8" s="1"/>
  <c r="G130" i="18" s="1"/>
  <c r="D130" i="18" s="1"/>
  <c r="V130" i="18" s="1"/>
  <c r="F122" i="8"/>
  <c r="I122" i="8" s="1"/>
  <c r="G122" i="18" s="1"/>
  <c r="D122" i="18" s="1"/>
  <c r="F132" i="8"/>
  <c r="I132" i="8" s="1"/>
  <c r="G132" i="18" s="1"/>
  <c r="D132" i="18" s="1"/>
  <c r="V132" i="18" s="1"/>
  <c r="N123" i="18"/>
  <c r="U123" i="18" s="1"/>
  <c r="N96" i="18"/>
  <c r="U96" i="18" s="1"/>
  <c r="N99" i="18"/>
  <c r="U99" i="18" s="1"/>
  <c r="N87" i="18"/>
  <c r="U87" i="18" s="1"/>
  <c r="N13" i="18"/>
  <c r="U13" i="18" s="1"/>
  <c r="N41" i="18"/>
  <c r="U41" i="18" s="1"/>
  <c r="N136" i="18"/>
  <c r="U136" i="18" s="1"/>
  <c r="N119" i="18"/>
  <c r="U119" i="18" s="1"/>
  <c r="N125" i="18"/>
  <c r="U125" i="18" s="1"/>
  <c r="F115" i="8"/>
  <c r="I115" i="8" s="1"/>
  <c r="G115" i="18" s="1"/>
  <c r="D115" i="18" s="1"/>
  <c r="V115" i="18" s="1"/>
  <c r="F128" i="8"/>
  <c r="I128" i="8" s="1"/>
  <c r="G128" i="18" s="1"/>
  <c r="D128" i="18" s="1"/>
  <c r="V128" i="18" s="1"/>
  <c r="F118" i="8"/>
  <c r="I118" i="8" s="1"/>
  <c r="G118" i="18" s="1"/>
  <c r="D118" i="18" s="1"/>
  <c r="V118" i="18" s="1"/>
  <c r="F136" i="8"/>
  <c r="I136" i="8" s="1"/>
  <c r="G136" i="18" s="1"/>
  <c r="D136" i="18" s="1"/>
  <c r="V136" i="18" s="1"/>
  <c r="F121" i="8"/>
  <c r="I121" i="8" s="1"/>
  <c r="G121" i="18" s="1"/>
  <c r="D121" i="18" s="1"/>
  <c r="F109" i="8"/>
  <c r="I109" i="8" s="1"/>
  <c r="K109" i="8" s="1"/>
  <c r="F101" i="8"/>
  <c r="I101" i="8" s="1"/>
  <c r="K101" i="8" s="1"/>
  <c r="N94" i="18"/>
  <c r="U94" i="18" s="1"/>
  <c r="N35" i="18"/>
  <c r="U35" i="18" s="1"/>
  <c r="F105" i="8"/>
  <c r="I105" i="8" s="1"/>
  <c r="N122" i="18"/>
  <c r="U122" i="18" s="1"/>
  <c r="F137" i="8"/>
  <c r="I137" i="8" s="1"/>
  <c r="G137" i="18" s="1"/>
  <c r="D137" i="18" s="1"/>
  <c r="V137" i="18" s="1"/>
  <c r="F126" i="8"/>
  <c r="I126" i="8" s="1"/>
  <c r="G126" i="18" s="1"/>
  <c r="D126" i="18" s="1"/>
  <c r="V126" i="18" s="1"/>
  <c r="F119" i="8"/>
  <c r="I119" i="8" s="1"/>
  <c r="G119" i="18" s="1"/>
  <c r="D119" i="18" s="1"/>
  <c r="V119" i="18" s="1"/>
  <c r="F123" i="8"/>
  <c r="I123" i="8" s="1"/>
  <c r="G123" i="18" s="1"/>
  <c r="D123" i="18" s="1"/>
  <c r="F112" i="8"/>
  <c r="I112" i="8" s="1"/>
  <c r="G112" i="18" s="1"/>
  <c r="D112" i="18" s="1"/>
  <c r="V112" i="18" s="1"/>
  <c r="F111" i="8"/>
  <c r="I111" i="8" s="1"/>
  <c r="G111" i="18" s="1"/>
  <c r="D111" i="18" s="1"/>
  <c r="V111" i="18" s="1"/>
  <c r="F104" i="8"/>
  <c r="I104" i="8" s="1"/>
  <c r="K104" i="8" s="1"/>
  <c r="F98" i="8"/>
  <c r="I98" i="8" s="1"/>
  <c r="G98" i="18" s="1"/>
  <c r="D98" i="18" s="1"/>
  <c r="V98" i="18" s="1"/>
  <c r="F95" i="8"/>
  <c r="I95" i="8" s="1"/>
  <c r="G95" i="18" s="1"/>
  <c r="D95" i="18" s="1"/>
  <c r="V95" i="18" s="1"/>
  <c r="F89" i="8"/>
  <c r="I89" i="8" s="1"/>
  <c r="G89" i="18" s="1"/>
  <c r="D89" i="18" s="1"/>
  <c r="V89" i="18" s="1"/>
  <c r="F85" i="8"/>
  <c r="I85" i="8" s="1"/>
  <c r="G85" i="18" s="1"/>
  <c r="D85" i="18" s="1"/>
  <c r="V85" i="18" s="1"/>
  <c r="F82" i="8"/>
  <c r="I82" i="8" s="1"/>
  <c r="G82" i="18" s="1"/>
  <c r="D82" i="18" s="1"/>
  <c r="V82" i="18" s="1"/>
  <c r="F79" i="8"/>
  <c r="I79" i="8" s="1"/>
  <c r="G79" i="18" s="1"/>
  <c r="D79" i="18" s="1"/>
  <c r="V79" i="18" s="1"/>
  <c r="F55" i="8"/>
  <c r="I55" i="8" s="1"/>
  <c r="K55" i="8" s="1"/>
  <c r="N20" i="18"/>
  <c r="U20" i="18" s="1"/>
  <c r="F102" i="8"/>
  <c r="I102" i="8" s="1"/>
  <c r="K102" i="8" s="1"/>
  <c r="F71" i="8"/>
  <c r="I71" i="8" s="1"/>
  <c r="G71" i="18" s="1"/>
  <c r="D71" i="18" s="1"/>
  <c r="N58" i="18"/>
  <c r="U58" i="18" s="1"/>
  <c r="F116" i="8"/>
  <c r="I116" i="8" s="1"/>
  <c r="G116" i="18" s="1"/>
  <c r="D116" i="18" s="1"/>
  <c r="V116" i="18" s="1"/>
  <c r="F134" i="8"/>
  <c r="I134" i="8" s="1"/>
  <c r="G134" i="18" s="1"/>
  <c r="D134" i="18" s="1"/>
  <c r="V134" i="18" s="1"/>
  <c r="F124" i="8"/>
  <c r="I124" i="8" s="1"/>
  <c r="G124" i="18" s="1"/>
  <c r="D124" i="18" s="1"/>
  <c r="F110" i="8"/>
  <c r="I110" i="8" s="1"/>
  <c r="K110" i="8" s="1"/>
  <c r="F107" i="8"/>
  <c r="I107" i="8" s="1"/>
  <c r="K107" i="8" s="1"/>
  <c r="F97" i="8"/>
  <c r="I97" i="8" s="1"/>
  <c r="G97" i="18" s="1"/>
  <c r="D97" i="18" s="1"/>
  <c r="V97" i="18" s="1"/>
  <c r="F94" i="8"/>
  <c r="I94" i="8" s="1"/>
  <c r="G94" i="18" s="1"/>
  <c r="D94" i="18" s="1"/>
  <c r="F91" i="8"/>
  <c r="I91" i="8" s="1"/>
  <c r="G91" i="18" s="1"/>
  <c r="D91" i="18" s="1"/>
  <c r="V91" i="18" s="1"/>
  <c r="F84" i="8"/>
  <c r="I84" i="8" s="1"/>
  <c r="G84" i="18" s="1"/>
  <c r="D84" i="18" s="1"/>
  <c r="F81" i="8"/>
  <c r="I81" i="8" s="1"/>
  <c r="G81" i="18" s="1"/>
  <c r="D81" i="18" s="1"/>
  <c r="V81" i="18" s="1"/>
  <c r="F78" i="8"/>
  <c r="I78" i="8" s="1"/>
  <c r="G78" i="18" s="1"/>
  <c r="D78" i="18" s="1"/>
  <c r="V78" i="18" s="1"/>
  <c r="F75" i="8"/>
  <c r="I75" i="8" s="1"/>
  <c r="G75" i="18" s="1"/>
  <c r="D75" i="18" s="1"/>
  <c r="V75" i="18" s="1"/>
  <c r="F72" i="8"/>
  <c r="I72" i="8" s="1"/>
  <c r="G72" i="18" s="1"/>
  <c r="D72" i="18" s="1"/>
  <c r="V72" i="18" s="1"/>
  <c r="F69" i="8"/>
  <c r="I69" i="8" s="1"/>
  <c r="G69" i="18" s="1"/>
  <c r="D69" i="18" s="1"/>
  <c r="V69" i="18" s="1"/>
  <c r="F64" i="8"/>
  <c r="I64" i="8" s="1"/>
  <c r="G64" i="18" s="1"/>
  <c r="D64" i="18" s="1"/>
  <c r="V64" i="18" s="1"/>
  <c r="F61" i="8"/>
  <c r="I61" i="8" s="1"/>
  <c r="K61" i="8" s="1"/>
  <c r="F56" i="8"/>
  <c r="I56" i="8" s="1"/>
  <c r="K56" i="8" s="1"/>
  <c r="F47" i="8"/>
  <c r="I47" i="8" s="1"/>
  <c r="K47" i="8" s="1"/>
  <c r="F36" i="8"/>
  <c r="I36" i="8" s="1"/>
  <c r="K36" i="8" s="1"/>
  <c r="F28" i="8"/>
  <c r="I28" i="8" s="1"/>
  <c r="K28" i="8" s="1"/>
  <c r="F12" i="8"/>
  <c r="F57" i="8"/>
  <c r="I57" i="8" s="1"/>
  <c r="K57" i="8" s="1"/>
  <c r="F51" i="8"/>
  <c r="I51" i="8" s="1"/>
  <c r="K51" i="8" s="1"/>
  <c r="F35" i="8"/>
  <c r="I35" i="8" s="1"/>
  <c r="G35" i="18" s="1"/>
  <c r="D35" i="18" s="1"/>
  <c r="V35" i="18" s="1"/>
  <c r="F20" i="8"/>
  <c r="I20" i="8" s="1"/>
  <c r="K20" i="8" s="1"/>
  <c r="F43" i="8"/>
  <c r="I43" i="8" s="1"/>
  <c r="K43" i="8" s="1"/>
  <c r="N133" i="18"/>
  <c r="U133" i="18" s="1"/>
  <c r="F114" i="8"/>
  <c r="I114" i="8" s="1"/>
  <c r="G114" i="18" s="1"/>
  <c r="D114" i="18" s="1"/>
  <c r="V114" i="18" s="1"/>
  <c r="F131" i="8"/>
  <c r="I131" i="8" s="1"/>
  <c r="G131" i="18" s="1"/>
  <c r="D131" i="18" s="1"/>
  <c r="F125" i="8"/>
  <c r="I125" i="8" s="1"/>
  <c r="G125" i="18" s="1"/>
  <c r="D125" i="18" s="1"/>
  <c r="F106" i="8"/>
  <c r="I106" i="8" s="1"/>
  <c r="K106" i="8" s="1"/>
  <c r="F103" i="8"/>
  <c r="I103" i="8" s="1"/>
  <c r="K103" i="8" s="1"/>
  <c r="F96" i="8"/>
  <c r="I96" i="8" s="1"/>
  <c r="G96" i="18" s="1"/>
  <c r="D96" i="18" s="1"/>
  <c r="V96" i="18" s="1"/>
  <c r="F93" i="8"/>
  <c r="I93" i="8" s="1"/>
  <c r="G93" i="18" s="1"/>
  <c r="D93" i="18" s="1"/>
  <c r="V93" i="18" s="1"/>
  <c r="F90" i="8"/>
  <c r="I90" i="8" s="1"/>
  <c r="G90" i="18" s="1"/>
  <c r="D90" i="18" s="1"/>
  <c r="V90" i="18" s="1"/>
  <c r="F87" i="8"/>
  <c r="I87" i="8" s="1"/>
  <c r="G87" i="18" s="1"/>
  <c r="D87" i="18" s="1"/>
  <c r="V87" i="18" s="1"/>
  <c r="F80" i="8"/>
  <c r="I80" i="8" s="1"/>
  <c r="G80" i="18" s="1"/>
  <c r="D80" i="18" s="1"/>
  <c r="F77" i="8"/>
  <c r="I77" i="8" s="1"/>
  <c r="G77" i="18" s="1"/>
  <c r="D77" i="18" s="1"/>
  <c r="V77" i="18" s="1"/>
  <c r="F74" i="8"/>
  <c r="I74" i="8" s="1"/>
  <c r="G74" i="18" s="1"/>
  <c r="D74" i="18" s="1"/>
  <c r="V74" i="18" s="1"/>
  <c r="F70" i="8"/>
  <c r="I70" i="8" s="1"/>
  <c r="G70" i="18" s="1"/>
  <c r="D70" i="18" s="1"/>
  <c r="V70" i="18" s="1"/>
  <c r="F68" i="8"/>
  <c r="I68" i="8" s="1"/>
  <c r="G68" i="18" s="1"/>
  <c r="D68" i="18" s="1"/>
  <c r="V68" i="18" s="1"/>
  <c r="F67" i="8"/>
  <c r="I67" i="8" s="1"/>
  <c r="G67" i="18" s="1"/>
  <c r="D67" i="18" s="1"/>
  <c r="V67" i="18" s="1"/>
  <c r="F63" i="8"/>
  <c r="I63" i="8" s="1"/>
  <c r="K63" i="8" s="1"/>
  <c r="F62" i="8"/>
  <c r="I62" i="8" s="1"/>
  <c r="K62" i="8" s="1"/>
  <c r="F60" i="8"/>
  <c r="I60" i="8" s="1"/>
  <c r="K60" i="8" s="1"/>
  <c r="F59" i="8"/>
  <c r="I59" i="8" s="1"/>
  <c r="K59" i="8" s="1"/>
  <c r="F54" i="8"/>
  <c r="I54" i="8" s="1"/>
  <c r="K54" i="8" s="1"/>
  <c r="F50" i="8"/>
  <c r="I50" i="8" s="1"/>
  <c r="K50" i="8" s="1"/>
  <c r="F49" i="8"/>
  <c r="I49" i="8" s="1"/>
  <c r="G49" i="18" s="1"/>
  <c r="D49" i="18" s="1"/>
  <c r="V49" i="18" s="1"/>
  <c r="F46" i="8"/>
  <c r="I46" i="8" s="1"/>
  <c r="K46" i="8" s="1"/>
  <c r="F45" i="8"/>
  <c r="I45" i="8" s="1"/>
  <c r="K45" i="8" s="1"/>
  <c r="F42" i="8"/>
  <c r="I42" i="8" s="1"/>
  <c r="K42" i="8" s="1"/>
  <c r="F40" i="8"/>
  <c r="I40" i="8" s="1"/>
  <c r="G40" i="18" s="1"/>
  <c r="D40" i="18" s="1"/>
  <c r="V40" i="18" s="1"/>
  <c r="F38" i="8"/>
  <c r="I38" i="8" s="1"/>
  <c r="G38" i="18" s="1"/>
  <c r="D38" i="18" s="1"/>
  <c r="V38" i="18" s="1"/>
  <c r="F37" i="8"/>
  <c r="I37" i="8" s="1"/>
  <c r="G37" i="18" s="1"/>
  <c r="D37" i="18" s="1"/>
  <c r="F33" i="8"/>
  <c r="I33" i="8" s="1"/>
  <c r="G33" i="18" s="1"/>
  <c r="D33" i="18" s="1"/>
  <c r="F31" i="8"/>
  <c r="I31" i="8" s="1"/>
  <c r="K31" i="8" s="1"/>
  <c r="F30" i="8"/>
  <c r="I30" i="8" s="1"/>
  <c r="K30" i="8" s="1"/>
  <c r="F29" i="8"/>
  <c r="I29" i="8" s="1"/>
  <c r="K29" i="8" s="1"/>
  <c r="F27" i="8"/>
  <c r="I27" i="8" s="1"/>
  <c r="K27" i="8" s="1"/>
  <c r="F26" i="8"/>
  <c r="I26" i="8" s="1"/>
  <c r="K26" i="8" s="1"/>
  <c r="F25" i="8"/>
  <c r="I25" i="8" s="1"/>
  <c r="K25" i="8" s="1"/>
  <c r="F24" i="8"/>
  <c r="I24" i="8" s="1"/>
  <c r="G24" i="18" s="1"/>
  <c r="D24" i="18" s="1"/>
  <c r="V24" i="18" s="1"/>
  <c r="F23" i="8"/>
  <c r="I23" i="8" s="1"/>
  <c r="K23" i="8" s="1"/>
  <c r="F19" i="8"/>
  <c r="I19" i="8" s="1"/>
  <c r="K19" i="8" s="1"/>
  <c r="F18" i="8"/>
  <c r="I18" i="8" s="1"/>
  <c r="K18" i="8" s="1"/>
  <c r="F17" i="8"/>
  <c r="I17" i="8" s="1"/>
  <c r="K17" i="8" s="1"/>
  <c r="F15" i="8"/>
  <c r="I15" i="8" s="1"/>
  <c r="K15" i="8" s="1"/>
  <c r="F14" i="8"/>
  <c r="I14" i="8" s="1"/>
  <c r="F13" i="8"/>
  <c r="I13" i="8" s="1"/>
  <c r="K13" i="8" s="1"/>
  <c r="N37" i="18"/>
  <c r="U37" i="18" s="1"/>
  <c r="F100" i="8"/>
  <c r="I100" i="8" s="1"/>
  <c r="K100" i="8" s="1"/>
  <c r="F127" i="8"/>
  <c r="I127" i="8" s="1"/>
  <c r="G127" i="18" s="1"/>
  <c r="D127" i="18" s="1"/>
  <c r="V127" i="18" s="1"/>
  <c r="F135" i="8"/>
  <c r="I135" i="8" s="1"/>
  <c r="G135" i="18" s="1"/>
  <c r="D135" i="18" s="1"/>
  <c r="V135" i="18" s="1"/>
  <c r="F120" i="8"/>
  <c r="I120" i="8" s="1"/>
  <c r="G120" i="18" s="1"/>
  <c r="D120" i="18" s="1"/>
  <c r="V120" i="18" s="1"/>
  <c r="F113" i="8"/>
  <c r="I113" i="8" s="1"/>
  <c r="G113" i="18" s="1"/>
  <c r="D113" i="18" s="1"/>
  <c r="V113" i="18" s="1"/>
  <c r="F108" i="8"/>
  <c r="I108" i="8" s="1"/>
  <c r="K108" i="8" s="1"/>
  <c r="F99" i="8"/>
  <c r="I99" i="8" s="1"/>
  <c r="K99" i="8" s="1"/>
  <c r="F92" i="8"/>
  <c r="F88" i="8"/>
  <c r="I88" i="8" s="1"/>
  <c r="G88" i="18" s="1"/>
  <c r="D88" i="18" s="1"/>
  <c r="V88" i="18" s="1"/>
  <c r="F86" i="8"/>
  <c r="I86" i="8" s="1"/>
  <c r="G86" i="18" s="1"/>
  <c r="D86" i="18" s="1"/>
  <c r="V86" i="18" s="1"/>
  <c r="F83" i="8"/>
  <c r="I83" i="8" s="1"/>
  <c r="G83" i="18" s="1"/>
  <c r="D83" i="18" s="1"/>
  <c r="F76" i="8"/>
  <c r="I76" i="8" s="1"/>
  <c r="G76" i="18" s="1"/>
  <c r="D76" i="18" s="1"/>
  <c r="V76" i="18" s="1"/>
  <c r="F73" i="8"/>
  <c r="I73" i="8" s="1"/>
  <c r="G73" i="18" s="1"/>
  <c r="D73" i="18" s="1"/>
  <c r="V73" i="18" s="1"/>
  <c r="F66" i="8"/>
  <c r="I66" i="8" s="1"/>
  <c r="G66" i="18" s="1"/>
  <c r="D66" i="18" s="1"/>
  <c r="F65" i="8"/>
  <c r="I65" i="8" s="1"/>
  <c r="G65" i="18" s="1"/>
  <c r="D65" i="18" s="1"/>
  <c r="F58" i="8"/>
  <c r="I58" i="8" s="1"/>
  <c r="K58" i="8" s="1"/>
  <c r="F52" i="8"/>
  <c r="I52" i="8" s="1"/>
  <c r="K52" i="8" s="1"/>
  <c r="F53" i="8"/>
  <c r="I53" i="8" s="1"/>
  <c r="K53" i="8" s="1"/>
  <c r="F48" i="8"/>
  <c r="I48" i="8" s="1"/>
  <c r="K48" i="8" s="1"/>
  <c r="F44" i="8"/>
  <c r="I44" i="8" s="1"/>
  <c r="K44" i="8" s="1"/>
  <c r="F41" i="8"/>
  <c r="I41" i="8" s="1"/>
  <c r="K41" i="8" s="1"/>
  <c r="F39" i="8"/>
  <c r="I39" i="8" s="1"/>
  <c r="K39" i="8" s="1"/>
  <c r="F34" i="8"/>
  <c r="I34" i="8" s="1"/>
  <c r="G34" i="18" s="1"/>
  <c r="D34" i="18" s="1"/>
  <c r="F32" i="8"/>
  <c r="I32" i="8" s="1"/>
  <c r="K32" i="8" s="1"/>
  <c r="F22" i="8"/>
  <c r="I22" i="8" s="1"/>
  <c r="K22" i="8" s="1"/>
  <c r="F21" i="8"/>
  <c r="I21" i="8" s="1"/>
  <c r="K21" i="8" s="1"/>
  <c r="F16" i="8"/>
  <c r="I16" i="8" s="1"/>
  <c r="K16" i="8" s="1"/>
  <c r="D11" i="8"/>
  <c r="D6" i="8" s="1"/>
  <c r="D151" i="8" s="1"/>
  <c r="N12" i="18"/>
  <c r="U12" i="18" s="1"/>
  <c r="V83" i="18" l="1"/>
  <c r="V123" i="18"/>
  <c r="V84" i="18"/>
  <c r="V122" i="18"/>
  <c r="V33" i="18"/>
  <c r="V121" i="18"/>
  <c r="V37" i="18"/>
  <c r="V94" i="18"/>
  <c r="V71" i="18"/>
  <c r="V65" i="18"/>
  <c r="V125" i="18"/>
  <c r="V129" i="18"/>
  <c r="V34" i="18"/>
  <c r="V66" i="18"/>
  <c r="G14" i="18"/>
  <c r="D14" i="18" s="1"/>
  <c r="V14" i="18" s="1"/>
  <c r="K14" i="8"/>
  <c r="V80" i="18"/>
  <c r="V131" i="18"/>
  <c r="G105" i="18"/>
  <c r="D105" i="18" s="1"/>
  <c r="K105" i="8"/>
  <c r="Q151" i="15"/>
  <c r="V105" i="18"/>
  <c r="V124" i="18"/>
  <c r="G15" i="18"/>
  <c r="D15" i="18" s="1"/>
  <c r="V15" i="18" s="1"/>
  <c r="I92" i="8"/>
  <c r="F11" i="8"/>
  <c r="F6" i="8" s="1"/>
  <c r="F151" i="8" s="1"/>
  <c r="G46" i="18"/>
  <c r="D46" i="18" s="1"/>
  <c r="V46" i="18" s="1"/>
  <c r="G51" i="18"/>
  <c r="D51" i="18" s="1"/>
  <c r="V51" i="18" s="1"/>
  <c r="G61" i="18"/>
  <c r="D61" i="18" s="1"/>
  <c r="V61" i="18" s="1"/>
  <c r="G52" i="18"/>
  <c r="D52" i="18" s="1"/>
  <c r="V52" i="18" s="1"/>
  <c r="G18" i="18"/>
  <c r="D18" i="18" s="1"/>
  <c r="V18" i="18" s="1"/>
  <c r="G30" i="18"/>
  <c r="D30" i="18" s="1"/>
  <c r="V30" i="18" s="1"/>
  <c r="G62" i="18"/>
  <c r="D62" i="18" s="1"/>
  <c r="V62" i="18" s="1"/>
  <c r="G47" i="18"/>
  <c r="D47" i="18" s="1"/>
  <c r="V47" i="18" s="1"/>
  <c r="G32" i="18"/>
  <c r="D32" i="18" s="1"/>
  <c r="V32" i="18" s="1"/>
  <c r="G60" i="18"/>
  <c r="D60" i="18" s="1"/>
  <c r="V60" i="18" s="1"/>
  <c r="G48" i="18"/>
  <c r="D48" i="18" s="1"/>
  <c r="V48" i="18" s="1"/>
  <c r="G25" i="18"/>
  <c r="D25" i="18" s="1"/>
  <c r="V25" i="18" s="1"/>
  <c r="G103" i="18"/>
  <c r="D103" i="18" s="1"/>
  <c r="V103" i="18" s="1"/>
  <c r="G110" i="18"/>
  <c r="D110" i="18" s="1"/>
  <c r="V110" i="18" s="1"/>
  <c r="G21" i="18"/>
  <c r="D21" i="18" s="1"/>
  <c r="V21" i="18" s="1"/>
  <c r="G39" i="18"/>
  <c r="D39" i="18" s="1"/>
  <c r="V39" i="18" s="1"/>
  <c r="G58" i="18"/>
  <c r="D58" i="18" s="1"/>
  <c r="V58" i="18" s="1"/>
  <c r="G13" i="18"/>
  <c r="D13" i="18" s="1"/>
  <c r="V13" i="18" s="1"/>
  <c r="G19" i="18"/>
  <c r="D19" i="18" s="1"/>
  <c r="V19" i="18" s="1"/>
  <c r="G31" i="18"/>
  <c r="D31" i="18" s="1"/>
  <c r="V31" i="18" s="1"/>
  <c r="G22" i="18"/>
  <c r="D22" i="18" s="1"/>
  <c r="V22" i="18" s="1"/>
  <c r="G41" i="18"/>
  <c r="D41" i="18" s="1"/>
  <c r="V41" i="18" s="1"/>
  <c r="G100" i="18"/>
  <c r="D100" i="18" s="1"/>
  <c r="V100" i="18" s="1"/>
  <c r="G45" i="18"/>
  <c r="D45" i="18" s="1"/>
  <c r="V45" i="18" s="1"/>
  <c r="G59" i="18"/>
  <c r="D59" i="18" s="1"/>
  <c r="V59" i="18" s="1"/>
  <c r="G106" i="18"/>
  <c r="D106" i="18" s="1"/>
  <c r="V106" i="18" s="1"/>
  <c r="G101" i="18"/>
  <c r="D101" i="18" s="1"/>
  <c r="V101" i="18" s="1"/>
  <c r="G16" i="18"/>
  <c r="D16" i="18" s="1"/>
  <c r="V16" i="18" s="1"/>
  <c r="G44" i="18"/>
  <c r="D44" i="18" s="1"/>
  <c r="V44" i="18" s="1"/>
  <c r="G99" i="18"/>
  <c r="D99" i="18" s="1"/>
  <c r="V99" i="18" s="1"/>
  <c r="G17" i="18"/>
  <c r="D17" i="18" s="1"/>
  <c r="V17" i="18" s="1"/>
  <c r="G26" i="18"/>
  <c r="D26" i="18" s="1"/>
  <c r="V26" i="18" s="1"/>
  <c r="G27" i="18"/>
  <c r="D27" i="18" s="1"/>
  <c r="V27" i="18" s="1"/>
  <c r="G42" i="18"/>
  <c r="D42" i="18" s="1"/>
  <c r="V42" i="18" s="1"/>
  <c r="G50" i="18"/>
  <c r="D50" i="18" s="1"/>
  <c r="V50" i="18" s="1"/>
  <c r="G55" i="18"/>
  <c r="D55" i="18" s="1"/>
  <c r="V55" i="18" s="1"/>
  <c r="G108" i="18"/>
  <c r="D108" i="18" s="1"/>
  <c r="V108" i="18" s="1"/>
  <c r="G43" i="18"/>
  <c r="D43" i="18" s="1"/>
  <c r="V43" i="18" s="1"/>
  <c r="I12" i="8"/>
  <c r="K12" i="8" s="1"/>
  <c r="G23" i="18"/>
  <c r="D23" i="18" s="1"/>
  <c r="V23" i="18" s="1"/>
  <c r="G28" i="18"/>
  <c r="D28" i="18" s="1"/>
  <c r="V28" i="18" s="1"/>
  <c r="G36" i="18"/>
  <c r="D36" i="18" s="1"/>
  <c r="V36" i="18" s="1"/>
  <c r="G104" i="18"/>
  <c r="D104" i="18" s="1"/>
  <c r="V104" i="18" s="1"/>
  <c r="G107" i="18"/>
  <c r="D107" i="18" s="1"/>
  <c r="V107" i="18" s="1"/>
  <c r="N11" i="18"/>
  <c r="G53" i="18"/>
  <c r="D53" i="18" s="1"/>
  <c r="V53" i="18" s="1"/>
  <c r="G29" i="18"/>
  <c r="D29" i="18" s="1"/>
  <c r="V29" i="18" s="1"/>
  <c r="G54" i="18"/>
  <c r="D54" i="18" s="1"/>
  <c r="V54" i="18" s="1"/>
  <c r="G63" i="18"/>
  <c r="D63" i="18" s="1"/>
  <c r="V63" i="18" s="1"/>
  <c r="G20" i="18"/>
  <c r="D20" i="18" s="1"/>
  <c r="V20" i="18" s="1"/>
  <c r="G57" i="18"/>
  <c r="D57" i="18" s="1"/>
  <c r="V57" i="18" s="1"/>
  <c r="G56" i="18"/>
  <c r="D56" i="18" s="1"/>
  <c r="V56" i="18" s="1"/>
  <c r="G102" i="18"/>
  <c r="D102" i="18" s="1"/>
  <c r="V102" i="18" s="1"/>
  <c r="G109" i="18"/>
  <c r="D109" i="18" s="1"/>
  <c r="V109" i="18" s="1"/>
  <c r="G133" i="18"/>
  <c r="D133" i="18" s="1"/>
  <c r="V133" i="18" s="1"/>
  <c r="G92" i="18" l="1"/>
  <c r="D92" i="18" s="1"/>
  <c r="V92" i="18" s="1"/>
  <c r="I11" i="8"/>
  <c r="K11" i="8" s="1"/>
  <c r="U11" i="18"/>
  <c r="N6" i="18"/>
  <c r="G12" i="18"/>
  <c r="U6" i="18" l="1"/>
  <c r="I6" i="8"/>
  <c r="G150" i="18" s="1"/>
  <c r="D150" i="18" s="1"/>
  <c r="G11" i="18"/>
  <c r="G6" i="18" s="1"/>
  <c r="G151" i="18" s="1"/>
  <c r="D12" i="18"/>
  <c r="V12" i="18" s="1"/>
  <c r="I151" i="8" l="1"/>
  <c r="K6" i="8"/>
  <c r="D11" i="18"/>
  <c r="V11" i="18" s="1"/>
  <c r="D6" i="18" l="1"/>
  <c r="V6" i="18" l="1"/>
  <c r="D151" i="18"/>
</calcChain>
</file>

<file path=xl/sharedStrings.xml><?xml version="1.0" encoding="utf-8"?>
<sst xmlns="http://schemas.openxmlformats.org/spreadsheetml/2006/main" count="2359" uniqueCount="331">
  <si>
    <t>ГБУЗ РБ Давлекановская ЦРБ</t>
  </si>
  <si>
    <t>ГБУЗ РБ Миякинская ЦРБ</t>
  </si>
  <si>
    <t>ГБУЗ РБ Белебеевская ЦРБ</t>
  </si>
  <si>
    <t>ГБУЗ РБ Бижбулякская ЦРБ</t>
  </si>
  <si>
    <t>ГБУЗ РБ Ермекеевская ЦРБ</t>
  </si>
  <si>
    <t>ГБУЗ РБ Бирская ЦРБ</t>
  </si>
  <si>
    <t>ГБУЗ РБ Караидельская ЦРБ</t>
  </si>
  <si>
    <t>ГБУЗ РБ Мишкинская ЦРБ</t>
  </si>
  <si>
    <t>ГБУЗ РБ Верхне-Татышлинская ЦРБ</t>
  </si>
  <si>
    <t>ГБУЗ РБ Белорецкая ЦРКБ</t>
  </si>
  <si>
    <t>ГБУЗ РБ Аскаровская ЦРБ</t>
  </si>
  <si>
    <t>ГБУЗ РБ Бурзянская ЦРБ</t>
  </si>
  <si>
    <t>ГБУЗ РБ Белокатайская ЦРБ</t>
  </si>
  <si>
    <t>ГБУЗ РБ Месягутовская ЦРБ</t>
  </si>
  <si>
    <t>ГБУЗ РБ Кигинская ЦРБ</t>
  </si>
  <si>
    <t>ГБУЗ РБ Малоязовская ЦРБ</t>
  </si>
  <si>
    <t>ГБУЗ РБ Исянгуловская ЦРБ</t>
  </si>
  <si>
    <t>ГБУЗ РБ Калтасинская ЦРБ</t>
  </si>
  <si>
    <t>ГБУЗ РБ Краснокамская ЦРБ</t>
  </si>
  <si>
    <t>ГБУЗ РБ Янаульская ЦРБ</t>
  </si>
  <si>
    <t>ГБУЗ РБ Федоровская ЦРБ</t>
  </si>
  <si>
    <t>ГБУЗ РБ Ишимбайская ЦРБ</t>
  </si>
  <si>
    <t>ГБУЗ РБ Акъярская ЦРБ</t>
  </si>
  <si>
    <t>ГБУЗ РБ Толбазинская ЦРБ</t>
  </si>
  <si>
    <t>ГБУЗ РБ Красноусольская ЦРБ</t>
  </si>
  <si>
    <t>ГБУЗ РБ Туймазинская ЦРБ</t>
  </si>
  <si>
    <t>ГБУЗ РБ Благовещенская ЦРБ</t>
  </si>
  <si>
    <t>ГБУЗ РБ Архангельская ЦРБ</t>
  </si>
  <si>
    <t>ГБУЗ РБ Иглинская ЦРБ</t>
  </si>
  <si>
    <t>ГБУЗ РБ Кармаскалинская ЦРБ</t>
  </si>
  <si>
    <t>ГБУЗ РБ Кушнаренковская ЦРБ</t>
  </si>
  <si>
    <t>ГБУЗ РБ Нуримановская ЦРБ</t>
  </si>
  <si>
    <t>ГБУЗ РБ Буздякская ЦРБ</t>
  </si>
  <si>
    <t>ГБУЗ РБ Чишминская ЦРБ</t>
  </si>
  <si>
    <t>ГБУЗ РБ ГКБ №8 г.Уфа</t>
  </si>
  <si>
    <t>ГБУЗ РБ ГКБ №13 г.Уфа</t>
  </si>
  <si>
    <t>ГБУЗ РБ ГБ г.Салават</t>
  </si>
  <si>
    <t>ГБУЗ РБ ЦГБ г.Сибай</t>
  </si>
  <si>
    <t>ГБУЗ РБ ГБ г.Кумертау</t>
  </si>
  <si>
    <t>ГБУЗ РКЦ</t>
  </si>
  <si>
    <t>ГБУЗ РКГВВ</t>
  </si>
  <si>
    <t>ГБУЗ РБ Аскинская ЦРБ</t>
  </si>
  <si>
    <t>ГБУЗ РБ Большеустьикинская ЦРБ</t>
  </si>
  <si>
    <t>№ п/п</t>
  </si>
  <si>
    <t>Наименование медицинской организации</t>
  </si>
  <si>
    <t>ГБУЗ РДКБ</t>
  </si>
  <si>
    <t>ГБУЗ РМГЦ</t>
  </si>
  <si>
    <t>ГБУЗ РКПЦ МЗ РБ</t>
  </si>
  <si>
    <t>ФКУЗ "МСЧ МВД России по Республике Башкортостан"</t>
  </si>
  <si>
    <t>ГБУЗ РБ ГДКБ №17 г.Уфа</t>
  </si>
  <si>
    <t>ГБУЗ РБ Поликлиника №46 г.Уфа</t>
  </si>
  <si>
    <t>ГБУЗ РБ Детская поликлиника №2 г.Уфа</t>
  </si>
  <si>
    <t>ГБУЗ РБ Чекмагушевская ЦРБ</t>
  </si>
  <si>
    <t>Резерв</t>
  </si>
  <si>
    <t>025004</t>
  </si>
  <si>
    <t>022103</t>
  </si>
  <si>
    <t>025001</t>
  </si>
  <si>
    <t>025005</t>
  </si>
  <si>
    <t>022102</t>
  </si>
  <si>
    <t>021201</t>
  </si>
  <si>
    <t>ГБУЗ РБ ГБ г.Нефтекамск</t>
  </si>
  <si>
    <t>027001</t>
  </si>
  <si>
    <t>021206</t>
  </si>
  <si>
    <t>025003</t>
  </si>
  <si>
    <t>021205</t>
  </si>
  <si>
    <t>025002</t>
  </si>
  <si>
    <t>022104</t>
  </si>
  <si>
    <t>021501</t>
  </si>
  <si>
    <t>024001</t>
  </si>
  <si>
    <t>022001</t>
  </si>
  <si>
    <t>024005</t>
  </si>
  <si>
    <t>024002</t>
  </si>
  <si>
    <t>022012</t>
  </si>
  <si>
    <t>021901</t>
  </si>
  <si>
    <t>021502</t>
  </si>
  <si>
    <t>024006</t>
  </si>
  <si>
    <t>ФГБУЗ МСЧ №142 ФМБА России</t>
  </si>
  <si>
    <t>021536</t>
  </si>
  <si>
    <t>ООО "МедТех"</t>
  </si>
  <si>
    <t>021621</t>
  </si>
  <si>
    <t>ГАУЗ РБ  "Санаторий для детей Нур г.Стерлитамак"</t>
  </si>
  <si>
    <t>021601</t>
  </si>
  <si>
    <t>ГБУЗ РБ ГКБ №1 г.Стерлитамак</t>
  </si>
  <si>
    <t>021616</t>
  </si>
  <si>
    <t>ГБУЗ РБ ДБ г.Стерлитамак</t>
  </si>
  <si>
    <t>021636</t>
  </si>
  <si>
    <t>ГБУЗ РБ СП г.Стерлитамак</t>
  </si>
  <si>
    <t>021111</t>
  </si>
  <si>
    <t>021424</t>
  </si>
  <si>
    <t>021105</t>
  </si>
  <si>
    <t>029001</t>
  </si>
  <si>
    <t>021605</t>
  </si>
  <si>
    <t>021104</t>
  </si>
  <si>
    <t>021102</t>
  </si>
  <si>
    <t>021606</t>
  </si>
  <si>
    <t>021607</t>
  </si>
  <si>
    <t>021405</t>
  </si>
  <si>
    <t>021401</t>
  </si>
  <si>
    <t>ООО "Медсервис" г.Салават</t>
  </si>
  <si>
    <t>021303</t>
  </si>
  <si>
    <t>ГБУЗ РБ ГБ №1 г.Октябрьский</t>
  </si>
  <si>
    <t>028004</t>
  </si>
  <si>
    <t>023002</t>
  </si>
  <si>
    <t>023005</t>
  </si>
  <si>
    <t>028002</t>
  </si>
  <si>
    <t>021002</t>
  </si>
  <si>
    <t>023006</t>
  </si>
  <si>
    <t>021001</t>
  </si>
  <si>
    <t>021003</t>
  </si>
  <si>
    <t>021701</t>
  </si>
  <si>
    <t>021706</t>
  </si>
  <si>
    <t>021110</t>
  </si>
  <si>
    <t>021100</t>
  </si>
  <si>
    <t>027000</t>
  </si>
  <si>
    <t>ГБУЗ РБ Детская поликлиника  №4 г.Уфа</t>
  </si>
  <si>
    <t>021120</t>
  </si>
  <si>
    <t>021130</t>
  </si>
  <si>
    <t>021140</t>
  </si>
  <si>
    <t>021150</t>
  </si>
  <si>
    <t>029100</t>
  </si>
  <si>
    <t>029300</t>
  </si>
  <si>
    <t>029700</t>
  </si>
  <si>
    <t>021040</t>
  </si>
  <si>
    <t>021050</t>
  </si>
  <si>
    <t>021060</t>
  </si>
  <si>
    <t>021070</t>
  </si>
  <si>
    <t>021080</t>
  </si>
  <si>
    <t>021160</t>
  </si>
  <si>
    <t>021310</t>
  </si>
  <si>
    <t>029400</t>
  </si>
  <si>
    <t>ГБУЗ РБ ГКБ Демского района г.Уфы</t>
  </si>
  <si>
    <t>023500</t>
  </si>
  <si>
    <t>021800</t>
  </si>
  <si>
    <t>024200</t>
  </si>
  <si>
    <t>022300</t>
  </si>
  <si>
    <t>021200</t>
  </si>
  <si>
    <t>028000</t>
  </si>
  <si>
    <t>023200</t>
  </si>
  <si>
    <t>020159</t>
  </si>
  <si>
    <t>022800</t>
  </si>
  <si>
    <t>025000</t>
  </si>
  <si>
    <t>020171</t>
  </si>
  <si>
    <t>УФИЦ РАН</t>
  </si>
  <si>
    <t>022117</t>
  </si>
  <si>
    <t>ЧУЗ "КБ "РЖД-Медицина"г.Уфа</t>
  </si>
  <si>
    <t>022204</t>
  </si>
  <si>
    <t>026005</t>
  </si>
  <si>
    <t>022202</t>
  </si>
  <si>
    <t>026002</t>
  </si>
  <si>
    <t>022002</t>
  </si>
  <si>
    <t>022201</t>
  </si>
  <si>
    <t>022205</t>
  </si>
  <si>
    <t>026004</t>
  </si>
  <si>
    <t>022208</t>
  </si>
  <si>
    <t>026003</t>
  </si>
  <si>
    <t>026001</t>
  </si>
  <si>
    <t>022203</t>
  </si>
  <si>
    <t>027002</t>
  </si>
  <si>
    <t>022000</t>
  </si>
  <si>
    <t>022003</t>
  </si>
  <si>
    <t>020251</t>
  </si>
  <si>
    <t>ООО  "МЦ "Агидель"</t>
  </si>
  <si>
    <t>020169</t>
  </si>
  <si>
    <t>ООО "АНЭКО"</t>
  </si>
  <si>
    <t>020235</t>
  </si>
  <si>
    <t>ООО "Евромед-Уфа"</t>
  </si>
  <si>
    <t>020232</t>
  </si>
  <si>
    <t>ООО "Клиника глазных болезней"</t>
  </si>
  <si>
    <t>020241</t>
  </si>
  <si>
    <t>ООО "Клиника современной флебологии"</t>
  </si>
  <si>
    <t>020181</t>
  </si>
  <si>
    <t>ООО "Клиника Эксперт Уфа"</t>
  </si>
  <si>
    <t>029140</t>
  </si>
  <si>
    <t>ООО "Лаборатория гемодиализа"</t>
  </si>
  <si>
    <t>029150</t>
  </si>
  <si>
    <t>ООО "ЛДЦ МИБС-Уфа"</t>
  </si>
  <si>
    <t>020188</t>
  </si>
  <si>
    <t>ООО"МД Проект 2010"</t>
  </si>
  <si>
    <t>020157</t>
  </si>
  <si>
    <t>ООО "Медицинский центр Семья"</t>
  </si>
  <si>
    <t>020265</t>
  </si>
  <si>
    <t>ООО "ММЦ Медикал Он Груп-Уфа"</t>
  </si>
  <si>
    <t>020199</t>
  </si>
  <si>
    <t>020172</t>
  </si>
  <si>
    <t>020170</t>
  </si>
  <si>
    <t>020161</t>
  </si>
  <si>
    <t>ООО "Экома"</t>
  </si>
  <si>
    <t>020248</t>
  </si>
  <si>
    <t>022120</t>
  </si>
  <si>
    <t>022100</t>
  </si>
  <si>
    <t>ГАУЗ РКОД Минздрава РБ</t>
  </si>
  <si>
    <t>022130</t>
  </si>
  <si>
    <t>022113</t>
  </si>
  <si>
    <t xml:space="preserve">022112 </t>
  </si>
  <si>
    <t>026000</t>
  </si>
  <si>
    <t>022132</t>
  </si>
  <si>
    <t>022124</t>
  </si>
  <si>
    <t>ГБУЗ РВФД</t>
  </si>
  <si>
    <t>022220</t>
  </si>
  <si>
    <t>022400</t>
  </si>
  <si>
    <t>022720</t>
  </si>
  <si>
    <t>022710</t>
  </si>
  <si>
    <t>ГБУЗ РКИБ</t>
  </si>
  <si>
    <t>022121</t>
  </si>
  <si>
    <t>АУЗ РСП</t>
  </si>
  <si>
    <t>022134</t>
  </si>
  <si>
    <t>ООО "Центр ПЭТ-Технолоджи"</t>
  </si>
  <si>
    <t>ГБУЗ РБ Балтачевская ЦРБ</t>
  </si>
  <si>
    <t>ГБУЗ РБ Бураевская ЦРБ</t>
  </si>
  <si>
    <t>ГБУЗ РБ Дюртюлинская ЦРБ</t>
  </si>
  <si>
    <t>ГБУЗ РБ Зилаирская ЦРБ</t>
  </si>
  <si>
    <t>ГБУЗ РБ Мелеузовская ЦРБ</t>
  </si>
  <si>
    <t>ГБУЗ РБ Мраковская ЦРБ</t>
  </si>
  <si>
    <t>ГБУЗ РБ Стерлибашевская ЦРБ</t>
  </si>
  <si>
    <t>ГБУЗ РБ Верхнеяркеевская ЦРБ</t>
  </si>
  <si>
    <t>ГБУЗ РБ Раевская ЦРБ</t>
  </si>
  <si>
    <t>ГБУЗ РБ Шаранская ЦРБ</t>
  </si>
  <si>
    <t>ГБУЗ РБ Языковская ЦРБ</t>
  </si>
  <si>
    <t>ГБУЗ РБ Бакалинская ЦРБ</t>
  </si>
  <si>
    <t>ООО "ОСЦ"</t>
  </si>
  <si>
    <t>021322</t>
  </si>
  <si>
    <t>Итого по МО</t>
  </si>
  <si>
    <t>ВСЕГО</t>
  </si>
  <si>
    <t>ГБУЗ РКБ им. Г.Г.Куватова</t>
  </si>
  <si>
    <t>ГБУЗ РБ КБСМП г.Уфа</t>
  </si>
  <si>
    <t xml:space="preserve">ГБУЗ РКВД </t>
  </si>
  <si>
    <t>Посещения с профилактическими и иными целями</t>
  </si>
  <si>
    <t>Обращения в связи с заболеваниями</t>
  </si>
  <si>
    <t>ГБУЗ РБ ГКБ №18 г.Уфы</t>
  </si>
  <si>
    <t>посещения при оказании паллиативной помощи, в том числе на дому (за исключением посещений на дому выездными бригадами)</t>
  </si>
  <si>
    <t>посещения на дому выездными патронажными бригадами</t>
  </si>
  <si>
    <t>Всего</t>
  </si>
  <si>
    <t>020163</t>
  </si>
  <si>
    <t>ООО "АВИЦЕННА" г.Нефтекамск</t>
  </si>
  <si>
    <t>029179</t>
  </si>
  <si>
    <t>ГАУЗ РБ Санаторий "Дуслык" г.Уфа</t>
  </si>
  <si>
    <t>ГБУЗ РБ Детская поликлиника №3 г.Уфа</t>
  </si>
  <si>
    <t>ГБУЗ РБ Детская поликлиника №5 г.Уфа</t>
  </si>
  <si>
    <t>ГАУЗ РБ Детская стоматологическая поликлиника №3 г.Уфа</t>
  </si>
  <si>
    <t>ГБУЗ РБ Детская стоматологическая поликлиника  №7 г.Уфа</t>
  </si>
  <si>
    <t>ГБУЗ РБ Поликлиника №43 г.Уфа</t>
  </si>
  <si>
    <t>ГБУЗ РБ Поликлиника №50 г.Уфа</t>
  </si>
  <si>
    <t>ГБУЗ РБ Стоматологическая поликлиника №1 г.Уфа</t>
  </si>
  <si>
    <t>ГБУЗ РБ Стоматологическая поликлиника №2 г.Уфа</t>
  </si>
  <si>
    <t>ГБУЗ РБ Стоматологическая поликлиника №4 г.Уфа</t>
  </si>
  <si>
    <t>ГБУЗ РБ Стоматологическая поликлиника №5 г.Уфа</t>
  </si>
  <si>
    <t>ГБУЗ РБ Стоматологическая поликлиника №6 г.Уфа</t>
  </si>
  <si>
    <t>ГАУЗ РБ Стоматологическая поликлиника №8 г.Уфа</t>
  </si>
  <si>
    <t>ГАУЗ РБ Стоматологическая поликлиника №9 г.Уфа</t>
  </si>
  <si>
    <t>ГБУЗ РБ ГКБ №5 г.Уфа</t>
  </si>
  <si>
    <t>ФГБОУ ВО БГМУ Минздрава России всего, в том числе:</t>
  </si>
  <si>
    <t>ФГБОУ ВО БГМУ Минздрава России (стоматология)</t>
  </si>
  <si>
    <t>ООО "МЦ МЕГИ"</t>
  </si>
  <si>
    <t>020005</t>
  </si>
  <si>
    <t>ГБУЗ РКНД Минздрава РБ</t>
  </si>
  <si>
    <t>020006</t>
  </si>
  <si>
    <t>ГБУЗ РКПЦ Минздрава РБ</t>
  </si>
  <si>
    <t>020007</t>
  </si>
  <si>
    <t>в условиях дневного стационара</t>
  </si>
  <si>
    <t xml:space="preserve">ИТОГО </t>
  </si>
  <si>
    <t>в амбулаторных условиях</t>
  </si>
  <si>
    <t>ГБУЗ РБ ЦСМП и МК</t>
  </si>
  <si>
    <t>020164</t>
  </si>
  <si>
    <t>ГАУЗ РПНС Акбузат</t>
  </si>
  <si>
    <t>ООО "Медси-Уфа"</t>
  </si>
  <si>
    <t>Реестро-вый номер</t>
  </si>
  <si>
    <t>в  условиях круглосуточного стационара</t>
  </si>
  <si>
    <t>Посещения всего</t>
  </si>
  <si>
    <t xml:space="preserve">в условиях круглосуточных стационаров </t>
  </si>
  <si>
    <t xml:space="preserve">в условиях дневных стационаров </t>
  </si>
  <si>
    <t>Обращения в связи с заболеваниями всего</t>
  </si>
  <si>
    <t>ГБУЗ РБ Детская поликлиника №6 г.Уфа</t>
  </si>
  <si>
    <t>Долечивание работающих граждан непосредствен-но после стационарного лечения в санаторно-курортных организациях РБ</t>
  </si>
  <si>
    <t xml:space="preserve">Лечебные мероприятия  "Кибер-нож" </t>
  </si>
  <si>
    <t>Медицинская помощь по профилю "Венерология"</t>
  </si>
  <si>
    <t>Медицинская помощь по профилю "Паллиативная медицинская помощь"</t>
  </si>
  <si>
    <t xml:space="preserve">Дополнительное финансовое обеспечение видов и условий оказания медицинской помощи, не установленных базовой программой ОМС </t>
  </si>
  <si>
    <t>Медицинская помощь по профилю "Психотерапия"</t>
  </si>
  <si>
    <t>Медицинская помощь по профилю "Наркология"</t>
  </si>
  <si>
    <t>Медицинская помощь по профилю "Фтизиатрия"</t>
  </si>
  <si>
    <t>Посещения с профилактичес-кими и иными целями</t>
  </si>
  <si>
    <t xml:space="preserve">в условиях круглосуточного стационара </t>
  </si>
  <si>
    <t xml:space="preserve">в условиях дневного стационара </t>
  </si>
  <si>
    <t xml:space="preserve">в условиях круглосуточ-ного стационара </t>
  </si>
  <si>
    <t>ГБУЗ РКПТД (консультативные посещения)</t>
  </si>
  <si>
    <t>Все МО, кроме ГБУЗ РКНД Минздрава РБ</t>
  </si>
  <si>
    <t>все МО, кроме ГБУЗ РКНД Минздрава РБ</t>
  </si>
  <si>
    <t>ГБУЗ РКНД Минздрава РБ (консультатив-ные посещения)</t>
  </si>
  <si>
    <t>в условиях круглосуточного стационара</t>
  </si>
  <si>
    <t>все МО кроме ГБУЗ РКПЦ Минздрава РБ</t>
  </si>
  <si>
    <t>ИТОГО</t>
  </si>
  <si>
    <t>ФГБОУ ВО БГМУ Минздрава России (без стоматологии, офтальмологии для отдельных структурных подразделений)</t>
  </si>
  <si>
    <t>ФГБОУ ВО БГМУ Минздрава России (офтальмология для отдельных структурных подразделений)</t>
  </si>
  <si>
    <t>ГБУЗ РБ ГКПЦ г.Уфы</t>
  </si>
  <si>
    <t>в том числе</t>
  </si>
  <si>
    <t>операции с имплантацией референсных маркеров</t>
  </si>
  <si>
    <t>операции без имплантации референсных маркеров</t>
  </si>
  <si>
    <t>АНМО "Уфимский хоспис"</t>
  </si>
  <si>
    <t>020051</t>
  </si>
  <si>
    <t xml:space="preserve">Всего </t>
  </si>
  <si>
    <t>ООО "Клиника эстетической медицины "Юхелф"</t>
  </si>
  <si>
    <t>Посещения все, кроме паллиативной МП</t>
  </si>
  <si>
    <t>Обращения</t>
  </si>
  <si>
    <t>ДС</t>
  </si>
  <si>
    <t>ГБУЗ РЦПБ СО СПИДОМ И ИЗ</t>
  </si>
  <si>
    <t>020052</t>
  </si>
  <si>
    <t>ООО "Клиника Фомина Уфа"</t>
  </si>
  <si>
    <t>020066</t>
  </si>
  <si>
    <t>020058</t>
  </si>
  <si>
    <t>ООО "ДОКТОР ВЕН"</t>
  </si>
  <si>
    <t>ГБУЗ РБ Баймакская ЦГБ</t>
  </si>
  <si>
    <t>ГБУЗ РБ Учалинская ЦГБ</t>
  </si>
  <si>
    <t xml:space="preserve">АО "Санаторий "Зеленая роща" </t>
  </si>
  <si>
    <t>Медицинская помощь за пределами РБ</t>
  </si>
  <si>
    <t>НСЗ</t>
  </si>
  <si>
    <t>Объем средств с учетом показателей результативности</t>
  </si>
  <si>
    <t>КС все, кроме паллиативной МП</t>
  </si>
  <si>
    <t>КС паллиативной МП</t>
  </si>
  <si>
    <t>Плановые объемы финансового обеспечения по комплексу процессных мероприятий «Осуществление медицинской реабилитации и санаторно-курортного лечения, в том числе детей» на 2025 год.</t>
  </si>
  <si>
    <t>Плановые объемы финансового обеспечения по комплексу процессных мероприятий «Оказание медицинской помощи населению Республики Башкортостан (кибер-нож)» на 2025 год.</t>
  </si>
  <si>
    <t>Плановые объемы финансового обеспечения по комплексу процессных мероприятий «Организация медицинской помощи по профилю «Венерология»» на 2025 год.</t>
  </si>
  <si>
    <t xml:space="preserve">Плановые объемы финансового обеспечения по комплексу процессных мероприятий «Оказание паллиативной медицинской помощи,  в том числе на дому» на 2025 год.                                                                         </t>
  </si>
  <si>
    <t>Плановые объемы финансового обеспечения по комплексу процессных мероприятий «Улучшение уровня психологического здоровья населения» на 2025 год.</t>
  </si>
  <si>
    <t>Плановые объемы финансового обеспечения по комплексу процессных мероприятий «Организация медицинской помощи по профилю «Наркология»» на 2025 год.</t>
  </si>
  <si>
    <t xml:space="preserve">Плановые объемы финансового обеспечения по  комплексу процессных мероприятий «Оказание специализированной медицинской помощи больным биологически опасными инфекционными заболеваниями (туберкулез, ВИЧ-инфекция, вирусные гепатиты В и С)»  на 2025 год. </t>
  </si>
  <si>
    <t>ГБУЗ РБ ГКБ №9 г.Уфа</t>
  </si>
  <si>
    <t xml:space="preserve">ГБУЗ РКФПЦ </t>
  </si>
  <si>
    <t>АО санаторий "Юматово"</t>
  </si>
  <si>
    <t>020083</t>
  </si>
  <si>
    <t xml:space="preserve">Дополнительное финансовое обеспечение видов и условий оказания медицинской помощи, не установленных базовой программой ОМС на 2026 год.                 </t>
  </si>
  <si>
    <t>ГБУЗ РБ ГКБ №21 г.Уфы им. В.Г. Сахаутдинова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</si>
</sst>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_р_._-;\-* #,##0_р_._-;_-* &quot;-&quot;_р_._-;_-@_-"/>
    <numFmt numFmtId="165" formatCode="_-* #,##0.00_р_._-;\-* #,##0.00_р_._-;_-* &quot;-&quot;??_р_._-;_-@_-"/>
    <numFmt numFmtId="166" formatCode="[$-419]General"/>
    <numFmt numFmtId="167" formatCode="#,##0.00&quot; &quot;[$руб.-419];[Red]&quot;-&quot;#,##0.00&quot; &quot;[$руб.-419]"/>
    <numFmt numFmtId="168" formatCode="&quot;Да&quot;;&quot;Да&quot;;&quot;Нет&quot;"/>
    <numFmt numFmtId="169" formatCode="#,##0_ ;\-#,##0\ "/>
  </numFmts>
  <fonts count="6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name val="Helv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charset val="1"/>
    </font>
    <font>
      <sz val="10"/>
      <name val="Calibri"/>
      <family val="2"/>
      <charset val="1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62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60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i/>
      <u/>
      <sz val="11"/>
      <color rgb="FF000000"/>
      <name val="Arial"/>
      <family val="2"/>
      <charset val="204"/>
    </font>
    <font>
      <b/>
      <sz val="18"/>
      <color indexed="56"/>
      <name val="Cambria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8"/>
      <name val="Calibri"/>
      <family val="2"/>
    </font>
    <font>
      <sz val="11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2"/>
      <charset val="204"/>
    </font>
    <font>
      <sz val="10"/>
      <name val="Arial Cyr"/>
      <family val="2"/>
      <charset val="204"/>
    </font>
    <font>
      <sz val="11"/>
      <color theme="1"/>
      <name val="Times New Roman"/>
      <family val="2"/>
      <charset val="204"/>
    </font>
    <font>
      <b/>
      <sz val="12"/>
      <name val="Times New Roman"/>
      <family val="1"/>
      <charset val="204"/>
    </font>
    <font>
      <sz val="12"/>
      <name val="Arial Cyr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Arial Cyr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9"/>
      <name val="Times New Roman"/>
      <family val="1"/>
      <charset val="204"/>
    </font>
    <font>
      <sz val="9"/>
      <color rgb="FF0070C0"/>
      <name val="Times New Roman"/>
      <family val="1"/>
      <charset val="204"/>
    </font>
    <font>
      <sz val="9"/>
      <name val="Arial Cyr"/>
      <charset val="204"/>
    </font>
    <font>
      <b/>
      <sz val="9"/>
      <name val="Times New Roman"/>
      <family val="1"/>
      <charset val="204"/>
    </font>
    <font>
      <b/>
      <sz val="9"/>
      <name val="Arial Cyr"/>
      <charset val="204"/>
    </font>
    <font>
      <b/>
      <sz val="9"/>
      <name val="Calibri"/>
      <family val="2"/>
      <charset val="204"/>
      <scheme val="minor"/>
    </font>
  </fonts>
  <fills count="2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81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34">
    <xf numFmtId="0" fontId="0" fillId="0" borderId="0"/>
    <xf numFmtId="0" fontId="7" fillId="0" borderId="0"/>
    <xf numFmtId="0" fontId="8" fillId="0" borderId="0"/>
    <xf numFmtId="0" fontId="9" fillId="0" borderId="0"/>
    <xf numFmtId="166" fontId="1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5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4" fillId="0" borderId="0"/>
    <xf numFmtId="0" fontId="6" fillId="0" borderId="0"/>
    <xf numFmtId="0" fontId="8" fillId="0" borderId="0"/>
    <xf numFmtId="0" fontId="6" fillId="0" borderId="0"/>
    <xf numFmtId="0" fontId="3" fillId="0" borderId="0"/>
    <xf numFmtId="0" fontId="3" fillId="0" borderId="0"/>
    <xf numFmtId="0" fontId="2" fillId="0" borderId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10" borderId="0" applyNumberFormat="0" applyBorder="0" applyAlignment="0" applyProtection="0"/>
    <xf numFmtId="0" fontId="12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4" borderId="0" applyNumberFormat="0" applyBorder="0" applyAlignment="0" applyProtection="0"/>
    <xf numFmtId="0" fontId="13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14" fillId="5" borderId="0" applyNumberFormat="0" applyBorder="0" applyAlignment="0" applyProtection="0"/>
    <xf numFmtId="0" fontId="15" fillId="22" borderId="2" applyNumberFormat="0" applyAlignment="0" applyProtection="0"/>
    <xf numFmtId="0" fontId="16" fillId="23" borderId="3" applyNumberFormat="0" applyAlignment="0" applyProtection="0"/>
    <xf numFmtId="0" fontId="17" fillId="0" borderId="0"/>
    <xf numFmtId="166" fontId="10" fillId="0" borderId="0" applyBorder="0" applyProtection="0"/>
    <xf numFmtId="166" fontId="10" fillId="0" borderId="0"/>
    <xf numFmtId="0" fontId="18" fillId="0" borderId="0"/>
    <xf numFmtId="0" fontId="18" fillId="0" borderId="0"/>
    <xf numFmtId="0" fontId="19" fillId="0" borderId="0" applyNumberFormat="0" applyFill="0" applyBorder="0" applyAlignment="0" applyProtection="0"/>
    <xf numFmtId="0" fontId="20" fillId="6" borderId="0" applyNumberFormat="0" applyBorder="0" applyAlignment="0" applyProtection="0"/>
    <xf numFmtId="0" fontId="21" fillId="0" borderId="0" applyNumberFormat="0" applyBorder="0" applyProtection="0">
      <alignment horizontal="center"/>
    </xf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21" fillId="0" borderId="0" applyNumberFormat="0" applyBorder="0" applyProtection="0">
      <alignment horizontal="center" textRotation="90"/>
    </xf>
    <xf numFmtId="0" fontId="25" fillId="9" borderId="2" applyNumberFormat="0" applyAlignment="0" applyProtection="0"/>
    <xf numFmtId="0" fontId="26" fillId="0" borderId="7" applyNumberFormat="0" applyFill="0" applyAlignment="0" applyProtection="0"/>
    <xf numFmtId="0" fontId="27" fillId="24" borderId="0" applyNumberFormat="0" applyBorder="0" applyAlignment="0" applyProtection="0"/>
    <xf numFmtId="0" fontId="6" fillId="25" borderId="8" applyNumberFormat="0" applyFont="0" applyAlignment="0" applyProtection="0"/>
    <xf numFmtId="0" fontId="28" fillId="22" borderId="9" applyNumberFormat="0" applyAlignment="0" applyProtection="0"/>
    <xf numFmtId="0" fontId="29" fillId="0" borderId="0" applyNumberFormat="0" applyBorder="0" applyProtection="0"/>
    <xf numFmtId="167" fontId="29" fillId="0" borderId="0" applyBorder="0" applyProtection="0"/>
    <xf numFmtId="0" fontId="30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32" fillId="0" borderId="0" applyNumberFormat="0" applyFill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21" borderId="0" applyNumberFormat="0" applyBorder="0" applyAlignment="0" applyProtection="0"/>
    <xf numFmtId="0" fontId="25" fillId="9" borderId="2" applyNumberFormat="0" applyAlignment="0" applyProtection="0"/>
    <xf numFmtId="0" fontId="28" fillId="22" borderId="9" applyNumberFormat="0" applyAlignment="0" applyProtection="0"/>
    <xf numFmtId="0" fontId="15" fillId="22" borderId="2" applyNumberFormat="0" applyAlignment="0" applyProtection="0"/>
    <xf numFmtId="0" fontId="22" fillId="0" borderId="4" applyNumberFormat="0" applyFill="0" applyAlignment="0" applyProtection="0"/>
    <xf numFmtId="0" fontId="23" fillId="0" borderId="5" applyNumberFormat="0" applyFill="0" applyAlignment="0" applyProtection="0"/>
    <xf numFmtId="0" fontId="24" fillId="0" borderId="6" applyNumberFormat="0" applyFill="0" applyAlignment="0" applyProtection="0"/>
    <xf numFmtId="0" fontId="24" fillId="0" borderId="0" applyNumberFormat="0" applyFill="0" applyBorder="0" applyAlignment="0" applyProtection="0"/>
    <xf numFmtId="0" fontId="31" fillId="0" borderId="10" applyNumberFormat="0" applyFill="0" applyAlignment="0" applyProtection="0"/>
    <xf numFmtId="0" fontId="16" fillId="23" borderId="3" applyNumberFormat="0" applyAlignment="0" applyProtection="0"/>
    <xf numFmtId="0" fontId="30" fillId="0" borderId="0" applyNumberFormat="0" applyFill="0" applyBorder="0" applyAlignment="0" applyProtection="0"/>
    <xf numFmtId="0" fontId="27" fillId="24" borderId="0" applyNumberFormat="0" applyBorder="0" applyAlignment="0" applyProtection="0"/>
    <xf numFmtId="0" fontId="33" fillId="0" borderId="0"/>
    <xf numFmtId="0" fontId="17" fillId="0" borderId="0"/>
    <xf numFmtId="0" fontId="34" fillId="0" borderId="0"/>
    <xf numFmtId="0" fontId="34" fillId="0" borderId="0"/>
    <xf numFmtId="0" fontId="35" fillId="0" borderId="0"/>
    <xf numFmtId="0" fontId="1" fillId="0" borderId="0"/>
    <xf numFmtId="0" fontId="1" fillId="0" borderId="0"/>
    <xf numFmtId="0" fontId="36" fillId="0" borderId="0"/>
    <xf numFmtId="0" fontId="1" fillId="0" borderId="0"/>
    <xf numFmtId="0" fontId="37" fillId="0" borderId="0"/>
    <xf numFmtId="0" fontId="8" fillId="0" borderId="0"/>
    <xf numFmtId="0" fontId="8" fillId="0" borderId="0"/>
    <xf numFmtId="0" fontId="8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1" fillId="0" borderId="0"/>
    <xf numFmtId="0" fontId="12" fillId="0" borderId="0"/>
    <xf numFmtId="0" fontId="12" fillId="0" borderId="0"/>
    <xf numFmtId="0" fontId="8" fillId="0" borderId="0"/>
    <xf numFmtId="0" fontId="1" fillId="0" borderId="0"/>
    <xf numFmtId="0" fontId="11" fillId="0" borderId="0"/>
    <xf numFmtId="0" fontId="33" fillId="0" borderId="0"/>
    <xf numFmtId="0" fontId="33" fillId="0" borderId="0"/>
    <xf numFmtId="0" fontId="14" fillId="5" borderId="0" applyNumberFormat="0" applyBorder="0" applyAlignment="0" applyProtection="0"/>
    <xf numFmtId="0" fontId="19" fillId="0" borderId="0" applyNumberFormat="0" applyFill="0" applyBorder="0" applyAlignment="0" applyProtection="0"/>
    <xf numFmtId="0" fontId="6" fillId="25" borderId="8" applyNumberFormat="0" applyFont="0" applyAlignment="0" applyProtection="0"/>
    <xf numFmtId="9" fontId="12" fillId="0" borderId="0" applyFont="0" applyFill="0" applyBorder="0" applyAlignment="0" applyProtection="0"/>
    <xf numFmtId="9" fontId="12" fillId="0" borderId="0" applyFill="0" applyBorder="0" applyAlignment="0" applyProtection="0"/>
    <xf numFmtId="9" fontId="3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6" fillId="0" borderId="7" applyNumberFormat="0" applyFill="0" applyAlignment="0" applyProtection="0"/>
    <xf numFmtId="0" fontId="32" fillId="0" borderId="0" applyNumberFormat="0" applyFill="0" applyBorder="0" applyAlignment="0" applyProtection="0"/>
    <xf numFmtId="0" fontId="8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8" fillId="0" borderId="0" applyFont="0" applyFill="0" applyBorder="0" applyAlignment="0" applyProtection="0"/>
    <xf numFmtId="0" fontId="8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37" fillId="0" borderId="0" applyFill="0" applyBorder="0" applyAlignment="0" applyProtection="0"/>
    <xf numFmtId="164" fontId="33" fillId="0" borderId="0" applyFont="0" applyFill="0" applyBorder="0" applyAlignment="0" applyProtection="0"/>
    <xf numFmtId="0" fontId="20" fillId="6" borderId="0" applyNumberFormat="0" applyBorder="0" applyAlignment="0" applyProtection="0"/>
    <xf numFmtId="9" fontId="38" fillId="0" borderId="0" applyFont="0" applyFill="0" applyBorder="0" applyAlignment="0" applyProtection="0"/>
    <xf numFmtId="0" fontId="6" fillId="0" borderId="0"/>
    <xf numFmtId="0" fontId="12" fillId="0" borderId="0"/>
    <xf numFmtId="0" fontId="6" fillId="0" borderId="0"/>
    <xf numFmtId="0" fontId="33" fillId="0" borderId="0"/>
    <xf numFmtId="0" fontId="8" fillId="0" borderId="0"/>
  </cellStyleXfs>
  <cellXfs count="551">
    <xf numFmtId="0" fontId="0" fillId="0" borderId="0" xfId="0"/>
    <xf numFmtId="0" fontId="47" fillId="0" borderId="65" xfId="0" applyFont="1" applyBorder="1" applyAlignment="1">
      <alignment horizontal="center" vertical="center" wrapText="1"/>
    </xf>
    <xf numFmtId="0" fontId="47" fillId="0" borderId="66" xfId="0" applyFont="1" applyBorder="1" applyAlignment="1">
      <alignment horizontal="center" vertical="center" wrapText="1"/>
    </xf>
    <xf numFmtId="4" fontId="43" fillId="0" borderId="0" xfId="0" applyNumberFormat="1" applyFont="1" applyFill="1" applyAlignment="1">
      <alignment horizontal="center" vertical="center"/>
    </xf>
    <xf numFmtId="0" fontId="48" fillId="0" borderId="0" xfId="0" applyFont="1" applyFill="1" applyAlignment="1">
      <alignment horizontal="center" vertical="center"/>
    </xf>
    <xf numFmtId="3" fontId="48" fillId="0" borderId="0" xfId="0" applyNumberFormat="1" applyFont="1" applyFill="1" applyAlignment="1">
      <alignment horizontal="center" vertical="center"/>
    </xf>
    <xf numFmtId="4" fontId="48" fillId="0" borderId="0" xfId="0" applyNumberFormat="1" applyFont="1" applyFill="1" applyAlignment="1">
      <alignment horizontal="center" vertical="center"/>
    </xf>
    <xf numFmtId="0" fontId="43" fillId="0" borderId="0" xfId="0" applyFont="1" applyFill="1" applyAlignment="1">
      <alignment horizontal="center" vertical="center"/>
    </xf>
    <xf numFmtId="4" fontId="43" fillId="0" borderId="46" xfId="0" applyNumberFormat="1" applyFont="1" applyFill="1" applyBorder="1" applyAlignment="1">
      <alignment horizontal="center" vertical="center"/>
    </xf>
    <xf numFmtId="4" fontId="43" fillId="3" borderId="46" xfId="0" applyNumberFormat="1" applyFont="1" applyFill="1" applyBorder="1" applyAlignment="1">
      <alignment horizontal="center" vertical="center"/>
    </xf>
    <xf numFmtId="4" fontId="43" fillId="0" borderId="22" xfId="0" applyNumberFormat="1" applyFont="1" applyFill="1" applyBorder="1" applyAlignment="1">
      <alignment horizontal="center" vertical="center"/>
    </xf>
    <xf numFmtId="4" fontId="43" fillId="3" borderId="58" xfId="0" applyNumberFormat="1" applyFont="1" applyFill="1" applyBorder="1" applyAlignment="1">
      <alignment horizontal="center" vertical="center"/>
    </xf>
    <xf numFmtId="4" fontId="43" fillId="26" borderId="53" xfId="0" applyNumberFormat="1" applyFont="1" applyFill="1" applyBorder="1" applyAlignment="1">
      <alignment horizontal="center" vertical="center"/>
    </xf>
    <xf numFmtId="4" fontId="43" fillId="26" borderId="74" xfId="0" applyNumberFormat="1" applyFont="1" applyFill="1" applyBorder="1" applyAlignment="1">
      <alignment horizontal="center" vertical="center"/>
    </xf>
    <xf numFmtId="4" fontId="48" fillId="3" borderId="68" xfId="94" applyNumberFormat="1" applyFont="1" applyFill="1" applyBorder="1" applyAlignment="1">
      <alignment horizontal="center" vertical="center"/>
    </xf>
    <xf numFmtId="4" fontId="48" fillId="3" borderId="46" xfId="94" applyNumberFormat="1" applyFont="1" applyFill="1" applyBorder="1" applyAlignment="1">
      <alignment horizontal="center" vertical="center"/>
    </xf>
    <xf numFmtId="4" fontId="43" fillId="3" borderId="74" xfId="0" applyNumberFormat="1" applyFont="1" applyFill="1" applyBorder="1" applyAlignment="1">
      <alignment horizontal="center" vertical="center"/>
    </xf>
    <xf numFmtId="0" fontId="48" fillId="3" borderId="0" xfId="0" applyFont="1" applyFill="1" applyAlignment="1">
      <alignment horizontal="center" vertical="center"/>
    </xf>
    <xf numFmtId="3" fontId="48" fillId="3" borderId="46" xfId="2" applyNumberFormat="1" applyFont="1" applyFill="1" applyBorder="1" applyAlignment="1">
      <alignment horizontal="center" vertical="center"/>
    </xf>
    <xf numFmtId="0" fontId="48" fillId="3" borderId="46" xfId="2" applyFont="1" applyFill="1" applyBorder="1" applyAlignment="1">
      <alignment horizontal="center" vertical="center" wrapText="1"/>
    </xf>
    <xf numFmtId="4" fontId="48" fillId="3" borderId="63" xfId="94" applyNumberFormat="1" applyFont="1" applyFill="1" applyBorder="1" applyAlignment="1">
      <alignment horizontal="center" vertical="center"/>
    </xf>
    <xf numFmtId="169" fontId="48" fillId="3" borderId="46" xfId="2" applyNumberFormat="1" applyFont="1" applyFill="1" applyBorder="1" applyAlignment="1">
      <alignment horizontal="center" vertical="center"/>
    </xf>
    <xf numFmtId="4" fontId="48" fillId="3" borderId="51" xfId="94" applyNumberFormat="1" applyFont="1" applyFill="1" applyBorder="1" applyAlignment="1">
      <alignment horizontal="center" vertical="center"/>
    </xf>
    <xf numFmtId="4" fontId="48" fillId="3" borderId="60" xfId="94" applyNumberFormat="1" applyFont="1" applyFill="1" applyBorder="1" applyAlignment="1">
      <alignment horizontal="center" vertical="center"/>
    </xf>
    <xf numFmtId="0" fontId="48" fillId="3" borderId="46" xfId="0" quotePrefix="1" applyFont="1" applyFill="1" applyBorder="1" applyAlignment="1">
      <alignment horizontal="center" vertical="center"/>
    </xf>
    <xf numFmtId="4" fontId="47" fillId="0" borderId="0" xfId="0" applyNumberFormat="1" applyFont="1" applyAlignment="1">
      <alignment horizontal="center" vertical="center"/>
    </xf>
    <xf numFmtId="4" fontId="48" fillId="0" borderId="0" xfId="0" applyNumberFormat="1" applyFont="1" applyFill="1" applyBorder="1" applyAlignment="1">
      <alignment horizontal="center" vertical="center"/>
    </xf>
    <xf numFmtId="4" fontId="43" fillId="0" borderId="46" xfId="94" applyNumberFormat="1" applyFont="1" applyFill="1" applyBorder="1" applyAlignment="1">
      <alignment horizontal="center" vertical="center"/>
    </xf>
    <xf numFmtId="4" fontId="43" fillId="0" borderId="52" xfId="94" applyNumberFormat="1" applyFont="1" applyFill="1" applyBorder="1" applyAlignment="1">
      <alignment horizontal="center" vertical="center"/>
    </xf>
    <xf numFmtId="4" fontId="43" fillId="0" borderId="22" xfId="94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 vertical="center"/>
    </xf>
    <xf numFmtId="4" fontId="48" fillId="0" borderId="46" xfId="94" applyNumberFormat="1" applyFont="1" applyFill="1" applyBorder="1" applyAlignment="1">
      <alignment horizontal="center" vertical="center"/>
    </xf>
    <xf numFmtId="4" fontId="48" fillId="0" borderId="14" xfId="94" applyNumberFormat="1" applyFont="1" applyFill="1" applyBorder="1" applyAlignment="1">
      <alignment horizontal="center" vertical="center"/>
    </xf>
    <xf numFmtId="4" fontId="48" fillId="0" borderId="54" xfId="94" applyNumberFormat="1" applyFont="1" applyFill="1" applyBorder="1" applyAlignment="1">
      <alignment horizontal="center" vertical="center"/>
    </xf>
    <xf numFmtId="4" fontId="48" fillId="0" borderId="60" xfId="94" applyNumberFormat="1" applyFont="1" applyFill="1" applyBorder="1" applyAlignment="1">
      <alignment horizontal="center" vertical="center"/>
    </xf>
    <xf numFmtId="4" fontId="48" fillId="0" borderId="51" xfId="94" applyNumberFormat="1" applyFont="1" applyFill="1" applyBorder="1" applyAlignment="1">
      <alignment horizontal="center" vertical="center"/>
    </xf>
    <xf numFmtId="4" fontId="43" fillId="0" borderId="62" xfId="94" applyNumberFormat="1" applyFont="1" applyFill="1" applyBorder="1" applyAlignment="1">
      <alignment horizontal="center" vertical="center"/>
    </xf>
    <xf numFmtId="4" fontId="48" fillId="0" borderId="69" xfId="94" applyNumberFormat="1" applyFont="1" applyFill="1" applyBorder="1" applyAlignment="1">
      <alignment horizontal="center" vertical="center"/>
    </xf>
    <xf numFmtId="4" fontId="43" fillId="0" borderId="51" xfId="94" applyNumberFormat="1" applyFont="1" applyFill="1" applyBorder="1" applyAlignment="1">
      <alignment horizontal="center" vertical="center"/>
    </xf>
    <xf numFmtId="4" fontId="43" fillId="0" borderId="57" xfId="94" applyNumberFormat="1" applyFont="1" applyFill="1" applyBorder="1" applyAlignment="1">
      <alignment horizontal="center" vertical="center"/>
    </xf>
    <xf numFmtId="4" fontId="43" fillId="0" borderId="55" xfId="94" applyNumberFormat="1" applyFont="1" applyFill="1" applyBorder="1" applyAlignment="1">
      <alignment horizontal="center" vertical="center"/>
    </xf>
    <xf numFmtId="4" fontId="48" fillId="0" borderId="63" xfId="94" applyNumberFormat="1" applyFont="1" applyFill="1" applyBorder="1" applyAlignment="1">
      <alignment horizontal="center" vertical="center"/>
    </xf>
    <xf numFmtId="4" fontId="43" fillId="3" borderId="62" xfId="0" applyNumberFormat="1" applyFont="1" applyFill="1" applyBorder="1" applyAlignment="1">
      <alignment horizontal="center" vertical="center"/>
    </xf>
    <xf numFmtId="0" fontId="48" fillId="0" borderId="0" xfId="0" applyFont="1" applyFill="1" applyAlignment="1">
      <alignment horizontal="left" vertical="center"/>
    </xf>
    <xf numFmtId="4" fontId="48" fillId="0" borderId="0" xfId="0" applyNumberFormat="1" applyFont="1" applyAlignment="1">
      <alignment horizontal="center" vertical="center"/>
    </xf>
    <xf numFmtId="4" fontId="43" fillId="26" borderId="30" xfId="0" applyNumberFormat="1" applyFont="1" applyFill="1" applyBorder="1" applyAlignment="1">
      <alignment horizontal="center" vertical="center" wrapText="1"/>
    </xf>
    <xf numFmtId="4" fontId="48" fillId="0" borderId="46" xfId="0" applyNumberFormat="1" applyFont="1" applyFill="1" applyBorder="1" applyAlignment="1">
      <alignment horizontal="center" vertical="center" wrapText="1"/>
    </xf>
    <xf numFmtId="4" fontId="48" fillId="0" borderId="58" xfId="94" applyNumberFormat="1" applyFont="1" applyFill="1" applyBorder="1" applyAlignment="1">
      <alignment horizontal="center" vertical="center" wrapText="1"/>
    </xf>
    <xf numFmtId="4" fontId="48" fillId="0" borderId="31" xfId="94" applyNumberFormat="1" applyFont="1" applyFill="1" applyBorder="1" applyAlignment="1">
      <alignment horizontal="center" vertical="center"/>
    </xf>
    <xf numFmtId="4" fontId="48" fillId="0" borderId="58" xfId="94" applyNumberFormat="1" applyFont="1" applyFill="1" applyBorder="1" applyAlignment="1">
      <alignment horizontal="center" vertical="center"/>
    </xf>
    <xf numFmtId="4" fontId="48" fillId="3" borderId="31" xfId="94" applyNumberFormat="1" applyFont="1" applyFill="1" applyBorder="1" applyAlignment="1">
      <alignment horizontal="center" vertical="center"/>
    </xf>
    <xf numFmtId="4" fontId="48" fillId="3" borderId="58" xfId="94" applyNumberFormat="1" applyFont="1" applyFill="1" applyBorder="1" applyAlignment="1">
      <alignment horizontal="center" vertical="center"/>
    </xf>
    <xf numFmtId="49" fontId="48" fillId="3" borderId="46" xfId="2" applyNumberFormat="1" applyFont="1" applyFill="1" applyBorder="1" applyAlignment="1">
      <alignment horizontal="center" vertical="center" wrapText="1"/>
    </xf>
    <xf numFmtId="3" fontId="48" fillId="0" borderId="52" xfId="0" applyNumberFormat="1" applyFont="1" applyFill="1" applyBorder="1" applyAlignment="1">
      <alignment horizontal="left" vertical="center" wrapText="1"/>
    </xf>
    <xf numFmtId="0" fontId="48" fillId="3" borderId="46" xfId="2" applyFont="1" applyFill="1" applyBorder="1" applyAlignment="1">
      <alignment horizontal="left" vertical="center" wrapText="1"/>
    </xf>
    <xf numFmtId="3" fontId="51" fillId="0" borderId="62" xfId="0" applyNumberFormat="1" applyFont="1" applyFill="1" applyBorder="1" applyAlignment="1">
      <alignment horizontal="left" vertical="center" wrapText="1"/>
    </xf>
    <xf numFmtId="4" fontId="48" fillId="0" borderId="74" xfId="94" applyNumberFormat="1" applyFont="1" applyFill="1" applyBorder="1" applyAlignment="1">
      <alignment horizontal="center" vertical="center"/>
    </xf>
    <xf numFmtId="3" fontId="48" fillId="0" borderId="62" xfId="0" applyNumberFormat="1" applyFont="1" applyFill="1" applyBorder="1" applyAlignment="1">
      <alignment horizontal="left" vertical="center" wrapText="1"/>
    </xf>
    <xf numFmtId="4" fontId="48" fillId="0" borderId="68" xfId="94" applyNumberFormat="1" applyFont="1" applyFill="1" applyBorder="1" applyAlignment="1">
      <alignment horizontal="center" vertical="center"/>
    </xf>
    <xf numFmtId="0" fontId="48" fillId="3" borderId="63" xfId="0" applyFont="1" applyFill="1" applyBorder="1" applyAlignment="1">
      <alignment horizontal="center" vertical="center"/>
    </xf>
    <xf numFmtId="4" fontId="48" fillId="0" borderId="70" xfId="94" applyNumberFormat="1" applyFont="1" applyFill="1" applyBorder="1" applyAlignment="1">
      <alignment horizontal="center" vertical="center"/>
    </xf>
    <xf numFmtId="4" fontId="48" fillId="0" borderId="59" xfId="94" applyNumberFormat="1" applyFont="1" applyFill="1" applyBorder="1" applyAlignment="1">
      <alignment horizontal="center" vertical="center"/>
    </xf>
    <xf numFmtId="4" fontId="48" fillId="0" borderId="0" xfId="0" applyNumberFormat="1" applyFont="1" applyAlignment="1">
      <alignment vertical="center"/>
    </xf>
    <xf numFmtId="4" fontId="48" fillId="0" borderId="0" xfId="0" applyNumberFormat="1" applyFont="1" applyFill="1" applyAlignment="1">
      <alignment vertical="center"/>
    </xf>
    <xf numFmtId="3" fontId="43" fillId="0" borderId="0" xfId="0" applyNumberFormat="1" applyFont="1" applyAlignment="1">
      <alignment horizontal="center" vertical="center"/>
    </xf>
    <xf numFmtId="4" fontId="48" fillId="0" borderId="0" xfId="0" applyNumberFormat="1" applyFont="1" applyFill="1" applyAlignment="1">
      <alignment horizontal="left" vertical="center"/>
    </xf>
    <xf numFmtId="4" fontId="43" fillId="0" borderId="0" xfId="0" applyNumberFormat="1" applyFont="1" applyAlignment="1">
      <alignment horizontal="center" vertical="center"/>
    </xf>
    <xf numFmtId="4" fontId="43" fillId="26" borderId="18" xfId="0" applyNumberFormat="1" applyFont="1" applyFill="1" applyBorder="1" applyAlignment="1">
      <alignment horizontal="center" vertical="center" wrapText="1"/>
    </xf>
    <xf numFmtId="4" fontId="43" fillId="26" borderId="24" xfId="0" applyNumberFormat="1" applyFont="1" applyFill="1" applyBorder="1" applyAlignment="1">
      <alignment horizontal="center" vertical="center" wrapText="1"/>
    </xf>
    <xf numFmtId="4" fontId="43" fillId="26" borderId="19" xfId="0" applyNumberFormat="1" applyFont="1" applyFill="1" applyBorder="1" applyAlignment="1">
      <alignment horizontal="center" vertical="center" wrapText="1"/>
    </xf>
    <xf numFmtId="4" fontId="43" fillId="0" borderId="46" xfId="0" applyNumberFormat="1" applyFont="1" applyFill="1" applyBorder="1" applyAlignment="1">
      <alignment horizontal="center" vertical="center" wrapText="1"/>
    </xf>
    <xf numFmtId="4" fontId="43" fillId="0" borderId="0" xfId="0" applyNumberFormat="1" applyFont="1" applyFill="1" applyBorder="1" applyAlignment="1">
      <alignment horizontal="center" vertical="center" wrapText="1"/>
    </xf>
    <xf numFmtId="4" fontId="43" fillId="0" borderId="63" xfId="0" applyNumberFormat="1" applyFont="1" applyFill="1" applyBorder="1" applyAlignment="1">
      <alignment horizontal="center" vertical="center" wrapText="1"/>
    </xf>
    <xf numFmtId="4" fontId="43" fillId="0" borderId="46" xfId="94" applyNumberFormat="1" applyFont="1" applyFill="1" applyBorder="1" applyAlignment="1">
      <alignment horizontal="center" vertical="center" wrapText="1"/>
    </xf>
    <xf numFmtId="4" fontId="43" fillId="0" borderId="46" xfId="2" applyNumberFormat="1" applyFont="1" applyFill="1" applyBorder="1" applyAlignment="1">
      <alignment horizontal="center" vertical="center" wrapText="1"/>
    </xf>
    <xf numFmtId="4" fontId="43" fillId="0" borderId="62" xfId="0" applyNumberFormat="1" applyFont="1" applyBorder="1" applyAlignment="1">
      <alignment horizontal="center" vertical="center"/>
    </xf>
    <xf numFmtId="4" fontId="48" fillId="0" borderId="46" xfId="0" applyNumberFormat="1" applyFont="1" applyFill="1" applyBorder="1" applyAlignment="1">
      <alignment horizontal="center" vertical="center"/>
    </xf>
    <xf numFmtId="4" fontId="43" fillId="26" borderId="68" xfId="0" applyNumberFormat="1" applyFont="1" applyFill="1" applyBorder="1" applyAlignment="1">
      <alignment horizontal="center" vertical="center"/>
    </xf>
    <xf numFmtId="4" fontId="43" fillId="26" borderId="62" xfId="0" applyNumberFormat="1" applyFont="1" applyFill="1" applyBorder="1" applyAlignment="1">
      <alignment horizontal="center" vertical="center"/>
    </xf>
    <xf numFmtId="4" fontId="43" fillId="3" borderId="68" xfId="0" applyNumberFormat="1" applyFont="1" applyFill="1" applyBorder="1" applyAlignment="1">
      <alignment horizontal="center" vertical="center" wrapText="1"/>
    </xf>
    <xf numFmtId="4" fontId="48" fillId="0" borderId="46" xfId="94" applyNumberFormat="1" applyFont="1" applyFill="1" applyBorder="1" applyAlignment="1">
      <alignment horizontal="center" vertical="center" wrapText="1"/>
    </xf>
    <xf numFmtId="4" fontId="48" fillId="0" borderId="46" xfId="2" applyNumberFormat="1" applyFont="1" applyFill="1" applyBorder="1" applyAlignment="1">
      <alignment horizontal="center" vertical="center" wrapText="1"/>
    </xf>
    <xf numFmtId="4" fontId="48" fillId="0" borderId="62" xfId="0" applyNumberFormat="1" applyFont="1" applyBorder="1" applyAlignment="1">
      <alignment horizontal="center" vertical="center"/>
    </xf>
    <xf numFmtId="4" fontId="43" fillId="3" borderId="63" xfId="0" applyNumberFormat="1" applyFont="1" applyFill="1" applyBorder="1" applyAlignment="1">
      <alignment horizontal="center" vertical="center" wrapText="1"/>
    </xf>
    <xf numFmtId="4" fontId="48" fillId="3" borderId="46" xfId="0" applyNumberFormat="1" applyFont="1" applyFill="1" applyBorder="1" applyAlignment="1">
      <alignment horizontal="center" vertical="center"/>
    </xf>
    <xf numFmtId="3" fontId="48" fillId="0" borderId="0" xfId="0" applyNumberFormat="1" applyFont="1" applyAlignment="1">
      <alignment horizontal="center" vertical="center"/>
    </xf>
    <xf numFmtId="0" fontId="47" fillId="0" borderId="0" xfId="0" applyFont="1" applyAlignment="1">
      <alignment horizontal="center" vertical="center"/>
    </xf>
    <xf numFmtId="0" fontId="50" fillId="0" borderId="0" xfId="0" applyFont="1" applyAlignment="1">
      <alignment horizontal="center" vertical="center" wrapText="1"/>
    </xf>
    <xf numFmtId="0" fontId="50" fillId="0" borderId="0" xfId="0" applyFont="1" applyFill="1" applyAlignment="1">
      <alignment horizontal="center" vertical="center" wrapText="1"/>
    </xf>
    <xf numFmtId="4" fontId="50" fillId="0" borderId="0" xfId="0" applyNumberFormat="1" applyFont="1" applyAlignment="1">
      <alignment horizontal="center" vertical="center" wrapText="1"/>
    </xf>
    <xf numFmtId="4" fontId="48" fillId="0" borderId="14" xfId="94" applyNumberFormat="1" applyFont="1" applyFill="1" applyBorder="1" applyAlignment="1">
      <alignment horizontal="center" vertical="center" wrapText="1"/>
    </xf>
    <xf numFmtId="4" fontId="43" fillId="0" borderId="46" xfId="0" applyNumberFormat="1" applyFont="1" applyBorder="1" applyAlignment="1">
      <alignment horizontal="center" vertical="center" wrapText="1"/>
    </xf>
    <xf numFmtId="4" fontId="48" fillId="0" borderId="52" xfId="2" applyNumberFormat="1" applyFont="1" applyFill="1" applyBorder="1" applyAlignment="1">
      <alignment horizontal="center" vertical="center" wrapText="1"/>
    </xf>
    <xf numFmtId="4" fontId="48" fillId="0" borderId="58" xfId="2" applyNumberFormat="1" applyFont="1" applyFill="1" applyBorder="1" applyAlignment="1">
      <alignment horizontal="center" vertical="center" wrapText="1"/>
    </xf>
    <xf numFmtId="4" fontId="43" fillId="26" borderId="58" xfId="0" applyNumberFormat="1" applyFont="1" applyFill="1" applyBorder="1" applyAlignment="1">
      <alignment horizontal="center" vertical="center"/>
    </xf>
    <xf numFmtId="3" fontId="51" fillId="3" borderId="14" xfId="2" applyNumberFormat="1" applyFont="1" applyFill="1" applyBorder="1" applyAlignment="1">
      <alignment horizontal="left" vertical="center" wrapText="1"/>
    </xf>
    <xf numFmtId="3" fontId="51" fillId="3" borderId="46" xfId="2" applyNumberFormat="1" applyFont="1" applyFill="1" applyBorder="1" applyAlignment="1">
      <alignment horizontal="left" vertical="center" wrapText="1"/>
    </xf>
    <xf numFmtId="3" fontId="51" fillId="3" borderId="52" xfId="2" applyNumberFormat="1" applyFont="1" applyFill="1" applyBorder="1" applyAlignment="1">
      <alignment horizontal="left" vertical="center" wrapText="1"/>
    </xf>
    <xf numFmtId="0" fontId="47" fillId="0" borderId="58" xfId="0" applyFont="1" applyBorder="1" applyAlignment="1">
      <alignment horizontal="center" vertical="center"/>
    </xf>
    <xf numFmtId="4" fontId="47" fillId="0" borderId="58" xfId="0" applyNumberFormat="1" applyFont="1" applyBorder="1" applyAlignment="1">
      <alignment horizontal="center" vertical="center"/>
    </xf>
    <xf numFmtId="4" fontId="47" fillId="0" borderId="31" xfId="0" applyNumberFormat="1" applyFont="1" applyBorder="1" applyAlignment="1">
      <alignment horizontal="center" vertical="center"/>
    </xf>
    <xf numFmtId="3" fontId="47" fillId="3" borderId="14" xfId="2" applyNumberFormat="1" applyFont="1" applyFill="1" applyBorder="1" applyAlignment="1">
      <alignment horizontal="left" vertical="center" wrapText="1"/>
    </xf>
    <xf numFmtId="3" fontId="47" fillId="3" borderId="46" xfId="2" applyNumberFormat="1" applyFont="1" applyFill="1" applyBorder="1" applyAlignment="1">
      <alignment horizontal="left" vertical="center" wrapText="1"/>
    </xf>
    <xf numFmtId="3" fontId="47" fillId="3" borderId="52" xfId="2" applyNumberFormat="1" applyFont="1" applyFill="1" applyBorder="1" applyAlignment="1">
      <alignment horizontal="left" vertical="center" wrapText="1"/>
    </xf>
    <xf numFmtId="3" fontId="48" fillId="3" borderId="14" xfId="2" applyNumberFormat="1" applyFont="1" applyFill="1" applyBorder="1" applyAlignment="1">
      <alignment horizontal="left" vertical="center" wrapText="1"/>
    </xf>
    <xf numFmtId="3" fontId="48" fillId="3" borderId="46" xfId="2" applyNumberFormat="1" applyFont="1" applyFill="1" applyBorder="1" applyAlignment="1">
      <alignment horizontal="left" vertical="center" wrapText="1"/>
    </xf>
    <xf numFmtId="3" fontId="48" fillId="3" borderId="52" xfId="2" applyNumberFormat="1" applyFont="1" applyFill="1" applyBorder="1" applyAlignment="1">
      <alignment horizontal="left" vertical="center" wrapText="1"/>
    </xf>
    <xf numFmtId="0" fontId="51" fillId="3" borderId="14" xfId="2" applyFont="1" applyFill="1" applyBorder="1" applyAlignment="1">
      <alignment horizontal="left" vertical="center" wrapText="1"/>
    </xf>
    <xf numFmtId="0" fontId="51" fillId="3" borderId="46" xfId="2" applyFont="1" applyFill="1" applyBorder="1" applyAlignment="1">
      <alignment horizontal="left" vertical="center" wrapText="1"/>
    </xf>
    <xf numFmtId="0" fontId="51" fillId="3" borderId="52" xfId="2" applyFont="1" applyFill="1" applyBorder="1" applyAlignment="1">
      <alignment horizontal="left" vertical="center" wrapText="1"/>
    </xf>
    <xf numFmtId="49" fontId="48" fillId="3" borderId="46" xfId="0" applyNumberFormat="1" applyFont="1" applyFill="1" applyBorder="1" applyAlignment="1">
      <alignment horizontal="center" vertical="center" wrapText="1"/>
    </xf>
    <xf numFmtId="3" fontId="51" fillId="3" borderId="14" xfId="0" applyNumberFormat="1" applyFont="1" applyFill="1" applyBorder="1" applyAlignment="1">
      <alignment horizontal="left" vertical="center" wrapText="1"/>
    </xf>
    <xf numFmtId="3" fontId="51" fillId="3" borderId="46" xfId="0" applyNumberFormat="1" applyFont="1" applyFill="1" applyBorder="1" applyAlignment="1">
      <alignment horizontal="left" vertical="center" wrapText="1"/>
    </xf>
    <xf numFmtId="3" fontId="51" fillId="3" borderId="52" xfId="0" applyNumberFormat="1" applyFont="1" applyFill="1" applyBorder="1" applyAlignment="1">
      <alignment horizontal="left" vertical="center" wrapText="1"/>
    </xf>
    <xf numFmtId="0" fontId="48" fillId="3" borderId="14" xfId="2" applyFont="1" applyFill="1" applyBorder="1" applyAlignment="1">
      <alignment horizontal="left" vertical="center" wrapText="1"/>
    </xf>
    <xf numFmtId="0" fontId="48" fillId="3" borderId="52" xfId="2" applyFont="1" applyFill="1" applyBorder="1" applyAlignment="1">
      <alignment horizontal="left" vertical="center" wrapText="1"/>
    </xf>
    <xf numFmtId="49" fontId="48" fillId="3" borderId="46" xfId="0" applyNumberFormat="1" applyFont="1" applyFill="1" applyBorder="1" applyAlignment="1">
      <alignment horizontal="center" vertical="center"/>
    </xf>
    <xf numFmtId="4" fontId="50" fillId="0" borderId="58" xfId="0" applyNumberFormat="1" applyFont="1" applyBorder="1" applyAlignment="1">
      <alignment horizontal="center" vertical="center"/>
    </xf>
    <xf numFmtId="3" fontId="47" fillId="3" borderId="14" xfId="0" applyNumberFormat="1" applyFont="1" applyFill="1" applyBorder="1" applyAlignment="1">
      <alignment horizontal="left" vertical="center" wrapText="1"/>
    </xf>
    <xf numFmtId="3" fontId="47" fillId="3" borderId="46" xfId="0" applyNumberFormat="1" applyFont="1" applyFill="1" applyBorder="1" applyAlignment="1">
      <alignment horizontal="left" vertical="center" wrapText="1"/>
    </xf>
    <xf numFmtId="3" fontId="47" fillId="3" borderId="52" xfId="0" applyNumberFormat="1" applyFont="1" applyFill="1" applyBorder="1" applyAlignment="1">
      <alignment horizontal="left" vertical="center" wrapText="1"/>
    </xf>
    <xf numFmtId="4" fontId="47" fillId="0" borderId="74" xfId="0" applyNumberFormat="1" applyFont="1" applyBorder="1" applyAlignment="1">
      <alignment horizontal="center" vertical="center"/>
    </xf>
    <xf numFmtId="3" fontId="51" fillId="0" borderId="63" xfId="0" applyNumberFormat="1" applyFont="1" applyFill="1" applyBorder="1" applyAlignment="1">
      <alignment horizontal="left" vertical="center" wrapText="1"/>
    </xf>
    <xf numFmtId="3" fontId="51" fillId="0" borderId="46" xfId="0" applyNumberFormat="1" applyFont="1" applyFill="1" applyBorder="1" applyAlignment="1">
      <alignment horizontal="left" vertical="center" wrapText="1"/>
    </xf>
    <xf numFmtId="3" fontId="51" fillId="0" borderId="52" xfId="0" applyNumberFormat="1" applyFont="1" applyFill="1" applyBorder="1" applyAlignment="1">
      <alignment horizontal="left" vertical="center" wrapText="1"/>
    </xf>
    <xf numFmtId="3" fontId="48" fillId="0" borderId="63" xfId="0" applyNumberFormat="1" applyFont="1" applyFill="1" applyBorder="1" applyAlignment="1">
      <alignment horizontal="left" vertical="center" wrapText="1"/>
    </xf>
    <xf numFmtId="3" fontId="48" fillId="0" borderId="46" xfId="0" applyNumberFormat="1" applyFont="1" applyFill="1" applyBorder="1" applyAlignment="1">
      <alignment horizontal="left" vertical="center" wrapText="1"/>
    </xf>
    <xf numFmtId="3" fontId="51" fillId="0" borderId="60" xfId="0" applyNumberFormat="1" applyFont="1" applyFill="1" applyBorder="1" applyAlignment="1">
      <alignment horizontal="left" vertical="center" wrapText="1"/>
    </xf>
    <xf numFmtId="3" fontId="51" fillId="0" borderId="51" xfId="0" applyNumberFormat="1" applyFont="1" applyFill="1" applyBorder="1" applyAlignment="1">
      <alignment horizontal="left" vertical="center" wrapText="1"/>
    </xf>
    <xf numFmtId="3" fontId="51" fillId="0" borderId="55" xfId="0" applyNumberFormat="1" applyFont="1" applyFill="1" applyBorder="1" applyAlignment="1">
      <alignment horizontal="left" vertical="center" wrapText="1"/>
    </xf>
    <xf numFmtId="4" fontId="47" fillId="0" borderId="70" xfId="0" applyNumberFormat="1" applyFont="1" applyBorder="1" applyAlignment="1">
      <alignment horizontal="center" vertical="center"/>
    </xf>
    <xf numFmtId="0" fontId="47" fillId="0" borderId="59" xfId="0" applyFont="1" applyBorder="1" applyAlignment="1">
      <alignment horizontal="center" vertical="center"/>
    </xf>
    <xf numFmtId="4" fontId="47" fillId="0" borderId="59" xfId="0" applyNumberFormat="1" applyFont="1" applyBorder="1" applyAlignment="1">
      <alignment horizontal="center" vertical="center"/>
    </xf>
    <xf numFmtId="0" fontId="47" fillId="0" borderId="0" xfId="0" applyFont="1" applyFill="1" applyAlignment="1">
      <alignment horizontal="left" vertical="center"/>
    </xf>
    <xf numFmtId="0" fontId="47" fillId="0" borderId="0" xfId="0" applyFont="1" applyAlignment="1">
      <alignment horizontal="left" vertical="center"/>
    </xf>
    <xf numFmtId="4" fontId="43" fillId="26" borderId="33" xfId="0" applyNumberFormat="1" applyFont="1" applyFill="1" applyBorder="1" applyAlignment="1">
      <alignment horizontal="center" vertical="center" wrapText="1"/>
    </xf>
    <xf numFmtId="4" fontId="43" fillId="26" borderId="26" xfId="0" applyNumberFormat="1" applyFont="1" applyFill="1" applyBorder="1" applyAlignment="1">
      <alignment horizontal="center" vertical="center" wrapText="1"/>
    </xf>
    <xf numFmtId="4" fontId="48" fillId="0" borderId="68" xfId="94" applyNumberFormat="1" applyFont="1" applyFill="1" applyBorder="1" applyAlignment="1">
      <alignment horizontal="center" vertical="center" wrapText="1"/>
    </xf>
    <xf numFmtId="4" fontId="47" fillId="0" borderId="63" xfId="0" applyNumberFormat="1" applyFont="1" applyBorder="1" applyAlignment="1">
      <alignment horizontal="center" vertical="center"/>
    </xf>
    <xf numFmtId="4" fontId="47" fillId="0" borderId="46" xfId="0" applyNumberFormat="1" applyFont="1" applyBorder="1" applyAlignment="1">
      <alignment horizontal="center" vertical="center"/>
    </xf>
    <xf numFmtId="4" fontId="47" fillId="0" borderId="62" xfId="0" applyNumberFormat="1" applyFont="1" applyBorder="1" applyAlignment="1">
      <alignment horizontal="center" vertical="center"/>
    </xf>
    <xf numFmtId="3" fontId="51" fillId="3" borderId="63" xfId="2" applyNumberFormat="1" applyFont="1" applyFill="1" applyBorder="1" applyAlignment="1">
      <alignment horizontal="left" vertical="center" wrapText="1"/>
    </xf>
    <xf numFmtId="4" fontId="47" fillId="0" borderId="54" xfId="0" applyNumberFormat="1" applyFont="1" applyBorder="1" applyAlignment="1">
      <alignment horizontal="center" vertical="center"/>
    </xf>
    <xf numFmtId="0" fontId="48" fillId="0" borderId="0" xfId="0" applyFont="1" applyAlignment="1">
      <alignment horizontal="center" vertical="center"/>
    </xf>
    <xf numFmtId="0" fontId="43" fillId="0" borderId="0" xfId="0" applyFont="1" applyAlignment="1">
      <alignment horizontal="center" vertical="center"/>
    </xf>
    <xf numFmtId="0" fontId="43" fillId="3" borderId="0" xfId="0" applyFont="1" applyFill="1" applyAlignment="1">
      <alignment horizontal="center" vertical="center"/>
    </xf>
    <xf numFmtId="0" fontId="48" fillId="3" borderId="62" xfId="2" applyFont="1" applyFill="1" applyBorder="1" applyAlignment="1">
      <alignment horizontal="left" vertical="center" wrapText="1"/>
    </xf>
    <xf numFmtId="3" fontId="48" fillId="3" borderId="51" xfId="2" applyNumberFormat="1" applyFont="1" applyFill="1" applyBorder="1" applyAlignment="1">
      <alignment horizontal="center" vertical="center"/>
    </xf>
    <xf numFmtId="4" fontId="48" fillId="0" borderId="68" xfId="0" applyNumberFormat="1" applyFont="1" applyFill="1" applyBorder="1" applyAlignment="1">
      <alignment horizontal="center" vertical="center"/>
    </xf>
    <xf numFmtId="4" fontId="43" fillId="0" borderId="58" xfId="0" applyNumberFormat="1" applyFont="1" applyFill="1" applyBorder="1" applyAlignment="1">
      <alignment horizontal="center" vertical="center"/>
    </xf>
    <xf numFmtId="4" fontId="48" fillId="0" borderId="31" xfId="0" applyNumberFormat="1" applyFont="1" applyFill="1" applyBorder="1" applyAlignment="1">
      <alignment horizontal="center" vertical="center"/>
    </xf>
    <xf numFmtId="4" fontId="48" fillId="0" borderId="58" xfId="0" applyNumberFormat="1" applyFont="1" applyFill="1" applyBorder="1" applyAlignment="1">
      <alignment horizontal="center" vertical="center"/>
    </xf>
    <xf numFmtId="4" fontId="48" fillId="3" borderId="31" xfId="0" applyNumberFormat="1" applyFont="1" applyFill="1" applyBorder="1" applyAlignment="1">
      <alignment horizontal="center" vertical="center"/>
    </xf>
    <xf numFmtId="4" fontId="48" fillId="3" borderId="58" xfId="0" applyNumberFormat="1" applyFont="1" applyFill="1" applyBorder="1" applyAlignment="1">
      <alignment horizontal="center" vertical="center"/>
    </xf>
    <xf numFmtId="4" fontId="49" fillId="0" borderId="0" xfId="0" applyNumberFormat="1" applyFont="1" applyFill="1" applyAlignment="1">
      <alignment horizontal="center" vertical="center"/>
    </xf>
    <xf numFmtId="4" fontId="48" fillId="0" borderId="52" xfId="94" applyNumberFormat="1" applyFont="1" applyFill="1" applyBorder="1" applyAlignment="1">
      <alignment horizontal="center" vertical="center"/>
    </xf>
    <xf numFmtId="4" fontId="43" fillId="0" borderId="74" xfId="0" applyNumberFormat="1" applyFont="1" applyFill="1" applyBorder="1" applyAlignment="1">
      <alignment horizontal="center" vertical="center"/>
    </xf>
    <xf numFmtId="4" fontId="43" fillId="0" borderId="62" xfId="0" applyNumberFormat="1" applyFont="1" applyFill="1" applyBorder="1" applyAlignment="1">
      <alignment horizontal="center" vertical="center"/>
    </xf>
    <xf numFmtId="4" fontId="43" fillId="0" borderId="51" xfId="0" applyNumberFormat="1" applyFont="1" applyFill="1" applyBorder="1" applyAlignment="1">
      <alignment horizontal="center" vertical="center"/>
    </xf>
    <xf numFmtId="4" fontId="43" fillId="0" borderId="57" xfId="0" applyNumberFormat="1" applyFont="1" applyFill="1" applyBorder="1" applyAlignment="1">
      <alignment horizontal="center" vertical="center"/>
    </xf>
    <xf numFmtId="4" fontId="43" fillId="0" borderId="70" xfId="0" applyNumberFormat="1" applyFont="1" applyFill="1" applyBorder="1" applyAlignment="1">
      <alignment horizontal="center" vertical="center"/>
    </xf>
    <xf numFmtId="4" fontId="48" fillId="0" borderId="74" xfId="0" applyNumberFormat="1" applyFont="1" applyFill="1" applyBorder="1" applyAlignment="1">
      <alignment horizontal="center" vertical="center"/>
    </xf>
    <xf numFmtId="4" fontId="48" fillId="0" borderId="75" xfId="94" applyNumberFormat="1" applyFont="1" applyFill="1" applyBorder="1" applyAlignment="1">
      <alignment horizontal="center" vertical="center"/>
    </xf>
    <xf numFmtId="4" fontId="43" fillId="0" borderId="59" xfId="0" applyNumberFormat="1" applyFont="1" applyFill="1" applyBorder="1" applyAlignment="1">
      <alignment horizontal="center" vertical="center"/>
    </xf>
    <xf numFmtId="4" fontId="43" fillId="0" borderId="52" xfId="0" applyNumberFormat="1" applyFont="1" applyFill="1" applyBorder="1" applyAlignment="1">
      <alignment horizontal="center" vertical="center"/>
    </xf>
    <xf numFmtId="4" fontId="52" fillId="0" borderId="0" xfId="0" applyNumberFormat="1" applyFont="1" applyFill="1" applyAlignment="1">
      <alignment horizontal="center" vertical="center"/>
    </xf>
    <xf numFmtId="4" fontId="48" fillId="0" borderId="0" xfId="0" applyNumberFormat="1" applyFont="1" applyFill="1"/>
    <xf numFmtId="0" fontId="48" fillId="3" borderId="62" xfId="0" applyFont="1" applyFill="1" applyBorder="1" applyAlignment="1">
      <alignment horizontal="left" vertical="center"/>
    </xf>
    <xf numFmtId="0" fontId="48" fillId="3" borderId="52" xfId="0" applyFont="1" applyFill="1" applyBorder="1" applyAlignment="1">
      <alignment horizontal="left" vertical="center"/>
    </xf>
    <xf numFmtId="4" fontId="55" fillId="0" borderId="0" xfId="0" applyNumberFormat="1" applyFont="1" applyFill="1" applyAlignment="1">
      <alignment horizontal="center" vertical="center"/>
    </xf>
    <xf numFmtId="4" fontId="43" fillId="26" borderId="63" xfId="0" applyNumberFormat="1" applyFont="1" applyFill="1" applyBorder="1" applyAlignment="1">
      <alignment horizontal="center" vertical="center"/>
    </xf>
    <xf numFmtId="4" fontId="43" fillId="26" borderId="54" xfId="0" applyNumberFormat="1" applyFont="1" applyFill="1" applyBorder="1" applyAlignment="1">
      <alignment horizontal="center" vertical="center"/>
    </xf>
    <xf numFmtId="4" fontId="43" fillId="26" borderId="46" xfId="0" applyNumberFormat="1" applyFont="1" applyFill="1" applyBorder="1" applyAlignment="1">
      <alignment horizontal="center" vertical="center"/>
    </xf>
    <xf numFmtId="4" fontId="43" fillId="26" borderId="52" xfId="0" applyNumberFormat="1" applyFont="1" applyFill="1" applyBorder="1" applyAlignment="1">
      <alignment horizontal="center" vertical="center"/>
    </xf>
    <xf numFmtId="4" fontId="48" fillId="3" borderId="46" xfId="0" applyNumberFormat="1" applyFont="1" applyFill="1" applyBorder="1" applyAlignment="1">
      <alignment horizontal="center" vertical="center" wrapText="1"/>
    </xf>
    <xf numFmtId="49" fontId="48" fillId="3" borderId="46" xfId="2" applyNumberFormat="1" applyFont="1" applyFill="1" applyBorder="1" applyAlignment="1">
      <alignment horizontal="center" vertical="center"/>
    </xf>
    <xf numFmtId="0" fontId="48" fillId="3" borderId="46" xfId="0" applyFont="1" applyFill="1" applyBorder="1" applyAlignment="1">
      <alignment horizontal="center" vertical="center"/>
    </xf>
    <xf numFmtId="0" fontId="48" fillId="3" borderId="46" xfId="0" applyFont="1" applyFill="1" applyBorder="1" applyAlignment="1">
      <alignment horizontal="left" vertical="center" wrapText="1"/>
    </xf>
    <xf numFmtId="0" fontId="43" fillId="3" borderId="46" xfId="2" applyFont="1" applyFill="1" applyBorder="1" applyAlignment="1">
      <alignment horizontal="left" vertical="center" wrapText="1"/>
    </xf>
    <xf numFmtId="0" fontId="48" fillId="3" borderId="46" xfId="195" applyFont="1" applyFill="1" applyBorder="1" applyAlignment="1">
      <alignment horizontal="left" vertical="center" wrapText="1"/>
    </xf>
    <xf numFmtId="49" fontId="48" fillId="3" borderId="46" xfId="2" applyNumberFormat="1" applyFont="1" applyFill="1" applyBorder="1" applyAlignment="1">
      <alignment horizontal="left" vertical="center" wrapText="1"/>
    </xf>
    <xf numFmtId="3" fontId="48" fillId="3" borderId="46" xfId="0" applyNumberFormat="1" applyFont="1" applyFill="1" applyBorder="1" applyAlignment="1">
      <alignment horizontal="left" vertical="center" wrapText="1"/>
    </xf>
    <xf numFmtId="0" fontId="48" fillId="3" borderId="46" xfId="0" applyFont="1" applyFill="1" applyBorder="1" applyAlignment="1">
      <alignment horizontal="left" vertical="center"/>
    </xf>
    <xf numFmtId="4" fontId="43" fillId="0" borderId="31" xfId="2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 vertical="center"/>
    </xf>
    <xf numFmtId="4" fontId="48" fillId="0" borderId="54" xfId="0" applyNumberFormat="1" applyFont="1" applyFill="1" applyBorder="1" applyAlignment="1">
      <alignment horizontal="center" vertical="center"/>
    </xf>
    <xf numFmtId="0" fontId="48" fillId="3" borderId="52" xfId="0" applyFont="1" applyFill="1" applyBorder="1" applyAlignment="1">
      <alignment horizontal="left" vertical="center" wrapText="1"/>
    </xf>
    <xf numFmtId="0" fontId="43" fillId="3" borderId="52" xfId="2" applyFont="1" applyFill="1" applyBorder="1" applyAlignment="1">
      <alignment horizontal="left" vertical="center" wrapText="1"/>
    </xf>
    <xf numFmtId="0" fontId="48" fillId="3" borderId="52" xfId="195" applyFont="1" applyFill="1" applyBorder="1" applyAlignment="1">
      <alignment horizontal="left" vertical="center" wrapText="1"/>
    </xf>
    <xf numFmtId="49" fontId="48" fillId="3" borderId="52" xfId="2" applyNumberFormat="1" applyFont="1" applyFill="1" applyBorder="1" applyAlignment="1">
      <alignment horizontal="left" vertical="center" wrapText="1"/>
    </xf>
    <xf numFmtId="3" fontId="48" fillId="3" borderId="52" xfId="0" applyNumberFormat="1" applyFont="1" applyFill="1" applyBorder="1" applyAlignment="1">
      <alignment horizontal="left" vertical="center" wrapText="1"/>
    </xf>
    <xf numFmtId="4" fontId="43" fillId="3" borderId="53" xfId="0" applyNumberFormat="1" applyFont="1" applyFill="1" applyBorder="1" applyAlignment="1">
      <alignment horizontal="center" vertical="center"/>
    </xf>
    <xf numFmtId="4" fontId="43" fillId="0" borderId="68" xfId="0" applyNumberFormat="1" applyFont="1" applyFill="1" applyBorder="1" applyAlignment="1">
      <alignment horizontal="center" vertical="center"/>
    </xf>
    <xf numFmtId="4" fontId="43" fillId="0" borderId="47" xfId="0" applyNumberFormat="1" applyFont="1" applyFill="1" applyBorder="1" applyAlignment="1">
      <alignment horizontal="center" vertical="center"/>
    </xf>
    <xf numFmtId="4" fontId="43" fillId="0" borderId="13" xfId="0" applyNumberFormat="1" applyFont="1" applyFill="1" applyBorder="1" applyAlignment="1">
      <alignment horizontal="center" vertical="center"/>
    </xf>
    <xf numFmtId="4" fontId="43" fillId="0" borderId="36" xfId="0" applyNumberFormat="1" applyFont="1" applyFill="1" applyBorder="1" applyAlignment="1">
      <alignment horizontal="center" vertical="center"/>
    </xf>
    <xf numFmtId="4" fontId="43" fillId="0" borderId="23" xfId="0" applyNumberFormat="1" applyFont="1" applyFill="1" applyBorder="1" applyAlignment="1">
      <alignment horizontal="center" vertical="center"/>
    </xf>
    <xf numFmtId="4" fontId="43" fillId="0" borderId="63" xfId="0" applyNumberFormat="1" applyFont="1" applyFill="1" applyBorder="1" applyAlignment="1">
      <alignment horizontal="center" vertical="center"/>
    </xf>
    <xf numFmtId="4" fontId="48" fillId="0" borderId="63" xfId="0" applyNumberFormat="1" applyFont="1" applyFill="1" applyBorder="1" applyAlignment="1">
      <alignment horizontal="center" vertical="center"/>
    </xf>
    <xf numFmtId="4" fontId="48" fillId="0" borderId="62" xfId="0" applyNumberFormat="1" applyFont="1" applyFill="1" applyBorder="1" applyAlignment="1">
      <alignment horizontal="center" vertical="center"/>
    </xf>
    <xf numFmtId="4" fontId="48" fillId="0" borderId="52" xfId="0" applyNumberFormat="1" applyFont="1" applyFill="1" applyBorder="1" applyAlignment="1">
      <alignment horizontal="center" vertical="center"/>
    </xf>
    <xf numFmtId="4" fontId="43" fillId="0" borderId="54" xfId="0" applyNumberFormat="1" applyFont="1" applyFill="1" applyBorder="1" applyAlignment="1">
      <alignment horizontal="center" vertical="center"/>
    </xf>
    <xf numFmtId="4" fontId="48" fillId="0" borderId="53" xfId="94" applyNumberFormat="1" applyFont="1" applyFill="1" applyBorder="1" applyAlignment="1">
      <alignment horizontal="center" vertical="center"/>
    </xf>
    <xf numFmtId="3" fontId="48" fillId="3" borderId="62" xfId="0" applyNumberFormat="1" applyFont="1" applyFill="1" applyBorder="1" applyAlignment="1">
      <alignment horizontal="left" vertical="center" wrapText="1"/>
    </xf>
    <xf numFmtId="0" fontId="48" fillId="3" borderId="62" xfId="0" applyFont="1" applyFill="1" applyBorder="1" applyAlignment="1">
      <alignment horizontal="left" vertical="center" wrapText="1"/>
    </xf>
    <xf numFmtId="4" fontId="43" fillId="0" borderId="28" xfId="0" applyNumberFormat="1" applyFont="1" applyFill="1" applyBorder="1" applyAlignment="1">
      <alignment horizontal="center" vertical="center" wrapText="1"/>
    </xf>
    <xf numFmtId="4" fontId="43" fillId="0" borderId="13" xfId="0" applyNumberFormat="1" applyFont="1" applyFill="1" applyBorder="1" applyAlignment="1">
      <alignment horizontal="center" vertical="center" wrapText="1"/>
    </xf>
    <xf numFmtId="4" fontId="43" fillId="0" borderId="36" xfId="0" applyNumberFormat="1" applyFont="1" applyFill="1" applyBorder="1" applyAlignment="1">
      <alignment horizontal="center" vertical="center" wrapText="1"/>
    </xf>
    <xf numFmtId="4" fontId="43" fillId="0" borderId="62" xfId="0" applyNumberFormat="1" applyFont="1" applyFill="1" applyBorder="1" applyAlignment="1">
      <alignment horizontal="center" vertical="center" wrapText="1"/>
    </xf>
    <xf numFmtId="3" fontId="54" fillId="0" borderId="60" xfId="2" applyNumberFormat="1" applyFont="1" applyFill="1" applyBorder="1" applyAlignment="1">
      <alignment horizontal="center" vertical="center" wrapText="1"/>
    </xf>
    <xf numFmtId="3" fontId="54" fillId="0" borderId="69" xfId="2" applyNumberFormat="1" applyFont="1" applyFill="1" applyBorder="1" applyAlignment="1">
      <alignment horizontal="center" vertical="center" wrapText="1"/>
    </xf>
    <xf numFmtId="4" fontId="54" fillId="0" borderId="0" xfId="0" applyNumberFormat="1" applyFont="1" applyAlignment="1">
      <alignment horizontal="center" vertical="center"/>
    </xf>
    <xf numFmtId="4" fontId="54" fillId="0" borderId="0" xfId="0" applyNumberFormat="1" applyFont="1" applyFill="1" applyBorder="1" applyAlignment="1">
      <alignment horizontal="center" vertical="center"/>
    </xf>
    <xf numFmtId="3" fontId="54" fillId="0" borderId="51" xfId="0" applyNumberFormat="1" applyFont="1" applyFill="1" applyBorder="1" applyAlignment="1">
      <alignment horizontal="center" vertical="center" wrapText="1"/>
    </xf>
    <xf numFmtId="3" fontId="57" fillId="0" borderId="55" xfId="0" applyNumberFormat="1" applyFont="1" applyFill="1" applyBorder="1" applyAlignment="1">
      <alignment horizontal="center" vertical="center" wrapText="1"/>
    </xf>
    <xf numFmtId="3" fontId="57" fillId="0" borderId="57" xfId="0" applyNumberFormat="1" applyFont="1" applyFill="1" applyBorder="1" applyAlignment="1">
      <alignment horizontal="center" vertical="center" wrapText="1"/>
    </xf>
    <xf numFmtId="4" fontId="54" fillId="0" borderId="0" xfId="0" applyNumberFormat="1" applyFont="1" applyFill="1" applyAlignment="1">
      <alignment horizontal="center" vertical="center"/>
    </xf>
    <xf numFmtId="0" fontId="54" fillId="0" borderId="0" xfId="0" applyFont="1" applyFill="1" applyAlignment="1">
      <alignment horizontal="center" vertical="center"/>
    </xf>
    <xf numFmtId="3" fontId="54" fillId="0" borderId="64" xfId="2" applyNumberFormat="1" applyFont="1" applyFill="1" applyBorder="1" applyAlignment="1">
      <alignment horizontal="center" vertical="center" wrapText="1"/>
    </xf>
    <xf numFmtId="3" fontId="54" fillId="0" borderId="65" xfId="2" applyNumberFormat="1" applyFont="1" applyFill="1" applyBorder="1" applyAlignment="1">
      <alignment horizontal="center" vertical="center" wrapText="1"/>
    </xf>
    <xf numFmtId="3" fontId="57" fillId="0" borderId="65" xfId="0" applyNumberFormat="1" applyFont="1" applyFill="1" applyBorder="1" applyAlignment="1">
      <alignment horizontal="center" vertical="center" wrapText="1"/>
    </xf>
    <xf numFmtId="0" fontId="54" fillId="0" borderId="0" xfId="0" applyFont="1" applyAlignment="1">
      <alignment horizontal="center" vertical="center"/>
    </xf>
    <xf numFmtId="4" fontId="48" fillId="0" borderId="68" xfId="2" applyNumberFormat="1" applyFont="1" applyFill="1" applyBorder="1" applyAlignment="1">
      <alignment horizontal="center" vertical="center" wrapText="1"/>
    </xf>
    <xf numFmtId="4" fontId="48" fillId="0" borderId="53" xfId="94" applyNumberFormat="1" applyFont="1" applyFill="1" applyBorder="1" applyAlignment="1">
      <alignment horizontal="center" vertical="center" wrapText="1"/>
    </xf>
    <xf numFmtId="4" fontId="43" fillId="0" borderId="47" xfId="0" applyNumberFormat="1" applyFont="1" applyFill="1" applyBorder="1" applyAlignment="1">
      <alignment horizontal="center" vertical="center" wrapText="1"/>
    </xf>
    <xf numFmtId="4" fontId="43" fillId="0" borderId="56" xfId="0" applyNumberFormat="1" applyFont="1" applyFill="1" applyBorder="1" applyAlignment="1">
      <alignment horizontal="center" vertical="center" wrapText="1"/>
    </xf>
    <xf numFmtId="4" fontId="43" fillId="0" borderId="23" xfId="0" applyNumberFormat="1" applyFont="1" applyFill="1" applyBorder="1" applyAlignment="1">
      <alignment horizontal="center" vertical="center" wrapText="1"/>
    </xf>
    <xf numFmtId="4" fontId="48" fillId="0" borderId="74" xfId="94" applyNumberFormat="1" applyFont="1" applyFill="1" applyBorder="1" applyAlignment="1">
      <alignment horizontal="center" vertical="center" wrapText="1"/>
    </xf>
    <xf numFmtId="4" fontId="48" fillId="3" borderId="54" xfId="94" applyNumberFormat="1" applyFont="1" applyFill="1" applyBorder="1" applyAlignment="1">
      <alignment horizontal="center" vertical="center"/>
    </xf>
    <xf numFmtId="3" fontId="48" fillId="3" borderId="62" xfId="2" applyNumberFormat="1" applyFont="1" applyFill="1" applyBorder="1" applyAlignment="1">
      <alignment horizontal="left" vertical="center" wrapText="1"/>
    </xf>
    <xf numFmtId="0" fontId="43" fillId="3" borderId="62" xfId="2" applyFont="1" applyFill="1" applyBorder="1" applyAlignment="1">
      <alignment horizontal="left" vertical="center" wrapText="1"/>
    </xf>
    <xf numFmtId="0" fontId="48" fillId="3" borderId="62" xfId="195" applyFont="1" applyFill="1" applyBorder="1" applyAlignment="1">
      <alignment horizontal="left" vertical="center" wrapText="1"/>
    </xf>
    <xf numFmtId="49" fontId="48" fillId="3" borderId="62" xfId="2" applyNumberFormat="1" applyFont="1" applyFill="1" applyBorder="1" applyAlignment="1">
      <alignment horizontal="left" vertical="center" wrapText="1"/>
    </xf>
    <xf numFmtId="4" fontId="54" fillId="0" borderId="0" xfId="0" applyNumberFormat="1" applyFont="1" applyAlignment="1">
      <alignment vertical="center"/>
    </xf>
    <xf numFmtId="4" fontId="57" fillId="0" borderId="0" xfId="0" applyNumberFormat="1" applyFont="1" applyAlignment="1">
      <alignment horizontal="center" vertical="center"/>
    </xf>
    <xf numFmtId="4" fontId="43" fillId="0" borderId="29" xfId="0" applyNumberFormat="1" applyFont="1" applyFill="1" applyBorder="1" applyAlignment="1">
      <alignment horizontal="center" vertical="center" wrapText="1"/>
    </xf>
    <xf numFmtId="4" fontId="48" fillId="0" borderId="63" xfId="94" applyNumberFormat="1" applyFont="1" applyFill="1" applyBorder="1" applyAlignment="1">
      <alignment horizontal="center" vertical="center" wrapText="1"/>
    </xf>
    <xf numFmtId="4" fontId="43" fillId="0" borderId="74" xfId="2" applyNumberFormat="1" applyFont="1" applyFill="1" applyBorder="1" applyAlignment="1">
      <alignment horizontal="center" vertical="center" wrapText="1"/>
    </xf>
    <xf numFmtId="4" fontId="43" fillId="0" borderId="1" xfId="0" applyNumberFormat="1" applyFont="1" applyFill="1" applyBorder="1" applyAlignment="1">
      <alignment horizontal="center" vertical="center" wrapText="1"/>
    </xf>
    <xf numFmtId="4" fontId="43" fillId="3" borderId="60" xfId="0" applyNumberFormat="1" applyFont="1" applyFill="1" applyBorder="1" applyAlignment="1">
      <alignment horizontal="center" vertical="center" wrapText="1"/>
    </xf>
    <xf numFmtId="3" fontId="47" fillId="3" borderId="63" xfId="2" applyNumberFormat="1" applyFont="1" applyFill="1" applyBorder="1" applyAlignment="1">
      <alignment horizontal="left" vertical="center" wrapText="1"/>
    </xf>
    <xf numFmtId="3" fontId="47" fillId="3" borderId="62" xfId="2" applyNumberFormat="1" applyFont="1" applyFill="1" applyBorder="1" applyAlignment="1">
      <alignment horizontal="left" vertical="center" wrapText="1"/>
    </xf>
    <xf numFmtId="4" fontId="47" fillId="0" borderId="68" xfId="0" applyNumberFormat="1" applyFont="1" applyBorder="1" applyAlignment="1">
      <alignment horizontal="center" vertical="center"/>
    </xf>
    <xf numFmtId="3" fontId="48" fillId="3" borderId="63" xfId="2" applyNumberFormat="1" applyFont="1" applyFill="1" applyBorder="1" applyAlignment="1">
      <alignment horizontal="left" vertical="center" wrapText="1"/>
    </xf>
    <xf numFmtId="0" fontId="51" fillId="3" borderId="63" xfId="2" applyFont="1" applyFill="1" applyBorder="1" applyAlignment="1">
      <alignment horizontal="left" vertical="center" wrapText="1"/>
    </xf>
    <xf numFmtId="3" fontId="51" fillId="3" borderId="63" xfId="0" applyNumberFormat="1" applyFont="1" applyFill="1" applyBorder="1" applyAlignment="1">
      <alignment horizontal="left" vertical="center" wrapText="1"/>
    </xf>
    <xf numFmtId="0" fontId="48" fillId="3" borderId="63" xfId="2" applyFont="1" applyFill="1" applyBorder="1" applyAlignment="1">
      <alignment horizontal="left" vertical="center" wrapText="1"/>
    </xf>
    <xf numFmtId="3" fontId="47" fillId="3" borderId="63" xfId="0" applyNumberFormat="1" applyFont="1" applyFill="1" applyBorder="1" applyAlignment="1">
      <alignment horizontal="left" vertical="center" wrapText="1"/>
    </xf>
    <xf numFmtId="4" fontId="43" fillId="0" borderId="21" xfId="94" applyNumberFormat="1" applyFont="1" applyFill="1" applyBorder="1" applyAlignment="1">
      <alignment horizontal="center" vertical="center" wrapText="1"/>
    </xf>
    <xf numFmtId="4" fontId="43" fillId="26" borderId="20" xfId="0" applyNumberFormat="1" applyFont="1" applyFill="1" applyBorder="1" applyAlignment="1">
      <alignment horizontal="center" vertical="center" wrapText="1"/>
    </xf>
    <xf numFmtId="4" fontId="43" fillId="0" borderId="74" xfId="94" applyNumberFormat="1" applyFont="1" applyFill="1" applyBorder="1" applyAlignment="1">
      <alignment horizontal="center" vertical="center" wrapText="1"/>
    </xf>
    <xf numFmtId="4" fontId="43" fillId="26" borderId="79" xfId="0" applyNumberFormat="1" applyFont="1" applyFill="1" applyBorder="1" applyAlignment="1">
      <alignment horizontal="center" vertical="center" wrapText="1"/>
    </xf>
    <xf numFmtId="4" fontId="57" fillId="0" borderId="0" xfId="0" applyNumberFormat="1" applyFont="1" applyFill="1" applyAlignment="1">
      <alignment horizontal="center" vertical="center"/>
    </xf>
    <xf numFmtId="0" fontId="48" fillId="0" borderId="0" xfId="0" applyFont="1" applyFill="1"/>
    <xf numFmtId="4" fontId="43" fillId="3" borderId="46" xfId="0" applyNumberFormat="1" applyFont="1" applyFill="1" applyBorder="1" applyAlignment="1">
      <alignment horizontal="center" vertical="center" wrapText="1"/>
    </xf>
    <xf numFmtId="4" fontId="48" fillId="0" borderId="0" xfId="0" applyNumberFormat="1" applyFont="1" applyFill="1" applyBorder="1" applyAlignment="1">
      <alignment horizontal="center" vertical="center" wrapText="1"/>
    </xf>
    <xf numFmtId="4" fontId="43" fillId="26" borderId="28" xfId="0" applyNumberFormat="1" applyFont="1" applyFill="1" applyBorder="1" applyAlignment="1">
      <alignment horizontal="center" vertical="center" wrapText="1"/>
    </xf>
    <xf numFmtId="4" fontId="43" fillId="26" borderId="13" xfId="0" applyNumberFormat="1" applyFont="1" applyFill="1" applyBorder="1" applyAlignment="1">
      <alignment horizontal="center" vertical="center" wrapText="1"/>
    </xf>
    <xf numFmtId="4" fontId="43" fillId="26" borderId="29" xfId="0" applyNumberFormat="1" applyFont="1" applyFill="1" applyBorder="1" applyAlignment="1">
      <alignment horizontal="center" vertical="center" wrapText="1"/>
    </xf>
    <xf numFmtId="3" fontId="57" fillId="0" borderId="65" xfId="2" applyNumberFormat="1" applyFont="1" applyFill="1" applyBorder="1" applyAlignment="1">
      <alignment horizontal="center" vertical="center" wrapText="1"/>
    </xf>
    <xf numFmtId="0" fontId="48" fillId="0" borderId="0" xfId="0" applyFont="1"/>
    <xf numFmtId="4" fontId="48" fillId="0" borderId="0" xfId="0" applyNumberFormat="1" applyFont="1" applyFill="1" applyAlignment="1">
      <alignment horizontal="center"/>
    </xf>
    <xf numFmtId="4" fontId="43" fillId="0" borderId="0" xfId="0" applyNumberFormat="1" applyFont="1" applyFill="1" applyAlignment="1">
      <alignment horizontal="center"/>
    </xf>
    <xf numFmtId="4" fontId="43" fillId="3" borderId="54" xfId="0" applyNumberFormat="1" applyFont="1" applyFill="1" applyBorder="1" applyAlignment="1">
      <alignment horizontal="center" vertical="center" wrapText="1"/>
    </xf>
    <xf numFmtId="0" fontId="49" fillId="3" borderId="63" xfId="0" applyFont="1" applyFill="1" applyBorder="1" applyAlignment="1">
      <alignment horizontal="center" vertical="center"/>
    </xf>
    <xf numFmtId="3" fontId="48" fillId="0" borderId="63" xfId="61" applyNumberFormat="1" applyFont="1" applyFill="1" applyBorder="1" applyAlignment="1">
      <alignment horizontal="center" vertical="center"/>
    </xf>
    <xf numFmtId="3" fontId="48" fillId="0" borderId="60" xfId="61" applyNumberFormat="1" applyFont="1" applyFill="1" applyBorder="1" applyAlignment="1">
      <alignment horizontal="center" vertical="center"/>
    </xf>
    <xf numFmtId="3" fontId="54" fillId="0" borderId="51" xfId="2" applyNumberFormat="1" applyFont="1" applyFill="1" applyBorder="1" applyAlignment="1">
      <alignment horizontal="center" vertical="center" wrapText="1"/>
    </xf>
    <xf numFmtId="3" fontId="48" fillId="0" borderId="0" xfId="0" applyNumberFormat="1" applyFont="1" applyFill="1" applyBorder="1" applyAlignment="1">
      <alignment horizontal="center" vertical="center"/>
    </xf>
    <xf numFmtId="4" fontId="43" fillId="0" borderId="0" xfId="0" applyNumberFormat="1" applyFont="1" applyFill="1"/>
    <xf numFmtId="3" fontId="54" fillId="0" borderId="65" xfId="0" applyNumberFormat="1" applyFont="1" applyFill="1" applyBorder="1" applyAlignment="1">
      <alignment horizontal="center" vertical="center" wrapText="1"/>
    </xf>
    <xf numFmtId="0" fontId="54" fillId="0" borderId="0" xfId="0" applyFont="1" applyFill="1" applyBorder="1" applyAlignment="1">
      <alignment horizontal="center"/>
    </xf>
    <xf numFmtId="0" fontId="43" fillId="0" borderId="0" xfId="0" applyFont="1" applyFill="1"/>
    <xf numFmtId="4" fontId="43" fillId="0" borderId="62" xfId="0" applyNumberFormat="1" applyFont="1" applyFill="1" applyBorder="1" applyAlignment="1">
      <alignment horizontal="center"/>
    </xf>
    <xf numFmtId="4" fontId="43" fillId="0" borderId="46" xfId="0" applyNumberFormat="1" applyFont="1" applyFill="1" applyBorder="1" applyAlignment="1">
      <alignment horizontal="center"/>
    </xf>
    <xf numFmtId="4" fontId="48" fillId="3" borderId="63" xfId="0" applyNumberFormat="1" applyFont="1" applyFill="1" applyBorder="1" applyAlignment="1">
      <alignment horizontal="center" vertical="center"/>
    </xf>
    <xf numFmtId="4" fontId="48" fillId="27" borderId="36" xfId="0" applyNumberFormat="1" applyFont="1" applyFill="1" applyBorder="1" applyAlignment="1">
      <alignment horizontal="center" vertical="center"/>
    </xf>
    <xf numFmtId="4" fontId="48" fillId="0" borderId="36" xfId="0" applyNumberFormat="1" applyFont="1" applyFill="1" applyBorder="1" applyAlignment="1">
      <alignment horizontal="center" vertical="center"/>
    </xf>
    <xf numFmtId="4" fontId="48" fillId="0" borderId="59" xfId="0" applyNumberFormat="1" applyFont="1" applyFill="1" applyBorder="1" applyAlignment="1">
      <alignment horizontal="center" vertical="center"/>
    </xf>
    <xf numFmtId="4" fontId="43" fillId="0" borderId="68" xfId="2" applyNumberFormat="1" applyFont="1" applyFill="1" applyBorder="1" applyAlignment="1">
      <alignment horizontal="center" vertical="center" wrapText="1"/>
    </xf>
    <xf numFmtId="4" fontId="43" fillId="0" borderId="53" xfId="0" applyNumberFormat="1" applyFont="1" applyFill="1" applyBorder="1" applyAlignment="1">
      <alignment horizontal="center" vertical="center"/>
    </xf>
    <xf numFmtId="4" fontId="48" fillId="3" borderId="46" xfId="0" applyNumberFormat="1" applyFont="1" applyFill="1" applyBorder="1" applyAlignment="1">
      <alignment horizontal="center"/>
    </xf>
    <xf numFmtId="4" fontId="43" fillId="0" borderId="52" xfId="0" applyNumberFormat="1" applyFont="1" applyFill="1" applyBorder="1" applyAlignment="1">
      <alignment horizontal="center"/>
    </xf>
    <xf numFmtId="4" fontId="43" fillId="0" borderId="58" xfId="0" applyNumberFormat="1" applyFont="1" applyFill="1" applyBorder="1" applyAlignment="1">
      <alignment horizontal="center"/>
    </xf>
    <xf numFmtId="4" fontId="43" fillId="3" borderId="52" xfId="0" applyNumberFormat="1" applyFont="1" applyFill="1" applyBorder="1" applyAlignment="1">
      <alignment horizontal="center"/>
    </xf>
    <xf numFmtId="4" fontId="43" fillId="3" borderId="58" xfId="0" applyNumberFormat="1" applyFont="1" applyFill="1" applyBorder="1" applyAlignment="1">
      <alignment horizontal="center"/>
    </xf>
    <xf numFmtId="4" fontId="43" fillId="0" borderId="55" xfId="0" applyNumberFormat="1" applyFont="1" applyFill="1" applyBorder="1" applyAlignment="1">
      <alignment horizontal="center"/>
    </xf>
    <xf numFmtId="4" fontId="43" fillId="0" borderId="59" xfId="0" applyNumberFormat="1" applyFont="1" applyFill="1" applyBorder="1" applyAlignment="1">
      <alignment horizontal="center"/>
    </xf>
    <xf numFmtId="4" fontId="48" fillId="27" borderId="0" xfId="0" applyNumberFormat="1" applyFont="1" applyFill="1" applyAlignment="1">
      <alignment horizontal="center" vertical="center"/>
    </xf>
    <xf numFmtId="4" fontId="43" fillId="27" borderId="0" xfId="0" applyNumberFormat="1" applyFont="1" applyFill="1" applyAlignment="1">
      <alignment horizontal="center" vertical="center"/>
    </xf>
    <xf numFmtId="4" fontId="48" fillId="27" borderId="0" xfId="0" applyNumberFormat="1" applyFont="1" applyFill="1"/>
    <xf numFmtId="4" fontId="54" fillId="0" borderId="0" xfId="0" applyNumberFormat="1" applyFont="1" applyFill="1" applyBorder="1" applyAlignment="1">
      <alignment horizontal="center"/>
    </xf>
    <xf numFmtId="4" fontId="48" fillId="3" borderId="0" xfId="0" applyNumberFormat="1" applyFont="1" applyFill="1" applyAlignment="1">
      <alignment horizontal="center" vertical="center"/>
    </xf>
    <xf numFmtId="4" fontId="43" fillId="3" borderId="0" xfId="0" applyNumberFormat="1" applyFont="1" applyFill="1" applyAlignment="1">
      <alignment horizontal="center" vertical="center"/>
    </xf>
    <xf numFmtId="4" fontId="43" fillId="0" borderId="68" xfId="94" applyNumberFormat="1" applyFont="1" applyFill="1" applyBorder="1" applyAlignment="1">
      <alignment horizontal="center" vertical="center" wrapText="1"/>
    </xf>
    <xf numFmtId="4" fontId="43" fillId="26" borderId="1" xfId="0" applyNumberFormat="1" applyFont="1" applyFill="1" applyBorder="1" applyAlignment="1">
      <alignment horizontal="center" vertical="center" wrapText="1"/>
    </xf>
    <xf numFmtId="3" fontId="54" fillId="0" borderId="73" xfId="2" applyNumberFormat="1" applyFont="1" applyFill="1" applyBorder="1" applyAlignment="1">
      <alignment horizontal="center" vertical="center" wrapText="1"/>
    </xf>
    <xf numFmtId="4" fontId="43" fillId="26" borderId="80" xfId="0" applyNumberFormat="1" applyFont="1" applyFill="1" applyBorder="1" applyAlignment="1">
      <alignment horizontal="center" vertical="center" wrapText="1"/>
    </xf>
    <xf numFmtId="4" fontId="57" fillId="0" borderId="66" xfId="0" applyNumberFormat="1" applyFont="1" applyFill="1" applyBorder="1" applyAlignment="1">
      <alignment horizontal="center" vertical="center" wrapText="1"/>
    </xf>
    <xf numFmtId="4" fontId="48" fillId="0" borderId="64" xfId="94" applyNumberFormat="1" applyFont="1" applyFill="1" applyBorder="1" applyAlignment="1">
      <alignment horizontal="center" vertical="center"/>
    </xf>
    <xf numFmtId="4" fontId="48" fillId="0" borderId="65" xfId="94" applyNumberFormat="1" applyFont="1" applyFill="1" applyBorder="1" applyAlignment="1">
      <alignment horizontal="center" vertical="center"/>
    </xf>
    <xf numFmtId="4" fontId="43" fillId="0" borderId="66" xfId="94" applyNumberFormat="1" applyFont="1" applyFill="1" applyBorder="1" applyAlignment="1">
      <alignment horizontal="center" vertical="center"/>
    </xf>
    <xf numFmtId="0" fontId="54" fillId="3" borderId="64" xfId="0" applyFont="1" applyFill="1" applyBorder="1" applyAlignment="1">
      <alignment horizontal="center" vertical="center"/>
    </xf>
    <xf numFmtId="0" fontId="54" fillId="3" borderId="65" xfId="0" quotePrefix="1" applyFont="1" applyFill="1" applyBorder="1" applyAlignment="1">
      <alignment horizontal="center" vertical="center"/>
    </xf>
    <xf numFmtId="0" fontId="54" fillId="3" borderId="66" xfId="0" applyFont="1" applyFill="1" applyBorder="1" applyAlignment="1">
      <alignment horizontal="left" vertical="center" wrapText="1"/>
    </xf>
    <xf numFmtId="4" fontId="48" fillId="3" borderId="73" xfId="0" applyNumberFormat="1" applyFont="1" applyFill="1" applyBorder="1" applyAlignment="1">
      <alignment horizontal="center" vertical="center"/>
    </xf>
    <xf numFmtId="4" fontId="48" fillId="3" borderId="65" xfId="0" applyNumberFormat="1" applyFont="1" applyFill="1" applyBorder="1" applyAlignment="1">
      <alignment horizontal="center" vertical="center"/>
    </xf>
    <xf numFmtId="4" fontId="43" fillId="0" borderId="65" xfId="94" applyNumberFormat="1" applyFont="1" applyFill="1" applyBorder="1" applyAlignment="1">
      <alignment horizontal="center" vertical="center"/>
    </xf>
    <xf numFmtId="4" fontId="48" fillId="0" borderId="65" xfId="0" applyNumberFormat="1" applyFont="1" applyFill="1" applyBorder="1" applyAlignment="1">
      <alignment horizontal="center" vertical="center"/>
    </xf>
    <xf numFmtId="4" fontId="43" fillId="0" borderId="65" xfId="0" applyNumberFormat="1" applyFont="1" applyFill="1" applyBorder="1" applyAlignment="1">
      <alignment horizontal="center" vertical="center"/>
    </xf>
    <xf numFmtId="4" fontId="43" fillId="0" borderId="71" xfId="0" applyNumberFormat="1" applyFont="1" applyFill="1" applyBorder="1" applyAlignment="1">
      <alignment horizontal="center" vertical="center"/>
    </xf>
    <xf numFmtId="4" fontId="48" fillId="0" borderId="73" xfId="94" applyNumberFormat="1" applyFont="1" applyFill="1" applyBorder="1" applyAlignment="1">
      <alignment horizontal="center" vertical="center"/>
    </xf>
    <xf numFmtId="4" fontId="43" fillId="0" borderId="66" xfId="0" applyNumberFormat="1" applyFont="1" applyFill="1" applyBorder="1" applyAlignment="1">
      <alignment horizontal="center" vertical="center"/>
    </xf>
    <xf numFmtId="0" fontId="48" fillId="0" borderId="49" xfId="0" applyFont="1" applyBorder="1"/>
    <xf numFmtId="0" fontId="54" fillId="3" borderId="71" xfId="0" applyFont="1" applyFill="1" applyBorder="1" applyAlignment="1">
      <alignment horizontal="left" vertical="center" wrapText="1"/>
    </xf>
    <xf numFmtId="4" fontId="43" fillId="0" borderId="64" xfId="0" applyNumberFormat="1" applyFont="1" applyFill="1" applyBorder="1" applyAlignment="1">
      <alignment horizontal="center" vertical="center"/>
    </xf>
    <xf numFmtId="4" fontId="43" fillId="3" borderId="66" xfId="0" applyNumberFormat="1" applyFont="1" applyFill="1" applyBorder="1" applyAlignment="1">
      <alignment horizontal="center" vertical="center"/>
    </xf>
    <xf numFmtId="4" fontId="43" fillId="0" borderId="32" xfId="0" applyNumberFormat="1" applyFont="1" applyFill="1" applyBorder="1" applyAlignment="1">
      <alignment horizontal="center" vertical="center"/>
    </xf>
    <xf numFmtId="4" fontId="43" fillId="0" borderId="72" xfId="0" applyNumberFormat="1" applyFont="1" applyFill="1" applyBorder="1" applyAlignment="1">
      <alignment horizontal="center" vertical="center"/>
    </xf>
    <xf numFmtId="4" fontId="48" fillId="3" borderId="73" xfId="94" applyNumberFormat="1" applyFont="1" applyFill="1" applyBorder="1" applyAlignment="1">
      <alignment horizontal="center" vertical="center"/>
    </xf>
    <xf numFmtId="4" fontId="48" fillId="3" borderId="65" xfId="94" applyNumberFormat="1" applyFont="1" applyFill="1" applyBorder="1" applyAlignment="1">
      <alignment horizontal="center" vertical="center"/>
    </xf>
    <xf numFmtId="4" fontId="48" fillId="0" borderId="32" xfId="94" applyNumberFormat="1" applyFont="1" applyFill="1" applyBorder="1" applyAlignment="1">
      <alignment horizontal="center" vertical="center"/>
    </xf>
    <xf numFmtId="4" fontId="48" fillId="0" borderId="72" xfId="94" applyNumberFormat="1" applyFont="1" applyFill="1" applyBorder="1" applyAlignment="1">
      <alignment horizontal="center" vertical="center"/>
    </xf>
    <xf numFmtId="4" fontId="43" fillId="3" borderId="73" xfId="0" applyNumberFormat="1" applyFont="1" applyFill="1" applyBorder="1" applyAlignment="1">
      <alignment horizontal="center" vertical="center" wrapText="1"/>
    </xf>
    <xf numFmtId="4" fontId="48" fillId="3" borderId="65" xfId="0" applyNumberFormat="1" applyFont="1" applyFill="1" applyBorder="1" applyAlignment="1">
      <alignment horizontal="center" vertical="center" wrapText="1"/>
    </xf>
    <xf numFmtId="4" fontId="48" fillId="0" borderId="65" xfId="94" applyNumberFormat="1" applyFont="1" applyFill="1" applyBorder="1" applyAlignment="1">
      <alignment horizontal="center" vertical="center" wrapText="1"/>
    </xf>
    <xf numFmtId="4" fontId="48" fillId="0" borderId="65" xfId="2" applyNumberFormat="1" applyFont="1" applyFill="1" applyBorder="1" applyAlignment="1">
      <alignment horizontal="center" vertical="center" wrapText="1"/>
    </xf>
    <xf numFmtId="4" fontId="48" fillId="0" borderId="66" xfId="0" applyNumberFormat="1" applyFont="1" applyBorder="1" applyAlignment="1">
      <alignment horizontal="center" vertical="center"/>
    </xf>
    <xf numFmtId="4" fontId="47" fillId="0" borderId="64" xfId="0" applyNumberFormat="1" applyFont="1" applyFill="1" applyBorder="1" applyAlignment="1">
      <alignment horizontal="left" vertical="center"/>
    </xf>
    <xf numFmtId="4" fontId="47" fillId="0" borderId="65" xfId="0" applyNumberFormat="1" applyFont="1" applyFill="1" applyBorder="1" applyAlignment="1">
      <alignment horizontal="left" vertical="center"/>
    </xf>
    <xf numFmtId="4" fontId="47" fillId="0" borderId="71" xfId="0" applyNumberFormat="1" applyFont="1" applyFill="1" applyBorder="1" applyAlignment="1">
      <alignment horizontal="left" vertical="center"/>
    </xf>
    <xf numFmtId="4" fontId="52" fillId="0" borderId="32" xfId="0" applyNumberFormat="1" applyFont="1" applyFill="1" applyBorder="1" applyAlignment="1">
      <alignment horizontal="center" vertical="center"/>
    </xf>
    <xf numFmtId="0" fontId="52" fillId="0" borderId="72" xfId="0" applyFont="1" applyFill="1" applyBorder="1" applyAlignment="1">
      <alignment horizontal="center" vertical="center"/>
    </xf>
    <xf numFmtId="4" fontId="53" fillId="0" borderId="32" xfId="0" applyNumberFormat="1" applyFont="1" applyFill="1" applyBorder="1" applyAlignment="1">
      <alignment horizontal="center" vertical="center"/>
    </xf>
    <xf numFmtId="3" fontId="51" fillId="0" borderId="64" xfId="0" applyNumberFormat="1" applyFont="1" applyFill="1" applyBorder="1" applyAlignment="1">
      <alignment horizontal="left" vertical="center" wrapText="1"/>
    </xf>
    <xf numFmtId="3" fontId="51" fillId="0" borderId="65" xfId="0" applyNumberFormat="1" applyFont="1" applyFill="1" applyBorder="1" applyAlignment="1">
      <alignment horizontal="left" vertical="center" wrapText="1"/>
    </xf>
    <xf numFmtId="3" fontId="51" fillId="0" borderId="71" xfId="0" applyNumberFormat="1" applyFont="1" applyFill="1" applyBorder="1" applyAlignment="1">
      <alignment horizontal="left" vertical="center" wrapText="1"/>
    </xf>
    <xf numFmtId="4" fontId="47" fillId="0" borderId="32" xfId="0" applyNumberFormat="1" applyFont="1" applyBorder="1" applyAlignment="1">
      <alignment horizontal="center" vertical="center"/>
    </xf>
    <xf numFmtId="4" fontId="47" fillId="0" borderId="73" xfId="0" applyNumberFormat="1" applyFont="1" applyBorder="1" applyAlignment="1">
      <alignment horizontal="center" vertical="center"/>
    </xf>
    <xf numFmtId="4" fontId="47" fillId="0" borderId="65" xfId="0" applyNumberFormat="1" applyFont="1" applyBorder="1" applyAlignment="1">
      <alignment horizontal="center" vertical="center"/>
    </xf>
    <xf numFmtId="4" fontId="47" fillId="0" borderId="66" xfId="0" applyNumberFormat="1" applyFont="1" applyBorder="1" applyAlignment="1">
      <alignment horizontal="center" vertical="center"/>
    </xf>
    <xf numFmtId="4" fontId="47" fillId="0" borderId="72" xfId="0" applyNumberFormat="1" applyFont="1" applyBorder="1" applyAlignment="1">
      <alignment horizontal="center" vertical="center"/>
    </xf>
    <xf numFmtId="4" fontId="43" fillId="0" borderId="71" xfId="94" applyNumberFormat="1" applyFont="1" applyFill="1" applyBorder="1" applyAlignment="1">
      <alignment horizontal="center" vertical="center"/>
    </xf>
    <xf numFmtId="4" fontId="48" fillId="0" borderId="64" xfId="0" applyNumberFormat="1" applyFont="1" applyFill="1" applyBorder="1" applyAlignment="1">
      <alignment horizontal="center" vertical="center"/>
    </xf>
    <xf numFmtId="4" fontId="43" fillId="3" borderId="32" xfId="0" applyNumberFormat="1" applyFont="1" applyFill="1" applyBorder="1" applyAlignment="1">
      <alignment horizontal="center" vertical="center"/>
    </xf>
    <xf numFmtId="3" fontId="49" fillId="0" borderId="0" xfId="0" applyNumberFormat="1" applyFont="1" applyFill="1" applyAlignment="1">
      <alignment horizontal="center" vertical="center"/>
    </xf>
    <xf numFmtId="4" fontId="49" fillId="0" borderId="0" xfId="0" applyNumberFormat="1" applyFont="1" applyFill="1" applyAlignment="1">
      <alignment horizontal="center"/>
    </xf>
    <xf numFmtId="4" fontId="49" fillId="0" borderId="0" xfId="0" applyNumberFormat="1" applyFont="1" applyFill="1"/>
    <xf numFmtId="4" fontId="54" fillId="0" borderId="46" xfId="0" applyNumberFormat="1" applyFont="1" applyBorder="1" applyAlignment="1">
      <alignment horizontal="center" vertical="center" wrapText="1"/>
    </xf>
    <xf numFmtId="0" fontId="0" fillId="0" borderId="46" xfId="0" applyBorder="1" applyAlignment="1">
      <alignment vertical="center" wrapText="1"/>
    </xf>
    <xf numFmtId="0" fontId="0" fillId="0" borderId="46" xfId="0" applyBorder="1" applyAlignment="1">
      <alignment horizontal="center" vertical="center" wrapText="1"/>
    </xf>
    <xf numFmtId="3" fontId="54" fillId="0" borderId="51" xfId="0" applyNumberFormat="1" applyFon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4" fontId="54" fillId="0" borderId="51" xfId="0" applyNumberFormat="1" applyFont="1" applyBorder="1" applyAlignment="1">
      <alignment horizontal="center" vertical="center" wrapText="1"/>
    </xf>
    <xf numFmtId="3" fontId="39" fillId="0" borderId="0" xfId="0" applyNumberFormat="1" applyFont="1" applyAlignment="1">
      <alignment horizontal="center" vertical="center" wrapText="1"/>
    </xf>
    <xf numFmtId="0" fontId="40" fillId="0" borderId="0" xfId="0" applyFont="1" applyAlignment="1">
      <alignment horizontal="center" vertical="center" wrapText="1"/>
    </xf>
    <xf numFmtId="4" fontId="54" fillId="3" borderId="51" xfId="0" applyNumberFormat="1" applyFont="1" applyFill="1" applyBorder="1" applyAlignment="1">
      <alignment horizontal="center" vertical="center" wrapText="1"/>
    </xf>
    <xf numFmtId="0" fontId="56" fillId="0" borderId="38" xfId="0" applyFont="1" applyBorder="1" applyAlignment="1">
      <alignment horizontal="center" vertical="center" wrapText="1"/>
    </xf>
    <xf numFmtId="4" fontId="54" fillId="3" borderId="57" xfId="0" applyNumberFormat="1" applyFont="1" applyFill="1" applyBorder="1" applyAlignment="1">
      <alignment horizontal="center" vertical="center" wrapText="1"/>
    </xf>
    <xf numFmtId="0" fontId="56" fillId="0" borderId="43" xfId="0" applyFont="1" applyBorder="1" applyAlignment="1">
      <alignment horizontal="center" vertical="center" wrapText="1"/>
    </xf>
    <xf numFmtId="0" fontId="43" fillId="26" borderId="63" xfId="0" applyFont="1" applyFill="1" applyBorder="1" applyAlignment="1">
      <alignment horizontal="left" vertical="center"/>
    </xf>
    <xf numFmtId="0" fontId="43" fillId="26" borderId="46" xfId="0" applyFont="1" applyFill="1" applyBorder="1" applyAlignment="1">
      <alignment horizontal="left" vertical="center"/>
    </xf>
    <xf numFmtId="0" fontId="43" fillId="26" borderId="62" xfId="0" applyFont="1" applyFill="1" applyBorder="1" applyAlignment="1">
      <alignment horizontal="left" vertical="center"/>
    </xf>
    <xf numFmtId="0" fontId="43" fillId="0" borderId="68" xfId="0" applyFont="1" applyFill="1" applyBorder="1" applyAlignment="1">
      <alignment horizontal="left" vertical="center" wrapText="1"/>
    </xf>
    <xf numFmtId="0" fontId="0" fillId="0" borderId="53" xfId="0" applyBorder="1" applyAlignment="1">
      <alignment horizontal="left" vertical="center" wrapText="1"/>
    </xf>
    <xf numFmtId="0" fontId="0" fillId="0" borderId="58" xfId="0" applyBorder="1" applyAlignment="1">
      <alignment horizontal="left" vertical="center" wrapText="1"/>
    </xf>
    <xf numFmtId="4" fontId="43" fillId="0" borderId="68" xfId="0" applyNumberFormat="1" applyFont="1" applyFill="1" applyBorder="1" applyAlignment="1">
      <alignment horizontal="left" vertical="center" wrapText="1"/>
    </xf>
    <xf numFmtId="0" fontId="0" fillId="0" borderId="53" xfId="0" applyFont="1" applyBorder="1" applyAlignment="1">
      <alignment horizontal="left" vertical="center" wrapText="1"/>
    </xf>
    <xf numFmtId="0" fontId="0" fillId="0" borderId="58" xfId="0" applyFont="1" applyBorder="1" applyAlignment="1">
      <alignment horizontal="left" vertical="center" wrapText="1"/>
    </xf>
    <xf numFmtId="0" fontId="43" fillId="26" borderId="28" xfId="0" applyFont="1" applyFill="1" applyBorder="1" applyAlignment="1">
      <alignment horizontal="left" vertical="center"/>
    </xf>
    <xf numFmtId="0" fontId="43" fillId="26" borderId="13" xfId="0" applyFont="1" applyFill="1" applyBorder="1" applyAlignment="1">
      <alignment horizontal="left" vertical="center"/>
    </xf>
    <xf numFmtId="0" fontId="43" fillId="26" borderId="29" xfId="0" applyFont="1" applyFill="1" applyBorder="1" applyAlignment="1">
      <alignment horizontal="left" vertical="center"/>
    </xf>
    <xf numFmtId="3" fontId="54" fillId="3" borderId="33" xfId="0" applyNumberFormat="1" applyFont="1" applyFill="1" applyBorder="1" applyAlignment="1">
      <alignment horizontal="center" vertical="center" wrapText="1"/>
    </xf>
    <xf numFmtId="3" fontId="54" fillId="3" borderId="68" xfId="0" applyNumberFormat="1" applyFont="1" applyFill="1" applyBorder="1" applyAlignment="1">
      <alignment horizontal="center" vertical="center" wrapText="1"/>
    </xf>
    <xf numFmtId="3" fontId="54" fillId="3" borderId="77" xfId="0" applyNumberFormat="1" applyFont="1" applyFill="1" applyBorder="1" applyAlignment="1">
      <alignment horizontal="center" vertical="center" wrapText="1"/>
    </xf>
    <xf numFmtId="4" fontId="54" fillId="3" borderId="24" xfId="0" applyNumberFormat="1" applyFont="1" applyFill="1" applyBorder="1" applyAlignment="1">
      <alignment horizontal="center" vertical="center" wrapText="1"/>
    </xf>
    <xf numFmtId="4" fontId="54" fillId="3" borderId="46" xfId="0" applyNumberFormat="1" applyFont="1" applyFill="1" applyBorder="1" applyAlignment="1">
      <alignment horizontal="center" vertical="center" wrapText="1"/>
    </xf>
    <xf numFmtId="4" fontId="54" fillId="3" borderId="65" xfId="0" applyNumberFormat="1" applyFont="1" applyFill="1" applyBorder="1" applyAlignment="1">
      <alignment horizontal="center" vertical="center" wrapText="1"/>
    </xf>
    <xf numFmtId="4" fontId="54" fillId="0" borderId="19" xfId="0" applyNumberFormat="1" applyFont="1" applyFill="1" applyBorder="1" applyAlignment="1">
      <alignment horizontal="center" vertical="center" wrapText="1"/>
    </xf>
    <xf numFmtId="4" fontId="54" fillId="0" borderId="62" xfId="0" applyNumberFormat="1" applyFont="1" applyFill="1" applyBorder="1" applyAlignment="1">
      <alignment horizontal="center" vertical="center" wrapText="1"/>
    </xf>
    <xf numFmtId="4" fontId="54" fillId="0" borderId="66" xfId="0" applyNumberFormat="1" applyFont="1" applyFill="1" applyBorder="1" applyAlignment="1">
      <alignment horizontal="center" vertical="center" wrapText="1"/>
    </xf>
    <xf numFmtId="4" fontId="54" fillId="0" borderId="79" xfId="94" applyNumberFormat="1" applyFont="1" applyFill="1" applyBorder="1" applyAlignment="1">
      <alignment horizontal="center" vertical="center" wrapText="1"/>
    </xf>
    <xf numFmtId="4" fontId="56" fillId="0" borderId="24" xfId="0" applyNumberFormat="1" applyFont="1" applyBorder="1" applyAlignment="1">
      <alignment horizontal="center" vertical="center" wrapText="1"/>
    </xf>
    <xf numFmtId="4" fontId="56" fillId="0" borderId="19" xfId="0" applyNumberFormat="1" applyFont="1" applyBorder="1" applyAlignment="1">
      <alignment horizontal="center" vertical="center" wrapText="1"/>
    </xf>
    <xf numFmtId="4" fontId="57" fillId="3" borderId="54" xfId="0" applyNumberFormat="1" applyFont="1" applyFill="1" applyBorder="1" applyAlignment="1">
      <alignment horizontal="center" vertical="center" wrapText="1"/>
    </xf>
    <xf numFmtId="4" fontId="57" fillId="3" borderId="73" xfId="0" applyNumberFormat="1" applyFont="1" applyFill="1" applyBorder="1" applyAlignment="1">
      <alignment horizontal="center" vertical="center" wrapText="1"/>
    </xf>
    <xf numFmtId="3" fontId="48" fillId="0" borderId="60" xfId="61" applyNumberFormat="1" applyFont="1" applyFill="1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49" fontId="48" fillId="3" borderId="51" xfId="2" applyNumberFormat="1" applyFont="1" applyFill="1" applyBorder="1" applyAlignment="1">
      <alignment horizontal="center" vertical="center"/>
    </xf>
    <xf numFmtId="49" fontId="48" fillId="3" borderId="12" xfId="2" applyNumberFormat="1" applyFont="1" applyFill="1" applyBorder="1" applyAlignment="1">
      <alignment horizontal="center" vertical="center"/>
    </xf>
    <xf numFmtId="49" fontId="48" fillId="3" borderId="13" xfId="2" applyNumberFormat="1" applyFont="1" applyFill="1" applyBorder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8" fillId="0" borderId="18" xfId="0" applyFont="1" applyFill="1" applyBorder="1" applyAlignment="1">
      <alignment horizontal="center" vertical="center" wrapText="1"/>
    </xf>
    <xf numFmtId="0" fontId="48" fillId="0" borderId="41" xfId="0" applyFont="1" applyFill="1" applyBorder="1" applyAlignment="1">
      <alignment horizontal="center" vertical="center" wrapText="1"/>
    </xf>
    <xf numFmtId="0" fontId="48" fillId="0" borderId="15" xfId="0" applyFont="1" applyFill="1" applyBorder="1" applyAlignment="1">
      <alignment horizontal="center" vertical="center" wrapText="1"/>
    </xf>
    <xf numFmtId="0" fontId="48" fillId="0" borderId="24" xfId="0" applyFont="1" applyFill="1" applyBorder="1" applyAlignment="1">
      <alignment horizontal="center" vertical="center" wrapText="1"/>
    </xf>
    <xf numFmtId="0" fontId="48" fillId="0" borderId="12" xfId="0" applyFont="1" applyFill="1" applyBorder="1" applyAlignment="1">
      <alignment horizontal="center" vertical="center" wrapText="1"/>
    </xf>
    <xf numFmtId="0" fontId="48" fillId="0" borderId="25" xfId="0" applyFont="1" applyFill="1" applyBorder="1" applyAlignment="1">
      <alignment horizontal="center" vertical="center" wrapText="1"/>
    </xf>
    <xf numFmtId="0" fontId="48" fillId="0" borderId="20" xfId="0" applyFont="1" applyFill="1" applyBorder="1" applyAlignment="1">
      <alignment horizontal="center" vertical="center" wrapText="1"/>
    </xf>
    <xf numFmtId="0" fontId="48" fillId="0" borderId="11" xfId="0" applyFont="1" applyFill="1" applyBorder="1" applyAlignment="1">
      <alignment horizontal="center" vertical="center" wrapText="1"/>
    </xf>
    <xf numFmtId="0" fontId="48" fillId="0" borderId="16" xfId="0" applyFont="1" applyFill="1" applyBorder="1" applyAlignment="1">
      <alignment horizontal="center" vertical="center" wrapText="1"/>
    </xf>
    <xf numFmtId="3" fontId="48" fillId="0" borderId="18" xfId="94" applyNumberFormat="1" applyFont="1" applyFill="1" applyBorder="1" applyAlignment="1">
      <alignment horizontal="center" vertical="center" wrapText="1"/>
    </xf>
    <xf numFmtId="0" fontId="0" fillId="0" borderId="24" xfId="0" applyFont="1" applyBorder="1" applyAlignment="1">
      <alignment horizontal="center" vertical="center" wrapText="1"/>
    </xf>
    <xf numFmtId="0" fontId="0" fillId="0" borderId="20" xfId="0" applyFont="1" applyBorder="1" applyAlignment="1">
      <alignment horizontal="center" vertical="center" wrapText="1"/>
    </xf>
    <xf numFmtId="3" fontId="48" fillId="0" borderId="34" xfId="0" applyNumberFormat="1" applyFont="1" applyFill="1" applyBorder="1" applyAlignment="1">
      <alignment horizontal="center" vertical="center" wrapText="1"/>
    </xf>
    <xf numFmtId="3" fontId="48" fillId="0" borderId="35" xfId="0" applyNumberFormat="1" applyFont="1" applyFill="1" applyBorder="1" applyAlignment="1">
      <alignment horizontal="center" vertical="center" wrapText="1"/>
    </xf>
    <xf numFmtId="0" fontId="0" fillId="0" borderId="37" xfId="0" applyFont="1" applyBorder="1" applyAlignment="1">
      <alignment horizontal="center" vertical="center" wrapText="1"/>
    </xf>
    <xf numFmtId="3" fontId="48" fillId="0" borderId="45" xfId="0" applyNumberFormat="1" applyFont="1" applyFill="1" applyBorder="1" applyAlignment="1">
      <alignment horizontal="center" vertical="center" wrapText="1"/>
    </xf>
    <xf numFmtId="3" fontId="48" fillId="0" borderId="49" xfId="0" applyNumberFormat="1" applyFont="1" applyFill="1" applyBorder="1" applyAlignment="1">
      <alignment horizontal="center" vertical="center" wrapText="1"/>
    </xf>
    <xf numFmtId="0" fontId="0" fillId="0" borderId="50" xfId="0" applyFont="1" applyBorder="1" applyAlignment="1">
      <alignment horizontal="center" vertical="center" wrapText="1"/>
    </xf>
    <xf numFmtId="4" fontId="43" fillId="0" borderId="45" xfId="0" applyNumberFormat="1" applyFont="1" applyFill="1" applyBorder="1" applyAlignment="1">
      <alignment horizontal="center" vertical="center" wrapText="1"/>
    </xf>
    <xf numFmtId="4" fontId="43" fillId="0" borderId="49" xfId="0" applyNumberFormat="1" applyFont="1" applyFill="1" applyBorder="1" applyAlignment="1">
      <alignment horizontal="center" vertical="center" wrapText="1"/>
    </xf>
    <xf numFmtId="3" fontId="48" fillId="0" borderId="60" xfId="94" applyNumberFormat="1" applyFont="1" applyFill="1" applyBorder="1" applyAlignment="1">
      <alignment horizontal="center" vertical="center" wrapText="1"/>
    </xf>
    <xf numFmtId="0" fontId="0" fillId="0" borderId="42" xfId="0" applyFont="1" applyBorder="1" applyAlignment="1">
      <alignment horizontal="center" vertical="center" wrapText="1"/>
    </xf>
    <xf numFmtId="3" fontId="48" fillId="0" borderId="51" xfId="94" applyNumberFormat="1" applyFont="1" applyFill="1" applyBorder="1" applyAlignment="1">
      <alignment horizontal="center" vertical="center" wrapText="1"/>
    </xf>
    <xf numFmtId="0" fontId="0" fillId="0" borderId="38" xfId="0" applyFont="1" applyBorder="1" applyAlignment="1">
      <alignment horizontal="center" vertical="center" wrapText="1"/>
    </xf>
    <xf numFmtId="3" fontId="43" fillId="0" borderId="57" xfId="94" applyNumberFormat="1" applyFont="1" applyFill="1" applyBorder="1" applyAlignment="1">
      <alignment horizontal="center" vertical="center" wrapText="1"/>
    </xf>
    <xf numFmtId="0" fontId="0" fillId="0" borderId="43" xfId="0" applyFont="1" applyBorder="1" applyAlignment="1">
      <alignment horizontal="center" vertical="center" wrapText="1"/>
    </xf>
    <xf numFmtId="3" fontId="48" fillId="0" borderId="67" xfId="0" applyNumberFormat="1" applyFont="1" applyFill="1" applyBorder="1" applyAlignment="1">
      <alignment horizontal="center" vertical="center" wrapText="1"/>
    </xf>
    <xf numFmtId="0" fontId="0" fillId="0" borderId="45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36" xfId="0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8" fillId="0" borderId="64" xfId="0" applyFont="1" applyFill="1" applyBorder="1" applyAlignment="1">
      <alignment horizontal="center" vertical="center" wrapText="1"/>
    </xf>
    <xf numFmtId="0" fontId="48" fillId="0" borderId="65" xfId="0" applyFont="1" applyFill="1" applyBorder="1" applyAlignment="1">
      <alignment horizontal="center" vertical="center" wrapText="1"/>
    </xf>
    <xf numFmtId="0" fontId="48" fillId="0" borderId="71" xfId="0" applyFont="1" applyFill="1" applyBorder="1" applyAlignment="1">
      <alignment horizontal="center" vertical="center" wrapText="1"/>
    </xf>
    <xf numFmtId="3" fontId="48" fillId="0" borderId="33" xfId="0" applyNumberFormat="1" applyFont="1" applyFill="1" applyBorder="1" applyAlignment="1">
      <alignment horizontal="center" vertical="center" wrapText="1"/>
    </xf>
    <xf numFmtId="3" fontId="48" fillId="0" borderId="61" xfId="0" applyNumberFormat="1" applyFont="1" applyFill="1" applyBorder="1" applyAlignment="1">
      <alignment horizontal="center" vertical="center" wrapText="1"/>
    </xf>
    <xf numFmtId="0" fontId="0" fillId="0" borderId="77" xfId="0" applyFont="1" applyBorder="1" applyAlignment="1">
      <alignment horizontal="center" vertical="center" wrapText="1"/>
    </xf>
    <xf numFmtId="3" fontId="48" fillId="0" borderId="18" xfId="0" applyNumberFormat="1" applyFont="1" applyFill="1" applyBorder="1" applyAlignment="1">
      <alignment horizontal="center" vertical="center" wrapText="1"/>
    </xf>
    <xf numFmtId="3" fontId="48" fillId="0" borderId="63" xfId="0" applyNumberFormat="1" applyFont="1" applyFill="1" applyBorder="1" applyAlignment="1">
      <alignment horizontal="center" vertical="center" wrapText="1"/>
    </xf>
    <xf numFmtId="0" fontId="0" fillId="0" borderId="64" xfId="0" applyFont="1" applyBorder="1" applyAlignment="1">
      <alignment horizontal="center" vertical="center" wrapText="1"/>
    </xf>
    <xf numFmtId="4" fontId="43" fillId="0" borderId="26" xfId="0" applyNumberFormat="1" applyFont="1" applyFill="1" applyBorder="1" applyAlignment="1">
      <alignment horizontal="center" vertical="center" wrapText="1"/>
    </xf>
    <xf numFmtId="0" fontId="0" fillId="0" borderId="72" xfId="0" applyFont="1" applyBorder="1" applyAlignment="1">
      <alignment horizontal="center" vertical="center" wrapText="1"/>
    </xf>
    <xf numFmtId="0" fontId="0" fillId="0" borderId="41" xfId="0" applyFont="1" applyBorder="1" applyAlignment="1">
      <alignment horizontal="center" vertical="center" wrapText="1"/>
    </xf>
    <xf numFmtId="0" fontId="0" fillId="0" borderId="28" xfId="0" applyFont="1" applyBorder="1" applyAlignment="1">
      <alignment horizontal="center" vertical="center" wrapText="1"/>
    </xf>
    <xf numFmtId="0" fontId="39" fillId="0" borderId="11" xfId="0" applyFont="1" applyFill="1" applyBorder="1" applyAlignment="1">
      <alignment horizontal="center" vertical="center" wrapText="1"/>
    </xf>
    <xf numFmtId="0" fontId="40" fillId="0" borderId="0" xfId="0" applyFont="1" applyFill="1" applyBorder="1" applyAlignment="1">
      <alignment horizontal="center" vertical="center" wrapText="1"/>
    </xf>
    <xf numFmtId="0" fontId="40" fillId="0" borderId="0" xfId="0" applyFont="1" applyFill="1" applyAlignment="1">
      <alignment horizontal="center" vertical="center" wrapText="1"/>
    </xf>
    <xf numFmtId="0" fontId="54" fillId="0" borderId="18" xfId="0" applyFont="1" applyFill="1" applyBorder="1" applyAlignment="1">
      <alignment horizontal="center" vertical="center" wrapText="1"/>
    </xf>
    <xf numFmtId="0" fontId="54" fillId="0" borderId="41" xfId="0" applyFont="1" applyFill="1" applyBorder="1" applyAlignment="1">
      <alignment horizontal="center" vertical="center" wrapText="1"/>
    </xf>
    <xf numFmtId="0" fontId="54" fillId="0" borderId="64" xfId="0" applyFont="1" applyFill="1" applyBorder="1" applyAlignment="1">
      <alignment horizontal="center" vertical="center" wrapText="1"/>
    </xf>
    <xf numFmtId="0" fontId="54" fillId="0" borderId="24" xfId="0" applyFont="1" applyFill="1" applyBorder="1" applyAlignment="1">
      <alignment horizontal="center" vertical="center" wrapText="1"/>
    </xf>
    <xf numFmtId="0" fontId="54" fillId="0" borderId="12" xfId="0" applyFont="1" applyFill="1" applyBorder="1" applyAlignment="1">
      <alignment horizontal="center" vertical="center" wrapText="1"/>
    </xf>
    <xf numFmtId="0" fontId="54" fillId="0" borderId="65" xfId="0" applyFont="1" applyFill="1" applyBorder="1" applyAlignment="1">
      <alignment horizontal="center" vertical="center" wrapText="1"/>
    </xf>
    <xf numFmtId="0" fontId="54" fillId="0" borderId="19" xfId="0" applyFont="1" applyFill="1" applyBorder="1" applyAlignment="1">
      <alignment horizontal="center" vertical="center" wrapText="1"/>
    </xf>
    <xf numFmtId="0" fontId="54" fillId="0" borderId="78" xfId="0" applyFont="1" applyFill="1" applyBorder="1" applyAlignment="1">
      <alignment horizontal="center" vertical="center" wrapText="1"/>
    </xf>
    <xf numFmtId="0" fontId="54" fillId="0" borderId="66" xfId="0" applyFont="1" applyFill="1" applyBorder="1" applyAlignment="1">
      <alignment horizontal="center" vertical="center" wrapText="1"/>
    </xf>
    <xf numFmtId="3" fontId="54" fillId="0" borderId="18" xfId="94" applyNumberFormat="1" applyFont="1" applyFill="1" applyBorder="1" applyAlignment="1">
      <alignment horizontal="center" vertical="center" wrapText="1"/>
    </xf>
    <xf numFmtId="0" fontId="56" fillId="0" borderId="24" xfId="0" applyFont="1" applyBorder="1" applyAlignment="1">
      <alignment horizontal="center" vertical="center" wrapText="1"/>
    </xf>
    <xf numFmtId="0" fontId="56" fillId="0" borderId="20" xfId="0" applyFont="1" applyBorder="1" applyAlignment="1">
      <alignment horizontal="center" vertical="center" wrapText="1"/>
    </xf>
    <xf numFmtId="3" fontId="54" fillId="0" borderId="30" xfId="0" applyNumberFormat="1" applyFont="1" applyFill="1" applyBorder="1" applyAlignment="1">
      <alignment horizontal="center" vertical="center" wrapText="1"/>
    </xf>
    <xf numFmtId="3" fontId="54" fillId="0" borderId="35" xfId="0" applyNumberFormat="1" applyFont="1" applyFill="1" applyBorder="1" applyAlignment="1">
      <alignment horizontal="center" vertical="center" wrapText="1"/>
    </xf>
    <xf numFmtId="0" fontId="56" fillId="0" borderId="32" xfId="0" applyFont="1" applyBorder="1" applyAlignment="1">
      <alignment horizontal="center" vertical="center" wrapText="1"/>
    </xf>
    <xf numFmtId="3" fontId="54" fillId="0" borderId="26" xfId="0" applyNumberFormat="1" applyFont="1" applyFill="1" applyBorder="1" applyAlignment="1">
      <alignment horizontal="center" vertical="center" wrapText="1"/>
    </xf>
    <xf numFmtId="3" fontId="54" fillId="0" borderId="49" xfId="0" applyNumberFormat="1" applyFont="1" applyFill="1" applyBorder="1" applyAlignment="1">
      <alignment horizontal="center" vertical="center" wrapText="1"/>
    </xf>
    <xf numFmtId="0" fontId="56" fillId="0" borderId="27" xfId="0" applyFont="1" applyBorder="1" applyAlignment="1">
      <alignment horizontal="center" vertical="center" wrapText="1"/>
    </xf>
    <xf numFmtId="4" fontId="57" fillId="0" borderId="26" xfId="0" applyNumberFormat="1" applyFont="1" applyFill="1" applyBorder="1" applyAlignment="1">
      <alignment horizontal="center" vertical="center" wrapText="1"/>
    </xf>
    <xf numFmtId="4" fontId="57" fillId="0" borderId="49" xfId="0" applyNumberFormat="1" applyFont="1" applyFill="1" applyBorder="1" applyAlignment="1">
      <alignment horizontal="center" vertical="center" wrapText="1"/>
    </xf>
    <xf numFmtId="0" fontId="58" fillId="0" borderId="27" xfId="0" applyFont="1" applyBorder="1" applyAlignment="1">
      <alignment horizontal="center" vertical="center" wrapText="1"/>
    </xf>
    <xf numFmtId="3" fontId="54" fillId="0" borderId="60" xfId="94" applyNumberFormat="1" applyFont="1" applyFill="1" applyBorder="1" applyAlignment="1">
      <alignment horizontal="center" vertical="center" wrapText="1"/>
    </xf>
    <xf numFmtId="0" fontId="56" fillId="0" borderId="42" xfId="0" applyFont="1" applyBorder="1" applyAlignment="1">
      <alignment horizontal="center" vertical="center" wrapText="1"/>
    </xf>
    <xf numFmtId="3" fontId="54" fillId="0" borderId="51" xfId="94" applyNumberFormat="1" applyFont="1" applyFill="1" applyBorder="1" applyAlignment="1">
      <alignment horizontal="center" vertical="center" wrapText="1"/>
    </xf>
    <xf numFmtId="3" fontId="57" fillId="0" borderId="57" xfId="94" applyNumberFormat="1" applyFont="1" applyFill="1" applyBorder="1" applyAlignment="1">
      <alignment horizontal="center" vertical="center" wrapText="1"/>
    </xf>
    <xf numFmtId="4" fontId="54" fillId="0" borderId="18" xfId="94" applyNumberFormat="1" applyFont="1" applyFill="1" applyBorder="1" applyAlignment="1">
      <alignment horizontal="center" vertical="center" wrapText="1"/>
    </xf>
    <xf numFmtId="0" fontId="39" fillId="0" borderId="11" xfId="0" applyFont="1" applyBorder="1" applyAlignment="1">
      <alignment horizontal="center" vertical="center" wrapText="1"/>
    </xf>
    <xf numFmtId="0" fontId="45" fillId="0" borderId="0" xfId="0" applyFont="1" applyBorder="1" applyAlignment="1">
      <alignment horizontal="center" vertical="center" wrapText="1"/>
    </xf>
    <xf numFmtId="0" fontId="45" fillId="0" borderId="0" xfId="0" applyFont="1" applyAlignment="1">
      <alignment horizontal="center" vertical="center" wrapText="1"/>
    </xf>
    <xf numFmtId="4" fontId="54" fillId="0" borderId="26" xfId="0" applyNumberFormat="1" applyFont="1" applyBorder="1" applyAlignment="1">
      <alignment horizontal="center" vertical="center" wrapText="1"/>
    </xf>
    <xf numFmtId="4" fontId="54" fillId="0" borderId="49" xfId="0" applyNumberFormat="1" applyFont="1" applyBorder="1" applyAlignment="1">
      <alignment horizontal="center" vertical="center" wrapText="1"/>
    </xf>
    <xf numFmtId="4" fontId="54" fillId="0" borderId="72" xfId="0" applyNumberFormat="1" applyFont="1" applyBorder="1" applyAlignment="1">
      <alignment horizontal="center" vertical="center" wrapText="1"/>
    </xf>
    <xf numFmtId="4" fontId="54" fillId="0" borderId="45" xfId="0" applyNumberFormat="1" applyFont="1" applyBorder="1" applyAlignment="1">
      <alignment horizontal="center" vertical="center" wrapText="1"/>
    </xf>
    <xf numFmtId="4" fontId="56" fillId="0" borderId="50" xfId="0" applyNumberFormat="1" applyFont="1" applyBorder="1" applyAlignment="1">
      <alignment horizontal="center" vertical="center" wrapText="1"/>
    </xf>
    <xf numFmtId="0" fontId="43" fillId="26" borderId="52" xfId="0" applyFont="1" applyFill="1" applyBorder="1" applyAlignment="1">
      <alignment horizontal="left" vertical="center"/>
    </xf>
    <xf numFmtId="0" fontId="43" fillId="26" borderId="1" xfId="0" applyFont="1" applyFill="1" applyBorder="1" applyAlignment="1">
      <alignment horizontal="left" vertical="center"/>
    </xf>
    <xf numFmtId="0" fontId="54" fillId="0" borderId="67" xfId="0" applyFont="1" applyFill="1" applyBorder="1" applyAlignment="1">
      <alignment horizontal="center" vertical="center" wrapText="1"/>
    </xf>
    <xf numFmtId="0" fontId="54" fillId="0" borderId="11" xfId="0" applyFont="1" applyFill="1" applyBorder="1" applyAlignment="1">
      <alignment horizontal="center" vertical="center" wrapText="1"/>
    </xf>
    <xf numFmtId="0" fontId="54" fillId="0" borderId="76" xfId="0" applyFont="1" applyFill="1" applyBorder="1" applyAlignment="1">
      <alignment vertical="center" wrapText="1"/>
    </xf>
    <xf numFmtId="0" fontId="54" fillId="2" borderId="39" xfId="0" applyFont="1" applyFill="1" applyBorder="1" applyAlignment="1">
      <alignment horizontal="center" vertical="center" wrapText="1"/>
    </xf>
    <xf numFmtId="0" fontId="54" fillId="2" borderId="12" xfId="0" applyFont="1" applyFill="1" applyBorder="1" applyAlignment="1">
      <alignment horizontal="center" vertical="center" wrapText="1"/>
    </xf>
    <xf numFmtId="0" fontId="54" fillId="0" borderId="38" xfId="0" applyFont="1" applyBorder="1" applyAlignment="1">
      <alignment vertical="center" wrapText="1"/>
    </xf>
    <xf numFmtId="0" fontId="54" fillId="2" borderId="40" xfId="0" applyFont="1" applyFill="1" applyBorder="1" applyAlignment="1">
      <alignment horizontal="center" vertical="center" wrapText="1"/>
    </xf>
    <xf numFmtId="0" fontId="54" fillId="2" borderId="41" xfId="0" applyFont="1" applyFill="1" applyBorder="1" applyAlignment="1">
      <alignment horizontal="center" vertical="center" wrapText="1"/>
    </xf>
    <xf numFmtId="0" fontId="54" fillId="0" borderId="42" xfId="0" applyFont="1" applyBorder="1" applyAlignment="1">
      <alignment vertical="center" wrapText="1"/>
    </xf>
    <xf numFmtId="4" fontId="54" fillId="0" borderId="63" xfId="0" applyNumberFormat="1" applyFont="1" applyBorder="1" applyAlignment="1">
      <alignment horizontal="center" vertical="center" wrapText="1"/>
    </xf>
    <xf numFmtId="4" fontId="56" fillId="0" borderId="64" xfId="0" applyNumberFormat="1" applyFont="1" applyBorder="1" applyAlignment="1">
      <alignment horizontal="center" vertical="center" wrapText="1"/>
    </xf>
    <xf numFmtId="4" fontId="56" fillId="0" borderId="65" xfId="0" applyNumberFormat="1" applyFont="1" applyBorder="1" applyAlignment="1">
      <alignment horizontal="center" vertical="center" wrapText="1"/>
    </xf>
    <xf numFmtId="4" fontId="57" fillId="0" borderId="62" xfId="0" applyNumberFormat="1" applyFont="1" applyBorder="1" applyAlignment="1">
      <alignment horizontal="center" vertical="center" wrapText="1"/>
    </xf>
    <xf numFmtId="0" fontId="58" fillId="0" borderId="66" xfId="0" applyFont="1" applyBorder="1" applyAlignment="1">
      <alignment horizontal="center" vertical="center" wrapText="1"/>
    </xf>
    <xf numFmtId="0" fontId="39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 applyAlignment="1">
      <alignment horizontal="center" wrapText="1"/>
    </xf>
    <xf numFmtId="0" fontId="40" fillId="0" borderId="0" xfId="0" applyFont="1" applyAlignment="1">
      <alignment horizontal="center" wrapText="1"/>
    </xf>
    <xf numFmtId="4" fontId="57" fillId="0" borderId="19" xfId="0" applyNumberFormat="1" applyFont="1" applyFill="1" applyBorder="1" applyAlignment="1">
      <alignment horizontal="center" vertical="center" wrapText="1"/>
    </xf>
    <xf numFmtId="4" fontId="57" fillId="0" borderId="62" xfId="0" applyNumberFormat="1" applyFont="1" applyFill="1" applyBorder="1" applyAlignment="1">
      <alignment horizontal="center" vertical="center" wrapText="1"/>
    </xf>
    <xf numFmtId="4" fontId="59" fillId="0" borderId="66" xfId="0" applyNumberFormat="1" applyFont="1" applyFill="1" applyBorder="1" applyAlignment="1">
      <alignment horizontal="center" vertical="center" wrapText="1"/>
    </xf>
    <xf numFmtId="3" fontId="54" fillId="0" borderId="18" xfId="0" applyNumberFormat="1" applyFont="1" applyFill="1" applyBorder="1" applyAlignment="1">
      <alignment horizontal="center" vertical="center" wrapText="1"/>
    </xf>
    <xf numFmtId="0" fontId="56" fillId="0" borderId="19" xfId="0" applyFont="1" applyBorder="1" applyAlignment="1">
      <alignment horizontal="center" vertical="center" wrapText="1"/>
    </xf>
    <xf numFmtId="0" fontId="56" fillId="0" borderId="63" xfId="0" applyFont="1" applyBorder="1" applyAlignment="1">
      <alignment horizontal="center" vertical="center" wrapText="1"/>
    </xf>
    <xf numFmtId="0" fontId="56" fillId="0" borderId="46" xfId="0" applyFont="1" applyBorder="1" applyAlignment="1">
      <alignment horizontal="center" vertical="center" wrapText="1"/>
    </xf>
    <xf numFmtId="0" fontId="56" fillId="0" borderId="62" xfId="0" applyFont="1" applyBorder="1" applyAlignment="1">
      <alignment horizontal="center" vertical="center" wrapText="1"/>
    </xf>
    <xf numFmtId="3" fontId="54" fillId="0" borderId="79" xfId="0" applyNumberFormat="1" applyFont="1" applyFill="1" applyBorder="1" applyAlignment="1">
      <alignment horizontal="center" vertical="center" wrapText="1"/>
    </xf>
    <xf numFmtId="0" fontId="56" fillId="0" borderId="54" xfId="0" applyFont="1" applyBorder="1" applyAlignment="1">
      <alignment horizontal="center" vertical="center" wrapText="1"/>
    </xf>
    <xf numFmtId="0" fontId="54" fillId="0" borderId="28" xfId="0" applyFont="1" applyFill="1" applyBorder="1" applyAlignment="1">
      <alignment horizontal="center" vertical="center" wrapText="1"/>
    </xf>
    <xf numFmtId="0" fontId="54" fillId="0" borderId="13" xfId="0" applyFont="1" applyFill="1" applyBorder="1" applyAlignment="1">
      <alignment horizontal="center" vertical="center" wrapText="1"/>
    </xf>
    <xf numFmtId="0" fontId="54" fillId="0" borderId="29" xfId="0" applyFont="1" applyFill="1" applyBorder="1" applyAlignment="1">
      <alignment horizontal="center" vertical="center" wrapText="1"/>
    </xf>
    <xf numFmtId="3" fontId="54" fillId="0" borderId="63" xfId="2" applyNumberFormat="1" applyFont="1" applyFill="1" applyBorder="1" applyAlignment="1">
      <alignment horizontal="center" vertical="center" wrapText="1"/>
    </xf>
    <xf numFmtId="0" fontId="54" fillId="0" borderId="46" xfId="0" applyFont="1" applyBorder="1" applyAlignment="1">
      <alignment horizontal="center" vertical="center" wrapText="1"/>
    </xf>
    <xf numFmtId="3" fontId="54" fillId="0" borderId="46" xfId="0" applyNumberFormat="1" applyFont="1" applyFill="1" applyBorder="1" applyAlignment="1">
      <alignment horizontal="center" vertical="center" wrapText="1"/>
    </xf>
    <xf numFmtId="4" fontId="57" fillId="0" borderId="52" xfId="94" applyNumberFormat="1" applyFont="1" applyFill="1" applyBorder="1" applyAlignment="1">
      <alignment horizontal="center" vertical="center" wrapText="1"/>
    </xf>
    <xf numFmtId="0" fontId="58" fillId="0" borderId="71" xfId="0" applyFont="1" applyBorder="1" applyAlignment="1">
      <alignment horizontal="center" wrapText="1"/>
    </xf>
    <xf numFmtId="0" fontId="43" fillId="26" borderId="18" xfId="0" applyFont="1" applyFill="1" applyBorder="1" applyAlignment="1">
      <alignment horizontal="left" vertical="center"/>
    </xf>
    <xf numFmtId="0" fontId="43" fillId="26" borderId="24" xfId="0" applyFont="1" applyFill="1" applyBorder="1" applyAlignment="1">
      <alignment horizontal="left" vertical="center"/>
    </xf>
    <xf numFmtId="0" fontId="43" fillId="26" borderId="19" xfId="0" applyFont="1" applyFill="1" applyBorder="1" applyAlignment="1">
      <alignment horizontal="left" vertical="center"/>
    </xf>
    <xf numFmtId="4" fontId="57" fillId="0" borderId="58" xfId="0" applyNumberFormat="1" applyFont="1" applyFill="1" applyBorder="1" applyAlignment="1">
      <alignment horizontal="center" vertical="center" wrapText="1"/>
    </xf>
    <xf numFmtId="4" fontId="57" fillId="0" borderId="59" xfId="0" applyNumberFormat="1" applyFont="1" applyFill="1" applyBorder="1" applyAlignment="1">
      <alignment horizontal="center" vertical="center" wrapText="1"/>
    </xf>
    <xf numFmtId="0" fontId="44" fillId="0" borderId="53" xfId="0" applyFont="1" applyBorder="1" applyAlignment="1">
      <alignment horizontal="left" vertical="center" wrapText="1"/>
    </xf>
    <xf numFmtId="0" fontId="54" fillId="0" borderId="14" xfId="0" applyFont="1" applyFill="1" applyBorder="1" applyAlignment="1">
      <alignment horizontal="center" vertical="center" wrapText="1"/>
    </xf>
    <xf numFmtId="0" fontId="54" fillId="0" borderId="15" xfId="0" applyFont="1" applyFill="1" applyBorder="1" applyAlignment="1">
      <alignment horizontal="center" vertical="center" wrapText="1"/>
    </xf>
    <xf numFmtId="0" fontId="54" fillId="0" borderId="46" xfId="0" applyFont="1" applyFill="1" applyBorder="1" applyAlignment="1">
      <alignment horizontal="center" vertical="center" wrapText="1"/>
    </xf>
    <xf numFmtId="0" fontId="54" fillId="0" borderId="25" xfId="0" applyFont="1" applyFill="1" applyBorder="1" applyAlignment="1">
      <alignment horizontal="center" vertical="center" wrapText="1"/>
    </xf>
    <xf numFmtId="0" fontId="54" fillId="0" borderId="20" xfId="0" applyFont="1" applyFill="1" applyBorder="1" applyAlignment="1">
      <alignment horizontal="center" vertical="center" wrapText="1"/>
    </xf>
    <xf numFmtId="0" fontId="54" fillId="0" borderId="52" xfId="0" applyFont="1" applyFill="1" applyBorder="1" applyAlignment="1">
      <alignment horizontal="center" vertical="center" wrapText="1"/>
    </xf>
    <xf numFmtId="0" fontId="54" fillId="0" borderId="16" xfId="0" applyFont="1" applyFill="1" applyBorder="1" applyAlignment="1">
      <alignment horizontal="center" vertical="center" wrapText="1"/>
    </xf>
    <xf numFmtId="3" fontId="54" fillId="0" borderId="33" xfId="0" applyNumberFormat="1" applyFont="1" applyFill="1" applyBorder="1" applyAlignment="1">
      <alignment horizontal="center" vertical="center" wrapText="1"/>
    </xf>
    <xf numFmtId="0" fontId="54" fillId="0" borderId="17" xfId="0" applyFont="1" applyBorder="1" applyAlignment="1">
      <alignment horizontal="center" vertical="center" wrapText="1"/>
    </xf>
    <xf numFmtId="0" fontId="54" fillId="0" borderId="26" xfId="0" applyFont="1" applyBorder="1" applyAlignment="1">
      <alignment horizontal="center" vertical="center" wrapText="1"/>
    </xf>
    <xf numFmtId="4" fontId="57" fillId="0" borderId="57" xfId="94" applyNumberFormat="1" applyFont="1" applyFill="1" applyBorder="1" applyAlignment="1">
      <alignment horizontal="center" vertical="center" wrapText="1"/>
    </xf>
    <xf numFmtId="0" fontId="57" fillId="0" borderId="78" xfId="0" applyFont="1" applyBorder="1" applyAlignment="1">
      <alignment horizontal="center" vertical="center" wrapText="1"/>
    </xf>
    <xf numFmtId="3" fontId="54" fillId="0" borderId="21" xfId="2" applyNumberFormat="1" applyFont="1" applyFill="1" applyBorder="1" applyAlignment="1">
      <alignment horizontal="center" vertical="center" wrapText="1"/>
    </xf>
    <xf numFmtId="0" fontId="54" fillId="0" borderId="53" xfId="0" applyFont="1" applyBorder="1" applyAlignment="1">
      <alignment horizontal="center" vertical="center" wrapText="1"/>
    </xf>
    <xf numFmtId="0" fontId="54" fillId="0" borderId="54" xfId="0" applyFont="1" applyBorder="1" applyAlignment="1">
      <alignment horizontal="center" vertical="center" wrapText="1"/>
    </xf>
    <xf numFmtId="3" fontId="54" fillId="0" borderId="52" xfId="0" applyNumberFormat="1" applyFont="1" applyFill="1" applyBorder="1" applyAlignment="1">
      <alignment horizontal="center" vertical="center" wrapText="1"/>
    </xf>
    <xf numFmtId="0" fontId="56" fillId="0" borderId="53" xfId="0" applyFont="1" applyBorder="1" applyAlignment="1">
      <alignment horizontal="center" vertical="center" wrapText="1"/>
    </xf>
    <xf numFmtId="3" fontId="54" fillId="0" borderId="44" xfId="0" applyNumberFormat="1" applyFont="1" applyFill="1" applyBorder="1" applyAlignment="1">
      <alignment horizontal="center" vertical="center" wrapText="1"/>
    </xf>
    <xf numFmtId="0" fontId="56" fillId="0" borderId="44" xfId="0" applyFont="1" applyBorder="1" applyAlignment="1">
      <alignment horizontal="center" vertical="center" wrapText="1"/>
    </xf>
    <xf numFmtId="0" fontId="56" fillId="0" borderId="56" xfId="0" applyFont="1" applyBorder="1" applyAlignment="1">
      <alignment horizontal="center" vertical="center" wrapText="1"/>
    </xf>
    <xf numFmtId="3" fontId="54" fillId="0" borderId="48" xfId="0" applyNumberFormat="1" applyFont="1" applyFill="1" applyBorder="1" applyAlignment="1">
      <alignment horizontal="center" vertical="center" wrapText="1"/>
    </xf>
    <xf numFmtId="0" fontId="56" fillId="0" borderId="45" xfId="0" applyFont="1" applyBorder="1" applyAlignment="1">
      <alignment horizontal="center" vertical="center" wrapText="1"/>
    </xf>
    <xf numFmtId="0" fontId="56" fillId="0" borderId="47" xfId="0" applyFont="1" applyBorder="1" applyAlignment="1">
      <alignment horizontal="center" vertical="center" wrapText="1"/>
    </xf>
    <xf numFmtId="0" fontId="56" fillId="0" borderId="36" xfId="0" applyFont="1" applyBorder="1" applyAlignment="1">
      <alignment horizontal="center" vertical="center" wrapText="1"/>
    </xf>
    <xf numFmtId="0" fontId="43" fillId="26" borderId="14" xfId="0" applyFont="1" applyFill="1" applyBorder="1" applyAlignment="1">
      <alignment horizontal="left" vertical="center"/>
    </xf>
    <xf numFmtId="3" fontId="54" fillId="0" borderId="51" xfId="2" applyNumberFormat="1" applyFont="1" applyFill="1" applyBorder="1" applyAlignment="1">
      <alignment horizontal="center" vertical="center" wrapText="1"/>
    </xf>
    <xf numFmtId="0" fontId="54" fillId="0" borderId="71" xfId="0" applyFont="1" applyFill="1" applyBorder="1" applyAlignment="1">
      <alignment horizontal="center" vertical="center" wrapText="1"/>
    </xf>
    <xf numFmtId="4" fontId="57" fillId="0" borderId="26" xfId="94" applyNumberFormat="1" applyFont="1" applyFill="1" applyBorder="1" applyAlignment="1">
      <alignment horizontal="center" vertical="center" wrapText="1"/>
    </xf>
    <xf numFmtId="4" fontId="57" fillId="0" borderId="58" xfId="94" applyNumberFormat="1" applyFont="1" applyFill="1" applyBorder="1" applyAlignment="1">
      <alignment horizontal="center" vertical="center" wrapText="1"/>
    </xf>
    <xf numFmtId="4" fontId="57" fillId="0" borderId="27" xfId="0" applyNumberFormat="1" applyFont="1" applyFill="1" applyBorder="1" applyAlignment="1">
      <alignment horizontal="center" vertical="center" wrapText="1"/>
    </xf>
    <xf numFmtId="3" fontId="54" fillId="0" borderId="31" xfId="0" applyNumberFormat="1" applyFont="1" applyFill="1" applyBorder="1" applyAlignment="1">
      <alignment horizontal="center" vertical="center" wrapText="1"/>
    </xf>
    <xf numFmtId="3" fontId="54" fillId="0" borderId="58" xfId="0" applyNumberFormat="1" applyFont="1" applyFill="1" applyBorder="1" applyAlignment="1">
      <alignment horizontal="center" vertical="center" wrapText="1"/>
    </xf>
    <xf numFmtId="3" fontId="54" fillId="0" borderId="68" xfId="2" applyNumberFormat="1" applyFont="1" applyFill="1" applyBorder="1" applyAlignment="1">
      <alignment horizontal="center" vertical="center" wrapText="1"/>
    </xf>
  </cellXfs>
  <cellStyles count="234">
    <cellStyle name="20% - Accent1" xfId="99" xr:uid="{00000000-0005-0000-0000-000000000000}"/>
    <cellStyle name="20% - Accent2" xfId="100" xr:uid="{00000000-0005-0000-0000-000001000000}"/>
    <cellStyle name="20% - Accent3" xfId="101" xr:uid="{00000000-0005-0000-0000-000002000000}"/>
    <cellStyle name="20% - Accent4" xfId="102" xr:uid="{00000000-0005-0000-0000-000003000000}"/>
    <cellStyle name="20% - Accent5" xfId="103" xr:uid="{00000000-0005-0000-0000-000004000000}"/>
    <cellStyle name="20% - Accent6" xfId="104" xr:uid="{00000000-0005-0000-0000-000005000000}"/>
    <cellStyle name="20% - Акцент1 2" xfId="105" xr:uid="{00000000-0005-0000-0000-000006000000}"/>
    <cellStyle name="20% - Акцент2 2" xfId="106" xr:uid="{00000000-0005-0000-0000-000007000000}"/>
    <cellStyle name="20% - Акцент3 2" xfId="107" xr:uid="{00000000-0005-0000-0000-000008000000}"/>
    <cellStyle name="20% - Акцент4 2" xfId="108" xr:uid="{00000000-0005-0000-0000-000009000000}"/>
    <cellStyle name="20% - Акцент5 2" xfId="109" xr:uid="{00000000-0005-0000-0000-00000A000000}"/>
    <cellStyle name="20% - Акцент6 2" xfId="110" xr:uid="{00000000-0005-0000-0000-00000B000000}"/>
    <cellStyle name="40% - Accent1" xfId="111" xr:uid="{00000000-0005-0000-0000-00000C000000}"/>
    <cellStyle name="40% - Accent2" xfId="112" xr:uid="{00000000-0005-0000-0000-00000D000000}"/>
    <cellStyle name="40% - Accent3" xfId="113" xr:uid="{00000000-0005-0000-0000-00000E000000}"/>
    <cellStyle name="40% - Accent4" xfId="114" xr:uid="{00000000-0005-0000-0000-00000F000000}"/>
    <cellStyle name="40% - Accent5" xfId="115" xr:uid="{00000000-0005-0000-0000-000010000000}"/>
    <cellStyle name="40% - Accent6" xfId="116" xr:uid="{00000000-0005-0000-0000-000011000000}"/>
    <cellStyle name="40% - Акцент1 2" xfId="117" xr:uid="{00000000-0005-0000-0000-000012000000}"/>
    <cellStyle name="40% - Акцент2 2" xfId="118" xr:uid="{00000000-0005-0000-0000-000013000000}"/>
    <cellStyle name="40% - Акцент3 2" xfId="119" xr:uid="{00000000-0005-0000-0000-000014000000}"/>
    <cellStyle name="40% - Акцент4 2" xfId="120" xr:uid="{00000000-0005-0000-0000-000015000000}"/>
    <cellStyle name="40% - Акцент5 2" xfId="121" xr:uid="{00000000-0005-0000-0000-000016000000}"/>
    <cellStyle name="40% - Акцент6 2" xfId="122" xr:uid="{00000000-0005-0000-0000-000017000000}"/>
    <cellStyle name="60% - Accent1" xfId="123" xr:uid="{00000000-0005-0000-0000-000018000000}"/>
    <cellStyle name="60% - Accent2" xfId="124" xr:uid="{00000000-0005-0000-0000-000019000000}"/>
    <cellStyle name="60% - Accent3" xfId="125" xr:uid="{00000000-0005-0000-0000-00001A000000}"/>
    <cellStyle name="60% - Accent4" xfId="126" xr:uid="{00000000-0005-0000-0000-00001B000000}"/>
    <cellStyle name="60% - Accent5" xfId="127" xr:uid="{00000000-0005-0000-0000-00001C000000}"/>
    <cellStyle name="60% - Accent6" xfId="128" xr:uid="{00000000-0005-0000-0000-00001D000000}"/>
    <cellStyle name="60% - Акцент1 2" xfId="129" xr:uid="{00000000-0005-0000-0000-00001E000000}"/>
    <cellStyle name="60% - Акцент2 2" xfId="130" xr:uid="{00000000-0005-0000-0000-00001F000000}"/>
    <cellStyle name="60% - Акцент3 2" xfId="131" xr:uid="{00000000-0005-0000-0000-000020000000}"/>
    <cellStyle name="60% - Акцент4 2" xfId="132" xr:uid="{00000000-0005-0000-0000-000021000000}"/>
    <cellStyle name="60% - Акцент5 2" xfId="133" xr:uid="{00000000-0005-0000-0000-000022000000}"/>
    <cellStyle name="60% - Акцент6 2" xfId="134" xr:uid="{00000000-0005-0000-0000-000023000000}"/>
    <cellStyle name="Accent1" xfId="135" xr:uid="{00000000-0005-0000-0000-000024000000}"/>
    <cellStyle name="Accent2" xfId="136" xr:uid="{00000000-0005-0000-0000-000025000000}"/>
    <cellStyle name="Accent3" xfId="137" xr:uid="{00000000-0005-0000-0000-000026000000}"/>
    <cellStyle name="Accent4" xfId="138" xr:uid="{00000000-0005-0000-0000-000027000000}"/>
    <cellStyle name="Accent5" xfId="139" xr:uid="{00000000-0005-0000-0000-000028000000}"/>
    <cellStyle name="Accent6" xfId="140" xr:uid="{00000000-0005-0000-0000-000029000000}"/>
    <cellStyle name="Bad" xfId="141" xr:uid="{00000000-0005-0000-0000-00002A000000}"/>
    <cellStyle name="Calculation" xfId="142" xr:uid="{00000000-0005-0000-0000-00002B000000}"/>
    <cellStyle name="Check Cell" xfId="143" xr:uid="{00000000-0005-0000-0000-00002C000000}"/>
    <cellStyle name="Excel Built-in Normal" xfId="4" xr:uid="{00000000-0005-0000-0000-00002D000000}"/>
    <cellStyle name="Excel Built-in Normal 2" xfId="144" xr:uid="{00000000-0005-0000-0000-00002E000000}"/>
    <cellStyle name="Excel Built-in Normal 3" xfId="145" xr:uid="{00000000-0005-0000-0000-00002F000000}"/>
    <cellStyle name="Excel Built-in Normal 4" xfId="146" xr:uid="{00000000-0005-0000-0000-000030000000}"/>
    <cellStyle name="Excel Built-in Обычный 2" xfId="147" xr:uid="{00000000-0005-0000-0000-000031000000}"/>
    <cellStyle name="Excel Built-in Обычный_КОЙКИ - ПЛАН 2005год" xfId="148" xr:uid="{00000000-0005-0000-0000-000032000000}"/>
    <cellStyle name="Explanatory Text" xfId="149" xr:uid="{00000000-0005-0000-0000-000033000000}"/>
    <cellStyle name="Good" xfId="150" xr:uid="{00000000-0005-0000-0000-000034000000}"/>
    <cellStyle name="Heading" xfId="151" xr:uid="{00000000-0005-0000-0000-000035000000}"/>
    <cellStyle name="Heading 1" xfId="152" xr:uid="{00000000-0005-0000-0000-000036000000}"/>
    <cellStyle name="Heading 2" xfId="153" xr:uid="{00000000-0005-0000-0000-000037000000}"/>
    <cellStyle name="Heading 3" xfId="154" xr:uid="{00000000-0005-0000-0000-000038000000}"/>
    <cellStyle name="Heading 4" xfId="155" xr:uid="{00000000-0005-0000-0000-000039000000}"/>
    <cellStyle name="Heading1" xfId="156" xr:uid="{00000000-0005-0000-0000-00003A000000}"/>
    <cellStyle name="Input" xfId="157" xr:uid="{00000000-0005-0000-0000-00003B000000}"/>
    <cellStyle name="Linked Cell" xfId="158" xr:uid="{00000000-0005-0000-0000-00003C000000}"/>
    <cellStyle name="Neutral" xfId="159" xr:uid="{00000000-0005-0000-0000-00003D000000}"/>
    <cellStyle name="Normal_Book1" xfId="1" xr:uid="{00000000-0005-0000-0000-00003E000000}"/>
    <cellStyle name="Note" xfId="160" xr:uid="{00000000-0005-0000-0000-00003F000000}"/>
    <cellStyle name="Output" xfId="161" xr:uid="{00000000-0005-0000-0000-000040000000}"/>
    <cellStyle name="Result" xfId="162" xr:uid="{00000000-0005-0000-0000-000041000000}"/>
    <cellStyle name="Result2" xfId="163" xr:uid="{00000000-0005-0000-0000-000042000000}"/>
    <cellStyle name="Title" xfId="164" xr:uid="{00000000-0005-0000-0000-000043000000}"/>
    <cellStyle name="Total" xfId="165" xr:uid="{00000000-0005-0000-0000-000044000000}"/>
    <cellStyle name="Warning Text" xfId="166" xr:uid="{00000000-0005-0000-0000-000045000000}"/>
    <cellStyle name="Акцент1 2" xfId="167" xr:uid="{00000000-0005-0000-0000-000046000000}"/>
    <cellStyle name="Акцент2 2" xfId="168" xr:uid="{00000000-0005-0000-0000-000047000000}"/>
    <cellStyle name="Акцент3 2" xfId="169" xr:uid="{00000000-0005-0000-0000-000048000000}"/>
    <cellStyle name="Акцент4 2" xfId="170" xr:uid="{00000000-0005-0000-0000-000049000000}"/>
    <cellStyle name="Акцент5 2" xfId="171" xr:uid="{00000000-0005-0000-0000-00004A000000}"/>
    <cellStyle name="Акцент6 2" xfId="172" xr:uid="{00000000-0005-0000-0000-00004B000000}"/>
    <cellStyle name="Ввод  2" xfId="173" xr:uid="{00000000-0005-0000-0000-00004C000000}"/>
    <cellStyle name="Вывод 2" xfId="174" xr:uid="{00000000-0005-0000-0000-00004D000000}"/>
    <cellStyle name="Вычисление 2" xfId="175" xr:uid="{00000000-0005-0000-0000-00004E000000}"/>
    <cellStyle name="Заголовок 1 2" xfId="176" xr:uid="{00000000-0005-0000-0000-00004F000000}"/>
    <cellStyle name="Заголовок 2 2" xfId="177" xr:uid="{00000000-0005-0000-0000-000050000000}"/>
    <cellStyle name="Заголовок 3 2" xfId="178" xr:uid="{00000000-0005-0000-0000-000051000000}"/>
    <cellStyle name="Заголовок 4 2" xfId="179" xr:uid="{00000000-0005-0000-0000-000052000000}"/>
    <cellStyle name="Итог 2" xfId="180" xr:uid="{00000000-0005-0000-0000-000053000000}"/>
    <cellStyle name="Контрольная ячейка 2" xfId="181" xr:uid="{00000000-0005-0000-0000-000054000000}"/>
    <cellStyle name="Название 2" xfId="182" xr:uid="{00000000-0005-0000-0000-000055000000}"/>
    <cellStyle name="Нейтральный 2" xfId="183" xr:uid="{00000000-0005-0000-0000-000056000000}"/>
    <cellStyle name="Обычный" xfId="0" builtinId="0"/>
    <cellStyle name="Обычный 10" xfId="184" xr:uid="{00000000-0005-0000-0000-000058000000}"/>
    <cellStyle name="Обычный 100" xfId="5" xr:uid="{00000000-0005-0000-0000-000059000000}"/>
    <cellStyle name="Обычный 101" xfId="6" xr:uid="{00000000-0005-0000-0000-00005A000000}"/>
    <cellStyle name="Обычный 102" xfId="7" xr:uid="{00000000-0005-0000-0000-00005B000000}"/>
    <cellStyle name="Обычный 103" xfId="8" xr:uid="{00000000-0005-0000-0000-00005C000000}"/>
    <cellStyle name="Обычный 104" xfId="9" xr:uid="{00000000-0005-0000-0000-00005D000000}"/>
    <cellStyle name="Обычный 105" xfId="10" xr:uid="{00000000-0005-0000-0000-00005E000000}"/>
    <cellStyle name="Обычный 106" xfId="11" xr:uid="{00000000-0005-0000-0000-00005F000000}"/>
    <cellStyle name="Обычный 107" xfId="12" xr:uid="{00000000-0005-0000-0000-000060000000}"/>
    <cellStyle name="Обычный 108" xfId="13" xr:uid="{00000000-0005-0000-0000-000061000000}"/>
    <cellStyle name="Обычный 109" xfId="14" xr:uid="{00000000-0005-0000-0000-000062000000}"/>
    <cellStyle name="Обычный 11" xfId="185" xr:uid="{00000000-0005-0000-0000-000063000000}"/>
    <cellStyle name="Обычный 110" xfId="15" xr:uid="{00000000-0005-0000-0000-000064000000}"/>
    <cellStyle name="Обычный 111" xfId="16" xr:uid="{00000000-0005-0000-0000-000065000000}"/>
    <cellStyle name="Обычный 112" xfId="17" xr:uid="{00000000-0005-0000-0000-000066000000}"/>
    <cellStyle name="Обычный 113" xfId="18" xr:uid="{00000000-0005-0000-0000-000067000000}"/>
    <cellStyle name="Обычный 114" xfId="19" xr:uid="{00000000-0005-0000-0000-000068000000}"/>
    <cellStyle name="Обычный 115" xfId="20" xr:uid="{00000000-0005-0000-0000-000069000000}"/>
    <cellStyle name="Обычный 116" xfId="21" xr:uid="{00000000-0005-0000-0000-00006A000000}"/>
    <cellStyle name="Обычный 117" xfId="22" xr:uid="{00000000-0005-0000-0000-00006B000000}"/>
    <cellStyle name="Обычный 118" xfId="23" xr:uid="{00000000-0005-0000-0000-00006C000000}"/>
    <cellStyle name="Обычный 119" xfId="24" xr:uid="{00000000-0005-0000-0000-00006D000000}"/>
    <cellStyle name="Обычный 12" xfId="186" xr:uid="{00000000-0005-0000-0000-00006E000000}"/>
    <cellStyle name="Обычный 120" xfId="25" xr:uid="{00000000-0005-0000-0000-00006F000000}"/>
    <cellStyle name="Обычный 121" xfId="26" xr:uid="{00000000-0005-0000-0000-000070000000}"/>
    <cellStyle name="Обычный 122" xfId="27" xr:uid="{00000000-0005-0000-0000-000071000000}"/>
    <cellStyle name="Обычный 123" xfId="28" xr:uid="{00000000-0005-0000-0000-000072000000}"/>
    <cellStyle name="Обычный 124" xfId="29" xr:uid="{00000000-0005-0000-0000-000073000000}"/>
    <cellStyle name="Обычный 125" xfId="30" xr:uid="{00000000-0005-0000-0000-000074000000}"/>
    <cellStyle name="Обычный 126" xfId="31" xr:uid="{00000000-0005-0000-0000-000075000000}"/>
    <cellStyle name="Обычный 127" xfId="32" xr:uid="{00000000-0005-0000-0000-000076000000}"/>
    <cellStyle name="Обычный 128" xfId="33" xr:uid="{00000000-0005-0000-0000-000077000000}"/>
    <cellStyle name="Обычный 129" xfId="34" xr:uid="{00000000-0005-0000-0000-000078000000}"/>
    <cellStyle name="Обычный 13" xfId="187" xr:uid="{00000000-0005-0000-0000-000079000000}"/>
    <cellStyle name="Обычный 130" xfId="35" xr:uid="{00000000-0005-0000-0000-00007A000000}"/>
    <cellStyle name="Обычный 131" xfId="36" xr:uid="{00000000-0005-0000-0000-00007B000000}"/>
    <cellStyle name="Обычный 132" xfId="37" xr:uid="{00000000-0005-0000-0000-00007C000000}"/>
    <cellStyle name="Обычный 133" xfId="38" xr:uid="{00000000-0005-0000-0000-00007D000000}"/>
    <cellStyle name="Обычный 134" xfId="39" xr:uid="{00000000-0005-0000-0000-00007E000000}"/>
    <cellStyle name="Обычный 135" xfId="40" xr:uid="{00000000-0005-0000-0000-00007F000000}"/>
    <cellStyle name="Обычный 136" xfId="41" xr:uid="{00000000-0005-0000-0000-000080000000}"/>
    <cellStyle name="Обычный 137" xfId="42" xr:uid="{00000000-0005-0000-0000-000081000000}"/>
    <cellStyle name="Обычный 138" xfId="43" xr:uid="{00000000-0005-0000-0000-000082000000}"/>
    <cellStyle name="Обычный 139" xfId="44" xr:uid="{00000000-0005-0000-0000-000083000000}"/>
    <cellStyle name="Обычный 14" xfId="188" xr:uid="{00000000-0005-0000-0000-000084000000}"/>
    <cellStyle name="Обычный 15" xfId="189" xr:uid="{00000000-0005-0000-0000-000085000000}"/>
    <cellStyle name="Обычный 16" xfId="190" xr:uid="{00000000-0005-0000-0000-000086000000}"/>
    <cellStyle name="Обычный 17" xfId="191" xr:uid="{00000000-0005-0000-0000-000087000000}"/>
    <cellStyle name="Обычный 18" xfId="192" xr:uid="{00000000-0005-0000-0000-000088000000}"/>
    <cellStyle name="Обычный 2" xfId="2" xr:uid="{00000000-0005-0000-0000-000089000000}"/>
    <cellStyle name="Обычный 2 10" xfId="45" xr:uid="{00000000-0005-0000-0000-00008A000000}"/>
    <cellStyle name="Обычный 2 11" xfId="46" xr:uid="{00000000-0005-0000-0000-00008B000000}"/>
    <cellStyle name="Обычный 2 12" xfId="47" xr:uid="{00000000-0005-0000-0000-00008C000000}"/>
    <cellStyle name="Обычный 2 13" xfId="48" xr:uid="{00000000-0005-0000-0000-00008D000000}"/>
    <cellStyle name="Обычный 2 137" xfId="233" xr:uid="{00000000-0005-0000-0000-00008E000000}"/>
    <cellStyle name="Обычный 2 14" xfId="49" xr:uid="{00000000-0005-0000-0000-00008F000000}"/>
    <cellStyle name="Обычный 2 15" xfId="50" xr:uid="{00000000-0005-0000-0000-000090000000}"/>
    <cellStyle name="Обычный 2 16" xfId="51" xr:uid="{00000000-0005-0000-0000-000091000000}"/>
    <cellStyle name="Обычный 2 17" xfId="52" xr:uid="{00000000-0005-0000-0000-000092000000}"/>
    <cellStyle name="Обычный 2 18" xfId="53" xr:uid="{00000000-0005-0000-0000-000093000000}"/>
    <cellStyle name="Обычный 2 19" xfId="54" xr:uid="{00000000-0005-0000-0000-000094000000}"/>
    <cellStyle name="Обычный 2 2" xfId="55" xr:uid="{00000000-0005-0000-0000-000095000000}"/>
    <cellStyle name="Обычный 2 2 2" xfId="94" xr:uid="{00000000-0005-0000-0000-000096000000}"/>
    <cellStyle name="Обычный 2 2 2 2" xfId="95" xr:uid="{00000000-0005-0000-0000-000097000000}"/>
    <cellStyle name="Обычный 2 2 2 2 2" xfId="229" xr:uid="{00000000-0005-0000-0000-000098000000}"/>
    <cellStyle name="Обычный 2 2 2 3" xfId="193" xr:uid="{00000000-0005-0000-0000-000099000000}"/>
    <cellStyle name="Обычный 2 20" xfId="56" xr:uid="{00000000-0005-0000-0000-00009A000000}"/>
    <cellStyle name="Обычный 2 21" xfId="57" xr:uid="{00000000-0005-0000-0000-00009B000000}"/>
    <cellStyle name="Обычный 2 22" xfId="93" xr:uid="{00000000-0005-0000-0000-00009C000000}"/>
    <cellStyle name="Обычный 2 3" xfId="58" xr:uid="{00000000-0005-0000-0000-00009D000000}"/>
    <cellStyle name="Обычный 2 3 2" xfId="195" xr:uid="{00000000-0005-0000-0000-00009E000000}"/>
    <cellStyle name="Обычный 2 3 3" xfId="194" xr:uid="{00000000-0005-0000-0000-00009F000000}"/>
    <cellStyle name="Обычный 2 4" xfId="59" xr:uid="{00000000-0005-0000-0000-0000A0000000}"/>
    <cellStyle name="Обычный 2 5" xfId="60" xr:uid="{00000000-0005-0000-0000-0000A1000000}"/>
    <cellStyle name="Обычный 2 5 2" xfId="196" xr:uid="{00000000-0005-0000-0000-0000A2000000}"/>
    <cellStyle name="Обычный 2 6" xfId="61" xr:uid="{00000000-0005-0000-0000-0000A3000000}"/>
    <cellStyle name="Обычный 2 6 3" xfId="232" xr:uid="{00000000-0005-0000-0000-0000A4000000}"/>
    <cellStyle name="Обычный 2 7" xfId="62" xr:uid="{00000000-0005-0000-0000-0000A5000000}"/>
    <cellStyle name="Обычный 2 8" xfId="63" xr:uid="{00000000-0005-0000-0000-0000A6000000}"/>
    <cellStyle name="Обычный 2 9" xfId="64" xr:uid="{00000000-0005-0000-0000-0000A7000000}"/>
    <cellStyle name="Обычный 2_npa12EB" xfId="197" xr:uid="{00000000-0005-0000-0000-0000A8000000}"/>
    <cellStyle name="Обычный 20" xfId="198" xr:uid="{00000000-0005-0000-0000-0000A9000000}"/>
    <cellStyle name="Обычный 20 2" xfId="199" xr:uid="{00000000-0005-0000-0000-0000AA000000}"/>
    <cellStyle name="Обычный 22" xfId="230" xr:uid="{00000000-0005-0000-0000-0000AB000000}"/>
    <cellStyle name="Обычный 3" xfId="65" xr:uid="{00000000-0005-0000-0000-0000AC000000}"/>
    <cellStyle name="Обычный 3 2" xfId="200" xr:uid="{00000000-0005-0000-0000-0000AD000000}"/>
    <cellStyle name="Обычный 3 3" xfId="231" xr:uid="{00000000-0005-0000-0000-0000AE000000}"/>
    <cellStyle name="Обычный 4" xfId="66" xr:uid="{00000000-0005-0000-0000-0000AF000000}"/>
    <cellStyle name="Обычный 4 10" xfId="67" xr:uid="{00000000-0005-0000-0000-0000B0000000}"/>
    <cellStyle name="Обычный 4 11" xfId="68" xr:uid="{00000000-0005-0000-0000-0000B1000000}"/>
    <cellStyle name="Обычный 4 12" xfId="69" xr:uid="{00000000-0005-0000-0000-0000B2000000}"/>
    <cellStyle name="Обычный 4 13" xfId="70" xr:uid="{00000000-0005-0000-0000-0000B3000000}"/>
    <cellStyle name="Обычный 4 14" xfId="71" xr:uid="{00000000-0005-0000-0000-0000B4000000}"/>
    <cellStyle name="Обычный 4 15" xfId="72" xr:uid="{00000000-0005-0000-0000-0000B5000000}"/>
    <cellStyle name="Обычный 4 16" xfId="96" xr:uid="{00000000-0005-0000-0000-0000B6000000}"/>
    <cellStyle name="Обычный 4 16 2" xfId="201" xr:uid="{00000000-0005-0000-0000-0000B7000000}"/>
    <cellStyle name="Обычный 4 17" xfId="202" xr:uid="{00000000-0005-0000-0000-0000B8000000}"/>
    <cellStyle name="Обычный 4 2" xfId="73" xr:uid="{00000000-0005-0000-0000-0000B9000000}"/>
    <cellStyle name="Обычный 4 3" xfId="74" xr:uid="{00000000-0005-0000-0000-0000BA000000}"/>
    <cellStyle name="Обычный 4 4" xfId="75" xr:uid="{00000000-0005-0000-0000-0000BB000000}"/>
    <cellStyle name="Обычный 4 5" xfId="76" xr:uid="{00000000-0005-0000-0000-0000BC000000}"/>
    <cellStyle name="Обычный 4 6" xfId="77" xr:uid="{00000000-0005-0000-0000-0000BD000000}"/>
    <cellStyle name="Обычный 4 7" xfId="78" xr:uid="{00000000-0005-0000-0000-0000BE000000}"/>
    <cellStyle name="Обычный 4 8" xfId="79" xr:uid="{00000000-0005-0000-0000-0000BF000000}"/>
    <cellStyle name="Обычный 4 9" xfId="80" xr:uid="{00000000-0005-0000-0000-0000C0000000}"/>
    <cellStyle name="Обычный 5" xfId="81" xr:uid="{00000000-0005-0000-0000-0000C1000000}"/>
    <cellStyle name="Обычный 5 2" xfId="204" xr:uid="{00000000-0005-0000-0000-0000C2000000}"/>
    <cellStyle name="Обычный 5 3" xfId="203" xr:uid="{00000000-0005-0000-0000-0000C3000000}"/>
    <cellStyle name="Обычный 6" xfId="205" xr:uid="{00000000-0005-0000-0000-0000C4000000}"/>
    <cellStyle name="Обычный 6 4" xfId="91" xr:uid="{00000000-0005-0000-0000-0000C5000000}"/>
    <cellStyle name="Обычный 69" xfId="92" xr:uid="{00000000-0005-0000-0000-0000C6000000}"/>
    <cellStyle name="Обычный 69 2" xfId="97" xr:uid="{00000000-0005-0000-0000-0000C7000000}"/>
    <cellStyle name="Обычный 7" xfId="206" xr:uid="{00000000-0005-0000-0000-0000C8000000}"/>
    <cellStyle name="Обычный 7 2" xfId="207" xr:uid="{00000000-0005-0000-0000-0000C9000000}"/>
    <cellStyle name="Обычный 70" xfId="98" xr:uid="{00000000-0005-0000-0000-0000CA000000}"/>
    <cellStyle name="Обычный 8" xfId="208" xr:uid="{00000000-0005-0000-0000-0000CB000000}"/>
    <cellStyle name="Обычный 9" xfId="209" xr:uid="{00000000-0005-0000-0000-0000CC000000}"/>
    <cellStyle name="Обычный 91" xfId="82" xr:uid="{00000000-0005-0000-0000-0000CD000000}"/>
    <cellStyle name="Обычный 92" xfId="83" xr:uid="{00000000-0005-0000-0000-0000CE000000}"/>
    <cellStyle name="Обычный 93" xfId="84" xr:uid="{00000000-0005-0000-0000-0000CF000000}"/>
    <cellStyle name="Обычный 94" xfId="85" xr:uid="{00000000-0005-0000-0000-0000D0000000}"/>
    <cellStyle name="Обычный 95" xfId="86" xr:uid="{00000000-0005-0000-0000-0000D1000000}"/>
    <cellStyle name="Обычный 96" xfId="87" xr:uid="{00000000-0005-0000-0000-0000D2000000}"/>
    <cellStyle name="Обычный 97" xfId="88" xr:uid="{00000000-0005-0000-0000-0000D3000000}"/>
    <cellStyle name="Обычный 98" xfId="89" xr:uid="{00000000-0005-0000-0000-0000D4000000}"/>
    <cellStyle name="Обычный 99" xfId="90" xr:uid="{00000000-0005-0000-0000-0000D5000000}"/>
    <cellStyle name="Плохой 2" xfId="210" xr:uid="{00000000-0005-0000-0000-0000D6000000}"/>
    <cellStyle name="Пояснение 2" xfId="211" xr:uid="{00000000-0005-0000-0000-0000D7000000}"/>
    <cellStyle name="Примечание 2" xfId="212" xr:uid="{00000000-0005-0000-0000-0000D8000000}"/>
    <cellStyle name="Процентный 2" xfId="213" xr:uid="{00000000-0005-0000-0000-0000D9000000}"/>
    <cellStyle name="Процентный 2 2" xfId="214" xr:uid="{00000000-0005-0000-0000-0000DA000000}"/>
    <cellStyle name="Процентный 3" xfId="215" xr:uid="{00000000-0005-0000-0000-0000DB000000}"/>
    <cellStyle name="Процентный 4" xfId="216" xr:uid="{00000000-0005-0000-0000-0000DC000000}"/>
    <cellStyle name="Процентный 5" xfId="217" xr:uid="{00000000-0005-0000-0000-0000DD000000}"/>
    <cellStyle name="Процентный 6" xfId="228" xr:uid="{00000000-0005-0000-0000-0000DE000000}"/>
    <cellStyle name="Связанная ячейка 2" xfId="218" xr:uid="{00000000-0005-0000-0000-0000DF000000}"/>
    <cellStyle name="Стиль 1" xfId="3" xr:uid="{00000000-0005-0000-0000-0000E0000000}"/>
    <cellStyle name="Текст предупреждения 2" xfId="219" xr:uid="{00000000-0005-0000-0000-0000E1000000}"/>
    <cellStyle name="Финансовый 2" xfId="220" xr:uid="{00000000-0005-0000-0000-0000E2000000}"/>
    <cellStyle name="Финансовый 2 2" xfId="221" xr:uid="{00000000-0005-0000-0000-0000E3000000}"/>
    <cellStyle name="Финансовый 3" xfId="222" xr:uid="{00000000-0005-0000-0000-0000E4000000}"/>
    <cellStyle name="Финансовый 4" xfId="223" xr:uid="{00000000-0005-0000-0000-0000E5000000}"/>
    <cellStyle name="Финансовый 5" xfId="224" xr:uid="{00000000-0005-0000-0000-0000E6000000}"/>
    <cellStyle name="Финансовый 6" xfId="225" xr:uid="{00000000-0005-0000-0000-0000E7000000}"/>
    <cellStyle name="Финансовый 7" xfId="226" xr:uid="{00000000-0005-0000-0000-0000E8000000}"/>
    <cellStyle name="Хороший 2" xfId="227" xr:uid="{00000000-0005-0000-0000-0000E9000000}"/>
  </cellStyles>
  <dxfs count="0"/>
  <tableStyles count="0" defaultTableStyle="TableStyleMedium9" defaultPivotStyle="PivotStyleLight16"/>
  <colors>
    <mruColors>
      <color rgb="FFFF6699"/>
      <color rgb="FFC4D79B"/>
      <color rgb="FFCCC0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54"/>
  <sheetViews>
    <sheetView zoomScale="90" zoomScaleNormal="90" workbookViewId="0">
      <pane xSplit="3" ySplit="11" topLeftCell="D135" activePane="bottomRight" state="frozen"/>
      <selection pane="topRight" activeCell="D1" sqref="D1"/>
      <selection pane="bottomLeft" activeCell="A14" sqref="A14"/>
      <selection pane="bottomRight" activeCell="C139" sqref="C139"/>
    </sheetView>
  </sheetViews>
  <sheetFormatPr defaultRowHeight="12.75" x14ac:dyDescent="0.2"/>
  <cols>
    <col min="1" max="1" width="5" style="85" customWidth="1"/>
    <col min="2" max="2" width="9.140625" style="44"/>
    <col min="3" max="3" width="36.42578125" style="65" customWidth="1"/>
    <col min="4" max="4" width="19" style="66" customWidth="1"/>
    <col min="5" max="5" width="17" style="44" customWidth="1"/>
    <col min="6" max="6" width="13" style="44" customWidth="1"/>
    <col min="7" max="7" width="14.85546875" style="66" customWidth="1"/>
    <col min="8" max="8" width="15.7109375" style="44" customWidth="1"/>
    <col min="9" max="9" width="14" style="44" customWidth="1"/>
    <col min="10" max="10" width="15.7109375" style="44" customWidth="1"/>
    <col min="11" max="11" width="16.140625" style="44" customWidth="1"/>
    <col min="12" max="12" width="16.28515625" style="44" customWidth="1"/>
    <col min="13" max="13" width="13.28515625" style="6" customWidth="1"/>
    <col min="14" max="14" width="16.28515625" style="44" customWidth="1"/>
    <col min="15" max="15" width="19.42578125" style="44" customWidth="1"/>
    <col min="16" max="16" width="15" style="44" customWidth="1"/>
    <col min="17" max="17" width="14.85546875" style="44" customWidth="1"/>
    <col min="18" max="18" width="16.28515625" style="44" customWidth="1"/>
    <col min="19" max="19" width="15.7109375" style="44" customWidth="1"/>
    <col min="20" max="20" width="14.7109375" style="44" customWidth="1"/>
    <col min="21" max="21" width="18.140625" style="44" customWidth="1"/>
    <col min="22" max="22" width="9.85546875" style="44" customWidth="1"/>
    <col min="23" max="23" width="17" style="44" customWidth="1"/>
    <col min="24" max="24" width="9.140625" style="44"/>
    <col min="25" max="25" width="16.7109375" style="44" customWidth="1"/>
    <col min="26" max="16384" width="9.140625" style="44"/>
  </cols>
  <sheetData>
    <row r="1" spans="1:24" s="62" customFormat="1" ht="30" customHeight="1" x14ac:dyDescent="0.2">
      <c r="A1" s="354" t="s">
        <v>329</v>
      </c>
      <c r="B1" s="355"/>
      <c r="C1" s="355"/>
      <c r="D1" s="355"/>
      <c r="E1" s="355"/>
      <c r="F1" s="355"/>
      <c r="G1" s="355"/>
      <c r="H1" s="355"/>
      <c r="I1" s="355"/>
      <c r="J1" s="355"/>
      <c r="K1" s="355"/>
      <c r="M1" s="63"/>
      <c r="V1" s="44"/>
      <c r="X1" s="44"/>
    </row>
    <row r="2" spans="1:24" ht="16.5" customHeight="1" thickBot="1" x14ac:dyDescent="0.25">
      <c r="A2" s="64"/>
      <c r="P2" s="62"/>
      <c r="Q2" s="66"/>
      <c r="S2" s="66"/>
      <c r="U2" s="62"/>
    </row>
    <row r="3" spans="1:24" s="211" customFormat="1" ht="17.25" customHeight="1" x14ac:dyDescent="0.2">
      <c r="A3" s="372" t="s">
        <v>43</v>
      </c>
      <c r="B3" s="375" t="s">
        <v>265</v>
      </c>
      <c r="C3" s="378" t="s">
        <v>44</v>
      </c>
      <c r="D3" s="381" t="s">
        <v>276</v>
      </c>
      <c r="E3" s="382"/>
      <c r="F3" s="382"/>
      <c r="G3" s="382"/>
      <c r="H3" s="382"/>
      <c r="I3" s="382"/>
      <c r="J3" s="382"/>
      <c r="K3" s="383"/>
      <c r="M3" s="216"/>
      <c r="N3" s="348" t="s">
        <v>276</v>
      </c>
      <c r="O3" s="349"/>
      <c r="P3" s="349"/>
      <c r="Q3" s="349"/>
      <c r="R3" s="349"/>
      <c r="S3" s="349"/>
      <c r="T3" s="349"/>
      <c r="U3" s="233"/>
    </row>
    <row r="4" spans="1:24" s="211" customFormat="1" ht="21.75" customHeight="1" x14ac:dyDescent="0.2">
      <c r="A4" s="373"/>
      <c r="B4" s="376"/>
      <c r="C4" s="379"/>
      <c r="D4" s="384" t="s">
        <v>299</v>
      </c>
      <c r="E4" s="376" t="s">
        <v>272</v>
      </c>
      <c r="F4" s="376" t="s">
        <v>273</v>
      </c>
      <c r="G4" s="356" t="s">
        <v>274</v>
      </c>
      <c r="H4" s="356" t="s">
        <v>275</v>
      </c>
      <c r="I4" s="356" t="s">
        <v>277</v>
      </c>
      <c r="J4" s="356" t="s">
        <v>278</v>
      </c>
      <c r="K4" s="358" t="s">
        <v>279</v>
      </c>
      <c r="M4" s="216"/>
      <c r="N4" s="348" t="s">
        <v>301</v>
      </c>
      <c r="O4" s="351" t="s">
        <v>229</v>
      </c>
      <c r="P4" s="351" t="s">
        <v>230</v>
      </c>
      <c r="Q4" s="353" t="s">
        <v>302</v>
      </c>
      <c r="R4" s="353" t="s">
        <v>316</v>
      </c>
      <c r="S4" s="353" t="s">
        <v>317</v>
      </c>
      <c r="T4" s="353" t="s">
        <v>303</v>
      </c>
    </row>
    <row r="5" spans="1:24" s="211" customFormat="1" ht="89.25" customHeight="1" thickBot="1" x14ac:dyDescent="0.25">
      <c r="A5" s="374"/>
      <c r="B5" s="377"/>
      <c r="C5" s="380"/>
      <c r="D5" s="385"/>
      <c r="E5" s="377"/>
      <c r="F5" s="377"/>
      <c r="G5" s="357"/>
      <c r="H5" s="357"/>
      <c r="I5" s="357"/>
      <c r="J5" s="357"/>
      <c r="K5" s="359"/>
      <c r="L5" s="234"/>
      <c r="M5" s="216"/>
      <c r="N5" s="350"/>
      <c r="O5" s="352"/>
      <c r="P5" s="352"/>
      <c r="Q5" s="352"/>
      <c r="R5" s="352"/>
      <c r="S5" s="352"/>
      <c r="T5" s="352"/>
    </row>
    <row r="6" spans="1:24" s="66" customFormat="1" ht="15" customHeight="1" x14ac:dyDescent="0.2">
      <c r="A6" s="369" t="s">
        <v>222</v>
      </c>
      <c r="B6" s="370"/>
      <c r="C6" s="371"/>
      <c r="D6" s="67">
        <f>SUM(D7:D11)</f>
        <v>5952201440.5699987</v>
      </c>
      <c r="E6" s="68">
        <f t="shared" ref="E6:K6" si="0">SUM(E7:E11)</f>
        <v>85579147.779999986</v>
      </c>
      <c r="F6" s="68">
        <f t="shared" si="0"/>
        <v>75380565.590000004</v>
      </c>
      <c r="G6" s="68">
        <f t="shared" si="0"/>
        <v>223906603.40999997</v>
      </c>
      <c r="H6" s="68">
        <f t="shared" si="0"/>
        <v>1077228356.78</v>
      </c>
      <c r="I6" s="68">
        <f t="shared" si="0"/>
        <v>599012901.39999998</v>
      </c>
      <c r="J6" s="68">
        <f t="shared" si="0"/>
        <v>1197691804.3499999</v>
      </c>
      <c r="K6" s="69">
        <f t="shared" si="0"/>
        <v>2693402061.2600002</v>
      </c>
      <c r="M6" s="3"/>
      <c r="N6" s="70">
        <f>SUM(N7:N11)</f>
        <v>979677998.76999998</v>
      </c>
      <c r="O6" s="70">
        <f t="shared" ref="O6:T6" si="1">SUM(O7:O11)</f>
        <v>86320344.539999977</v>
      </c>
      <c r="P6" s="70">
        <f t="shared" si="1"/>
        <v>66564094.239999995</v>
      </c>
      <c r="Q6" s="70">
        <f t="shared" si="1"/>
        <v>656996805.30999994</v>
      </c>
      <c r="R6" s="70">
        <f t="shared" si="1"/>
        <v>3016890520.3199997</v>
      </c>
      <c r="S6" s="70">
        <f t="shared" si="1"/>
        <v>924343918</v>
      </c>
      <c r="T6" s="70">
        <f t="shared" si="1"/>
        <v>221407759.39000002</v>
      </c>
      <c r="U6" s="71">
        <f>SUM(N6:T6)</f>
        <v>5952201440.5699997</v>
      </c>
      <c r="V6" s="66">
        <f>D6-U6</f>
        <v>0</v>
      </c>
      <c r="W6" s="44"/>
    </row>
    <row r="7" spans="1:24" s="3" customFormat="1" ht="15" customHeight="1" x14ac:dyDescent="0.2">
      <c r="A7" s="363" t="s">
        <v>313</v>
      </c>
      <c r="B7" s="364"/>
      <c r="C7" s="365"/>
      <c r="D7" s="83"/>
      <c r="E7" s="206"/>
      <c r="F7" s="206"/>
      <c r="G7" s="206"/>
      <c r="H7" s="206"/>
      <c r="I7" s="206"/>
      <c r="J7" s="206"/>
      <c r="K7" s="235"/>
      <c r="N7" s="70"/>
      <c r="O7" s="70"/>
      <c r="P7" s="70"/>
      <c r="Q7" s="70"/>
      <c r="R7" s="70"/>
      <c r="S7" s="70"/>
      <c r="T7" s="70"/>
      <c r="U7" s="255"/>
      <c r="V7" s="66"/>
      <c r="W7" s="6"/>
    </row>
    <row r="8" spans="1:24" s="3" customFormat="1" ht="15" customHeight="1" x14ac:dyDescent="0.2">
      <c r="A8" s="366" t="s">
        <v>53</v>
      </c>
      <c r="B8" s="367"/>
      <c r="C8" s="368"/>
      <c r="D8" s="79">
        <f t="shared" ref="D8" si="2">E8+F8+G8+H8+I8+J8+K8</f>
        <v>14899.86</v>
      </c>
      <c r="E8" s="254">
        <f>Долечивание!I8</f>
        <v>168.58</v>
      </c>
      <c r="F8" s="73">
        <f>'Кибер-нож'!K8</f>
        <v>3.05</v>
      </c>
      <c r="G8" s="74">
        <f>Венерология!I8</f>
        <v>463.86999999999995</v>
      </c>
      <c r="H8" s="74">
        <f>'Паллиативная МП'!H8</f>
        <v>1325.97</v>
      </c>
      <c r="I8" s="74">
        <f>Психотерапия!Q8</f>
        <v>3234.84</v>
      </c>
      <c r="J8" s="74">
        <f>Наркология!Q8</f>
        <v>3606.73</v>
      </c>
      <c r="K8" s="75">
        <f>Фтизиатрия!K8</f>
        <v>6096.8200000000006</v>
      </c>
      <c r="N8" s="8">
        <f>Долечивание!D8+'Кибер-нож'!D8+Венерология!D8+Психотерапия!F8+Наркология!F8+Фтизиатрия!F8</f>
        <v>4804.3099999999995</v>
      </c>
      <c r="O8" s="8">
        <f>'Паллиативная МП'!D8</f>
        <v>33.840000000000003</v>
      </c>
      <c r="P8" s="8">
        <f>'Паллиативная МП'!E8</f>
        <v>19.73</v>
      </c>
      <c r="Q8" s="8">
        <f>Долечивание!E8+'Кибер-нож'!E8+Венерология!E8+Психотерапия!I8+Наркология!I8+Фтизиатрия!G8</f>
        <v>2626.69</v>
      </c>
      <c r="R8" s="8">
        <f>Долечивание!G8+'Кибер-нож'!G8+Венерология!G8+Психотерапия!M8+Наркология!M8+Фтизиатрия!I8</f>
        <v>5146.6400000000003</v>
      </c>
      <c r="S8" s="8">
        <f>'Паллиативная МП'!G8</f>
        <v>1272.4000000000001</v>
      </c>
      <c r="T8" s="8">
        <f>Долечивание!H8+'Кибер-нож'!H8+Венерология!H8+Психотерапия!P8+Наркология!P8+Фтизиатрия!J8</f>
        <v>996.25</v>
      </c>
      <c r="U8" s="71">
        <f t="shared" ref="U8" si="3">SUM(N8:T8)</f>
        <v>14899.859999999999</v>
      </c>
      <c r="V8" s="66">
        <f t="shared" ref="V8:V70" si="4">D8-U8</f>
        <v>0</v>
      </c>
      <c r="W8" s="6"/>
    </row>
    <row r="9" spans="1:24" s="3" customFormat="1" ht="15" customHeight="1" x14ac:dyDescent="0.2">
      <c r="A9" s="366" t="s">
        <v>314</v>
      </c>
      <c r="B9" s="364"/>
      <c r="C9" s="365"/>
      <c r="D9" s="83"/>
      <c r="E9" s="70"/>
      <c r="F9" s="73"/>
      <c r="G9" s="74"/>
      <c r="H9" s="74"/>
      <c r="I9" s="74"/>
      <c r="J9" s="74"/>
      <c r="K9" s="75"/>
      <c r="N9" s="76"/>
      <c r="O9" s="76"/>
      <c r="P9" s="76"/>
      <c r="Q9" s="76"/>
      <c r="R9" s="76"/>
      <c r="S9" s="76"/>
      <c r="T9" s="76"/>
      <c r="U9" s="255"/>
      <c r="V9" s="66"/>
      <c r="W9" s="6"/>
    </row>
    <row r="10" spans="1:24" s="3" customFormat="1" ht="15" customHeight="1" x14ac:dyDescent="0.2">
      <c r="A10" s="366" t="s">
        <v>315</v>
      </c>
      <c r="B10" s="364"/>
      <c r="C10" s="365"/>
      <c r="D10" s="83"/>
      <c r="E10" s="70"/>
      <c r="F10" s="73"/>
      <c r="G10" s="74"/>
      <c r="H10" s="74"/>
      <c r="I10" s="74"/>
      <c r="J10" s="74"/>
      <c r="K10" s="75"/>
      <c r="N10" s="76"/>
      <c r="O10" s="76"/>
      <c r="P10" s="76"/>
      <c r="Q10" s="76"/>
      <c r="R10" s="76"/>
      <c r="S10" s="76"/>
      <c r="T10" s="76"/>
      <c r="U10" s="255"/>
      <c r="V10" s="66"/>
      <c r="W10" s="6"/>
    </row>
    <row r="11" spans="1:24" s="66" customFormat="1" ht="15" customHeight="1" x14ac:dyDescent="0.2">
      <c r="A11" s="360" t="s">
        <v>221</v>
      </c>
      <c r="B11" s="361"/>
      <c r="C11" s="362"/>
      <c r="D11" s="77">
        <f t="shared" ref="D11:K11" si="5">SUM(D12:D149)-D92</f>
        <v>5952186540.7099991</v>
      </c>
      <c r="E11" s="172">
        <f t="shared" si="5"/>
        <v>85578979.199999988</v>
      </c>
      <c r="F11" s="172">
        <f t="shared" si="5"/>
        <v>75380562.540000007</v>
      </c>
      <c r="G11" s="172">
        <f t="shared" si="5"/>
        <v>223906139.53999996</v>
      </c>
      <c r="H11" s="172">
        <f t="shared" si="5"/>
        <v>1077227030.8099999</v>
      </c>
      <c r="I11" s="172">
        <f t="shared" si="5"/>
        <v>599009666.55999994</v>
      </c>
      <c r="J11" s="172">
        <f t="shared" si="5"/>
        <v>1197688197.6199999</v>
      </c>
      <c r="K11" s="94">
        <f t="shared" si="5"/>
        <v>2693395964.4400001</v>
      </c>
      <c r="M11" s="3"/>
      <c r="N11" s="8">
        <f t="shared" ref="N11:T11" si="6">SUM(N12:N149)-N92</f>
        <v>979673194.46000004</v>
      </c>
      <c r="O11" s="8">
        <f t="shared" si="6"/>
        <v>86320310.699999973</v>
      </c>
      <c r="P11" s="8">
        <f t="shared" si="6"/>
        <v>66564074.509999998</v>
      </c>
      <c r="Q11" s="8">
        <f t="shared" si="6"/>
        <v>656994178.61999989</v>
      </c>
      <c r="R11" s="8">
        <f t="shared" si="6"/>
        <v>3016885373.6799998</v>
      </c>
      <c r="S11" s="8">
        <f t="shared" si="6"/>
        <v>924342645.60000002</v>
      </c>
      <c r="T11" s="8">
        <f t="shared" si="6"/>
        <v>221406763.14000002</v>
      </c>
      <c r="U11" s="71">
        <f>SUM(N11:T11)</f>
        <v>5952186540.71</v>
      </c>
      <c r="V11" s="66">
        <f t="shared" si="4"/>
        <v>0</v>
      </c>
      <c r="W11" s="44"/>
    </row>
    <row r="12" spans="1:24" x14ac:dyDescent="0.2">
      <c r="A12" s="59">
        <v>1</v>
      </c>
      <c r="B12" s="52" t="s">
        <v>54</v>
      </c>
      <c r="C12" s="146" t="s">
        <v>41</v>
      </c>
      <c r="D12" s="79">
        <f t="shared" ref="D12:D39" si="7">E12+F12+G12+H12+I12+J12+K12</f>
        <v>15097104.380000001</v>
      </c>
      <c r="E12" s="174">
        <f>Долечивание!I12</f>
        <v>0</v>
      </c>
      <c r="F12" s="80">
        <f>'Кибер-нож'!K12</f>
        <v>0</v>
      </c>
      <c r="G12" s="81">
        <f>Венерология!I12</f>
        <v>913063.8</v>
      </c>
      <c r="H12" s="81">
        <f>'Паллиативная МП'!H12</f>
        <v>10069092</v>
      </c>
      <c r="I12" s="81">
        <f>Психотерапия!Q12</f>
        <v>0</v>
      </c>
      <c r="J12" s="81">
        <f>Наркология!Q12</f>
        <v>1715144.08</v>
      </c>
      <c r="K12" s="82">
        <f>Фтизиатрия!K12</f>
        <v>2399804.5</v>
      </c>
      <c r="N12" s="76">
        <f>Долечивание!D12+'Кибер-нож'!D12+Венерология!D12+Психотерапия!F12+Наркология!F12+Фтизиатрия!F12</f>
        <v>3160057.74</v>
      </c>
      <c r="O12" s="76">
        <f>'Паллиативная МП'!D12</f>
        <v>0</v>
      </c>
      <c r="P12" s="76">
        <f>'Паллиативная МП'!E12</f>
        <v>0</v>
      </c>
      <c r="Q12" s="76">
        <f>Долечивание!E12+'Кибер-нож'!E12+Венерология!E12+Психотерапия!I12+Наркология!I12+Фтизиатрия!G12</f>
        <v>1867954.6400000001</v>
      </c>
      <c r="R12" s="76">
        <f>Долечивание!G12+'Кибер-нож'!G12+Венерология!G12+Психотерапия!M12+Наркология!M12+Фтизиатрия!I12</f>
        <v>0</v>
      </c>
      <c r="S12" s="76">
        <f>'Паллиативная МП'!G12</f>
        <v>10069092</v>
      </c>
      <c r="T12" s="76">
        <f>Долечивание!H12+'Кибер-нож'!H12+Венерология!H12+Психотерапия!P12+Наркология!P12+Фтизиатрия!J12</f>
        <v>0</v>
      </c>
      <c r="U12" s="255">
        <f t="shared" ref="U12:U74" si="8">SUM(N12:T12)</f>
        <v>15097104.380000001</v>
      </c>
      <c r="V12" s="44">
        <f t="shared" si="4"/>
        <v>0</v>
      </c>
    </row>
    <row r="13" spans="1:24" x14ac:dyDescent="0.2">
      <c r="A13" s="59">
        <v>2</v>
      </c>
      <c r="B13" s="19" t="s">
        <v>55</v>
      </c>
      <c r="C13" s="146" t="s">
        <v>207</v>
      </c>
      <c r="D13" s="83">
        <f t="shared" si="7"/>
        <v>19146116.729999997</v>
      </c>
      <c r="E13" s="174">
        <f>Долечивание!I13</f>
        <v>0</v>
      </c>
      <c r="F13" s="80">
        <f>'Кибер-нож'!K13</f>
        <v>0</v>
      </c>
      <c r="G13" s="81">
        <f>Венерология!I13</f>
        <v>1346040</v>
      </c>
      <c r="H13" s="81">
        <f>'Паллиативная МП'!H13</f>
        <v>11436484.859999999</v>
      </c>
      <c r="I13" s="81">
        <f>Психотерапия!Q13</f>
        <v>0</v>
      </c>
      <c r="J13" s="81">
        <f>Наркология!Q13</f>
        <v>1762667.77</v>
      </c>
      <c r="K13" s="82">
        <f>Фтизиатрия!K13</f>
        <v>4600924.0999999996</v>
      </c>
      <c r="N13" s="76">
        <f>Долечивание!D13+'Кибер-нож'!D13+Венерология!D13+Психотерапия!F13+Наркология!F13+Фтизиатрия!F13</f>
        <v>4861869.8599999994</v>
      </c>
      <c r="O13" s="76">
        <f>'Паллиативная МП'!D13</f>
        <v>904552.4</v>
      </c>
      <c r="P13" s="76">
        <f>'Паллиативная МП'!E13</f>
        <v>462840.46</v>
      </c>
      <c r="Q13" s="76">
        <f>Долечивание!E13+'Кибер-нож'!E13+Венерология!E13+Психотерапия!I13+Наркология!I13+Фтизиатрия!G13</f>
        <v>2847762.01</v>
      </c>
      <c r="R13" s="76">
        <f>Долечивание!G13+'Кибер-нож'!G13+Венерология!G13+Психотерапия!M13+Наркология!M13+Фтизиатрия!I13</f>
        <v>0</v>
      </c>
      <c r="S13" s="76">
        <f>'Паллиативная МП'!G13</f>
        <v>10069092</v>
      </c>
      <c r="T13" s="76">
        <f>Долечивание!H13+'Кибер-нож'!H13+Венерология!H13+Психотерапия!P13+Наркология!P13+Фтизиатрия!J13</f>
        <v>0</v>
      </c>
      <c r="U13" s="255">
        <f t="shared" si="8"/>
        <v>19146116.73</v>
      </c>
      <c r="V13" s="44">
        <f t="shared" si="4"/>
        <v>0</v>
      </c>
    </row>
    <row r="14" spans="1:24" x14ac:dyDescent="0.2">
      <c r="A14" s="59">
        <v>3</v>
      </c>
      <c r="B14" s="175" t="s">
        <v>56</v>
      </c>
      <c r="C14" s="146" t="s">
        <v>5</v>
      </c>
      <c r="D14" s="83">
        <f t="shared" si="7"/>
        <v>51761107.859999999</v>
      </c>
      <c r="E14" s="174">
        <f>Долечивание!I14</f>
        <v>0</v>
      </c>
      <c r="F14" s="80">
        <f>'Кибер-нож'!K14</f>
        <v>0</v>
      </c>
      <c r="G14" s="81">
        <f>Венерология!I14</f>
        <v>2645529.4500000002</v>
      </c>
      <c r="H14" s="81">
        <f>'Паллиативная МП'!H14</f>
        <v>19559502.309999999</v>
      </c>
      <c r="I14" s="81">
        <f>Психотерапия!Q14</f>
        <v>5077986.4000000004</v>
      </c>
      <c r="J14" s="81">
        <f>Наркология!Q14</f>
        <v>24478089.700000003</v>
      </c>
      <c r="K14" s="82">
        <f>Фтизиатрия!K14</f>
        <v>0</v>
      </c>
      <c r="N14" s="76">
        <f>Долечивание!D14+'Кибер-нож'!D14+Венерология!D14+Психотерапия!F14+Наркология!F14+Фтизиатрия!F14</f>
        <v>6514741.1500000004</v>
      </c>
      <c r="O14" s="76">
        <f>'Паллиативная МП'!D14</f>
        <v>2078009.95</v>
      </c>
      <c r="P14" s="76">
        <f>'Паллиативная МП'!E14</f>
        <v>1370945.16</v>
      </c>
      <c r="Q14" s="76">
        <f>Долечивание!E14+'Кибер-нож'!E14+Венерология!E14+Психотерапия!I14+Наркология!I14+Фтизиатрия!G14</f>
        <v>4055686.68</v>
      </c>
      <c r="R14" s="76">
        <f>Долечивание!G14+'Кибер-нож'!G14+Венерология!G14+Психотерапия!M14+Наркология!M14+Фтизиатрия!I14</f>
        <v>15733812.119999999</v>
      </c>
      <c r="S14" s="76">
        <f>'Паллиативная МП'!G14</f>
        <v>16110547.199999999</v>
      </c>
      <c r="T14" s="76">
        <f>Долечивание!H14+'Кибер-нож'!H14+Венерология!H14+Психотерапия!P14+Наркология!P14+Фтизиатрия!J14</f>
        <v>5897365.5999999996</v>
      </c>
      <c r="U14" s="255">
        <f t="shared" si="8"/>
        <v>51761107.859999999</v>
      </c>
      <c r="V14" s="44">
        <f t="shared" si="4"/>
        <v>0</v>
      </c>
    </row>
    <row r="15" spans="1:24" x14ac:dyDescent="0.2">
      <c r="A15" s="59">
        <v>4</v>
      </c>
      <c r="B15" s="52" t="s">
        <v>57</v>
      </c>
      <c r="C15" s="146" t="s">
        <v>208</v>
      </c>
      <c r="D15" s="83">
        <f t="shared" si="7"/>
        <v>15716370.57</v>
      </c>
      <c r="E15" s="174">
        <f>Долечивание!I15</f>
        <v>0</v>
      </c>
      <c r="F15" s="80">
        <f>'Кибер-нож'!K15</f>
        <v>0</v>
      </c>
      <c r="G15" s="81">
        <f>Венерология!I15</f>
        <v>1065615</v>
      </c>
      <c r="H15" s="81">
        <f>'Паллиативная МП'!H15</f>
        <v>10541287.1</v>
      </c>
      <c r="I15" s="81">
        <f>Психотерапия!Q15</f>
        <v>0</v>
      </c>
      <c r="J15" s="81">
        <f>Наркология!Q15</f>
        <v>2214885.9699999997</v>
      </c>
      <c r="K15" s="82">
        <f>Фтизиатрия!K15</f>
        <v>1894582.5</v>
      </c>
      <c r="N15" s="76">
        <f>Долечивание!D15+'Кибер-нож'!D15+Венерология!D15+Психотерапия!F15+Наркология!F15+Фтизиатрия!F15</f>
        <v>3196972.5</v>
      </c>
      <c r="O15" s="76">
        <f>'Паллиативная МП'!D15</f>
        <v>472195.1</v>
      </c>
      <c r="P15" s="76">
        <f>'Паллиативная МП'!E15</f>
        <v>0</v>
      </c>
      <c r="Q15" s="76">
        <f>Долечивание!E15+'Кибер-нож'!E15+Венерология!E15+Психотерапия!I15+Наркология!I15+Фтизиатрия!G15</f>
        <v>1978110.97</v>
      </c>
      <c r="R15" s="76">
        <f>Долечивание!G15+'Кибер-нож'!G15+Венерология!G15+Психотерапия!M15+Наркология!M15+Фтизиатрия!I15</f>
        <v>0</v>
      </c>
      <c r="S15" s="76">
        <f>'Паллиативная МП'!G15</f>
        <v>10069092</v>
      </c>
      <c r="T15" s="76">
        <f>Долечивание!H15+'Кибер-нож'!H15+Венерология!H15+Психотерапия!P15+Наркология!P15+Фтизиатрия!J15</f>
        <v>0</v>
      </c>
      <c r="U15" s="255">
        <f t="shared" si="8"/>
        <v>15716370.57</v>
      </c>
      <c r="V15" s="44">
        <f t="shared" si="4"/>
        <v>0</v>
      </c>
    </row>
    <row r="16" spans="1:24" ht="14.25" customHeight="1" x14ac:dyDescent="0.2">
      <c r="A16" s="59">
        <v>5</v>
      </c>
      <c r="B16" s="52" t="s">
        <v>58</v>
      </c>
      <c r="C16" s="146" t="s">
        <v>8</v>
      </c>
      <c r="D16" s="83">
        <f t="shared" si="7"/>
        <v>15722300.17</v>
      </c>
      <c r="E16" s="174">
        <f>Долечивание!I16</f>
        <v>0</v>
      </c>
      <c r="F16" s="80">
        <f>'Кибер-нож'!K16</f>
        <v>0</v>
      </c>
      <c r="G16" s="81">
        <f>Венерология!I16</f>
        <v>858100.5</v>
      </c>
      <c r="H16" s="81">
        <f>'Паллиативная МП'!H16</f>
        <v>10069092</v>
      </c>
      <c r="I16" s="81">
        <f>Психотерапия!Q16</f>
        <v>0</v>
      </c>
      <c r="J16" s="81">
        <f>Наркология!Q16</f>
        <v>2268997.67</v>
      </c>
      <c r="K16" s="82">
        <f>Фтизиатрия!K16</f>
        <v>2526110</v>
      </c>
      <c r="N16" s="76">
        <f>Долечивание!D16+'Кибер-нож'!D16+Венерология!D16+Психотерапия!F16+Наркология!F16+Фтизиатрия!F16</f>
        <v>3345134.88</v>
      </c>
      <c r="O16" s="76">
        <f>'Паллиативная МП'!D16</f>
        <v>0</v>
      </c>
      <c r="P16" s="76">
        <f>'Паллиативная МП'!E16</f>
        <v>0</v>
      </c>
      <c r="Q16" s="76">
        <f>Долечивание!E16+'Кибер-нож'!E16+Венерология!E16+Психотерапия!I16+Наркология!I16+Фтизиатрия!G16</f>
        <v>2308073.29</v>
      </c>
      <c r="R16" s="76">
        <f>Долечивание!G16+'Кибер-нож'!G16+Венерология!G16+Психотерапия!M16+Наркология!M16+Фтизиатрия!I16</f>
        <v>0</v>
      </c>
      <c r="S16" s="76">
        <f>'Паллиативная МП'!G16</f>
        <v>10069092</v>
      </c>
      <c r="T16" s="76">
        <f>Долечивание!H16+'Кибер-нож'!H16+Венерология!H16+Психотерапия!P16+Наркология!P16+Фтизиатрия!J16</f>
        <v>0</v>
      </c>
      <c r="U16" s="255">
        <f t="shared" si="8"/>
        <v>15722300.17</v>
      </c>
      <c r="V16" s="44">
        <f t="shared" si="4"/>
        <v>0</v>
      </c>
    </row>
    <row r="17" spans="1:22" x14ac:dyDescent="0.2">
      <c r="A17" s="59">
        <v>6</v>
      </c>
      <c r="B17" s="175" t="s">
        <v>59</v>
      </c>
      <c r="C17" s="54" t="s">
        <v>60</v>
      </c>
      <c r="D17" s="83">
        <f t="shared" si="7"/>
        <v>88907438.520000011</v>
      </c>
      <c r="E17" s="174">
        <f>Долечивание!I17</f>
        <v>0</v>
      </c>
      <c r="F17" s="80">
        <f>'Кибер-нож'!K17</f>
        <v>0</v>
      </c>
      <c r="G17" s="81">
        <f>Венерология!I17</f>
        <v>11370887.960000001</v>
      </c>
      <c r="H17" s="81">
        <f>'Паллиативная МП'!H17</f>
        <v>27272568.670000002</v>
      </c>
      <c r="I17" s="81">
        <f>Психотерапия!Q17</f>
        <v>0</v>
      </c>
      <c r="J17" s="81">
        <f>Наркология!Q17</f>
        <v>49000926.890000001</v>
      </c>
      <c r="K17" s="82">
        <f>Фтизиатрия!K17</f>
        <v>1263055</v>
      </c>
      <c r="N17" s="76">
        <f>Долечивание!D17+'Кибер-нож'!D17+Венерология!D17+Психотерапия!F17+Наркология!F17+Фтизиатрия!F17</f>
        <v>16314053.82</v>
      </c>
      <c r="O17" s="76">
        <f>'Паллиативная МП'!D17</f>
        <v>4410864.6500000004</v>
      </c>
      <c r="P17" s="76">
        <f>'Паллиативная МП'!E17</f>
        <v>1716610.82</v>
      </c>
      <c r="Q17" s="76">
        <f>Долечивание!E17+'Кибер-нож'!E17+Венерология!E17+Психотерапия!I17+Наркология!I17+Фтизиатрия!G17</f>
        <v>3858614.35</v>
      </c>
      <c r="R17" s="76">
        <f>Долечивание!G17+'Кибер-нож'!G17+Венерология!G17+Психотерапия!M17+Наркология!M17+Фтизиатрия!I17</f>
        <v>35169697.68</v>
      </c>
      <c r="S17" s="76">
        <f>'Паллиативная МП'!G17</f>
        <v>21145093.199999999</v>
      </c>
      <c r="T17" s="76">
        <f>Долечивание!H17+'Кибер-нож'!H17+Венерология!H17+Психотерапия!P17+Наркология!P17+Фтизиатрия!J17</f>
        <v>6292504</v>
      </c>
      <c r="U17" s="255">
        <f t="shared" si="8"/>
        <v>88907438.519999996</v>
      </c>
      <c r="V17" s="44">
        <f t="shared" si="4"/>
        <v>0</v>
      </c>
    </row>
    <row r="18" spans="1:22" x14ac:dyDescent="0.2">
      <c r="A18" s="59">
        <v>7</v>
      </c>
      <c r="B18" s="52" t="s">
        <v>61</v>
      </c>
      <c r="C18" s="54" t="s">
        <v>209</v>
      </c>
      <c r="D18" s="83">
        <f t="shared" si="7"/>
        <v>24282995.469999999</v>
      </c>
      <c r="E18" s="174">
        <f>Долечивание!I18</f>
        <v>0</v>
      </c>
      <c r="F18" s="80">
        <f>'Кибер-нож'!K18</f>
        <v>0</v>
      </c>
      <c r="G18" s="81">
        <f>Венерология!I18</f>
        <v>2523825</v>
      </c>
      <c r="H18" s="81">
        <f>'Паллиативная МП'!H18</f>
        <v>13205197.449999999</v>
      </c>
      <c r="I18" s="81">
        <f>Психотерапия!Q18</f>
        <v>0</v>
      </c>
      <c r="J18" s="81">
        <f>Наркология!Q18</f>
        <v>3816426.49</v>
      </c>
      <c r="K18" s="82">
        <f>Фтизиатрия!K18</f>
        <v>4737546.53</v>
      </c>
      <c r="N18" s="76">
        <f>Долечивание!D18+'Кибер-нож'!D18+Венерология!D18+Психотерапия!F18+Наркология!F18+Фтизиатрия!F18</f>
        <v>8227146.75</v>
      </c>
      <c r="O18" s="76">
        <f>'Паллиативная МП'!D18</f>
        <v>1905770.05</v>
      </c>
      <c r="P18" s="76">
        <f>'Паллиативная МП'!E18</f>
        <v>1230335.3999999999</v>
      </c>
      <c r="Q18" s="76">
        <f>Долечивание!E18+'Кибер-нож'!E18+Венерология!E18+Психотерапия!I18+Наркология!I18+Фтизиатрия!G18</f>
        <v>2850651.27</v>
      </c>
      <c r="R18" s="76">
        <f>Долечивание!G18+'Кибер-нож'!G18+Венерология!G18+Психотерапия!M18+Наркология!M18+Фтизиатрия!I18</f>
        <v>0</v>
      </c>
      <c r="S18" s="76">
        <f>'Паллиативная МП'!G18</f>
        <v>10069092</v>
      </c>
      <c r="T18" s="76">
        <f>Долечивание!H18+'Кибер-нож'!H18+Венерология!H18+Психотерапия!P18+Наркология!P18+Фтизиатрия!J18</f>
        <v>0</v>
      </c>
      <c r="U18" s="255">
        <f t="shared" si="8"/>
        <v>24282995.469999999</v>
      </c>
      <c r="V18" s="44">
        <f t="shared" si="4"/>
        <v>0</v>
      </c>
    </row>
    <row r="19" spans="1:22" x14ac:dyDescent="0.2">
      <c r="A19" s="59">
        <v>8</v>
      </c>
      <c r="B19" s="175" t="s">
        <v>62</v>
      </c>
      <c r="C19" s="54" t="s">
        <v>17</v>
      </c>
      <c r="D19" s="83">
        <f t="shared" si="7"/>
        <v>15815009.93</v>
      </c>
      <c r="E19" s="174">
        <f>Долечивание!I19</f>
        <v>0</v>
      </c>
      <c r="F19" s="80">
        <f>'Кибер-нож'!K19</f>
        <v>0</v>
      </c>
      <c r="G19" s="81">
        <f>Венерология!I19</f>
        <v>1080197.1000000001</v>
      </c>
      <c r="H19" s="81">
        <f>'Паллиативная МП'!H19</f>
        <v>10069092</v>
      </c>
      <c r="I19" s="81">
        <f>Психотерапия!Q19</f>
        <v>0</v>
      </c>
      <c r="J19" s="81">
        <f>Наркология!Q19</f>
        <v>1824937.3599999999</v>
      </c>
      <c r="K19" s="82">
        <f>Фтизиатрия!K19</f>
        <v>2840783.4699999997</v>
      </c>
      <c r="N19" s="76">
        <f>Долечивание!D19+'Кибер-нож'!D19+Венерология!D19+Психотерапия!F19+Наркология!F19+Фтизиатрия!F19</f>
        <v>3763581.99</v>
      </c>
      <c r="O19" s="76">
        <f>'Паллиативная МП'!D19</f>
        <v>0</v>
      </c>
      <c r="P19" s="76">
        <f>'Паллиативная МП'!E19</f>
        <v>0</v>
      </c>
      <c r="Q19" s="76">
        <f>Долечивание!E19+'Кибер-нож'!E19+Венерология!E19+Психотерапия!I19+Наркология!I19+Фтизиатрия!G19</f>
        <v>1982335.94</v>
      </c>
      <c r="R19" s="76">
        <f>Долечивание!G19+'Кибер-нож'!G19+Венерология!G19+Психотерапия!M19+Наркология!M19+Фтизиатрия!I19</f>
        <v>0</v>
      </c>
      <c r="S19" s="76">
        <f>'Паллиативная МП'!G19</f>
        <v>10069092</v>
      </c>
      <c r="T19" s="76">
        <f>Долечивание!H19+'Кибер-нож'!H19+Венерология!H19+Психотерапия!P19+Наркология!P19+Фтизиатрия!J19</f>
        <v>0</v>
      </c>
      <c r="U19" s="255">
        <f t="shared" si="8"/>
        <v>15815009.93</v>
      </c>
      <c r="V19" s="44">
        <f t="shared" si="4"/>
        <v>0</v>
      </c>
    </row>
    <row r="20" spans="1:22" x14ac:dyDescent="0.2">
      <c r="A20" s="59">
        <v>9</v>
      </c>
      <c r="B20" s="175" t="s">
        <v>63</v>
      </c>
      <c r="C20" s="54" t="s">
        <v>6</v>
      </c>
      <c r="D20" s="83">
        <f t="shared" si="7"/>
        <v>18771775.23</v>
      </c>
      <c r="E20" s="174">
        <f>Долечивание!I20</f>
        <v>0</v>
      </c>
      <c r="F20" s="80">
        <f>'Кибер-нож'!K20</f>
        <v>0</v>
      </c>
      <c r="G20" s="81">
        <f>Венерология!I20</f>
        <v>1328653.6499999999</v>
      </c>
      <c r="H20" s="81">
        <f>'Паллиативная МП'!H20</f>
        <v>5787960.9800000004</v>
      </c>
      <c r="I20" s="81">
        <f>Психотерапия!Q20</f>
        <v>0</v>
      </c>
      <c r="J20" s="81">
        <f>Наркология!Q20</f>
        <v>8497523.0999999996</v>
      </c>
      <c r="K20" s="82">
        <f>Фтизиатрия!K20</f>
        <v>3157637.5</v>
      </c>
      <c r="N20" s="76">
        <f>Долечивание!D20+'Кибер-нож'!D20+Венерология!D20+Психотерапия!F20+Наркология!F20+Фтизиатрия!F20</f>
        <v>4292279.1899999995</v>
      </c>
      <c r="O20" s="76">
        <f>'Паллиативная МП'!D20</f>
        <v>463407.35</v>
      </c>
      <c r="P20" s="76">
        <f>'Паллиативная МП'!E20</f>
        <v>290007.63</v>
      </c>
      <c r="Q20" s="76">
        <f>Долечивание!E20+'Кибер-нож'!E20+Венерология!E20+Психотерапия!I20+Наркология!I20+Фтизиатрия!G20</f>
        <v>3138424.9</v>
      </c>
      <c r="R20" s="76">
        <f>Долечивание!G20+'Кибер-нож'!G20+Венерология!G20+Психотерапия!M20+Наркология!M20+Фтизиатрия!I20</f>
        <v>5553110.1600000001</v>
      </c>
      <c r="S20" s="76">
        <f>'Паллиативная МП'!G20</f>
        <v>5034546</v>
      </c>
      <c r="T20" s="76">
        <f>Долечивание!H20+'Кибер-нож'!H20+Венерология!H20+Психотерапия!P20+Наркология!P20+Фтизиатрия!J20</f>
        <v>0</v>
      </c>
      <c r="U20" s="255">
        <f t="shared" si="8"/>
        <v>18771775.229999997</v>
      </c>
      <c r="V20" s="44">
        <f t="shared" si="4"/>
        <v>0</v>
      </c>
    </row>
    <row r="21" spans="1:22" x14ac:dyDescent="0.2">
      <c r="A21" s="59">
        <v>10</v>
      </c>
      <c r="B21" s="175" t="s">
        <v>64</v>
      </c>
      <c r="C21" s="54" t="s">
        <v>18</v>
      </c>
      <c r="D21" s="83">
        <f t="shared" si="7"/>
        <v>30089067.130000003</v>
      </c>
      <c r="E21" s="174">
        <f>Долечивание!I21</f>
        <v>0</v>
      </c>
      <c r="F21" s="80">
        <f>'Кибер-нож'!K21</f>
        <v>0</v>
      </c>
      <c r="G21" s="81">
        <f>Венерология!I21</f>
        <v>1314632.3999999999</v>
      </c>
      <c r="H21" s="81">
        <f>'Паллиативная МП'!H21</f>
        <v>10069092</v>
      </c>
      <c r="I21" s="81">
        <f>Психотерапия!Q21</f>
        <v>16493906.199999999</v>
      </c>
      <c r="J21" s="81">
        <f>Наркология!Q21</f>
        <v>0</v>
      </c>
      <c r="K21" s="82">
        <f>Фтизиатрия!K21</f>
        <v>2211436.5300000003</v>
      </c>
      <c r="N21" s="76">
        <f>Долечивание!D21+'Кибер-нож'!D21+Венерология!D21+Психотерапия!F21+Наркология!F21+Фтизиатрия!F21</f>
        <v>3288456.8499999996</v>
      </c>
      <c r="O21" s="76">
        <f>'Паллиативная МП'!D21</f>
        <v>0</v>
      </c>
      <c r="P21" s="76">
        <f>'Паллиативная МП'!E21</f>
        <v>0</v>
      </c>
      <c r="Q21" s="76">
        <f>Долечивание!E21+'Кибер-нож'!E21+Венерология!E21+Психотерапия!I21+Наркология!I21+Фтизиатрия!G21</f>
        <v>1243760.28</v>
      </c>
      <c r="R21" s="76">
        <f>Долечивание!G21+'Кибер-нож'!G21+Венерология!G21+Психотерапия!M21+Наркология!M21+Фтизиатрия!I21</f>
        <v>15487758</v>
      </c>
      <c r="S21" s="76">
        <f>'Паллиативная МП'!G21</f>
        <v>10069092</v>
      </c>
      <c r="T21" s="76">
        <f>Долечивание!H21+'Кибер-нож'!H21+Венерология!H21+Психотерапия!P21+Наркология!P21+Фтизиатрия!J21</f>
        <v>0</v>
      </c>
      <c r="U21" s="255">
        <f t="shared" si="8"/>
        <v>30089067.129999999</v>
      </c>
      <c r="V21" s="44">
        <f t="shared" si="4"/>
        <v>0</v>
      </c>
    </row>
    <row r="22" spans="1:22" x14ac:dyDescent="0.2">
      <c r="A22" s="59">
        <v>11</v>
      </c>
      <c r="B22" s="175" t="s">
        <v>65</v>
      </c>
      <c r="C22" s="54" t="s">
        <v>7</v>
      </c>
      <c r="D22" s="83">
        <f t="shared" si="7"/>
        <v>16027883.289999999</v>
      </c>
      <c r="E22" s="174">
        <f>Долечивание!I22</f>
        <v>0</v>
      </c>
      <c r="F22" s="80">
        <f>'Кибер-нож'!K22</f>
        <v>0</v>
      </c>
      <c r="G22" s="81">
        <f>Венерология!I22</f>
        <v>939423.75</v>
      </c>
      <c r="H22" s="81">
        <f>'Паллиативная МП'!H22</f>
        <v>10069092</v>
      </c>
      <c r="I22" s="81">
        <f>Психотерапия!Q22</f>
        <v>0</v>
      </c>
      <c r="J22" s="81">
        <f>Наркология!Q22</f>
        <v>2142739.92</v>
      </c>
      <c r="K22" s="82">
        <f>Фтизиатрия!K22</f>
        <v>2876627.62</v>
      </c>
      <c r="N22" s="76">
        <f>Долечивание!D22+'Кибер-нож'!D22+Венерология!D22+Психотерапия!F22+Наркология!F22+Фтизиатрия!F22</f>
        <v>3620424.5300000003</v>
      </c>
      <c r="O22" s="76">
        <f>'Паллиативная МП'!D22</f>
        <v>0</v>
      </c>
      <c r="P22" s="76">
        <f>'Паллиативная МП'!E22</f>
        <v>0</v>
      </c>
      <c r="Q22" s="76">
        <f>Долечивание!E22+'Кибер-нож'!E22+Венерология!E22+Психотерапия!I22+Наркология!I22+Фтизиатрия!G22</f>
        <v>2338366.7599999998</v>
      </c>
      <c r="R22" s="76">
        <f>Долечивание!G22+'Кибер-нож'!G22+Венерология!G22+Психотерапия!M22+Наркология!M22+Фтизиатрия!I22</f>
        <v>0</v>
      </c>
      <c r="S22" s="76">
        <f>'Паллиативная МП'!G22</f>
        <v>10069092</v>
      </c>
      <c r="T22" s="76">
        <f>Долечивание!H22+'Кибер-нож'!H22+Венерология!H22+Психотерапия!P22+Наркология!P22+Фтизиатрия!J22</f>
        <v>0</v>
      </c>
      <c r="U22" s="255">
        <f t="shared" si="8"/>
        <v>16027883.289999999</v>
      </c>
      <c r="V22" s="44">
        <f t="shared" si="4"/>
        <v>0</v>
      </c>
    </row>
    <row r="23" spans="1:22" x14ac:dyDescent="0.2">
      <c r="A23" s="59">
        <v>12</v>
      </c>
      <c r="B23" s="175" t="s">
        <v>66</v>
      </c>
      <c r="C23" s="54" t="s">
        <v>19</v>
      </c>
      <c r="D23" s="83">
        <f t="shared" si="7"/>
        <v>21929357.060000002</v>
      </c>
      <c r="E23" s="174">
        <f>Долечивание!I23</f>
        <v>0</v>
      </c>
      <c r="F23" s="80">
        <f>'Кибер-нож'!K23</f>
        <v>0</v>
      </c>
      <c r="G23" s="81">
        <f>Венерология!I23</f>
        <v>1785185.55</v>
      </c>
      <c r="H23" s="81">
        <f>'Паллиативная МП'!H23</f>
        <v>10998250.1</v>
      </c>
      <c r="I23" s="81">
        <f>Психотерапия!Q23</f>
        <v>0</v>
      </c>
      <c r="J23" s="81">
        <f>Наркология!Q23</f>
        <v>3650541.88</v>
      </c>
      <c r="K23" s="82">
        <f>Фтизиатрия!K23</f>
        <v>5495379.5299999993</v>
      </c>
      <c r="N23" s="76">
        <f>Долечивание!D23+'Кибер-нож'!D23+Венерология!D23+Психотерапия!F23+Наркология!F23+Фтизиатрия!F23</f>
        <v>7070044.3799999999</v>
      </c>
      <c r="O23" s="76">
        <f>'Паллиативная МП'!D23</f>
        <v>929158.1</v>
      </c>
      <c r="P23" s="76">
        <f>'Паллиативная МП'!E23</f>
        <v>0</v>
      </c>
      <c r="Q23" s="76">
        <f>Долечивание!E23+'Кибер-нож'!E23+Венерология!E23+Психотерапия!I23+Наркология!I23+Фтизиатрия!G23</f>
        <v>3861062.58</v>
      </c>
      <c r="R23" s="76">
        <f>Долечивание!G23+'Кибер-нож'!G23+Венерология!G23+Психотерапия!M23+Наркология!M23+Фтизиатрия!I23</f>
        <v>0</v>
      </c>
      <c r="S23" s="76">
        <f>'Паллиативная МП'!G23</f>
        <v>10069092</v>
      </c>
      <c r="T23" s="76">
        <f>Долечивание!H23+'Кибер-нож'!H23+Венерология!H23+Психотерапия!P23+Наркология!P23+Фтизиатрия!J23</f>
        <v>0</v>
      </c>
      <c r="U23" s="255">
        <f t="shared" si="8"/>
        <v>21929357.059999999</v>
      </c>
      <c r="V23" s="44">
        <f t="shared" si="4"/>
        <v>0</v>
      </c>
    </row>
    <row r="24" spans="1:22" x14ac:dyDescent="0.2">
      <c r="A24" s="59">
        <v>13</v>
      </c>
      <c r="B24" s="175" t="s">
        <v>232</v>
      </c>
      <c r="C24" s="54" t="s">
        <v>233</v>
      </c>
      <c r="D24" s="83">
        <f t="shared" si="7"/>
        <v>0</v>
      </c>
      <c r="E24" s="174">
        <f>Долечивание!I24</f>
        <v>0</v>
      </c>
      <c r="F24" s="80">
        <f>'Кибер-нож'!K24</f>
        <v>0</v>
      </c>
      <c r="G24" s="81">
        <f>Венерология!I24</f>
        <v>0</v>
      </c>
      <c r="H24" s="81">
        <f>'Паллиативная МП'!H24</f>
        <v>0</v>
      </c>
      <c r="I24" s="81">
        <f>Психотерапия!Q24</f>
        <v>0</v>
      </c>
      <c r="J24" s="81">
        <f>Наркология!Q24</f>
        <v>0</v>
      </c>
      <c r="K24" s="82">
        <f>Фтизиатрия!K24</f>
        <v>0</v>
      </c>
      <c r="N24" s="76">
        <f>Долечивание!D24+'Кибер-нож'!D24+Венерология!D24+Психотерапия!F24+Наркология!F24+Фтизиатрия!F24</f>
        <v>0</v>
      </c>
      <c r="O24" s="76">
        <f>'Паллиативная МП'!D24</f>
        <v>0</v>
      </c>
      <c r="P24" s="76">
        <f>'Паллиативная МП'!E24</f>
        <v>0</v>
      </c>
      <c r="Q24" s="76">
        <f>Долечивание!E24+'Кибер-нож'!E24+Венерология!E24+Психотерапия!I24+Наркология!I24+Фтизиатрия!G24</f>
        <v>0</v>
      </c>
      <c r="R24" s="76">
        <f>Долечивание!G24+'Кибер-нож'!G24+Венерология!G24+Психотерапия!M24+Наркология!M24+Фтизиатрия!I24</f>
        <v>0</v>
      </c>
      <c r="S24" s="76">
        <f>'Паллиативная МП'!G24</f>
        <v>0</v>
      </c>
      <c r="T24" s="76">
        <f>Долечивание!H24+'Кибер-нож'!H24+Венерология!H24+Психотерапия!P24+Наркология!P24+Фтизиатрия!J24</f>
        <v>0</v>
      </c>
      <c r="U24" s="255">
        <f t="shared" si="8"/>
        <v>0</v>
      </c>
      <c r="V24" s="44">
        <f t="shared" si="4"/>
        <v>0</v>
      </c>
    </row>
    <row r="25" spans="1:22" x14ac:dyDescent="0.2">
      <c r="A25" s="59">
        <v>14</v>
      </c>
      <c r="B25" s="175" t="s">
        <v>67</v>
      </c>
      <c r="C25" s="54" t="s">
        <v>22</v>
      </c>
      <c r="D25" s="83">
        <f t="shared" si="7"/>
        <v>17563475.390000001</v>
      </c>
      <c r="E25" s="174">
        <f>Долечивание!I25</f>
        <v>0</v>
      </c>
      <c r="F25" s="80">
        <f>'Кибер-нож'!K25</f>
        <v>0</v>
      </c>
      <c r="G25" s="81">
        <f>Венерология!I25</f>
        <v>1545141.75</v>
      </c>
      <c r="H25" s="81">
        <f>'Паллиативная МП'!H25</f>
        <v>10069092</v>
      </c>
      <c r="I25" s="81">
        <f>Психотерапия!Q25</f>
        <v>0</v>
      </c>
      <c r="J25" s="81">
        <f>Наркология!Q25</f>
        <v>2098014.17</v>
      </c>
      <c r="K25" s="82">
        <f>Фтизиатрия!K25</f>
        <v>3851227.4699999997</v>
      </c>
      <c r="N25" s="76">
        <f>Долечивание!D25+'Кибер-нож'!D25+Венерология!D25+Психотерапия!F25+Наркология!F25+Фтизиатрия!F25</f>
        <v>5217622.74</v>
      </c>
      <c r="O25" s="76">
        <f>'Паллиативная МП'!D25</f>
        <v>0</v>
      </c>
      <c r="P25" s="76">
        <f>'Паллиативная МП'!E25</f>
        <v>0</v>
      </c>
      <c r="Q25" s="76">
        <f>Долечивание!E25+'Кибер-нож'!E25+Венерология!E25+Психотерапия!I25+Наркология!I25+Фтизиатрия!G25</f>
        <v>2276760.65</v>
      </c>
      <c r="R25" s="76">
        <f>Долечивание!G25+'Кибер-нож'!G25+Венерология!G25+Психотерапия!M25+Наркология!M25+Фтизиатрия!I25</f>
        <v>0</v>
      </c>
      <c r="S25" s="76">
        <f>'Паллиативная МП'!G25</f>
        <v>10069092</v>
      </c>
      <c r="T25" s="76">
        <f>Долечивание!H25+'Кибер-нож'!H25+Венерология!H25+Психотерапия!P25+Наркология!P25+Фтизиатрия!J25</f>
        <v>0</v>
      </c>
      <c r="U25" s="255">
        <f t="shared" si="8"/>
        <v>17563475.390000001</v>
      </c>
      <c r="V25" s="44">
        <f t="shared" si="4"/>
        <v>0</v>
      </c>
    </row>
    <row r="26" spans="1:22" x14ac:dyDescent="0.2">
      <c r="A26" s="59">
        <v>15</v>
      </c>
      <c r="B26" s="175" t="s">
        <v>68</v>
      </c>
      <c r="C26" s="54" t="s">
        <v>10</v>
      </c>
      <c r="D26" s="83">
        <f t="shared" si="7"/>
        <v>26888036.84</v>
      </c>
      <c r="E26" s="174">
        <f>Долечивание!I26</f>
        <v>0</v>
      </c>
      <c r="F26" s="80">
        <f>'Кибер-нож'!K26</f>
        <v>0</v>
      </c>
      <c r="G26" s="81">
        <f>Венерология!I26</f>
        <v>2498586.75</v>
      </c>
      <c r="H26" s="81">
        <f>'Паллиативная МП'!H26</f>
        <v>10069092</v>
      </c>
      <c r="I26" s="81">
        <f>Психотерапия!Q26</f>
        <v>0</v>
      </c>
      <c r="J26" s="81">
        <f>Наркология!Q26</f>
        <v>9268138.0899999999</v>
      </c>
      <c r="K26" s="82">
        <f>Фтизиатрия!K26</f>
        <v>5052220</v>
      </c>
      <c r="N26" s="76">
        <f>Долечивание!D26+'Кибер-нож'!D26+Венерология!D26+Психотерапия!F26+Наркология!F26+Фтизиатрия!F26</f>
        <v>7623564.0299999993</v>
      </c>
      <c r="O26" s="76">
        <f>'Паллиативная МП'!D26</f>
        <v>0</v>
      </c>
      <c r="P26" s="76">
        <f>'Паллиативная МП'!E26</f>
        <v>0</v>
      </c>
      <c r="Q26" s="76">
        <f>Долечивание!E26+'Кибер-нож'!E26+Венерология!E26+Психотерапия!I26+Наркология!I26+Фтизиатрия!G26</f>
        <v>3642270.65</v>
      </c>
      <c r="R26" s="76">
        <f>Долечивание!G26+'Кибер-нож'!G26+Венерология!G26+Психотерапия!M26+Наркология!M26+Фтизиатрия!I26</f>
        <v>5553110.1600000001</v>
      </c>
      <c r="S26" s="76">
        <f>'Паллиативная МП'!G26</f>
        <v>10069092</v>
      </c>
      <c r="T26" s="76">
        <f>Долечивание!H26+'Кибер-нож'!H26+Венерология!H26+Психотерапия!P26+Наркология!P26+Фтизиатрия!J26</f>
        <v>0</v>
      </c>
      <c r="U26" s="255">
        <f t="shared" si="8"/>
        <v>26888036.84</v>
      </c>
      <c r="V26" s="44">
        <f t="shared" si="4"/>
        <v>0</v>
      </c>
    </row>
    <row r="27" spans="1:22" x14ac:dyDescent="0.2">
      <c r="A27" s="59">
        <v>16</v>
      </c>
      <c r="B27" s="175" t="s">
        <v>69</v>
      </c>
      <c r="C27" s="54" t="s">
        <v>310</v>
      </c>
      <c r="D27" s="83">
        <f t="shared" si="7"/>
        <v>37188943.799999997</v>
      </c>
      <c r="E27" s="174">
        <f>Долечивание!I27</f>
        <v>0</v>
      </c>
      <c r="F27" s="80">
        <f>'Кибер-нож'!K27</f>
        <v>0</v>
      </c>
      <c r="G27" s="81">
        <f>Венерология!I27</f>
        <v>2156468.25</v>
      </c>
      <c r="H27" s="81">
        <f>'Паллиативная МП'!H27</f>
        <v>11948530.6</v>
      </c>
      <c r="I27" s="81">
        <f>Психотерапия!Q27</f>
        <v>0</v>
      </c>
      <c r="J27" s="81">
        <f>Наркология!Q27</f>
        <v>16768669.949999999</v>
      </c>
      <c r="K27" s="82">
        <f>Фтизиатрия!K27</f>
        <v>6315275</v>
      </c>
      <c r="N27" s="76">
        <f>Долечивание!D27+'Кибер-нож'!D27+Венерология!D27+Психотерапия!F27+Наркология!F27+Фтизиатрия!F27</f>
        <v>8465208.5700000003</v>
      </c>
      <c r="O27" s="76">
        <f>'Паллиативная МП'!D27</f>
        <v>1103155.55</v>
      </c>
      <c r="P27" s="76">
        <f>'Паллиативная МП'!E27</f>
        <v>776283.05</v>
      </c>
      <c r="Q27" s="76">
        <f>Долечивание!E27+'Кибер-нож'!E27+Венерология!E27+Психотерапия!I27+Наркология!I27+Фтизиатрия!G27</f>
        <v>3817947.59</v>
      </c>
      <c r="R27" s="76">
        <f>Долечивание!G27+'Кибер-нож'!G27+Венерология!G27+Психотерапия!M27+Наркология!M27+Фтизиатрия!I27</f>
        <v>12957257.039999999</v>
      </c>
      <c r="S27" s="76">
        <f>'Паллиативная МП'!G27</f>
        <v>10069092</v>
      </c>
      <c r="T27" s="76">
        <f>Долечивание!H27+'Кибер-нож'!H27+Венерология!H27+Психотерапия!P27+Наркология!P27+Фтизиатрия!J27</f>
        <v>0</v>
      </c>
      <c r="U27" s="255">
        <f t="shared" si="8"/>
        <v>37188943.799999997</v>
      </c>
      <c r="V27" s="44">
        <f t="shared" si="4"/>
        <v>0</v>
      </c>
    </row>
    <row r="28" spans="1:22" x14ac:dyDescent="0.2">
      <c r="A28" s="59">
        <v>17</v>
      </c>
      <c r="B28" s="175" t="s">
        <v>70</v>
      </c>
      <c r="C28" s="54" t="s">
        <v>9</v>
      </c>
      <c r="D28" s="83">
        <f t="shared" si="7"/>
        <v>59787979.25</v>
      </c>
      <c r="E28" s="174">
        <f>Долечивание!I28</f>
        <v>0</v>
      </c>
      <c r="F28" s="80">
        <f>'Кибер-нож'!K28</f>
        <v>0</v>
      </c>
      <c r="G28" s="81">
        <f>Венерология!I28</f>
        <v>7868898.2600000007</v>
      </c>
      <c r="H28" s="81">
        <f>'Паллиативная МП'!H28</f>
        <v>16645772.91</v>
      </c>
      <c r="I28" s="81">
        <f>Психотерапия!Q28</f>
        <v>2867755.5</v>
      </c>
      <c r="J28" s="81">
        <f>Наркология!Q28</f>
        <v>32405552.579999998</v>
      </c>
      <c r="K28" s="82">
        <f>Фтизиатрия!K28</f>
        <v>0</v>
      </c>
      <c r="N28" s="76">
        <f>Долечивание!D28+'Кибер-нож'!D28+Венерология!D28+Психотерапия!F28+Наркология!F28+Фтизиатрия!F28</f>
        <v>12428351.940000001</v>
      </c>
      <c r="O28" s="76">
        <f>'Паллиативная МП'!D28</f>
        <v>3232134.45</v>
      </c>
      <c r="P28" s="76">
        <f>'Паллиативная МП'!E28</f>
        <v>2337637.2599999998</v>
      </c>
      <c r="Q28" s="76">
        <f>Долечивание!E28+'Кибер-нож'!E28+Венерология!E28+Психотерапия!I28+Наркология!I28+Фтизиатрия!G28</f>
        <v>10183651.199999999</v>
      </c>
      <c r="R28" s="76">
        <f>Долечивание!G28+'Кибер-нож'!G28+Венерология!G28+Психотерапия!M28+Наркология!M28+Фтизиатрия!I28</f>
        <v>18510367.199999999</v>
      </c>
      <c r="S28" s="76">
        <f>'Паллиативная МП'!G28</f>
        <v>11076001.199999999</v>
      </c>
      <c r="T28" s="76">
        <f>Долечивание!H28+'Кибер-нож'!H28+Венерология!H28+Психотерапия!P28+Наркология!P28+Фтизиатрия!J28</f>
        <v>2019836</v>
      </c>
      <c r="U28" s="255">
        <f t="shared" si="8"/>
        <v>59787979.25</v>
      </c>
      <c r="V28" s="44">
        <f t="shared" si="4"/>
        <v>0</v>
      </c>
    </row>
    <row r="29" spans="1:22" x14ac:dyDescent="0.2">
      <c r="A29" s="59">
        <v>18</v>
      </c>
      <c r="B29" s="52" t="s">
        <v>71</v>
      </c>
      <c r="C29" s="54" t="s">
        <v>11</v>
      </c>
      <c r="D29" s="83">
        <f t="shared" si="7"/>
        <v>10141069.109999999</v>
      </c>
      <c r="E29" s="174">
        <f>Долечивание!I29</f>
        <v>0</v>
      </c>
      <c r="F29" s="80">
        <f>'Кибер-нож'!K29</f>
        <v>0</v>
      </c>
      <c r="G29" s="81">
        <f>Венерология!I29</f>
        <v>589453.35</v>
      </c>
      <c r="H29" s="81">
        <f>'Паллиативная МП'!H29</f>
        <v>5657901.7999999998</v>
      </c>
      <c r="I29" s="81">
        <f>Психотерапия!Q29</f>
        <v>0</v>
      </c>
      <c r="J29" s="81">
        <f>Наркология!Q29</f>
        <v>1999131.46</v>
      </c>
      <c r="K29" s="82">
        <f>Фтизиатрия!K29</f>
        <v>1894582.5</v>
      </c>
      <c r="N29" s="76">
        <f>Долечивание!D29+'Кибер-нож'!D29+Венерология!D29+Психотерапия!F29+Наркология!F29+Фтизиатрия!F29</f>
        <v>2542720.0499999998</v>
      </c>
      <c r="O29" s="76">
        <f>'Паллиативная МП'!D29</f>
        <v>345065.65</v>
      </c>
      <c r="P29" s="76">
        <f>'Паллиативная МП'!E29</f>
        <v>278290.15000000002</v>
      </c>
      <c r="Q29" s="76">
        <f>Долечивание!E29+'Кибер-нож'!E29+Венерология!E29+Психотерапия!I29+Наркология!I29+Фтизиатрия!G29</f>
        <v>1940447.26</v>
      </c>
      <c r="R29" s="76">
        <f>Долечивание!G29+'Кибер-нож'!G29+Венерология!G29+Психотерапия!M29+Наркология!M29+Фтизиатрия!I29</f>
        <v>0</v>
      </c>
      <c r="S29" s="76">
        <f>'Паллиативная МП'!G29</f>
        <v>5034546</v>
      </c>
      <c r="T29" s="76">
        <f>Долечивание!H29+'Кибер-нож'!H29+Венерология!H29+Психотерапия!P29+Наркология!P29+Фтизиатрия!J29</f>
        <v>0</v>
      </c>
      <c r="U29" s="255">
        <f t="shared" si="8"/>
        <v>10141069.109999999</v>
      </c>
      <c r="V29" s="44">
        <f t="shared" si="4"/>
        <v>0</v>
      </c>
    </row>
    <row r="30" spans="1:22" x14ac:dyDescent="0.2">
      <c r="A30" s="59">
        <v>19</v>
      </c>
      <c r="B30" s="52" t="s">
        <v>72</v>
      </c>
      <c r="C30" s="54" t="s">
        <v>210</v>
      </c>
      <c r="D30" s="83">
        <f t="shared" si="7"/>
        <v>15994444.129999999</v>
      </c>
      <c r="E30" s="174">
        <f>Долечивание!I30</f>
        <v>0</v>
      </c>
      <c r="F30" s="80">
        <f>'Кибер-нож'!K30</f>
        <v>0</v>
      </c>
      <c r="G30" s="81">
        <f>Венерология!I30</f>
        <v>1104874.5</v>
      </c>
      <c r="H30" s="81">
        <f>'Паллиативная МП'!H30</f>
        <v>11509134.34</v>
      </c>
      <c r="I30" s="81">
        <f>Психотерапия!Q30</f>
        <v>0</v>
      </c>
      <c r="J30" s="81">
        <f>Наркология!Q30</f>
        <v>1485852.79</v>
      </c>
      <c r="K30" s="82">
        <f>Фтизиатрия!K30</f>
        <v>1894582.5</v>
      </c>
      <c r="N30" s="76">
        <f>Долечивание!D30+'Кибер-нож'!D30+Венерология!D30+Психотерапия!F30+Наркология!F30+Фтизиатрия!F30</f>
        <v>2905358.04</v>
      </c>
      <c r="O30" s="76">
        <f>'Паллиативная МП'!D30</f>
        <v>877603.3</v>
      </c>
      <c r="P30" s="76">
        <f>'Паллиативная МП'!E30</f>
        <v>562439.04</v>
      </c>
      <c r="Q30" s="76">
        <f>Долечивание!E30+'Кибер-нож'!E30+Венерология!E30+Психотерапия!I30+Наркология!I30+Фтизиатрия!G30</f>
        <v>1579951.75</v>
      </c>
      <c r="R30" s="76">
        <f>Долечивание!G30+'Кибер-нож'!G30+Венерология!G30+Психотерапия!M30+Наркология!M30+Фтизиатрия!I30</f>
        <v>0</v>
      </c>
      <c r="S30" s="76">
        <f>'Паллиативная МП'!G30</f>
        <v>10069092</v>
      </c>
      <c r="T30" s="76">
        <f>Долечивание!H30+'Кибер-нож'!H30+Венерология!H30+Психотерапия!P30+Наркология!P30+Фтизиатрия!J30</f>
        <v>0</v>
      </c>
      <c r="U30" s="255">
        <f t="shared" si="8"/>
        <v>15994444.129999999</v>
      </c>
      <c r="V30" s="44">
        <f t="shared" si="4"/>
        <v>0</v>
      </c>
    </row>
    <row r="31" spans="1:22" x14ac:dyDescent="0.2">
      <c r="A31" s="59">
        <v>20</v>
      </c>
      <c r="B31" s="52" t="s">
        <v>73</v>
      </c>
      <c r="C31" s="54" t="s">
        <v>311</v>
      </c>
      <c r="D31" s="83">
        <f t="shared" si="7"/>
        <v>51883293.189999998</v>
      </c>
      <c r="E31" s="174">
        <f>Долечивание!I31</f>
        <v>0</v>
      </c>
      <c r="F31" s="80">
        <f>'Кибер-нож'!K31</f>
        <v>0</v>
      </c>
      <c r="G31" s="81">
        <f>Венерология!I31</f>
        <v>4399501.4000000004</v>
      </c>
      <c r="H31" s="81">
        <f>'Паллиативная МП'!H31</f>
        <v>12427760.82</v>
      </c>
      <c r="I31" s="81">
        <f>Психотерапия!Q31</f>
        <v>16413804.74</v>
      </c>
      <c r="J31" s="81">
        <f>Наркология!Q31</f>
        <v>14221533.73</v>
      </c>
      <c r="K31" s="82">
        <f>Фтизиатрия!K31</f>
        <v>4420692.5</v>
      </c>
      <c r="N31" s="76">
        <f>Долечивание!D31+'Кибер-нож'!D31+Венерология!D31+Психотерапия!F31+Наркология!F31+Фтизиатрия!F31</f>
        <v>10549256.119999999</v>
      </c>
      <c r="O31" s="76">
        <f>'Паллиативная МП'!D31</f>
        <v>1462281.6</v>
      </c>
      <c r="P31" s="76">
        <f>'Паллиативная МП'!E31</f>
        <v>896387.22</v>
      </c>
      <c r="Q31" s="76">
        <f>Долечивание!E31+'Кибер-нож'!E31+Венерология!E31+Психотерапия!I31+Наркология!I31+Фтизиатрия!G31</f>
        <v>3658375.65</v>
      </c>
      <c r="R31" s="76">
        <f>Долечивание!G31+'Кибер-нож'!G31+Венерология!G31+Психотерапия!M31+Наркология!M31+Фтизиатрия!I31</f>
        <v>24742941.600000001</v>
      </c>
      <c r="S31" s="76">
        <f>'Паллиативная МП'!G31</f>
        <v>10069092</v>
      </c>
      <c r="T31" s="76">
        <f>Долечивание!H31+'Кибер-нож'!H31+Венерология!H31+Психотерапия!P31+Наркология!P31+Фтизиатрия!J31</f>
        <v>504959</v>
      </c>
      <c r="U31" s="255">
        <f t="shared" si="8"/>
        <v>51883293.189999998</v>
      </c>
      <c r="V31" s="44">
        <f t="shared" si="4"/>
        <v>0</v>
      </c>
    </row>
    <row r="32" spans="1:22" x14ac:dyDescent="0.2">
      <c r="A32" s="59">
        <v>21</v>
      </c>
      <c r="B32" s="52" t="s">
        <v>74</v>
      </c>
      <c r="C32" s="54" t="s">
        <v>37</v>
      </c>
      <c r="D32" s="83">
        <f t="shared" si="7"/>
        <v>44223750.759999998</v>
      </c>
      <c r="E32" s="174">
        <f>Долечивание!I32</f>
        <v>0</v>
      </c>
      <c r="F32" s="80">
        <f>'Кибер-нож'!K32</f>
        <v>0</v>
      </c>
      <c r="G32" s="81">
        <f>Венерология!I32</f>
        <v>2752048.56</v>
      </c>
      <c r="H32" s="81">
        <f>'Паллиативная МП'!H32</f>
        <v>13676645.869999999</v>
      </c>
      <c r="I32" s="81">
        <f>Психотерапия!Q32</f>
        <v>16407966.98</v>
      </c>
      <c r="J32" s="81">
        <f>Наркология!Q32</f>
        <v>11387089.35</v>
      </c>
      <c r="K32" s="82">
        <f>Фтизиатрия!K32</f>
        <v>0</v>
      </c>
      <c r="N32" s="76">
        <f>Долечивание!D32+'Кибер-нож'!D32+Венерология!D32+Психотерапия!F32+Наркология!F32+Фтизиатрия!F32</f>
        <v>6183099.8600000003</v>
      </c>
      <c r="O32" s="76">
        <f>'Паллиативная МП'!D32</f>
        <v>1220911.3999999999</v>
      </c>
      <c r="P32" s="76">
        <f>'Паллиативная МП'!E32</f>
        <v>1379733.27</v>
      </c>
      <c r="Q32" s="76">
        <f>Долечивание!E32+'Кибер-нож'!E32+Венерология!E32+Психотерапия!I32+Наркология!I32+Фтизиатрия!G32</f>
        <v>1472100.1500000001</v>
      </c>
      <c r="R32" s="76">
        <f>Долечивание!G32+'Кибер-нож'!G32+Венерология!G32+Психотерапия!M32+Наркология!M32+Фтизиатрия!I32</f>
        <v>22891904.879999999</v>
      </c>
      <c r="S32" s="76">
        <f>'Паллиативная МП'!G32</f>
        <v>11076001.199999999</v>
      </c>
      <c r="T32" s="76">
        <f>Долечивание!H32+'Кибер-нож'!H32+Венерология!H32+Психотерапия!P32+Наркология!P32+Фтизиатрия!J32</f>
        <v>0</v>
      </c>
      <c r="U32" s="255">
        <f t="shared" si="8"/>
        <v>44223750.759999998</v>
      </c>
      <c r="V32" s="44">
        <f t="shared" si="4"/>
        <v>0</v>
      </c>
    </row>
    <row r="33" spans="1:22" x14ac:dyDescent="0.2">
      <c r="A33" s="264">
        <v>22</v>
      </c>
      <c r="B33" s="175" t="s">
        <v>75</v>
      </c>
      <c r="C33" s="54" t="s">
        <v>76</v>
      </c>
      <c r="D33" s="83">
        <f t="shared" si="7"/>
        <v>0</v>
      </c>
      <c r="E33" s="174">
        <f>Долечивание!I33</f>
        <v>0</v>
      </c>
      <c r="F33" s="80">
        <f>'Кибер-нож'!K33</f>
        <v>0</v>
      </c>
      <c r="G33" s="81">
        <f>Венерология!I33</f>
        <v>0</v>
      </c>
      <c r="H33" s="81">
        <f>'Паллиативная МП'!H33</f>
        <v>0</v>
      </c>
      <c r="I33" s="81">
        <f>Психотерапия!Q33</f>
        <v>0</v>
      </c>
      <c r="J33" s="81">
        <f>Наркология!Q33</f>
        <v>0</v>
      </c>
      <c r="K33" s="82">
        <f>Фтизиатрия!K33</f>
        <v>0</v>
      </c>
      <c r="N33" s="76">
        <f>Долечивание!D33+'Кибер-нож'!D33+Венерология!D33+Психотерапия!F33+Наркология!F33+Фтизиатрия!F33</f>
        <v>0</v>
      </c>
      <c r="O33" s="76">
        <f>'Паллиативная МП'!D33</f>
        <v>0</v>
      </c>
      <c r="P33" s="76">
        <f>'Паллиативная МП'!E33</f>
        <v>0</v>
      </c>
      <c r="Q33" s="76">
        <f>Долечивание!E33+'Кибер-нож'!E33+Венерология!E33+Психотерапия!I33+Наркология!I33+Фтизиатрия!G33</f>
        <v>0</v>
      </c>
      <c r="R33" s="76">
        <f>Долечивание!G33+'Кибер-нож'!G33+Венерология!G33+Психотерапия!M33+Наркология!M33+Фтизиатрия!I33</f>
        <v>0</v>
      </c>
      <c r="S33" s="76">
        <f>'Паллиативная МП'!G33</f>
        <v>0</v>
      </c>
      <c r="T33" s="76">
        <f>Долечивание!H33+'Кибер-нож'!H33+Венерология!H33+Психотерапия!P33+Наркология!P33+Фтизиатрия!J33</f>
        <v>0</v>
      </c>
      <c r="U33" s="255">
        <f t="shared" si="8"/>
        <v>0</v>
      </c>
      <c r="V33" s="44">
        <f t="shared" si="4"/>
        <v>0</v>
      </c>
    </row>
    <row r="34" spans="1:22" x14ac:dyDescent="0.2">
      <c r="A34" s="59">
        <v>23</v>
      </c>
      <c r="B34" s="175" t="s">
        <v>77</v>
      </c>
      <c r="C34" s="54" t="s">
        <v>78</v>
      </c>
      <c r="D34" s="83">
        <f t="shared" si="7"/>
        <v>0</v>
      </c>
      <c r="E34" s="174">
        <f>Долечивание!I34</f>
        <v>0</v>
      </c>
      <c r="F34" s="80">
        <f>'Кибер-нож'!K34</f>
        <v>0</v>
      </c>
      <c r="G34" s="81">
        <f>Венерология!I34</f>
        <v>0</v>
      </c>
      <c r="H34" s="81">
        <f>'Паллиативная МП'!H34</f>
        <v>0</v>
      </c>
      <c r="I34" s="81">
        <f>Психотерапия!Q34</f>
        <v>0</v>
      </c>
      <c r="J34" s="81">
        <f>Наркология!Q34</f>
        <v>0</v>
      </c>
      <c r="K34" s="82">
        <f>Фтизиатрия!K34</f>
        <v>0</v>
      </c>
      <c r="N34" s="76">
        <f>Долечивание!D34+'Кибер-нож'!D34+Венерология!D34+Психотерапия!F34+Наркология!F34+Фтизиатрия!F34</f>
        <v>0</v>
      </c>
      <c r="O34" s="76">
        <f>'Паллиативная МП'!D34</f>
        <v>0</v>
      </c>
      <c r="P34" s="76">
        <f>'Паллиативная МП'!E34</f>
        <v>0</v>
      </c>
      <c r="Q34" s="76">
        <f>Долечивание!E34+'Кибер-нож'!E34+Венерология!E34+Психотерапия!I34+Наркология!I34+Фтизиатрия!G34</f>
        <v>0</v>
      </c>
      <c r="R34" s="76">
        <f>Долечивание!G34+'Кибер-нож'!G34+Венерология!G34+Психотерапия!M34+Наркология!M34+Фтизиатрия!I34</f>
        <v>0</v>
      </c>
      <c r="S34" s="76">
        <f>'Паллиативная МП'!G34</f>
        <v>0</v>
      </c>
      <c r="T34" s="76">
        <f>Долечивание!H34+'Кибер-нож'!H34+Венерология!H34+Психотерапия!P34+Наркология!P34+Фтизиатрия!J34</f>
        <v>0</v>
      </c>
      <c r="U34" s="255">
        <f t="shared" si="8"/>
        <v>0</v>
      </c>
      <c r="V34" s="44">
        <f t="shared" si="4"/>
        <v>0</v>
      </c>
    </row>
    <row r="35" spans="1:22" ht="27" customHeight="1" x14ac:dyDescent="0.2">
      <c r="A35" s="59">
        <v>24</v>
      </c>
      <c r="B35" s="175" t="s">
        <v>79</v>
      </c>
      <c r="C35" s="54" t="s">
        <v>80</v>
      </c>
      <c r="D35" s="83">
        <f t="shared" si="7"/>
        <v>0</v>
      </c>
      <c r="E35" s="174">
        <f>Долечивание!I35</f>
        <v>0</v>
      </c>
      <c r="F35" s="80">
        <f>'Кибер-нож'!K35</f>
        <v>0</v>
      </c>
      <c r="G35" s="81">
        <f>Венерология!I35</f>
        <v>0</v>
      </c>
      <c r="H35" s="81">
        <f>'Паллиативная МП'!H35</f>
        <v>0</v>
      </c>
      <c r="I35" s="81">
        <f>Психотерапия!Q35</f>
        <v>0</v>
      </c>
      <c r="J35" s="81">
        <f>Наркология!Q35</f>
        <v>0</v>
      </c>
      <c r="K35" s="82">
        <f>Фтизиатрия!K35</f>
        <v>0</v>
      </c>
      <c r="N35" s="76">
        <f>Долечивание!D35+'Кибер-нож'!D35+Венерология!D35+Психотерапия!F35+Наркология!F35+Фтизиатрия!F35</f>
        <v>0</v>
      </c>
      <c r="O35" s="76">
        <f>'Паллиативная МП'!D35</f>
        <v>0</v>
      </c>
      <c r="P35" s="76">
        <f>'Паллиативная МП'!E35</f>
        <v>0</v>
      </c>
      <c r="Q35" s="76">
        <f>Долечивание!E35+'Кибер-нож'!E35+Венерология!E35+Психотерапия!I35+Наркология!I35+Фтизиатрия!G35</f>
        <v>0</v>
      </c>
      <c r="R35" s="76">
        <f>Долечивание!G35+'Кибер-нож'!G35+Венерология!G35+Психотерапия!M35+Наркология!M35+Фтизиатрия!I35</f>
        <v>0</v>
      </c>
      <c r="S35" s="76">
        <f>'Паллиативная МП'!G35</f>
        <v>0</v>
      </c>
      <c r="T35" s="76">
        <f>Долечивание!H35+'Кибер-нож'!H35+Венерология!H35+Психотерапия!P35+Наркология!P35+Фтизиатрия!J35</f>
        <v>0</v>
      </c>
      <c r="U35" s="255">
        <f t="shared" si="8"/>
        <v>0</v>
      </c>
      <c r="V35" s="44">
        <f t="shared" si="4"/>
        <v>0</v>
      </c>
    </row>
    <row r="36" spans="1:22" x14ac:dyDescent="0.2">
      <c r="A36" s="59">
        <v>25</v>
      </c>
      <c r="B36" s="52" t="s">
        <v>81</v>
      </c>
      <c r="C36" s="54" t="s">
        <v>82</v>
      </c>
      <c r="D36" s="83">
        <f t="shared" si="7"/>
        <v>70508803.010000005</v>
      </c>
      <c r="E36" s="174">
        <f>Долечивание!I36</f>
        <v>0</v>
      </c>
      <c r="F36" s="80">
        <f>'Кибер-нож'!K36</f>
        <v>0</v>
      </c>
      <c r="G36" s="81">
        <f>Венерология!I36</f>
        <v>3653376.9</v>
      </c>
      <c r="H36" s="81">
        <f>'Паллиативная МП'!H36</f>
        <v>29548789.030000001</v>
      </c>
      <c r="I36" s="81">
        <f>Психотерапия!Q36</f>
        <v>28394579.780000001</v>
      </c>
      <c r="J36" s="81">
        <f>Наркология!Q36</f>
        <v>4174510.7700000005</v>
      </c>
      <c r="K36" s="82">
        <f>Фтизиатрия!K36</f>
        <v>4737546.53</v>
      </c>
      <c r="N36" s="76">
        <f>Долечивание!D36+'Кибер-нож'!D36+Венерология!D36+Психотерапия!F36+Наркология!F36+Фтизиатрия!F36</f>
        <v>9520661.629999999</v>
      </c>
      <c r="O36" s="76">
        <f>'Паллиативная МП'!D36</f>
        <v>7055391.5499999998</v>
      </c>
      <c r="P36" s="76">
        <f>'Паллиативная МП'!E36</f>
        <v>2355213.48</v>
      </c>
      <c r="Q36" s="76">
        <f>Долечивание!E36+'Кибер-нож'!E36+Венерология!E36+Психотерапия!I36+Наркология!I36+Фтизиатрия!G36</f>
        <v>4050429.35</v>
      </c>
      <c r="R36" s="76">
        <f>Долечивание!G36+'Кибер-нож'!G36+Венерология!G36+Психотерапия!M36+Наркология!M36+Фтизиатрия!I36</f>
        <v>23231637</v>
      </c>
      <c r="S36" s="76">
        <f>'Паллиативная МП'!G36</f>
        <v>20138184</v>
      </c>
      <c r="T36" s="76">
        <f>Долечивание!H36+'Кибер-нож'!H36+Венерология!H36+Психотерапия!P36+Наркология!P36+Фтизиатрия!J36</f>
        <v>4157286</v>
      </c>
      <c r="U36" s="255">
        <f t="shared" si="8"/>
        <v>70508803.010000005</v>
      </c>
      <c r="V36" s="44">
        <f t="shared" si="4"/>
        <v>0</v>
      </c>
    </row>
    <row r="37" spans="1:22" x14ac:dyDescent="0.2">
      <c r="A37" s="59">
        <v>26</v>
      </c>
      <c r="B37" s="175" t="s">
        <v>83</v>
      </c>
      <c r="C37" s="54" t="s">
        <v>84</v>
      </c>
      <c r="D37" s="83">
        <f t="shared" si="7"/>
        <v>3056674.12</v>
      </c>
      <c r="E37" s="174">
        <f>Долечивание!I37</f>
        <v>0</v>
      </c>
      <c r="F37" s="80">
        <f>'Кибер-нож'!K37</f>
        <v>0</v>
      </c>
      <c r="G37" s="81">
        <f>Венерология!I37</f>
        <v>0</v>
      </c>
      <c r="H37" s="81">
        <f>'Паллиативная МП'!H37</f>
        <v>3056674.12</v>
      </c>
      <c r="I37" s="81">
        <f>Психотерапия!Q37</f>
        <v>0</v>
      </c>
      <c r="J37" s="81">
        <f>Наркология!Q37</f>
        <v>0</v>
      </c>
      <c r="K37" s="82">
        <f>Фтизиатрия!K37</f>
        <v>0</v>
      </c>
      <c r="N37" s="76">
        <f>Долечивание!D37+'Кибер-нож'!D37+Венерология!D37+Психотерапия!F37+Наркология!F37+Фтизиатрия!F37</f>
        <v>0</v>
      </c>
      <c r="O37" s="76">
        <f>'Паллиативная МП'!D37</f>
        <v>0</v>
      </c>
      <c r="P37" s="76">
        <f>'Паллиативная МП'!E37</f>
        <v>1042855.72</v>
      </c>
      <c r="Q37" s="76">
        <f>Долечивание!E37+'Кибер-нож'!E37+Венерология!E37+Психотерапия!I37+Наркология!I37+Фтизиатрия!G37</f>
        <v>0</v>
      </c>
      <c r="R37" s="76">
        <f>Долечивание!G37+'Кибер-нож'!G37+Венерология!G37+Психотерапия!M37+Наркология!M37+Фтизиатрия!I37</f>
        <v>0</v>
      </c>
      <c r="S37" s="76">
        <f>'Паллиативная МП'!G37</f>
        <v>2013818.4</v>
      </c>
      <c r="T37" s="76">
        <f>Долечивание!H37+'Кибер-нож'!H37+Венерология!H37+Психотерапия!P37+Наркология!P37+Фтизиатрия!J37</f>
        <v>0</v>
      </c>
      <c r="U37" s="255">
        <f t="shared" si="8"/>
        <v>3056674.12</v>
      </c>
      <c r="V37" s="44">
        <f t="shared" si="4"/>
        <v>0</v>
      </c>
    </row>
    <row r="38" spans="1:22" x14ac:dyDescent="0.2">
      <c r="A38" s="59">
        <v>27</v>
      </c>
      <c r="B38" s="19" t="s">
        <v>85</v>
      </c>
      <c r="C38" s="54" t="s">
        <v>86</v>
      </c>
      <c r="D38" s="83">
        <f t="shared" si="7"/>
        <v>0</v>
      </c>
      <c r="E38" s="174">
        <f>Долечивание!I38</f>
        <v>0</v>
      </c>
      <c r="F38" s="80">
        <f>'Кибер-нож'!K38</f>
        <v>0</v>
      </c>
      <c r="G38" s="81">
        <f>Венерология!I38</f>
        <v>0</v>
      </c>
      <c r="H38" s="81">
        <f>'Паллиативная МП'!H38</f>
        <v>0</v>
      </c>
      <c r="I38" s="81">
        <f>Психотерапия!Q38</f>
        <v>0</v>
      </c>
      <c r="J38" s="81">
        <f>Наркология!Q38</f>
        <v>0</v>
      </c>
      <c r="K38" s="82">
        <f>Фтизиатрия!K38</f>
        <v>0</v>
      </c>
      <c r="N38" s="76">
        <f>Долечивание!D38+'Кибер-нож'!D38+Венерология!D38+Психотерапия!F38+Наркология!F38+Фтизиатрия!F38</f>
        <v>0</v>
      </c>
      <c r="O38" s="76">
        <f>'Паллиативная МП'!D38</f>
        <v>0</v>
      </c>
      <c r="P38" s="76">
        <f>'Паллиативная МП'!E38</f>
        <v>0</v>
      </c>
      <c r="Q38" s="76">
        <f>Долечивание!E38+'Кибер-нож'!E38+Венерология!E38+Психотерапия!I38+Наркология!I38+Фтизиатрия!G38</f>
        <v>0</v>
      </c>
      <c r="R38" s="76">
        <f>Долечивание!G38+'Кибер-нож'!G38+Венерология!G38+Психотерапия!M38+Наркология!M38+Фтизиатрия!I38</f>
        <v>0</v>
      </c>
      <c r="S38" s="76">
        <f>'Паллиативная МП'!G38</f>
        <v>0</v>
      </c>
      <c r="T38" s="76">
        <f>Долечивание!H38+'Кибер-нож'!H38+Венерология!H38+Психотерапия!P38+Наркология!P38+Фтизиатрия!J38</f>
        <v>0</v>
      </c>
      <c r="U38" s="255">
        <f t="shared" si="8"/>
        <v>0</v>
      </c>
      <c r="V38" s="44">
        <f t="shared" si="4"/>
        <v>0</v>
      </c>
    </row>
    <row r="39" spans="1:22" x14ac:dyDescent="0.2">
      <c r="A39" s="265">
        <v>28</v>
      </c>
      <c r="B39" s="19" t="s">
        <v>87</v>
      </c>
      <c r="C39" s="54" t="s">
        <v>38</v>
      </c>
      <c r="D39" s="83">
        <f t="shared" si="7"/>
        <v>58120188.579999998</v>
      </c>
      <c r="E39" s="174">
        <f>Долечивание!I39</f>
        <v>0</v>
      </c>
      <c r="F39" s="80">
        <f>'Кибер-нож'!K39</f>
        <v>0</v>
      </c>
      <c r="G39" s="81">
        <f>Венерология!I39</f>
        <v>3724001.61</v>
      </c>
      <c r="H39" s="81">
        <f>'Паллиативная МП'!H39</f>
        <v>15710750.67</v>
      </c>
      <c r="I39" s="81">
        <f>Психотерапия!Q39</f>
        <v>12919598.699999999</v>
      </c>
      <c r="J39" s="81">
        <f>Наркология!Q39</f>
        <v>25765837.600000001</v>
      </c>
      <c r="K39" s="82">
        <f>Фтизиатрия!K39</f>
        <v>0</v>
      </c>
      <c r="N39" s="76">
        <f>Долечивание!D39+'Кибер-нож'!D39+Венерология!D39+Психотерапия!F39+Наркология!F39+Фтизиатрия!F39</f>
        <v>8451489.5700000003</v>
      </c>
      <c r="O39" s="76">
        <f>'Паллиативная МП'!D39</f>
        <v>2434792.6</v>
      </c>
      <c r="P39" s="76">
        <f>'Паллиативная МП'!E39</f>
        <v>2199956.87</v>
      </c>
      <c r="Q39" s="76">
        <f>Долечивание!E39+'Кибер-нож'!E39+Венерология!E39+Психотерапия!I39+Наркология!I39+Фтизиатрия!G39</f>
        <v>5397452.8600000003</v>
      </c>
      <c r="R39" s="76">
        <f>Долечивание!G39+'Кибер-нож'!G39+Венерология!G39+Психотерапия!M39+Наркология!M39+Фтизиатрия!I39</f>
        <v>24403209.48</v>
      </c>
      <c r="S39" s="76">
        <f>'Паллиативная МП'!G39</f>
        <v>11076001.199999999</v>
      </c>
      <c r="T39" s="76">
        <f>Долечивание!H39+'Кибер-нож'!H39+Венерология!H39+Психотерапия!P39+Наркология!P39+Фтизиатрия!J39</f>
        <v>4157286</v>
      </c>
      <c r="U39" s="255">
        <f t="shared" si="8"/>
        <v>58120188.579999998</v>
      </c>
      <c r="V39" s="44">
        <f t="shared" si="4"/>
        <v>0</v>
      </c>
    </row>
    <row r="40" spans="1:22" x14ac:dyDescent="0.2">
      <c r="A40" s="265">
        <v>29</v>
      </c>
      <c r="B40" s="52" t="s">
        <v>88</v>
      </c>
      <c r="C40" s="54" t="s">
        <v>36</v>
      </c>
      <c r="D40" s="83">
        <f t="shared" ref="D40:D70" si="9">E40+F40+G40+H40+I40+J40+K40</f>
        <v>48911255.229999997</v>
      </c>
      <c r="E40" s="174">
        <f>Долечивание!I40</f>
        <v>0</v>
      </c>
      <c r="F40" s="80">
        <f>'Кибер-нож'!K40</f>
        <v>0</v>
      </c>
      <c r="G40" s="81">
        <f>Венерология!I40</f>
        <v>0</v>
      </c>
      <c r="H40" s="81">
        <f>'Паллиативная МП'!H40</f>
        <v>15925949.41</v>
      </c>
      <c r="I40" s="81">
        <f>Психотерапия!Q40</f>
        <v>0</v>
      </c>
      <c r="J40" s="81">
        <f>Наркология!Q40</f>
        <v>32985305.819999997</v>
      </c>
      <c r="K40" s="82">
        <f>Фтизиатрия!K40</f>
        <v>0</v>
      </c>
      <c r="N40" s="76">
        <f>Долечивание!D40+'Кибер-нож'!D40+Венерология!D40+Психотерапия!F40+Наркология!F40+Фтизиатрия!F40</f>
        <v>7491998.7599999998</v>
      </c>
      <c r="O40" s="76">
        <f>'Паллиативная МП'!D40</f>
        <v>3050520.95</v>
      </c>
      <c r="P40" s="76">
        <f>'Паллиативная МП'!E40</f>
        <v>2806336.46</v>
      </c>
      <c r="Q40" s="76">
        <f>Долечивание!E40+'Кибер-нож'!E40+Венерология!E40+Психотерапия!I40+Наркология!I40+Фтизиатрия!G40</f>
        <v>3820176.3</v>
      </c>
      <c r="R40" s="76">
        <f>Долечивание!G40+'Кибер-нож'!G40+Венерология!G40+Психотерапия!M40+Наркология!M40+Фтизиатрия!I40</f>
        <v>19435885.559999999</v>
      </c>
      <c r="S40" s="76">
        <f>'Паллиативная МП'!G40</f>
        <v>10069092</v>
      </c>
      <c r="T40" s="76">
        <f>Долечивание!H40+'Кибер-нож'!H40+Венерология!H40+Психотерапия!P40+Наркология!P40+Фтизиатрия!J40</f>
        <v>2237245.2000000002</v>
      </c>
      <c r="U40" s="255">
        <f t="shared" si="8"/>
        <v>48911255.230000004</v>
      </c>
      <c r="V40" s="44">
        <f t="shared" si="4"/>
        <v>0</v>
      </c>
    </row>
    <row r="41" spans="1:22" x14ac:dyDescent="0.2">
      <c r="A41" s="265">
        <v>30</v>
      </c>
      <c r="B41" s="19" t="s">
        <v>89</v>
      </c>
      <c r="C41" s="54" t="s">
        <v>16</v>
      </c>
      <c r="D41" s="83">
        <f t="shared" si="9"/>
        <v>20969703.899999999</v>
      </c>
      <c r="E41" s="174">
        <f>Долечивание!I41</f>
        <v>0</v>
      </c>
      <c r="F41" s="80">
        <f>'Кибер-нож'!K41</f>
        <v>0</v>
      </c>
      <c r="G41" s="81">
        <f>Венерология!I41</f>
        <v>1607396.1</v>
      </c>
      <c r="H41" s="81">
        <f>'Паллиативная МП'!H41</f>
        <v>11012913.75</v>
      </c>
      <c r="I41" s="81">
        <f>Психотерапия!Q41</f>
        <v>0</v>
      </c>
      <c r="J41" s="81">
        <f>Наркология!Q41</f>
        <v>5191756.5500000007</v>
      </c>
      <c r="K41" s="82">
        <f>Фтизиатрия!K41</f>
        <v>3157637.5</v>
      </c>
      <c r="N41" s="76">
        <f>Долечивание!D41+'Кибер-нож'!D41+Венерология!D41+Психотерапия!F41+Наркология!F41+Фтизиатрия!F41</f>
        <v>4588830.7200000007</v>
      </c>
      <c r="O41" s="76">
        <f>'Паллиативная МП'!D41</f>
        <v>519063.1</v>
      </c>
      <c r="P41" s="76">
        <f>'Паллиативная МП'!E41</f>
        <v>424758.65</v>
      </c>
      <c r="Q41" s="76">
        <f>Долечивание!E41+'Кибер-нож'!E41+Венерология!E41+Психотерапия!I41+Наркология!I41+Фтизиатрия!G41</f>
        <v>2591404.35</v>
      </c>
      <c r="R41" s="76">
        <f>Долечивание!G41+'Кибер-нож'!G41+Венерология!G41+Психотерапия!M41+Наркология!M41+Фтизиатрия!I41</f>
        <v>2776555.08</v>
      </c>
      <c r="S41" s="76">
        <f>'Паллиативная МП'!G41</f>
        <v>10069092</v>
      </c>
      <c r="T41" s="76">
        <f>Долечивание!H41+'Кибер-нож'!H41+Венерология!H41+Психотерапия!P41+Наркология!P41+Фтизиатрия!J41</f>
        <v>0</v>
      </c>
      <c r="U41" s="255">
        <f t="shared" si="8"/>
        <v>20969703.899999999</v>
      </c>
      <c r="V41" s="44">
        <f t="shared" si="4"/>
        <v>0</v>
      </c>
    </row>
    <row r="42" spans="1:22" x14ac:dyDescent="0.2">
      <c r="A42" s="265">
        <v>31</v>
      </c>
      <c r="B42" s="175" t="s">
        <v>90</v>
      </c>
      <c r="C42" s="54" t="s">
        <v>21</v>
      </c>
      <c r="D42" s="83">
        <f t="shared" si="9"/>
        <v>41382751.409999996</v>
      </c>
      <c r="E42" s="174">
        <f>Долечивание!I42</f>
        <v>0</v>
      </c>
      <c r="F42" s="80">
        <f>'Кибер-нож'!K42</f>
        <v>0</v>
      </c>
      <c r="G42" s="81">
        <f>Венерология!I42</f>
        <v>4492969.3499999996</v>
      </c>
      <c r="H42" s="81">
        <f>'Паллиативная МП'!H42</f>
        <v>18163000.219999999</v>
      </c>
      <c r="I42" s="81">
        <f>Психотерапия!Q42</f>
        <v>0</v>
      </c>
      <c r="J42" s="81">
        <f>Наркология!Q42</f>
        <v>18726781.84</v>
      </c>
      <c r="K42" s="82">
        <f>Фтизиатрия!K42</f>
        <v>0</v>
      </c>
      <c r="N42" s="76">
        <f>Долечивание!D42+'Кибер-нож'!D42+Венерология!D42+Психотерапия!F42+Наркология!F42+Фтизиатрия!F42</f>
        <v>8724500.4899999984</v>
      </c>
      <c r="O42" s="76">
        <f>'Паллиативная МП'!D42</f>
        <v>1752863.2</v>
      </c>
      <c r="P42" s="76">
        <f>'Паллиативная МП'!E42</f>
        <v>1306499.02</v>
      </c>
      <c r="Q42" s="76">
        <f>Долечивание!E42+'Кибер-нож'!E42+Венерология!E42+Психотерапия!I42+Наркология!I42+Фтизиатрия!G42</f>
        <v>1897533.58</v>
      </c>
      <c r="R42" s="76">
        <f>Долечивание!G42+'Кибер-нож'!G42+Венерология!G42+Психотерапия!M42+Наркология!M42+Фтизиатрия!I42</f>
        <v>11106220.32</v>
      </c>
      <c r="S42" s="76">
        <f>'Паллиативная МП'!G42</f>
        <v>15103638</v>
      </c>
      <c r="T42" s="76">
        <f>Долечивание!H42+'Кибер-нож'!H42+Венерология!H42+Психотерапия!P42+Наркология!P42+Фтизиатрия!J42</f>
        <v>1491496.8</v>
      </c>
      <c r="U42" s="255">
        <f t="shared" si="8"/>
        <v>41382751.409999996</v>
      </c>
      <c r="V42" s="44">
        <f t="shared" si="4"/>
        <v>0</v>
      </c>
    </row>
    <row r="43" spans="1:22" x14ac:dyDescent="0.2">
      <c r="A43" s="265">
        <v>32</v>
      </c>
      <c r="B43" s="19" t="s">
        <v>91</v>
      </c>
      <c r="C43" s="54" t="s">
        <v>24</v>
      </c>
      <c r="D43" s="83">
        <f t="shared" si="9"/>
        <v>21878629.600000001</v>
      </c>
      <c r="E43" s="174">
        <f>Долечивание!I43</f>
        <v>0</v>
      </c>
      <c r="F43" s="80">
        <f>'Кибер-нож'!K43</f>
        <v>0</v>
      </c>
      <c r="G43" s="81">
        <f>Венерология!I43</f>
        <v>1423998.15</v>
      </c>
      <c r="H43" s="81">
        <f>'Паллиативная МП'!H43</f>
        <v>10069092</v>
      </c>
      <c r="I43" s="81">
        <f>Психотерапия!Q43</f>
        <v>0</v>
      </c>
      <c r="J43" s="81">
        <f>Наркология!Q43</f>
        <v>7227901.9499999993</v>
      </c>
      <c r="K43" s="82">
        <f>Фтизиатрия!K43</f>
        <v>3157637.5</v>
      </c>
      <c r="N43" s="76">
        <f>Долечивание!D43+'Кибер-нож'!D43+Венерология!D43+Психотерапия!F43+Наркология!F43+Фтизиатрия!F43</f>
        <v>4716154.3499999996</v>
      </c>
      <c r="O43" s="76">
        <f>'Паллиативная МП'!D43</f>
        <v>0</v>
      </c>
      <c r="P43" s="76">
        <f>'Паллиативная МП'!E43</f>
        <v>0</v>
      </c>
      <c r="Q43" s="76">
        <f>Долечивание!E43+'Кибер-нож'!E43+Венерология!E43+Психотерапия!I43+Наркология!I43+Фтизиатрия!G43</f>
        <v>3391309.81</v>
      </c>
      <c r="R43" s="76">
        <f>Долечивание!G43+'Кибер-нож'!G43+Венерология!G43+Психотерапия!M43+Наркология!M43+Фтизиатрия!I43</f>
        <v>3702073.44</v>
      </c>
      <c r="S43" s="76">
        <f>'Паллиативная МП'!G43</f>
        <v>10069092</v>
      </c>
      <c r="T43" s="76">
        <f>Долечивание!H43+'Кибер-нож'!H43+Венерология!H43+Психотерапия!P43+Наркология!P43+Фтизиатрия!J43</f>
        <v>0</v>
      </c>
      <c r="U43" s="255">
        <f t="shared" si="8"/>
        <v>21878629.600000001</v>
      </c>
      <c r="V43" s="44">
        <f t="shared" si="4"/>
        <v>0</v>
      </c>
    </row>
    <row r="44" spans="1:22" x14ac:dyDescent="0.2">
      <c r="A44" s="265">
        <v>33</v>
      </c>
      <c r="B44" s="52" t="s">
        <v>92</v>
      </c>
      <c r="C44" s="54" t="s">
        <v>211</v>
      </c>
      <c r="D44" s="83">
        <f t="shared" si="9"/>
        <v>64425910.160000004</v>
      </c>
      <c r="E44" s="174">
        <f>Долечивание!I44</f>
        <v>0</v>
      </c>
      <c r="F44" s="80">
        <f>'Кибер-нож'!K44</f>
        <v>0</v>
      </c>
      <c r="G44" s="81">
        <f>Венерология!I44</f>
        <v>3347713.65</v>
      </c>
      <c r="H44" s="81">
        <f>'Паллиативная МП'!H44</f>
        <v>13700839.629999999</v>
      </c>
      <c r="I44" s="81">
        <f>Психотерапия!Q44</f>
        <v>18042682</v>
      </c>
      <c r="J44" s="81">
        <f>Наркология!Q44</f>
        <v>19861762.380000003</v>
      </c>
      <c r="K44" s="82">
        <f>Фтизиатрия!K44</f>
        <v>9472912.5</v>
      </c>
      <c r="N44" s="76">
        <f>Долечивание!D44+'Кибер-нож'!D44+Венерология!D44+Психотерапия!F44+Наркология!F44+Фтизиатрия!F44</f>
        <v>13534858.57</v>
      </c>
      <c r="O44" s="76">
        <f>'Паллиативная МП'!D44</f>
        <v>2082110.9</v>
      </c>
      <c r="P44" s="76">
        <f>'Паллиативная МП'!E44</f>
        <v>1549636.73</v>
      </c>
      <c r="Q44" s="76">
        <f>Долечивание!E44+'Кибер-нож'!E44+Венерология!E44+Психотерапия!I44+Наркология!I44+Фтизиатрия!G44</f>
        <v>9972976.1999999993</v>
      </c>
      <c r="R44" s="76">
        <f>Долечивание!G44+'Кибер-нож'!G44+Венерология!G44+Психотерапия!M44+Наркология!M44+Фтизиатрия!I44</f>
        <v>27217235.760000002</v>
      </c>
      <c r="S44" s="76">
        <f>'Паллиативная МП'!G44</f>
        <v>10069092</v>
      </c>
      <c r="T44" s="76">
        <f>Долечивание!H44+'Кибер-нож'!H44+Венерология!H44+Психотерапия!P44+Наркология!P44+Фтизиатрия!J44</f>
        <v>0</v>
      </c>
      <c r="U44" s="255">
        <f t="shared" si="8"/>
        <v>64425910.159999996</v>
      </c>
      <c r="V44" s="44">
        <f t="shared" si="4"/>
        <v>0</v>
      </c>
    </row>
    <row r="45" spans="1:22" x14ac:dyDescent="0.2">
      <c r="A45" s="265">
        <v>34</v>
      </c>
      <c r="B45" s="110" t="s">
        <v>93</v>
      </c>
      <c r="C45" s="177" t="s">
        <v>212</v>
      </c>
      <c r="D45" s="83">
        <f t="shared" si="9"/>
        <v>20427494.809999999</v>
      </c>
      <c r="E45" s="174">
        <f>Долечивание!I45</f>
        <v>0</v>
      </c>
      <c r="F45" s="80">
        <f>'Кибер-нож'!K45</f>
        <v>0</v>
      </c>
      <c r="G45" s="81">
        <f>Венерология!I45</f>
        <v>1425119.85</v>
      </c>
      <c r="H45" s="81">
        <f>'Паллиативная МП'!H45</f>
        <v>10069092</v>
      </c>
      <c r="I45" s="81">
        <f>Психотерапия!Q45</f>
        <v>3691732.98</v>
      </c>
      <c r="J45" s="81">
        <f>Наркология!Q45</f>
        <v>2715439.98</v>
      </c>
      <c r="K45" s="82">
        <f>Фтизиатрия!K45</f>
        <v>2526110</v>
      </c>
      <c r="N45" s="76">
        <f>Долечивание!D45+'Кибер-нож'!D45+Венерология!D45+Психотерапия!F45+Наркология!F45+Фтизиатрия!F45</f>
        <v>4915955.93</v>
      </c>
      <c r="O45" s="76">
        <f>'Паллиативная МП'!D45</f>
        <v>0</v>
      </c>
      <c r="P45" s="76">
        <f>'Паллиативная МП'!E45</f>
        <v>0</v>
      </c>
      <c r="Q45" s="76">
        <f>Долечивание!E45+'Кибер-нож'!E45+Венерология!E45+Психотерапия!I45+Наркология!I45+Фтизиатрия!G45</f>
        <v>2670922.88</v>
      </c>
      <c r="R45" s="76">
        <f>Долечивание!G45+'Кибер-нож'!G45+Венерология!G45+Психотерапия!M45+Наркология!M45+Фтизиатрия!I45</f>
        <v>0</v>
      </c>
      <c r="S45" s="76">
        <f>'Паллиативная МП'!G45</f>
        <v>10069092</v>
      </c>
      <c r="T45" s="76">
        <f>Долечивание!H45+'Кибер-нож'!H45+Венерология!H45+Психотерапия!P45+Наркология!P45+Фтизиатрия!J45</f>
        <v>2771524</v>
      </c>
      <c r="U45" s="255">
        <f t="shared" si="8"/>
        <v>20427494.809999999</v>
      </c>
      <c r="V45" s="44">
        <f t="shared" si="4"/>
        <v>0</v>
      </c>
    </row>
    <row r="46" spans="1:22" x14ac:dyDescent="0.2">
      <c r="A46" s="265">
        <v>35</v>
      </c>
      <c r="B46" s="52" t="s">
        <v>94</v>
      </c>
      <c r="C46" s="54" t="s">
        <v>213</v>
      </c>
      <c r="D46" s="83">
        <f t="shared" si="9"/>
        <v>15223958.25</v>
      </c>
      <c r="E46" s="174">
        <f>Долечивание!I46</f>
        <v>0</v>
      </c>
      <c r="F46" s="80">
        <f>'Кибер-нож'!K46</f>
        <v>0</v>
      </c>
      <c r="G46" s="81">
        <f>Венерология!I46</f>
        <v>724057.35</v>
      </c>
      <c r="H46" s="81">
        <f>'Паллиативная МП'!H46</f>
        <v>10719395.58</v>
      </c>
      <c r="I46" s="81">
        <f>Психотерапия!Q46</f>
        <v>0</v>
      </c>
      <c r="J46" s="81">
        <f>Наркология!Q46</f>
        <v>1507006.32</v>
      </c>
      <c r="K46" s="82">
        <f>Фтизиатрия!K46</f>
        <v>2273499</v>
      </c>
      <c r="N46" s="76">
        <f>Долечивание!D46+'Кибер-нож'!D46+Венерология!D46+Психотерапия!F46+Наркология!F46+Фтизиатрия!F46</f>
        <v>2845363.89</v>
      </c>
      <c r="O46" s="76">
        <f>'Паллиативная МП'!D46</f>
        <v>404236.5</v>
      </c>
      <c r="P46" s="76">
        <f>'Паллиативная МП'!E46</f>
        <v>246067.08</v>
      </c>
      <c r="Q46" s="76">
        <f>Долечивание!E46+'Кибер-нож'!E46+Венерология!E46+Психотерапия!I46+Наркология!I46+Фтизиатрия!G46</f>
        <v>1659198.78</v>
      </c>
      <c r="R46" s="76">
        <f>Долечивание!G46+'Кибер-нож'!G46+Венерология!G46+Психотерапия!M46+Наркология!M46+Фтизиатрия!I46</f>
        <v>0</v>
      </c>
      <c r="S46" s="76">
        <f>'Паллиативная МП'!G46</f>
        <v>10069092</v>
      </c>
      <c r="T46" s="76">
        <f>Долечивание!H46+'Кибер-нож'!H46+Венерология!H46+Психотерапия!P46+Наркология!P46+Фтизиатрия!J46</f>
        <v>0</v>
      </c>
      <c r="U46" s="255">
        <f t="shared" si="8"/>
        <v>15223958.25</v>
      </c>
      <c r="V46" s="44">
        <f t="shared" si="4"/>
        <v>0</v>
      </c>
    </row>
    <row r="47" spans="1:22" x14ac:dyDescent="0.2">
      <c r="A47" s="265">
        <v>36</v>
      </c>
      <c r="B47" s="52" t="s">
        <v>95</v>
      </c>
      <c r="C47" s="54" t="s">
        <v>23</v>
      </c>
      <c r="D47" s="83">
        <f t="shared" si="9"/>
        <v>18460670.440000001</v>
      </c>
      <c r="E47" s="174">
        <f>Долечивание!I47</f>
        <v>0</v>
      </c>
      <c r="F47" s="80">
        <f>'Кибер-нож'!K47</f>
        <v>0</v>
      </c>
      <c r="G47" s="81">
        <f>Венерология!I47</f>
        <v>1273690.3500000001</v>
      </c>
      <c r="H47" s="81">
        <f>'Паллиативная МП'!H47</f>
        <v>10069092</v>
      </c>
      <c r="I47" s="81">
        <f>Психотерапия!Q47</f>
        <v>0</v>
      </c>
      <c r="J47" s="81">
        <f>Наркология!Q47</f>
        <v>2885563.5599999996</v>
      </c>
      <c r="K47" s="82">
        <f>Фтизиатрия!K47</f>
        <v>4232324.53</v>
      </c>
      <c r="N47" s="76">
        <f>Долечивание!D47+'Кибер-нож'!D47+Венерология!D47+Психотерапия!F47+Наркология!F47+Фтизиатрия!F47</f>
        <v>5186853.4800000004</v>
      </c>
      <c r="O47" s="76">
        <f>'Паллиативная МП'!D47</f>
        <v>0</v>
      </c>
      <c r="P47" s="76">
        <f>'Паллиативная МП'!E47</f>
        <v>0</v>
      </c>
      <c r="Q47" s="76">
        <f>Долечивание!E47+'Кибер-нож'!E47+Венерология!E47+Психотерапия!I47+Наркология!I47+Фтизиатрия!G47</f>
        <v>3204724.96</v>
      </c>
      <c r="R47" s="76">
        <f>Долечивание!G47+'Кибер-нож'!G47+Венерология!G47+Психотерапия!M47+Наркология!M47+Фтизиатрия!I47</f>
        <v>0</v>
      </c>
      <c r="S47" s="76">
        <f>'Паллиативная МП'!G47</f>
        <v>10069092</v>
      </c>
      <c r="T47" s="76">
        <f>Долечивание!H47+'Кибер-нож'!H47+Венерология!H47+Психотерапия!P47+Наркология!P47+Фтизиатрия!J47</f>
        <v>0</v>
      </c>
      <c r="U47" s="255">
        <f t="shared" si="8"/>
        <v>18460670.440000001</v>
      </c>
      <c r="V47" s="44">
        <f t="shared" si="4"/>
        <v>0</v>
      </c>
    </row>
    <row r="48" spans="1:22" x14ac:dyDescent="0.2">
      <c r="A48" s="265">
        <v>37</v>
      </c>
      <c r="B48" s="175" t="s">
        <v>96</v>
      </c>
      <c r="C48" s="54" t="s">
        <v>20</v>
      </c>
      <c r="D48" s="83">
        <f t="shared" si="9"/>
        <v>15439252.050000001</v>
      </c>
      <c r="E48" s="174">
        <f>Долечивание!I48</f>
        <v>0</v>
      </c>
      <c r="F48" s="80">
        <f>'Кибер-нож'!K48</f>
        <v>0</v>
      </c>
      <c r="G48" s="81">
        <f>Венерология!I48</f>
        <v>1158155.25</v>
      </c>
      <c r="H48" s="81">
        <f>'Паллиативная МП'!H48</f>
        <v>10069092</v>
      </c>
      <c r="I48" s="81">
        <f>Психотерапия!Q48</f>
        <v>0</v>
      </c>
      <c r="J48" s="81">
        <f>Наркология!Q48</f>
        <v>1837940.0099999998</v>
      </c>
      <c r="K48" s="82">
        <f>Фтизиатрия!K48</f>
        <v>2374064.79</v>
      </c>
      <c r="N48" s="76">
        <f>Долечивание!D48+'Кибер-нож'!D48+Венерология!D48+Психотерапия!F48+Наркология!F48+Фтизиатрия!F48</f>
        <v>3285332.4400000004</v>
      </c>
      <c r="O48" s="76">
        <f>'Паллиативная МП'!D48</f>
        <v>0</v>
      </c>
      <c r="P48" s="76">
        <f>'Паллиативная МП'!E48</f>
        <v>0</v>
      </c>
      <c r="Q48" s="76">
        <f>Долечивание!E48+'Кибер-нож'!E48+Венерология!E48+Психотерапия!I48+Наркология!I48+Фтизиатрия!G48</f>
        <v>2084827.6099999999</v>
      </c>
      <c r="R48" s="76">
        <f>Долечивание!G48+'Кибер-нож'!G48+Венерология!G48+Психотерапия!M48+Наркология!M48+Фтизиатрия!I48</f>
        <v>0</v>
      </c>
      <c r="S48" s="76">
        <f>'Паллиативная МП'!G48</f>
        <v>10069092</v>
      </c>
      <c r="T48" s="76">
        <f>Долечивание!H48+'Кибер-нож'!H48+Венерология!H48+Психотерапия!P48+Наркология!P48+Фтизиатрия!J48</f>
        <v>0</v>
      </c>
      <c r="U48" s="255">
        <f t="shared" si="8"/>
        <v>15439252.050000001</v>
      </c>
      <c r="V48" s="44">
        <f t="shared" si="4"/>
        <v>0</v>
      </c>
    </row>
    <row r="49" spans="1:22" x14ac:dyDescent="0.2">
      <c r="A49" s="265">
        <v>38</v>
      </c>
      <c r="B49" s="19" t="s">
        <v>97</v>
      </c>
      <c r="C49" s="54" t="s">
        <v>98</v>
      </c>
      <c r="D49" s="83">
        <f t="shared" si="9"/>
        <v>0</v>
      </c>
      <c r="E49" s="174">
        <f>Долечивание!I49</f>
        <v>0</v>
      </c>
      <c r="F49" s="80">
        <f>'Кибер-нож'!K49</f>
        <v>0</v>
      </c>
      <c r="G49" s="81">
        <f>Венерология!I49</f>
        <v>0</v>
      </c>
      <c r="H49" s="81">
        <f>'Паллиативная МП'!H49</f>
        <v>0</v>
      </c>
      <c r="I49" s="81">
        <f>Психотерапия!Q49</f>
        <v>0</v>
      </c>
      <c r="J49" s="81">
        <f>Наркология!Q49</f>
        <v>0</v>
      </c>
      <c r="K49" s="82">
        <f>Фтизиатрия!K49</f>
        <v>0</v>
      </c>
      <c r="N49" s="76">
        <f>Долечивание!D49+'Кибер-нож'!D49+Венерология!D49+Психотерапия!F49+Наркология!F49+Фтизиатрия!F49</f>
        <v>0</v>
      </c>
      <c r="O49" s="76">
        <f>'Паллиативная МП'!D49</f>
        <v>0</v>
      </c>
      <c r="P49" s="76">
        <f>'Паллиативная МП'!E49</f>
        <v>0</v>
      </c>
      <c r="Q49" s="76">
        <f>Долечивание!E49+'Кибер-нож'!E49+Венерология!E49+Психотерапия!I49+Наркология!I49+Фтизиатрия!G49</f>
        <v>0</v>
      </c>
      <c r="R49" s="76">
        <f>Долечивание!G49+'Кибер-нож'!G49+Венерология!G49+Психотерапия!M49+Наркология!M49+Фтизиатрия!I49</f>
        <v>0</v>
      </c>
      <c r="S49" s="76">
        <f>'Паллиативная МП'!G49</f>
        <v>0</v>
      </c>
      <c r="T49" s="76">
        <f>Долечивание!H49+'Кибер-нож'!H49+Венерология!H49+Психотерапия!P49+Наркология!P49+Фтизиатрия!J49</f>
        <v>0</v>
      </c>
      <c r="U49" s="255">
        <f t="shared" si="8"/>
        <v>0</v>
      </c>
      <c r="V49" s="44">
        <f t="shared" si="4"/>
        <v>0</v>
      </c>
    </row>
    <row r="50" spans="1:22" x14ac:dyDescent="0.2">
      <c r="A50" s="265">
        <v>39</v>
      </c>
      <c r="B50" s="175" t="s">
        <v>99</v>
      </c>
      <c r="C50" s="54" t="s">
        <v>100</v>
      </c>
      <c r="D50" s="83">
        <f t="shared" si="9"/>
        <v>47264960.219999999</v>
      </c>
      <c r="E50" s="174">
        <f>Долечивание!I50</f>
        <v>0</v>
      </c>
      <c r="F50" s="80">
        <f>'Кибер-нож'!K50</f>
        <v>0</v>
      </c>
      <c r="G50" s="81">
        <f>Венерология!I50</f>
        <v>4942167.8100000005</v>
      </c>
      <c r="H50" s="81">
        <f>'Паллиативная МП'!H50</f>
        <v>15099693.279999999</v>
      </c>
      <c r="I50" s="81">
        <f>Психотерапия!Q50</f>
        <v>0</v>
      </c>
      <c r="J50" s="81">
        <f>Наркология!Q50</f>
        <v>27223099.129999999</v>
      </c>
      <c r="K50" s="82">
        <f>Фтизиатрия!K50</f>
        <v>0</v>
      </c>
      <c r="N50" s="76">
        <f>Долечивание!D50+'Кибер-нож'!D50+Венерология!D50+Психотерапия!F50+Наркология!F50+Фтизиатрия!F50</f>
        <v>10786417.469999999</v>
      </c>
      <c r="O50" s="76">
        <f>'Паллиативная МП'!D50</f>
        <v>2210412.0499999998</v>
      </c>
      <c r="P50" s="76">
        <f>'Паллиативная МП'!E50</f>
        <v>1813280.03</v>
      </c>
      <c r="Q50" s="76">
        <f>Долечивание!E50+'Кибер-нож'!E50+Венерология!E50+Психотерапия!I50+Наркология!I50+Фтизиатрия!G50</f>
        <v>5645037.3500000006</v>
      </c>
      <c r="R50" s="76">
        <f>Долечивание!G50+'Кибер-нож'!G50+Венерология!G50+Психотерапия!M50+Наркология!M50+Фтизиатрия!I50</f>
        <v>15733812.119999999</v>
      </c>
      <c r="S50" s="76">
        <f>'Паллиативная МП'!G50</f>
        <v>11076001.199999999</v>
      </c>
      <c r="T50" s="76">
        <f>Долечивание!H50+'Кибер-нож'!H50+Венерология!H50+Психотерапия!P50+Наркология!P50+Фтизиатрия!J50</f>
        <v>0</v>
      </c>
      <c r="U50" s="255">
        <f t="shared" si="8"/>
        <v>47264960.219999999</v>
      </c>
      <c r="V50" s="44">
        <f t="shared" si="4"/>
        <v>0</v>
      </c>
    </row>
    <row r="51" spans="1:22" x14ac:dyDescent="0.2">
      <c r="A51" s="265">
        <v>40</v>
      </c>
      <c r="B51" s="52" t="s">
        <v>101</v>
      </c>
      <c r="C51" s="54" t="s">
        <v>218</v>
      </c>
      <c r="D51" s="83">
        <f t="shared" si="9"/>
        <v>21742493.060000002</v>
      </c>
      <c r="E51" s="174">
        <f>Долечивание!I51</f>
        <v>0</v>
      </c>
      <c r="F51" s="80">
        <f>'Кибер-нож'!K51</f>
        <v>0</v>
      </c>
      <c r="G51" s="81">
        <f>Венерология!I51</f>
        <v>1514855.85</v>
      </c>
      <c r="H51" s="81">
        <f>'Паллиативная МП'!H51</f>
        <v>11443528.5</v>
      </c>
      <c r="I51" s="81">
        <f>Психотерапия!Q51</f>
        <v>3603277.38</v>
      </c>
      <c r="J51" s="81">
        <f>Наркология!Q51</f>
        <v>2654721.33</v>
      </c>
      <c r="K51" s="82">
        <f>Фтизиатрия!K51</f>
        <v>2526110</v>
      </c>
      <c r="N51" s="76">
        <f>Долечивание!D51+'Кибер-нож'!D51+Венерология!D51+Психотерапия!F51+Наркология!F51+Фтизиатрия!F51</f>
        <v>4840376.09</v>
      </c>
      <c r="O51" s="76">
        <f>'Паллиативная МП'!D51</f>
        <v>583506.6</v>
      </c>
      <c r="P51" s="76">
        <f>'Паллиативная МП'!E51</f>
        <v>790929.9</v>
      </c>
      <c r="Q51" s="76">
        <f>Долечивание!E51+'Кибер-нож'!E51+Венерология!E51+Психотерапия!I51+Наркология!I51+Фтизиатрия!G51</f>
        <v>2687064.4699999997</v>
      </c>
      <c r="R51" s="76">
        <f>Долечивание!G51+'Кибер-нож'!G51+Венерология!G51+Психотерапия!M51+Наркология!M51+Фтизиатрия!I51</f>
        <v>0</v>
      </c>
      <c r="S51" s="76">
        <f>'Паллиативная МП'!G51</f>
        <v>10069092</v>
      </c>
      <c r="T51" s="76">
        <f>Долечивание!H51+'Кибер-нож'!H51+Венерология!H51+Психотерапия!P51+Наркология!P51+Фтизиатрия!J51</f>
        <v>2771524</v>
      </c>
      <c r="U51" s="255">
        <f t="shared" si="8"/>
        <v>21742493.059999999</v>
      </c>
      <c r="V51" s="44">
        <f t="shared" si="4"/>
        <v>0</v>
      </c>
    </row>
    <row r="52" spans="1:22" x14ac:dyDescent="0.2">
      <c r="A52" s="265">
        <v>41</v>
      </c>
      <c r="B52" s="52" t="s">
        <v>102</v>
      </c>
      <c r="C52" s="54" t="s">
        <v>2</v>
      </c>
      <c r="D52" s="83">
        <f t="shared" si="9"/>
        <v>64555422.479999997</v>
      </c>
      <c r="E52" s="174">
        <f>Долечивание!I52</f>
        <v>0</v>
      </c>
      <c r="F52" s="80">
        <f>'Кибер-нож'!K52</f>
        <v>0</v>
      </c>
      <c r="G52" s="81">
        <f>Венерология!I52</f>
        <v>5179837.75</v>
      </c>
      <c r="H52" s="81">
        <f>'Паллиативная МП'!H52</f>
        <v>24891285.009999998</v>
      </c>
      <c r="I52" s="81">
        <f>Психотерапия!Q52</f>
        <v>0</v>
      </c>
      <c r="J52" s="81">
        <f>Наркология!Q52</f>
        <v>29432079.719999999</v>
      </c>
      <c r="K52" s="82">
        <f>Фтизиатрия!K52</f>
        <v>5052220</v>
      </c>
      <c r="N52" s="76">
        <f>Долечивание!D52+'Кибер-нож'!D52+Венерология!D52+Психотерапия!F52+Наркология!F52+Фтизиатрия!F52</f>
        <v>11915643.75</v>
      </c>
      <c r="O52" s="76">
        <f>'Паллиативная МП'!D52</f>
        <v>2312935.7999999998</v>
      </c>
      <c r="P52" s="76">
        <f>'Паллиативная МП'!E52</f>
        <v>2440165.21</v>
      </c>
      <c r="Q52" s="76">
        <f>Долечивание!E52+'Кибер-нож'!E52+Венерология!E52+Психотерапия!I52+Наркология!I52+Фтизиатрия!G52</f>
        <v>9153726.879999999</v>
      </c>
      <c r="R52" s="76">
        <f>Долечивание!G52+'Кибер-нож'!G52+Венерология!G52+Психотерапия!M52+Наркология!M52+Фтизиатрия!I52</f>
        <v>17584848.84</v>
      </c>
      <c r="S52" s="76">
        <f>'Паллиативная МП'!G52</f>
        <v>20138184</v>
      </c>
      <c r="T52" s="76">
        <f>Долечивание!H52+'Кибер-нож'!H52+Венерология!H52+Психотерапия!P52+Наркология!P52+Фтизиатрия!J52</f>
        <v>1009918</v>
      </c>
      <c r="U52" s="255">
        <f t="shared" si="8"/>
        <v>64555422.480000004</v>
      </c>
      <c r="V52" s="44">
        <f t="shared" si="4"/>
        <v>0</v>
      </c>
    </row>
    <row r="53" spans="1:22" x14ac:dyDescent="0.2">
      <c r="A53" s="265">
        <v>42</v>
      </c>
      <c r="B53" s="175" t="s">
        <v>103</v>
      </c>
      <c r="C53" s="54" t="s">
        <v>3</v>
      </c>
      <c r="D53" s="83">
        <f t="shared" si="9"/>
        <v>16204106.759999998</v>
      </c>
      <c r="E53" s="174">
        <f>Долечивание!I53</f>
        <v>0</v>
      </c>
      <c r="F53" s="80">
        <f>'Кибер-нож'!K53</f>
        <v>0</v>
      </c>
      <c r="G53" s="81">
        <f>Венерология!I53</f>
        <v>1298928.6000000001</v>
      </c>
      <c r="H53" s="81">
        <f>'Паллиативная МП'!H53</f>
        <v>10069092</v>
      </c>
      <c r="I53" s="81">
        <f>Психотерапия!Q53</f>
        <v>0</v>
      </c>
      <c r="J53" s="81">
        <f>Наркология!Q53</f>
        <v>1995302.69</v>
      </c>
      <c r="K53" s="82">
        <f>Фтизиатрия!K53</f>
        <v>2840783.4699999997</v>
      </c>
      <c r="N53" s="76">
        <f>Долечивание!D53+'Кибер-нож'!D53+Венерология!D53+Психотерапия!F53+Наркология!F53+Фтизиатрия!F53</f>
        <v>3971534.31</v>
      </c>
      <c r="O53" s="76">
        <f>'Паллиативная МП'!D53</f>
        <v>0</v>
      </c>
      <c r="P53" s="76">
        <f>'Паллиативная МП'!E53</f>
        <v>0</v>
      </c>
      <c r="Q53" s="76">
        <f>Долечивание!E53+'Кибер-нож'!E53+Венерология!E53+Психотерапия!I53+Наркология!I53+Фтизиатрия!G53</f>
        <v>2163480.4500000002</v>
      </c>
      <c r="R53" s="76">
        <f>Долечивание!G53+'Кибер-нож'!G53+Венерология!G53+Психотерапия!M53+Наркология!M53+Фтизиатрия!I53</f>
        <v>0</v>
      </c>
      <c r="S53" s="76">
        <f>'Паллиативная МП'!G53</f>
        <v>10069092</v>
      </c>
      <c r="T53" s="76">
        <f>Долечивание!H53+'Кибер-нож'!H53+Венерология!H53+Психотерапия!P53+Наркология!P53+Фтизиатрия!J53</f>
        <v>0</v>
      </c>
      <c r="U53" s="255">
        <f t="shared" si="8"/>
        <v>16204106.76</v>
      </c>
      <c r="V53" s="44">
        <f t="shared" si="4"/>
        <v>0</v>
      </c>
    </row>
    <row r="54" spans="1:22" x14ac:dyDescent="0.2">
      <c r="A54" s="265">
        <v>43</v>
      </c>
      <c r="B54" s="19" t="s">
        <v>149</v>
      </c>
      <c r="C54" s="54" t="s">
        <v>32</v>
      </c>
      <c r="D54" s="83">
        <f t="shared" si="9"/>
        <v>22220761.280000001</v>
      </c>
      <c r="E54" s="174">
        <f>Долечивание!I54</f>
        <v>0</v>
      </c>
      <c r="F54" s="80">
        <f>'Кибер-нож'!K54</f>
        <v>0</v>
      </c>
      <c r="G54" s="81">
        <f>Венерология!I54</f>
        <v>1368474</v>
      </c>
      <c r="H54" s="81">
        <f>'Паллиативная МП'!H54</f>
        <v>10654942</v>
      </c>
      <c r="I54" s="81">
        <f>Психотерапия!Q54</f>
        <v>0</v>
      </c>
      <c r="J54" s="81">
        <f>Наркология!Q54</f>
        <v>7039707.7799999993</v>
      </c>
      <c r="K54" s="82">
        <f>Фтизиатрия!K54</f>
        <v>3157637.5</v>
      </c>
      <c r="N54" s="76">
        <f>Долечивание!D54+'Кибер-нож'!D54+Венерология!D54+Психотерапия!F54+Наркология!F54+Фтизиатрия!F54</f>
        <v>4456294.4399999995</v>
      </c>
      <c r="O54" s="76">
        <f>'Паллиативная МП'!D54</f>
        <v>585850</v>
      </c>
      <c r="P54" s="76">
        <f>'Паллиативная МП'!E54</f>
        <v>0</v>
      </c>
      <c r="Q54" s="76">
        <f>Долечивание!E54+'Кибер-нож'!E54+Венерология!E54+Психотерапия!I54+Наркология!I54+Фтизиатрия!G54</f>
        <v>3407451.4</v>
      </c>
      <c r="R54" s="76">
        <f>Долечивание!G54+'Кибер-нож'!G54+Венерология!G54+Психотерапия!M54+Наркология!M54+Фтизиатрия!I54</f>
        <v>3702073.44</v>
      </c>
      <c r="S54" s="76">
        <f>'Паллиативная МП'!G54</f>
        <v>10069092</v>
      </c>
      <c r="T54" s="76">
        <f>Долечивание!H54+'Кибер-нож'!H54+Венерология!H54+Психотерапия!P54+Наркология!P54+Фтизиатрия!J54</f>
        <v>0</v>
      </c>
      <c r="U54" s="255">
        <f t="shared" si="8"/>
        <v>22220761.280000001</v>
      </c>
      <c r="V54" s="44">
        <f t="shared" si="4"/>
        <v>0</v>
      </c>
    </row>
    <row r="55" spans="1:22" x14ac:dyDescent="0.2">
      <c r="A55" s="265">
        <v>87</v>
      </c>
      <c r="B55" s="175" t="s">
        <v>104</v>
      </c>
      <c r="C55" s="54" t="s">
        <v>214</v>
      </c>
      <c r="D55" s="83">
        <f t="shared" si="9"/>
        <v>35159475.310000002</v>
      </c>
      <c r="E55" s="174">
        <f>Долечивание!I55</f>
        <v>0</v>
      </c>
      <c r="F55" s="80">
        <f>'Кибер-нож'!K55</f>
        <v>0</v>
      </c>
      <c r="G55" s="81">
        <f>Венерология!I55</f>
        <v>1422315.6</v>
      </c>
      <c r="H55" s="81">
        <f>'Паллиативная МП'!H55</f>
        <v>10069092</v>
      </c>
      <c r="I55" s="81">
        <f>Психотерапия!Q55</f>
        <v>18042682</v>
      </c>
      <c r="J55" s="81">
        <f>Наркология!Q55</f>
        <v>2467748.21</v>
      </c>
      <c r="K55" s="82">
        <f>Фтизиатрия!K55</f>
        <v>3157637.5</v>
      </c>
      <c r="N55" s="76">
        <f>Долечивание!D55+'Кибер-нож'!D55+Венерология!D55+Психотерапия!F55+Наркология!F55+Фтизиатрия!F55</f>
        <v>5485840.9000000004</v>
      </c>
      <c r="O55" s="76">
        <f>'Паллиативная МП'!D55</f>
        <v>0</v>
      </c>
      <c r="P55" s="76">
        <f>'Паллиативная МП'!E55</f>
        <v>0</v>
      </c>
      <c r="Q55" s="76">
        <f>Долечивание!E55+'Кибер-нож'!E55+Венерология!E55+Психотерапия!I55+Наркология!I55+Фтизиатрия!G55</f>
        <v>2568008.61</v>
      </c>
      <c r="R55" s="76">
        <f>Долечивание!G55+'Кибер-нож'!G55+Венерология!G55+Психотерапия!M55+Наркология!M55+Фтизиатрия!I55</f>
        <v>17036533.800000001</v>
      </c>
      <c r="S55" s="76">
        <f>'Паллиативная МП'!G55</f>
        <v>10069092</v>
      </c>
      <c r="T55" s="76">
        <f>Долечивание!H55+'Кибер-нож'!H55+Венерология!H55+Психотерапия!P55+Наркология!P55+Фтизиатрия!J55</f>
        <v>0</v>
      </c>
      <c r="U55" s="255">
        <f t="shared" si="8"/>
        <v>35159475.310000002</v>
      </c>
      <c r="V55" s="44">
        <f t="shared" si="4"/>
        <v>0</v>
      </c>
    </row>
    <row r="56" spans="1:22" x14ac:dyDescent="0.2">
      <c r="A56" s="265">
        <v>44</v>
      </c>
      <c r="B56" s="19" t="s">
        <v>105</v>
      </c>
      <c r="C56" s="54" t="s">
        <v>0</v>
      </c>
      <c r="D56" s="83">
        <f t="shared" si="9"/>
        <v>32951059.460000001</v>
      </c>
      <c r="E56" s="174">
        <f>Долечивание!I56</f>
        <v>0</v>
      </c>
      <c r="F56" s="80">
        <f>'Кибер-нож'!K56</f>
        <v>0</v>
      </c>
      <c r="G56" s="81">
        <f>Венерология!I56</f>
        <v>1279859.7</v>
      </c>
      <c r="H56" s="81">
        <f>'Паллиативная МП'!H56</f>
        <v>12020019.779999999</v>
      </c>
      <c r="I56" s="81">
        <f>Психотерапия!Q56</f>
        <v>0</v>
      </c>
      <c r="J56" s="81">
        <f>Наркология!Q56</f>
        <v>14913633.449999999</v>
      </c>
      <c r="K56" s="82">
        <f>Фтизиатрия!K56</f>
        <v>4737546.53</v>
      </c>
      <c r="N56" s="76">
        <f>Долечивание!D56+'Кибер-нож'!D56+Венерология!D56+Психотерапия!F56+Наркология!F56+Фтизиатрия!F56</f>
        <v>5783411.8499999996</v>
      </c>
      <c r="O56" s="76">
        <f>'Паллиативная МП'!D56</f>
        <v>796756</v>
      </c>
      <c r="P56" s="76">
        <f>'Паллиативная МП'!E56</f>
        <v>1154171.78</v>
      </c>
      <c r="Q56" s="76">
        <f>Долечивание!E56+'Кибер-нож'!E56+Венерология!E56+Психотерапия!I56+Наркология!I56+Фтизиатрия!G56</f>
        <v>5892444.2300000004</v>
      </c>
      <c r="R56" s="76">
        <f>Долечивание!G56+'Кибер-нож'!G56+Венерология!G56+Психотерапия!M56+Наркология!M56+Фтизиатрия!I56</f>
        <v>9255183.5999999996</v>
      </c>
      <c r="S56" s="76">
        <f>'Паллиативная МП'!G56</f>
        <v>10069092</v>
      </c>
      <c r="T56" s="76">
        <f>Долечивание!H56+'Кибер-нож'!H56+Венерология!H56+Психотерапия!P56+Наркология!P56+Фтизиатрия!J56</f>
        <v>0</v>
      </c>
      <c r="U56" s="255">
        <f t="shared" si="8"/>
        <v>32951059.460000001</v>
      </c>
      <c r="V56" s="44">
        <f t="shared" si="4"/>
        <v>0</v>
      </c>
    </row>
    <row r="57" spans="1:22" x14ac:dyDescent="0.2">
      <c r="A57" s="265">
        <v>45</v>
      </c>
      <c r="B57" s="175" t="s">
        <v>106</v>
      </c>
      <c r="C57" s="54" t="s">
        <v>4</v>
      </c>
      <c r="D57" s="83">
        <f t="shared" si="9"/>
        <v>14223330.24</v>
      </c>
      <c r="E57" s="174">
        <f>Долечивание!I57</f>
        <v>0</v>
      </c>
      <c r="F57" s="80">
        <f>'Кибер-нож'!K57</f>
        <v>0</v>
      </c>
      <c r="G57" s="81">
        <f>Венерология!I57</f>
        <v>706671</v>
      </c>
      <c r="H57" s="81">
        <f>'Паллиативная МП'!H57</f>
        <v>10361431.15</v>
      </c>
      <c r="I57" s="81">
        <f>Психотерапия!Q57</f>
        <v>0</v>
      </c>
      <c r="J57" s="81">
        <f>Наркология!Q57</f>
        <v>1260645.5899999999</v>
      </c>
      <c r="K57" s="82">
        <f>Фтизиатрия!K57</f>
        <v>1894582.5</v>
      </c>
      <c r="N57" s="76">
        <f>Долечивание!D57+'Кибер-нож'!D57+Венерология!D57+Психотерапия!F57+Наркология!F57+Фтизиатрия!F57</f>
        <v>2504342.58</v>
      </c>
      <c r="O57" s="76">
        <f>'Паллиативная МП'!D57</f>
        <v>292339.15000000002</v>
      </c>
      <c r="P57" s="76">
        <f>'Паллиативная МП'!E57</f>
        <v>0</v>
      </c>
      <c r="Q57" s="76">
        <f>Долечивание!E57+'Кибер-нож'!E57+Венерология!E57+Психотерапия!I57+Наркология!I57+Фтизиатрия!G57</f>
        <v>1357556.51</v>
      </c>
      <c r="R57" s="76">
        <f>Долечивание!G57+'Кибер-нож'!G57+Венерология!G57+Психотерапия!M57+Наркология!M57+Фтизиатрия!I57</f>
        <v>0</v>
      </c>
      <c r="S57" s="76">
        <f>'Паллиативная МП'!G57</f>
        <v>10069092</v>
      </c>
      <c r="T57" s="76">
        <f>Долечивание!H57+'Кибер-нож'!H57+Венерология!H57+Психотерапия!P57+Наркология!P57+Фтизиатрия!J57</f>
        <v>0</v>
      </c>
      <c r="U57" s="255">
        <f t="shared" si="8"/>
        <v>14223330.24</v>
      </c>
      <c r="V57" s="44">
        <f t="shared" si="4"/>
        <v>0</v>
      </c>
    </row>
    <row r="58" spans="1:22" x14ac:dyDescent="0.2">
      <c r="A58" s="265">
        <v>46</v>
      </c>
      <c r="B58" s="19" t="s">
        <v>107</v>
      </c>
      <c r="C58" s="54" t="s">
        <v>1</v>
      </c>
      <c r="D58" s="83">
        <f t="shared" si="9"/>
        <v>17521170.890000001</v>
      </c>
      <c r="E58" s="174">
        <f>Долечивание!I58</f>
        <v>0</v>
      </c>
      <c r="F58" s="80">
        <f>'Кибер-нож'!K58</f>
        <v>0</v>
      </c>
      <c r="G58" s="81">
        <f>Венерология!I58</f>
        <v>1426802.4</v>
      </c>
      <c r="H58" s="81">
        <f>'Паллиативная МП'!H58</f>
        <v>10944365.460000001</v>
      </c>
      <c r="I58" s="81">
        <f>Психотерапия!Q58</f>
        <v>0</v>
      </c>
      <c r="J58" s="81">
        <f>Наркология!Q58</f>
        <v>1992365.5299999998</v>
      </c>
      <c r="K58" s="82">
        <f>Фтизиатрия!K58</f>
        <v>3157637.5</v>
      </c>
      <c r="N58" s="76">
        <f>Долечивание!D58+'Кибер-нож'!D58+Венерология!D58+Психотерапия!F58+Наркология!F58+Фтизиатрия!F58</f>
        <v>4387147.32</v>
      </c>
      <c r="O58" s="76">
        <f>'Паллиативная МП'!D58</f>
        <v>544254.65</v>
      </c>
      <c r="P58" s="76">
        <f>'Паллиативная МП'!E58</f>
        <v>331018.81</v>
      </c>
      <c r="Q58" s="76">
        <f>Долечивание!E58+'Кибер-нож'!E58+Венерология!E58+Психотерапия!I58+Наркология!I58+Фтизиатрия!G58</f>
        <v>2189658.11</v>
      </c>
      <c r="R58" s="76">
        <f>Долечивание!G58+'Кибер-нож'!G58+Венерология!G58+Психотерапия!M58+Наркология!M58+Фтизиатрия!I58</f>
        <v>0</v>
      </c>
      <c r="S58" s="76">
        <f>'Паллиативная МП'!G58</f>
        <v>10069092</v>
      </c>
      <c r="T58" s="76">
        <f>Долечивание!H58+'Кибер-нож'!H58+Венерология!H58+Психотерапия!P58+Наркология!P58+Фтизиатрия!J58</f>
        <v>0</v>
      </c>
      <c r="U58" s="255">
        <f t="shared" si="8"/>
        <v>17521170.890000001</v>
      </c>
      <c r="V58" s="44">
        <f t="shared" si="4"/>
        <v>0</v>
      </c>
    </row>
    <row r="59" spans="1:22" x14ac:dyDescent="0.2">
      <c r="A59" s="265">
        <v>47</v>
      </c>
      <c r="B59" s="175" t="s">
        <v>108</v>
      </c>
      <c r="C59" s="54" t="s">
        <v>215</v>
      </c>
      <c r="D59" s="83">
        <f t="shared" si="9"/>
        <v>20823307.07</v>
      </c>
      <c r="E59" s="174">
        <f>Долечивание!I59</f>
        <v>0</v>
      </c>
      <c r="F59" s="80">
        <f>'Кибер-нож'!K59</f>
        <v>0</v>
      </c>
      <c r="G59" s="81">
        <f>Венерология!I59</f>
        <v>1569819.15</v>
      </c>
      <c r="H59" s="81">
        <f>'Паллиативная МП'!H59</f>
        <v>10884595.199999999</v>
      </c>
      <c r="I59" s="81">
        <f>Психотерапия!Q59</f>
        <v>0</v>
      </c>
      <c r="J59" s="81">
        <f>Наркология!Q59</f>
        <v>3442978.2199999997</v>
      </c>
      <c r="K59" s="82">
        <f>Фтизиатрия!K59</f>
        <v>4925914.5</v>
      </c>
      <c r="N59" s="76">
        <f>Долечивание!D59+'Кибер-нож'!D59+Венерология!D59+Психотерапия!F59+Наркология!F59+Фтизиатрия!F59</f>
        <v>6169810.71</v>
      </c>
      <c r="O59" s="76">
        <f>'Паллиативная МП'!D59</f>
        <v>815503.2</v>
      </c>
      <c r="P59" s="76">
        <f>'Паллиативная МП'!E59</f>
        <v>0</v>
      </c>
      <c r="Q59" s="76">
        <f>Долечивание!E59+'Кибер-нож'!E59+Венерология!E59+Психотерапия!I59+Наркология!I59+Фтизиатрия!G59</f>
        <v>3768901.16</v>
      </c>
      <c r="R59" s="76">
        <f>Долечивание!G59+'Кибер-нож'!G59+Венерология!G59+Психотерапия!M59+Наркология!M59+Фтизиатрия!I59</f>
        <v>0</v>
      </c>
      <c r="S59" s="76">
        <f>'Паллиативная МП'!G59</f>
        <v>10069092</v>
      </c>
      <c r="T59" s="76">
        <f>Долечивание!H59+'Кибер-нож'!H59+Венерология!H59+Психотерапия!P59+Наркология!P59+Фтизиатрия!J59</f>
        <v>0</v>
      </c>
      <c r="U59" s="255">
        <f t="shared" si="8"/>
        <v>20823307.07</v>
      </c>
      <c r="V59" s="44">
        <f t="shared" si="4"/>
        <v>0</v>
      </c>
    </row>
    <row r="60" spans="1:22" x14ac:dyDescent="0.2">
      <c r="A60" s="265">
        <v>48</v>
      </c>
      <c r="B60" s="175" t="s">
        <v>109</v>
      </c>
      <c r="C60" s="54" t="s">
        <v>25</v>
      </c>
      <c r="D60" s="83">
        <f t="shared" si="9"/>
        <v>78309289.310000002</v>
      </c>
      <c r="E60" s="174">
        <f>Долечивание!I60</f>
        <v>0</v>
      </c>
      <c r="F60" s="80">
        <f>'Кибер-нож'!K60</f>
        <v>0</v>
      </c>
      <c r="G60" s="81">
        <f>Венерология!I60</f>
        <v>6047645.5499999998</v>
      </c>
      <c r="H60" s="81">
        <f>'Паллиативная МП'!H60</f>
        <v>19710253.829999998</v>
      </c>
      <c r="I60" s="81">
        <f>Психотерапия!Q60</f>
        <v>0</v>
      </c>
      <c r="J60" s="81">
        <f>Наркология!Q60</f>
        <v>43078477.430000007</v>
      </c>
      <c r="K60" s="82">
        <f>Фтизиатрия!K60</f>
        <v>9472912.5</v>
      </c>
      <c r="N60" s="76">
        <f>Долечивание!D60+'Кибер-нож'!D60+Венерология!D60+Психотерапия!F60+Наркология!F60+Фтизиатрия!F60</f>
        <v>18114162.329999998</v>
      </c>
      <c r="O60" s="76">
        <f>'Паллиативная МП'!D60</f>
        <v>2720101.55</v>
      </c>
      <c r="P60" s="76">
        <f>'Паллиативная МП'!E60</f>
        <v>1886514.28</v>
      </c>
      <c r="Q60" s="76">
        <f>Долечивание!E60+'Кибер-нож'!E60+Венерология!E60+Психотерапия!I60+Наркология!I60+Фтизиатрия!G60</f>
        <v>15109668.949999999</v>
      </c>
      <c r="R60" s="76">
        <f>Долечивание!G60+'Кибер-нож'!G60+Венерология!G60+Психотерапия!M60+Наркология!M60+Фтизиатрия!I60</f>
        <v>23137959</v>
      </c>
      <c r="S60" s="76">
        <f>'Паллиативная МП'!G60</f>
        <v>15103638</v>
      </c>
      <c r="T60" s="76">
        <f>Долечивание!H60+'Кибер-нож'!H60+Венерология!H60+Психотерапия!P60+Наркология!P60+Фтизиатрия!J60</f>
        <v>2237245.2000000002</v>
      </c>
      <c r="U60" s="255">
        <f t="shared" si="8"/>
        <v>78309289.310000002</v>
      </c>
      <c r="V60" s="44">
        <f t="shared" si="4"/>
        <v>0</v>
      </c>
    </row>
    <row r="61" spans="1:22" x14ac:dyDescent="0.2">
      <c r="A61" s="265">
        <v>49</v>
      </c>
      <c r="B61" s="175" t="s">
        <v>157</v>
      </c>
      <c r="C61" s="54" t="s">
        <v>52</v>
      </c>
      <c r="D61" s="83">
        <f t="shared" si="9"/>
        <v>22572012.719999999</v>
      </c>
      <c r="E61" s="174">
        <f>Долечивание!I61</f>
        <v>0</v>
      </c>
      <c r="F61" s="80">
        <f>'Кибер-нож'!K61</f>
        <v>0</v>
      </c>
      <c r="G61" s="81">
        <f>Венерология!I61</f>
        <v>1164324.6000000001</v>
      </c>
      <c r="H61" s="81">
        <f>'Паллиативная МП'!H61</f>
        <v>11745253.129999999</v>
      </c>
      <c r="I61" s="81">
        <f>Психотерапия!Q61</f>
        <v>3691732.98</v>
      </c>
      <c r="J61" s="81">
        <f>Наркология!Q61</f>
        <v>2434148.0100000002</v>
      </c>
      <c r="K61" s="82">
        <f>Фтизиатрия!K61</f>
        <v>3536554</v>
      </c>
      <c r="N61" s="76">
        <f>Долечивание!D61+'Кибер-нож'!D61+Венерология!D61+Психотерапия!F61+Наркология!F61+Фтизиатрия!F61</f>
        <v>5308696.2200000007</v>
      </c>
      <c r="O61" s="76">
        <f>'Паллиативная МП'!D61</f>
        <v>595223.6</v>
      </c>
      <c r="P61" s="76">
        <f>'Паллиативная МП'!E61</f>
        <v>1080937.53</v>
      </c>
      <c r="Q61" s="76">
        <f>Долечивание!E61+'Кибер-нож'!E61+Венерология!E61+Психотерапия!I61+Наркология!I61+Фтизиатрия!G61</f>
        <v>2746539.37</v>
      </c>
      <c r="R61" s="76">
        <f>Долечивание!G61+'Кибер-нож'!G61+Венерология!G61+Психотерапия!M61+Наркология!M61+Фтизиатрия!I61</f>
        <v>0</v>
      </c>
      <c r="S61" s="76">
        <f>'Паллиативная МП'!G61</f>
        <v>10069092</v>
      </c>
      <c r="T61" s="76">
        <f>Долечивание!H61+'Кибер-нож'!H61+Венерология!H61+Психотерапия!P61+Наркология!P61+Фтизиатрия!J61</f>
        <v>2771524</v>
      </c>
      <c r="U61" s="255">
        <f t="shared" si="8"/>
        <v>22572012.719999999</v>
      </c>
      <c r="V61" s="44">
        <f t="shared" si="4"/>
        <v>0</v>
      </c>
    </row>
    <row r="62" spans="1:22" x14ac:dyDescent="0.2">
      <c r="A62" s="265">
        <v>95</v>
      </c>
      <c r="B62" s="175" t="s">
        <v>110</v>
      </c>
      <c r="C62" s="54" t="s">
        <v>216</v>
      </c>
      <c r="D62" s="83">
        <f t="shared" si="9"/>
        <v>15929363.050000001</v>
      </c>
      <c r="E62" s="174">
        <f>Долечивание!I62</f>
        <v>0</v>
      </c>
      <c r="F62" s="80">
        <f>'Кибер-нож'!K62</f>
        <v>0</v>
      </c>
      <c r="G62" s="81">
        <f>Венерология!I62</f>
        <v>1176102.45</v>
      </c>
      <c r="H62" s="81">
        <f>'Паллиативная МП'!H62</f>
        <v>10525469.15</v>
      </c>
      <c r="I62" s="81">
        <f>Психотерапия!Q62</f>
        <v>0</v>
      </c>
      <c r="J62" s="81">
        <f>Наркология!Q62</f>
        <v>1639618.98</v>
      </c>
      <c r="K62" s="82">
        <f>Фтизиатрия!K62</f>
        <v>2588172.4699999997</v>
      </c>
      <c r="N62" s="76">
        <f>Долечивание!D62+'Кибер-нож'!D62+Венерология!D62+Психотерапия!F62+Наркология!F62+Фтизиатрия!F62</f>
        <v>3598739.34</v>
      </c>
      <c r="O62" s="76">
        <f>'Паллиативная МП'!D62</f>
        <v>456377.15</v>
      </c>
      <c r="P62" s="76">
        <f>'Паллиативная МП'!E62</f>
        <v>0</v>
      </c>
      <c r="Q62" s="76">
        <f>Долечивание!E62+'Кибер-нож'!E62+Венерология!E62+Психотерапия!I62+Наркология!I62+Фтизиатрия!G62</f>
        <v>1805154.56</v>
      </c>
      <c r="R62" s="76">
        <f>Долечивание!G62+'Кибер-нож'!G62+Венерология!G62+Психотерапия!M62+Наркология!M62+Фтизиатрия!I62</f>
        <v>0</v>
      </c>
      <c r="S62" s="76">
        <f>'Паллиативная МП'!G62</f>
        <v>10069092</v>
      </c>
      <c r="T62" s="76">
        <f>Долечивание!H62+'Кибер-нож'!H62+Венерология!H62+Психотерапия!P62+Наркология!P62+Фтизиатрия!J62</f>
        <v>0</v>
      </c>
      <c r="U62" s="255">
        <f t="shared" si="8"/>
        <v>15929363.050000001</v>
      </c>
      <c r="V62" s="44">
        <f t="shared" si="4"/>
        <v>0</v>
      </c>
    </row>
    <row r="63" spans="1:22" x14ac:dyDescent="0.2">
      <c r="A63" s="265">
        <v>50</v>
      </c>
      <c r="B63" s="19" t="s">
        <v>159</v>
      </c>
      <c r="C63" s="54" t="s">
        <v>217</v>
      </c>
      <c r="D63" s="83">
        <f t="shared" si="9"/>
        <v>19366735.990000002</v>
      </c>
      <c r="E63" s="174">
        <f>Долечивание!I63</f>
        <v>0</v>
      </c>
      <c r="F63" s="80">
        <f>'Кибер-нож'!K63</f>
        <v>0</v>
      </c>
      <c r="G63" s="81">
        <f>Венерология!I63</f>
        <v>1039255.05</v>
      </c>
      <c r="H63" s="81">
        <f>'Паллиативная МП'!H63</f>
        <v>10069092</v>
      </c>
      <c r="I63" s="81">
        <f>Психотерапия!Q63</f>
        <v>3100283.98</v>
      </c>
      <c r="J63" s="81">
        <f>Наркология!Q63</f>
        <v>2441446.4300000002</v>
      </c>
      <c r="K63" s="82">
        <f>Фтизиатрия!K63</f>
        <v>2716658.5300000003</v>
      </c>
      <c r="N63" s="76">
        <f>Долечивание!D63+'Кибер-нож'!D63+Венерология!D63+Психотерапия!F63+Наркология!F63+Фтизиатрия!F63</f>
        <v>4124424.3600000003</v>
      </c>
      <c r="O63" s="76">
        <f>'Паллиативная МП'!D63</f>
        <v>0</v>
      </c>
      <c r="P63" s="76">
        <f>'Паллиативная МП'!E63</f>
        <v>0</v>
      </c>
      <c r="Q63" s="76">
        <f>Долечивание!E63+'Кибер-нож'!E63+Венерология!E63+Психотерапия!I63+Наркология!I63+Фтизиатрия!G63</f>
        <v>2401695.63</v>
      </c>
      <c r="R63" s="76">
        <f>Долечивание!G63+'Кибер-нож'!G63+Венерология!G63+Психотерапия!M63+Наркология!M63+Фтизиатрия!I63</f>
        <v>0</v>
      </c>
      <c r="S63" s="76">
        <f>'Паллиативная МП'!G63</f>
        <v>10069092</v>
      </c>
      <c r="T63" s="76">
        <f>Долечивание!H63+'Кибер-нож'!H63+Венерология!H63+Психотерапия!P63+Наркология!P63+Фтизиатрия!J63</f>
        <v>2771524</v>
      </c>
      <c r="U63" s="255">
        <f t="shared" si="8"/>
        <v>19366735.990000002</v>
      </c>
      <c r="V63" s="44">
        <f t="shared" si="4"/>
        <v>0</v>
      </c>
    </row>
    <row r="64" spans="1:22" x14ac:dyDescent="0.2">
      <c r="A64" s="265">
        <v>97</v>
      </c>
      <c r="B64" s="175" t="s">
        <v>220</v>
      </c>
      <c r="C64" s="54" t="s">
        <v>219</v>
      </c>
      <c r="D64" s="83">
        <f t="shared" si="9"/>
        <v>0</v>
      </c>
      <c r="E64" s="174">
        <f>Долечивание!I64</f>
        <v>0</v>
      </c>
      <c r="F64" s="80">
        <f>'Кибер-нож'!K64</f>
        <v>0</v>
      </c>
      <c r="G64" s="81">
        <f>Венерология!I64</f>
        <v>0</v>
      </c>
      <c r="H64" s="81">
        <f>'Паллиативная МП'!H64</f>
        <v>0</v>
      </c>
      <c r="I64" s="81">
        <f>Психотерапия!Q64</f>
        <v>0</v>
      </c>
      <c r="J64" s="81">
        <f>Наркология!Q64</f>
        <v>0</v>
      </c>
      <c r="K64" s="82">
        <f>Фтизиатрия!K64</f>
        <v>0</v>
      </c>
      <c r="N64" s="76">
        <f>Долечивание!D64+'Кибер-нож'!D64+Венерология!D64+Психотерапия!F64+Наркология!F64+Фтизиатрия!F64</f>
        <v>0</v>
      </c>
      <c r="O64" s="76">
        <f>'Паллиативная МП'!D64</f>
        <v>0</v>
      </c>
      <c r="P64" s="76">
        <f>'Паллиативная МП'!E64</f>
        <v>0</v>
      </c>
      <c r="Q64" s="76">
        <f>Долечивание!E64+'Кибер-нож'!E64+Венерология!E64+Психотерапия!I64+Наркология!I64+Фтизиатрия!G64</f>
        <v>0</v>
      </c>
      <c r="R64" s="76">
        <f>Долечивание!G64+'Кибер-нож'!G64+Венерология!G64+Психотерапия!M64+Наркология!M64+Фтизиатрия!I64</f>
        <v>0</v>
      </c>
      <c r="S64" s="76">
        <f>'Паллиативная МП'!G64</f>
        <v>0</v>
      </c>
      <c r="T64" s="76">
        <f>Долечивание!H64+'Кибер-нож'!H64+Венерология!H64+Психотерапия!P64+Наркология!P64+Фтизиатрия!J64</f>
        <v>0</v>
      </c>
      <c r="U64" s="255">
        <f t="shared" si="8"/>
        <v>0</v>
      </c>
      <c r="V64" s="44">
        <f t="shared" si="4"/>
        <v>0</v>
      </c>
    </row>
    <row r="65" spans="1:22" x14ac:dyDescent="0.2">
      <c r="A65" s="265">
        <v>51</v>
      </c>
      <c r="B65" s="175" t="s">
        <v>234</v>
      </c>
      <c r="C65" s="54" t="s">
        <v>235</v>
      </c>
      <c r="D65" s="83">
        <f t="shared" si="9"/>
        <v>0</v>
      </c>
      <c r="E65" s="174">
        <f>Долечивание!I65</f>
        <v>0</v>
      </c>
      <c r="F65" s="80">
        <f>'Кибер-нож'!K65</f>
        <v>0</v>
      </c>
      <c r="G65" s="81">
        <f>Венерология!I65</f>
        <v>0</v>
      </c>
      <c r="H65" s="81">
        <f>'Паллиативная МП'!H65</f>
        <v>0</v>
      </c>
      <c r="I65" s="81">
        <f>Психотерапия!Q65</f>
        <v>0</v>
      </c>
      <c r="J65" s="81">
        <f>Наркология!Q65</f>
        <v>0</v>
      </c>
      <c r="K65" s="82">
        <f>Фтизиатрия!K65</f>
        <v>0</v>
      </c>
      <c r="N65" s="76">
        <f>Долечивание!D65+'Кибер-нож'!D65+Венерология!D65+Психотерапия!F65+Наркология!F65+Фтизиатрия!F65</f>
        <v>0</v>
      </c>
      <c r="O65" s="76">
        <f>'Паллиативная МП'!D65</f>
        <v>0</v>
      </c>
      <c r="P65" s="76">
        <f>'Паллиативная МП'!E65</f>
        <v>0</v>
      </c>
      <c r="Q65" s="76">
        <f>Долечивание!E65+'Кибер-нож'!E65+Венерология!E65+Психотерапия!I65+Наркология!I65+Фтизиатрия!G65</f>
        <v>0</v>
      </c>
      <c r="R65" s="76">
        <f>Долечивание!G65+'Кибер-нож'!G65+Венерология!G65+Психотерапия!M65+Наркология!M65+Фтизиатрия!I65</f>
        <v>0</v>
      </c>
      <c r="S65" s="76">
        <f>'Паллиативная МП'!G65</f>
        <v>0</v>
      </c>
      <c r="T65" s="76">
        <f>Долечивание!H65+'Кибер-нож'!H65+Венерология!H65+Психотерапия!P65+Наркология!P65+Фтизиатрия!J65</f>
        <v>0</v>
      </c>
      <c r="U65" s="255">
        <f t="shared" si="8"/>
        <v>0</v>
      </c>
      <c r="V65" s="44">
        <f t="shared" si="4"/>
        <v>0</v>
      </c>
    </row>
    <row r="66" spans="1:22" x14ac:dyDescent="0.2">
      <c r="A66" s="265">
        <v>52</v>
      </c>
      <c r="B66" s="175" t="s">
        <v>111</v>
      </c>
      <c r="C66" s="54" t="s">
        <v>51</v>
      </c>
      <c r="D66" s="83">
        <f t="shared" si="9"/>
        <v>0</v>
      </c>
      <c r="E66" s="174">
        <f>Долечивание!I66</f>
        <v>0</v>
      </c>
      <c r="F66" s="80">
        <f>'Кибер-нож'!K66</f>
        <v>0</v>
      </c>
      <c r="G66" s="81">
        <f>Венерология!I66</f>
        <v>0</v>
      </c>
      <c r="H66" s="81">
        <f>'Паллиативная МП'!H66</f>
        <v>0</v>
      </c>
      <c r="I66" s="81">
        <f>Психотерапия!Q66</f>
        <v>0</v>
      </c>
      <c r="J66" s="81">
        <f>Наркология!Q66</f>
        <v>0</v>
      </c>
      <c r="K66" s="82">
        <f>Фтизиатрия!K66</f>
        <v>0</v>
      </c>
      <c r="N66" s="76">
        <f>Долечивание!D66+'Кибер-нож'!D66+Венерология!D66+Психотерапия!F66+Наркология!F66+Фтизиатрия!F66</f>
        <v>0</v>
      </c>
      <c r="O66" s="76">
        <f>'Паллиативная МП'!D66</f>
        <v>0</v>
      </c>
      <c r="P66" s="76">
        <f>'Паллиативная МП'!E66</f>
        <v>0</v>
      </c>
      <c r="Q66" s="76">
        <f>Долечивание!E66+'Кибер-нож'!E66+Венерология!E66+Психотерапия!I66+Наркология!I66+Фтизиатрия!G66</f>
        <v>0</v>
      </c>
      <c r="R66" s="76">
        <f>Долечивание!G66+'Кибер-нож'!G66+Венерология!G66+Психотерапия!M66+Наркология!M66+Фтизиатрия!I66</f>
        <v>0</v>
      </c>
      <c r="S66" s="76">
        <f>'Паллиативная МП'!G66</f>
        <v>0</v>
      </c>
      <c r="T66" s="76">
        <f>Долечивание!H66+'Кибер-нож'!H66+Венерология!H66+Психотерапия!P66+Наркология!P66+Фтизиатрия!J66</f>
        <v>0</v>
      </c>
      <c r="U66" s="255">
        <f t="shared" si="8"/>
        <v>0</v>
      </c>
      <c r="V66" s="44">
        <f t="shared" si="4"/>
        <v>0</v>
      </c>
    </row>
    <row r="67" spans="1:22" x14ac:dyDescent="0.2">
      <c r="A67" s="265">
        <v>53</v>
      </c>
      <c r="B67" s="19" t="s">
        <v>112</v>
      </c>
      <c r="C67" s="54" t="s">
        <v>236</v>
      </c>
      <c r="D67" s="83">
        <f t="shared" si="9"/>
        <v>0</v>
      </c>
      <c r="E67" s="174">
        <f>Долечивание!I67</f>
        <v>0</v>
      </c>
      <c r="F67" s="80">
        <f>'Кибер-нож'!K67</f>
        <v>0</v>
      </c>
      <c r="G67" s="81">
        <f>Венерология!I67</f>
        <v>0</v>
      </c>
      <c r="H67" s="81">
        <f>'Паллиативная МП'!H67</f>
        <v>0</v>
      </c>
      <c r="I67" s="81">
        <f>Психотерапия!Q67</f>
        <v>0</v>
      </c>
      <c r="J67" s="81">
        <f>Наркология!Q67</f>
        <v>0</v>
      </c>
      <c r="K67" s="82">
        <f>Фтизиатрия!K67</f>
        <v>0</v>
      </c>
      <c r="N67" s="76">
        <f>Долечивание!D67+'Кибер-нож'!D67+Венерология!D67+Психотерапия!F67+Наркология!F67+Фтизиатрия!F67</f>
        <v>0</v>
      </c>
      <c r="O67" s="76">
        <f>'Паллиативная МП'!D67</f>
        <v>0</v>
      </c>
      <c r="P67" s="76">
        <f>'Паллиативная МП'!E67</f>
        <v>0</v>
      </c>
      <c r="Q67" s="76">
        <f>Долечивание!E67+'Кибер-нож'!E67+Венерология!E67+Психотерапия!I67+Наркология!I67+Фтизиатрия!G67</f>
        <v>0</v>
      </c>
      <c r="R67" s="76">
        <f>Долечивание!G67+'Кибер-нож'!G67+Венерология!G67+Психотерапия!M67+Наркология!M67+Фтизиатрия!I67</f>
        <v>0</v>
      </c>
      <c r="S67" s="76">
        <f>'Паллиативная МП'!G67</f>
        <v>0</v>
      </c>
      <c r="T67" s="76">
        <f>Долечивание!H67+'Кибер-нож'!H67+Венерология!H67+Психотерапия!P67+Наркология!P67+Фтизиатрия!J67</f>
        <v>0</v>
      </c>
      <c r="U67" s="255">
        <f t="shared" si="8"/>
        <v>0</v>
      </c>
      <c r="V67" s="44">
        <f t="shared" si="4"/>
        <v>0</v>
      </c>
    </row>
    <row r="68" spans="1:22" ht="15.75" customHeight="1" x14ac:dyDescent="0.2">
      <c r="A68" s="265">
        <v>54</v>
      </c>
      <c r="B68" s="52" t="s">
        <v>113</v>
      </c>
      <c r="C68" s="54" t="s">
        <v>114</v>
      </c>
      <c r="D68" s="83">
        <f t="shared" si="9"/>
        <v>0</v>
      </c>
      <c r="E68" s="174">
        <f>Долечивание!I68</f>
        <v>0</v>
      </c>
      <c r="F68" s="80">
        <f>'Кибер-нож'!K68</f>
        <v>0</v>
      </c>
      <c r="G68" s="81">
        <f>Венерология!I68</f>
        <v>0</v>
      </c>
      <c r="H68" s="81">
        <f>'Паллиативная МП'!H68</f>
        <v>0</v>
      </c>
      <c r="I68" s="81">
        <f>Психотерапия!Q68</f>
        <v>0</v>
      </c>
      <c r="J68" s="81">
        <f>Наркология!Q68</f>
        <v>0</v>
      </c>
      <c r="K68" s="82">
        <f>Фтизиатрия!K68</f>
        <v>0</v>
      </c>
      <c r="N68" s="76">
        <f>Долечивание!D68+'Кибер-нож'!D68+Венерология!D68+Психотерапия!F68+Наркология!F68+Фтизиатрия!F68</f>
        <v>0</v>
      </c>
      <c r="O68" s="76">
        <f>'Паллиативная МП'!D68</f>
        <v>0</v>
      </c>
      <c r="P68" s="76">
        <f>'Паллиативная МП'!E68</f>
        <v>0</v>
      </c>
      <c r="Q68" s="76">
        <f>Долечивание!E68+'Кибер-нож'!E68+Венерология!E68+Психотерапия!I68+Наркология!I68+Фтизиатрия!G68</f>
        <v>0</v>
      </c>
      <c r="R68" s="76">
        <f>Долечивание!G68+'Кибер-нож'!G68+Венерология!G68+Психотерапия!M68+Наркология!M68+Фтизиатрия!I68</f>
        <v>0</v>
      </c>
      <c r="S68" s="76">
        <f>'Паллиативная МП'!G68</f>
        <v>0</v>
      </c>
      <c r="T68" s="76">
        <f>Долечивание!H68+'Кибер-нож'!H68+Венерология!H68+Психотерапия!P68+Наркология!P68+Фтизиатрия!J68</f>
        <v>0</v>
      </c>
      <c r="U68" s="255">
        <f t="shared" si="8"/>
        <v>0</v>
      </c>
      <c r="V68" s="44">
        <f t="shared" si="4"/>
        <v>0</v>
      </c>
    </row>
    <row r="69" spans="1:22" x14ac:dyDescent="0.2">
      <c r="A69" s="265">
        <v>55</v>
      </c>
      <c r="B69" s="19" t="s">
        <v>115</v>
      </c>
      <c r="C69" s="54" t="s">
        <v>237</v>
      </c>
      <c r="D69" s="83">
        <f t="shared" si="9"/>
        <v>1672670.27</v>
      </c>
      <c r="E69" s="174">
        <f>Долечивание!I69</f>
        <v>0</v>
      </c>
      <c r="F69" s="80">
        <f>'Кибер-нож'!K69</f>
        <v>0</v>
      </c>
      <c r="G69" s="81">
        <f>Венерология!I69</f>
        <v>0</v>
      </c>
      <c r="H69" s="81">
        <f>'Паллиативная МП'!H69</f>
        <v>1672670.27</v>
      </c>
      <c r="I69" s="81">
        <f>Психотерапия!Q69</f>
        <v>0</v>
      </c>
      <c r="J69" s="81">
        <f>Наркология!Q69</f>
        <v>0</v>
      </c>
      <c r="K69" s="82">
        <f>Фтизиатрия!K69</f>
        <v>0</v>
      </c>
      <c r="N69" s="76">
        <f>Долечивание!D69+'Кибер-нож'!D69+Венерология!D69+Психотерапия!F69+Наркология!F69+Фтизиатрия!F69</f>
        <v>0</v>
      </c>
      <c r="O69" s="76">
        <f>'Паллиативная МП'!D69</f>
        <v>0</v>
      </c>
      <c r="P69" s="76">
        <f>'Паллиативная МП'!E69</f>
        <v>1672670.27</v>
      </c>
      <c r="Q69" s="76">
        <f>Долечивание!E69+'Кибер-нож'!E69+Венерология!E69+Психотерапия!I69+Наркология!I69+Фтизиатрия!G69</f>
        <v>0</v>
      </c>
      <c r="R69" s="76">
        <f>Долечивание!G69+'Кибер-нож'!G69+Венерология!G69+Психотерапия!M69+Наркология!M69+Фтизиатрия!I69</f>
        <v>0</v>
      </c>
      <c r="S69" s="76">
        <f>'Паллиативная МП'!G69</f>
        <v>0</v>
      </c>
      <c r="T69" s="76">
        <f>Долечивание!H69+'Кибер-нож'!H69+Венерология!H69+Психотерапия!P69+Наркология!P69+Фтизиатрия!J69</f>
        <v>0</v>
      </c>
      <c r="U69" s="255">
        <f t="shared" si="8"/>
        <v>1672670.27</v>
      </c>
      <c r="V69" s="44">
        <f t="shared" si="4"/>
        <v>0</v>
      </c>
    </row>
    <row r="70" spans="1:22" x14ac:dyDescent="0.2">
      <c r="A70" s="265">
        <v>56</v>
      </c>
      <c r="B70" s="175" t="s">
        <v>116</v>
      </c>
      <c r="C70" s="54" t="s">
        <v>271</v>
      </c>
      <c r="D70" s="83">
        <f t="shared" si="9"/>
        <v>0</v>
      </c>
      <c r="E70" s="174">
        <f>Долечивание!I70</f>
        <v>0</v>
      </c>
      <c r="F70" s="80">
        <f>'Кибер-нож'!K70</f>
        <v>0</v>
      </c>
      <c r="G70" s="81">
        <f>Венерология!I70</f>
        <v>0</v>
      </c>
      <c r="H70" s="81">
        <f>'Паллиативная МП'!H70</f>
        <v>0</v>
      </c>
      <c r="I70" s="81">
        <f>Психотерапия!Q70</f>
        <v>0</v>
      </c>
      <c r="J70" s="81">
        <f>Наркология!Q70</f>
        <v>0</v>
      </c>
      <c r="K70" s="82">
        <f>Фтизиатрия!K70</f>
        <v>0</v>
      </c>
      <c r="N70" s="76">
        <f>Долечивание!D70+'Кибер-нож'!D70+Венерология!D70+Психотерапия!F70+Наркология!F70+Фтизиатрия!F70</f>
        <v>0</v>
      </c>
      <c r="O70" s="76">
        <f>'Паллиативная МП'!D70</f>
        <v>0</v>
      </c>
      <c r="P70" s="76">
        <f>'Паллиативная МП'!E70</f>
        <v>0</v>
      </c>
      <c r="Q70" s="76">
        <f>Долечивание!E70+'Кибер-нож'!E70+Венерология!E70+Психотерапия!I70+Наркология!I70+Фтизиатрия!G70</f>
        <v>0</v>
      </c>
      <c r="R70" s="76">
        <f>Долечивание!G70+'Кибер-нож'!G70+Венерология!G70+Психотерапия!M70+Наркология!M70+Фтизиатрия!I70</f>
        <v>0</v>
      </c>
      <c r="S70" s="76">
        <f>'Паллиативная МП'!G70</f>
        <v>0</v>
      </c>
      <c r="T70" s="76">
        <f>Долечивание!H70+'Кибер-нож'!H70+Венерология!H70+Психотерапия!P70+Наркология!P70+Фтизиатрия!J70</f>
        <v>0</v>
      </c>
      <c r="U70" s="255">
        <f t="shared" si="8"/>
        <v>0</v>
      </c>
      <c r="V70" s="44">
        <f t="shared" si="4"/>
        <v>0</v>
      </c>
    </row>
    <row r="71" spans="1:22" ht="25.5" x14ac:dyDescent="0.2">
      <c r="A71" s="265">
        <v>57</v>
      </c>
      <c r="B71" s="52" t="s">
        <v>117</v>
      </c>
      <c r="C71" s="54" t="s">
        <v>238</v>
      </c>
      <c r="D71" s="83">
        <f t="shared" ref="D71:D102" si="10">E71+F71+G71+H71+I71+J71+K71</f>
        <v>0</v>
      </c>
      <c r="E71" s="174">
        <f>Долечивание!I71</f>
        <v>0</v>
      </c>
      <c r="F71" s="80">
        <f>'Кибер-нож'!K71</f>
        <v>0</v>
      </c>
      <c r="G71" s="81">
        <f>Венерология!I71</f>
        <v>0</v>
      </c>
      <c r="H71" s="81">
        <f>'Паллиативная МП'!H71</f>
        <v>0</v>
      </c>
      <c r="I71" s="81">
        <f>Психотерапия!Q71</f>
        <v>0</v>
      </c>
      <c r="J71" s="81">
        <f>Наркология!Q71</f>
        <v>0</v>
      </c>
      <c r="K71" s="82">
        <f>Фтизиатрия!K71</f>
        <v>0</v>
      </c>
      <c r="N71" s="76">
        <f>Долечивание!D71+'Кибер-нож'!D71+Венерология!D71+Психотерапия!F71+Наркология!F71+Фтизиатрия!F71</f>
        <v>0</v>
      </c>
      <c r="O71" s="76">
        <f>'Паллиативная МП'!D71</f>
        <v>0</v>
      </c>
      <c r="P71" s="76">
        <f>'Паллиативная МП'!E71</f>
        <v>0</v>
      </c>
      <c r="Q71" s="76">
        <f>Долечивание!E71+'Кибер-нож'!E71+Венерология!E71+Психотерапия!I71+Наркология!I71+Фтизиатрия!G71</f>
        <v>0</v>
      </c>
      <c r="R71" s="76">
        <f>Долечивание!G71+'Кибер-нож'!G71+Венерология!G71+Психотерапия!M71+Наркология!M71+Фтизиатрия!I71</f>
        <v>0</v>
      </c>
      <c r="S71" s="76">
        <f>'Паллиативная МП'!G71</f>
        <v>0</v>
      </c>
      <c r="T71" s="76">
        <f>Долечивание!H71+'Кибер-нож'!H71+Венерология!H71+Психотерапия!P71+Наркология!P71+Фтизиатрия!J71</f>
        <v>0</v>
      </c>
      <c r="U71" s="255">
        <f t="shared" si="8"/>
        <v>0</v>
      </c>
      <c r="V71" s="44">
        <f t="shared" ref="V71:V134" si="11">D71-U71</f>
        <v>0</v>
      </c>
    </row>
    <row r="72" spans="1:22" ht="25.5" x14ac:dyDescent="0.2">
      <c r="A72" s="265">
        <v>58</v>
      </c>
      <c r="B72" s="52" t="s">
        <v>118</v>
      </c>
      <c r="C72" s="54" t="s">
        <v>239</v>
      </c>
      <c r="D72" s="83">
        <f t="shared" si="10"/>
        <v>0</v>
      </c>
      <c r="E72" s="174">
        <f>Долечивание!I72</f>
        <v>0</v>
      </c>
      <c r="F72" s="80">
        <f>'Кибер-нож'!K72</f>
        <v>0</v>
      </c>
      <c r="G72" s="81">
        <f>Венерология!I72</f>
        <v>0</v>
      </c>
      <c r="H72" s="81">
        <f>'Паллиативная МП'!H72</f>
        <v>0</v>
      </c>
      <c r="I72" s="81">
        <f>Психотерапия!Q72</f>
        <v>0</v>
      </c>
      <c r="J72" s="81">
        <f>Наркология!Q72</f>
        <v>0</v>
      </c>
      <c r="K72" s="82">
        <f>Фтизиатрия!K72</f>
        <v>0</v>
      </c>
      <c r="N72" s="76">
        <f>Долечивание!D72+'Кибер-нож'!D72+Венерология!D72+Психотерапия!F72+Наркология!F72+Фтизиатрия!F72</f>
        <v>0</v>
      </c>
      <c r="O72" s="76">
        <f>'Паллиативная МП'!D72</f>
        <v>0</v>
      </c>
      <c r="P72" s="76">
        <f>'Паллиативная МП'!E72</f>
        <v>0</v>
      </c>
      <c r="Q72" s="76">
        <f>Долечивание!E72+'Кибер-нож'!E72+Венерология!E72+Психотерапия!I72+Наркология!I72+Фтизиатрия!G72</f>
        <v>0</v>
      </c>
      <c r="R72" s="76">
        <f>Долечивание!G72+'Кибер-нож'!G72+Венерология!G72+Психотерапия!M72+Наркология!M72+Фтизиатрия!I72</f>
        <v>0</v>
      </c>
      <c r="S72" s="76">
        <f>'Паллиативная МП'!G72</f>
        <v>0</v>
      </c>
      <c r="T72" s="76">
        <f>Долечивание!H72+'Кибер-нож'!H72+Венерология!H72+Психотерапия!P72+Наркология!P72+Фтизиатрия!J72</f>
        <v>0</v>
      </c>
      <c r="U72" s="255">
        <f t="shared" si="8"/>
        <v>0</v>
      </c>
      <c r="V72" s="44">
        <f t="shared" si="11"/>
        <v>0</v>
      </c>
    </row>
    <row r="73" spans="1:22" x14ac:dyDescent="0.2">
      <c r="A73" s="265">
        <v>59</v>
      </c>
      <c r="B73" s="19" t="s">
        <v>119</v>
      </c>
      <c r="C73" s="54" t="s">
        <v>240</v>
      </c>
      <c r="D73" s="83">
        <f t="shared" si="10"/>
        <v>4457243.88</v>
      </c>
      <c r="E73" s="174">
        <f>Долечивание!I73</f>
        <v>0</v>
      </c>
      <c r="F73" s="80">
        <f>'Кибер-нож'!K73</f>
        <v>0</v>
      </c>
      <c r="G73" s="81">
        <f>Венерология!I73</f>
        <v>0</v>
      </c>
      <c r="H73" s="81">
        <f>'Паллиативная МП'!H73</f>
        <v>4457243.88</v>
      </c>
      <c r="I73" s="81">
        <f>Психотерапия!Q73</f>
        <v>0</v>
      </c>
      <c r="J73" s="81">
        <f>Наркология!Q73</f>
        <v>0</v>
      </c>
      <c r="K73" s="82">
        <f>Фтизиатрия!K73</f>
        <v>0</v>
      </c>
      <c r="N73" s="76">
        <f>Долечивание!D73+'Кибер-нож'!D73+Венерология!D73+Психотерапия!F73+Наркология!F73+Фтизиатрия!F73</f>
        <v>0</v>
      </c>
      <c r="O73" s="76">
        <f>'Паллиативная МП'!D73</f>
        <v>2087383.55</v>
      </c>
      <c r="P73" s="76">
        <f>'Паллиативная МП'!E73</f>
        <v>2369860.33</v>
      </c>
      <c r="Q73" s="76">
        <f>Долечивание!E73+'Кибер-нож'!E73+Венерология!E73+Психотерапия!I73+Наркология!I73+Фтизиатрия!G73</f>
        <v>0</v>
      </c>
      <c r="R73" s="76">
        <f>Долечивание!G73+'Кибер-нож'!G73+Венерология!G73+Психотерапия!M73+Наркология!M73+Фтизиатрия!I73</f>
        <v>0</v>
      </c>
      <c r="S73" s="76">
        <f>'Паллиативная МП'!G73</f>
        <v>0</v>
      </c>
      <c r="T73" s="76">
        <f>Долечивание!H73+'Кибер-нож'!H73+Венерология!H73+Психотерапия!P73+Наркология!P73+Фтизиатрия!J73</f>
        <v>0</v>
      </c>
      <c r="U73" s="255">
        <f t="shared" si="8"/>
        <v>4457243.88</v>
      </c>
      <c r="V73" s="44">
        <f t="shared" si="11"/>
        <v>0</v>
      </c>
    </row>
    <row r="74" spans="1:22" x14ac:dyDescent="0.2">
      <c r="A74" s="265">
        <v>60</v>
      </c>
      <c r="B74" s="19" t="s">
        <v>120</v>
      </c>
      <c r="C74" s="54" t="s">
        <v>50</v>
      </c>
      <c r="D74" s="83">
        <f t="shared" si="10"/>
        <v>3942880.9</v>
      </c>
      <c r="E74" s="174">
        <f>Долечивание!I74</f>
        <v>0</v>
      </c>
      <c r="F74" s="80">
        <f>'Кибер-нож'!K74</f>
        <v>0</v>
      </c>
      <c r="G74" s="81">
        <f>Венерология!I74</f>
        <v>0</v>
      </c>
      <c r="H74" s="81">
        <f>'Паллиативная МП'!H74</f>
        <v>3942880.9</v>
      </c>
      <c r="I74" s="81">
        <f>Психотерапия!Q74</f>
        <v>0</v>
      </c>
      <c r="J74" s="81">
        <f>Наркология!Q74</f>
        <v>0</v>
      </c>
      <c r="K74" s="82">
        <f>Фтизиатрия!K74</f>
        <v>0</v>
      </c>
      <c r="N74" s="76">
        <f>Долечивание!D74+'Кибер-нож'!D74+Венерология!D74+Психотерапия!F74+Наркология!F74+Фтизиатрия!F74</f>
        <v>0</v>
      </c>
      <c r="O74" s="76">
        <f>'Паллиативная МП'!D74</f>
        <v>1247860.5</v>
      </c>
      <c r="P74" s="76">
        <f>'Паллиативная МП'!E74</f>
        <v>2695020.4</v>
      </c>
      <c r="Q74" s="76">
        <f>Долечивание!E74+'Кибер-нож'!E74+Венерология!E74+Психотерапия!I74+Наркология!I74+Фтизиатрия!G74</f>
        <v>0</v>
      </c>
      <c r="R74" s="76">
        <f>Долечивание!G74+'Кибер-нож'!G74+Венерология!G74+Психотерапия!M74+Наркология!M74+Фтизиатрия!I74</f>
        <v>0</v>
      </c>
      <c r="S74" s="76">
        <f>'Паллиативная МП'!G74</f>
        <v>0</v>
      </c>
      <c r="T74" s="76">
        <f>Долечивание!H74+'Кибер-нож'!H74+Венерология!H74+Психотерапия!P74+Наркология!P74+Фтизиатрия!J74</f>
        <v>0</v>
      </c>
      <c r="U74" s="255">
        <f t="shared" si="8"/>
        <v>3942880.9</v>
      </c>
      <c r="V74" s="44">
        <f t="shared" si="11"/>
        <v>0</v>
      </c>
    </row>
    <row r="75" spans="1:22" x14ac:dyDescent="0.2">
      <c r="A75" s="265">
        <v>61</v>
      </c>
      <c r="B75" s="19" t="s">
        <v>121</v>
      </c>
      <c r="C75" s="54" t="s">
        <v>241</v>
      </c>
      <c r="D75" s="83">
        <f t="shared" si="10"/>
        <v>2938623.6</v>
      </c>
      <c r="E75" s="174">
        <f>Долечивание!I75</f>
        <v>0</v>
      </c>
      <c r="F75" s="80">
        <f>'Кибер-нож'!K75</f>
        <v>0</v>
      </c>
      <c r="G75" s="81">
        <f>Венерология!I75</f>
        <v>0</v>
      </c>
      <c r="H75" s="81">
        <f>'Паллиативная МП'!H75</f>
        <v>2938623.6</v>
      </c>
      <c r="I75" s="81">
        <f>Психотерапия!Q75</f>
        <v>0</v>
      </c>
      <c r="J75" s="81">
        <f>Наркология!Q75</f>
        <v>0</v>
      </c>
      <c r="K75" s="82">
        <f>Фтизиатрия!K75</f>
        <v>0</v>
      </c>
      <c r="N75" s="76">
        <f>Долечивание!D75+'Кибер-нож'!D75+Венерология!D75+Психотерапия!F75+Наркология!F75+Фтизиатрия!F75</f>
        <v>0</v>
      </c>
      <c r="O75" s="76">
        <f>'Паллиативная МП'!D75</f>
        <v>2938623.6</v>
      </c>
      <c r="P75" s="76">
        <f>'Паллиативная МП'!E75</f>
        <v>0</v>
      </c>
      <c r="Q75" s="76">
        <f>Долечивание!E75+'Кибер-нож'!E75+Венерология!E75+Психотерапия!I75+Наркология!I75+Фтизиатрия!G75</f>
        <v>0</v>
      </c>
      <c r="R75" s="76">
        <f>Долечивание!G75+'Кибер-нож'!G75+Венерология!G75+Психотерапия!M75+Наркология!M75+Фтизиатрия!I75</f>
        <v>0</v>
      </c>
      <c r="S75" s="76">
        <f>'Паллиативная МП'!G75</f>
        <v>0</v>
      </c>
      <c r="T75" s="76">
        <f>Долечивание!H75+'Кибер-нож'!H75+Венерология!H75+Психотерапия!P75+Наркология!P75+Фтизиатрия!J75</f>
        <v>0</v>
      </c>
      <c r="U75" s="255">
        <f t="shared" ref="U75:U138" si="12">SUM(N75:T75)</f>
        <v>2938623.6</v>
      </c>
      <c r="V75" s="44">
        <f t="shared" si="11"/>
        <v>0</v>
      </c>
    </row>
    <row r="76" spans="1:22" ht="25.5" x14ac:dyDescent="0.2">
      <c r="A76" s="265">
        <v>62</v>
      </c>
      <c r="B76" s="19" t="s">
        <v>122</v>
      </c>
      <c r="C76" s="54" t="s">
        <v>242</v>
      </c>
      <c r="D76" s="83">
        <f t="shared" si="10"/>
        <v>0</v>
      </c>
      <c r="E76" s="174">
        <f>Долечивание!I76</f>
        <v>0</v>
      </c>
      <c r="F76" s="80">
        <f>'Кибер-нож'!K76</f>
        <v>0</v>
      </c>
      <c r="G76" s="81">
        <f>Венерология!I76</f>
        <v>0</v>
      </c>
      <c r="H76" s="81">
        <f>'Паллиативная МП'!H76</f>
        <v>0</v>
      </c>
      <c r="I76" s="81">
        <f>Психотерапия!Q76</f>
        <v>0</v>
      </c>
      <c r="J76" s="81">
        <f>Наркология!Q76</f>
        <v>0</v>
      </c>
      <c r="K76" s="82">
        <f>Фтизиатрия!K76</f>
        <v>0</v>
      </c>
      <c r="N76" s="76">
        <f>Долечивание!D76+'Кибер-нож'!D76+Венерология!D76+Психотерапия!F76+Наркология!F76+Фтизиатрия!F76</f>
        <v>0</v>
      </c>
      <c r="O76" s="76">
        <f>'Паллиативная МП'!D76</f>
        <v>0</v>
      </c>
      <c r="P76" s="76">
        <f>'Паллиативная МП'!E76</f>
        <v>0</v>
      </c>
      <c r="Q76" s="76">
        <f>Долечивание!E76+'Кибер-нож'!E76+Венерология!E76+Психотерапия!I76+Наркология!I76+Фтизиатрия!G76</f>
        <v>0</v>
      </c>
      <c r="R76" s="76">
        <f>Долечивание!G76+'Кибер-нож'!G76+Венерология!G76+Психотерапия!M76+Наркология!M76+Фтизиатрия!I76</f>
        <v>0</v>
      </c>
      <c r="S76" s="76">
        <f>'Паллиативная МП'!G76</f>
        <v>0</v>
      </c>
      <c r="T76" s="76">
        <f>Долечивание!H76+'Кибер-нож'!H76+Венерология!H76+Психотерапия!P76+Наркология!P76+Фтизиатрия!J76</f>
        <v>0</v>
      </c>
      <c r="U76" s="255">
        <f t="shared" si="12"/>
        <v>0</v>
      </c>
      <c r="V76" s="44">
        <f t="shared" si="11"/>
        <v>0</v>
      </c>
    </row>
    <row r="77" spans="1:22" ht="25.5" x14ac:dyDescent="0.2">
      <c r="A77" s="265">
        <v>63</v>
      </c>
      <c r="B77" s="52" t="s">
        <v>123</v>
      </c>
      <c r="C77" s="54" t="s">
        <v>243</v>
      </c>
      <c r="D77" s="83">
        <f t="shared" si="10"/>
        <v>0</v>
      </c>
      <c r="E77" s="174">
        <f>Долечивание!I77</f>
        <v>0</v>
      </c>
      <c r="F77" s="80">
        <f>'Кибер-нож'!K77</f>
        <v>0</v>
      </c>
      <c r="G77" s="81">
        <f>Венерология!I77</f>
        <v>0</v>
      </c>
      <c r="H77" s="81">
        <f>'Паллиативная МП'!H77</f>
        <v>0</v>
      </c>
      <c r="I77" s="81">
        <f>Психотерапия!Q77</f>
        <v>0</v>
      </c>
      <c r="J77" s="81">
        <f>Наркология!Q77</f>
        <v>0</v>
      </c>
      <c r="K77" s="82">
        <f>Фтизиатрия!K77</f>
        <v>0</v>
      </c>
      <c r="N77" s="76">
        <f>Долечивание!D77+'Кибер-нож'!D77+Венерология!D77+Психотерапия!F77+Наркология!F77+Фтизиатрия!F77</f>
        <v>0</v>
      </c>
      <c r="O77" s="76">
        <f>'Паллиативная МП'!D77</f>
        <v>0</v>
      </c>
      <c r="P77" s="76">
        <f>'Паллиативная МП'!E77</f>
        <v>0</v>
      </c>
      <c r="Q77" s="76">
        <f>Долечивание!E77+'Кибер-нож'!E77+Венерология!E77+Психотерапия!I77+Наркология!I77+Фтизиатрия!G77</f>
        <v>0</v>
      </c>
      <c r="R77" s="76">
        <f>Долечивание!G77+'Кибер-нож'!G77+Венерология!G77+Психотерапия!M77+Наркология!M77+Фтизиатрия!I77</f>
        <v>0</v>
      </c>
      <c r="S77" s="76">
        <f>'Паллиативная МП'!G77</f>
        <v>0</v>
      </c>
      <c r="T77" s="76">
        <f>Долечивание!H77+'Кибер-нож'!H77+Венерология!H77+Психотерапия!P77+Наркология!P77+Фтизиатрия!J77</f>
        <v>0</v>
      </c>
      <c r="U77" s="255">
        <f t="shared" si="12"/>
        <v>0</v>
      </c>
      <c r="V77" s="44">
        <f t="shared" si="11"/>
        <v>0</v>
      </c>
    </row>
    <row r="78" spans="1:22" ht="25.5" x14ac:dyDescent="0.2">
      <c r="A78" s="265">
        <v>64</v>
      </c>
      <c r="B78" s="19" t="s">
        <v>124</v>
      </c>
      <c r="C78" s="54" t="s">
        <v>244</v>
      </c>
      <c r="D78" s="83">
        <f t="shared" si="10"/>
        <v>0</v>
      </c>
      <c r="E78" s="174">
        <f>Долечивание!I78</f>
        <v>0</v>
      </c>
      <c r="F78" s="80">
        <f>'Кибер-нож'!K78</f>
        <v>0</v>
      </c>
      <c r="G78" s="81">
        <f>Венерология!I78</f>
        <v>0</v>
      </c>
      <c r="H78" s="81">
        <f>'Паллиативная МП'!H78</f>
        <v>0</v>
      </c>
      <c r="I78" s="81">
        <f>Психотерапия!Q78</f>
        <v>0</v>
      </c>
      <c r="J78" s="81">
        <f>Наркология!Q78</f>
        <v>0</v>
      </c>
      <c r="K78" s="82">
        <f>Фтизиатрия!K78</f>
        <v>0</v>
      </c>
      <c r="N78" s="76">
        <f>Долечивание!D78+'Кибер-нож'!D78+Венерология!D78+Психотерапия!F78+Наркология!F78+Фтизиатрия!F78</f>
        <v>0</v>
      </c>
      <c r="O78" s="76">
        <f>'Паллиативная МП'!D78</f>
        <v>0</v>
      </c>
      <c r="P78" s="76">
        <f>'Паллиативная МП'!E78</f>
        <v>0</v>
      </c>
      <c r="Q78" s="76">
        <f>Долечивание!E78+'Кибер-нож'!E78+Венерология!E78+Психотерапия!I78+Наркология!I78+Фтизиатрия!G78</f>
        <v>0</v>
      </c>
      <c r="R78" s="76">
        <f>Долечивание!G78+'Кибер-нож'!G78+Венерология!G78+Психотерапия!M78+Наркология!M78+Фтизиатрия!I78</f>
        <v>0</v>
      </c>
      <c r="S78" s="76">
        <f>'Паллиативная МП'!G78</f>
        <v>0</v>
      </c>
      <c r="T78" s="76">
        <f>Долечивание!H78+'Кибер-нож'!H78+Венерология!H78+Психотерапия!P78+Наркология!P78+Фтизиатрия!J78</f>
        <v>0</v>
      </c>
      <c r="U78" s="255">
        <f t="shared" si="12"/>
        <v>0</v>
      </c>
      <c r="V78" s="44">
        <f t="shared" si="11"/>
        <v>0</v>
      </c>
    </row>
    <row r="79" spans="1:22" ht="25.5" x14ac:dyDescent="0.2">
      <c r="A79" s="265">
        <v>65</v>
      </c>
      <c r="B79" s="19" t="s">
        <v>125</v>
      </c>
      <c r="C79" s="54" t="s">
        <v>245</v>
      </c>
      <c r="D79" s="83">
        <f t="shared" si="10"/>
        <v>0</v>
      </c>
      <c r="E79" s="174">
        <f>Долечивание!I79</f>
        <v>0</v>
      </c>
      <c r="F79" s="80">
        <f>'Кибер-нож'!K79</f>
        <v>0</v>
      </c>
      <c r="G79" s="81">
        <f>Венерология!I79</f>
        <v>0</v>
      </c>
      <c r="H79" s="81">
        <f>'Паллиативная МП'!H79</f>
        <v>0</v>
      </c>
      <c r="I79" s="81">
        <f>Психотерапия!Q79</f>
        <v>0</v>
      </c>
      <c r="J79" s="81">
        <f>Наркология!Q79</f>
        <v>0</v>
      </c>
      <c r="K79" s="82">
        <f>Фтизиатрия!K79</f>
        <v>0</v>
      </c>
      <c r="N79" s="76">
        <f>Долечивание!D79+'Кибер-нож'!D79+Венерология!D79+Психотерапия!F79+Наркология!F79+Фтизиатрия!F79</f>
        <v>0</v>
      </c>
      <c r="O79" s="76">
        <f>'Паллиативная МП'!D79</f>
        <v>0</v>
      </c>
      <c r="P79" s="76">
        <f>'Паллиативная МП'!E79</f>
        <v>0</v>
      </c>
      <c r="Q79" s="76">
        <f>Долечивание!E79+'Кибер-нож'!E79+Венерология!E79+Психотерапия!I79+Наркология!I79+Фтизиатрия!G79</f>
        <v>0</v>
      </c>
      <c r="R79" s="76">
        <f>Долечивание!G79+'Кибер-нож'!G79+Венерология!G79+Психотерапия!M79+Наркология!M79+Фтизиатрия!I79</f>
        <v>0</v>
      </c>
      <c r="S79" s="76">
        <f>'Паллиативная МП'!G79</f>
        <v>0</v>
      </c>
      <c r="T79" s="76">
        <f>Долечивание!H79+'Кибер-нож'!H79+Венерология!H79+Психотерапия!P79+Наркология!P79+Фтизиатрия!J79</f>
        <v>0</v>
      </c>
      <c r="U79" s="255">
        <f t="shared" si="12"/>
        <v>0</v>
      </c>
      <c r="V79" s="44">
        <f t="shared" si="11"/>
        <v>0</v>
      </c>
    </row>
    <row r="80" spans="1:22" ht="25.5" x14ac:dyDescent="0.2">
      <c r="A80" s="265">
        <v>66</v>
      </c>
      <c r="B80" s="52" t="s">
        <v>126</v>
      </c>
      <c r="C80" s="54" t="s">
        <v>246</v>
      </c>
      <c r="D80" s="83">
        <f t="shared" si="10"/>
        <v>0</v>
      </c>
      <c r="E80" s="174">
        <f>Долечивание!I80</f>
        <v>0</v>
      </c>
      <c r="F80" s="80">
        <f>'Кибер-нож'!K80</f>
        <v>0</v>
      </c>
      <c r="G80" s="81">
        <f>Венерология!I80</f>
        <v>0</v>
      </c>
      <c r="H80" s="81">
        <f>'Паллиативная МП'!H80</f>
        <v>0</v>
      </c>
      <c r="I80" s="81">
        <f>Психотерапия!Q80</f>
        <v>0</v>
      </c>
      <c r="J80" s="81">
        <f>Наркология!Q80</f>
        <v>0</v>
      </c>
      <c r="K80" s="82">
        <f>Фтизиатрия!K80</f>
        <v>0</v>
      </c>
      <c r="N80" s="76">
        <f>Долечивание!D80+'Кибер-нож'!D80+Венерология!D80+Психотерапия!F80+Наркология!F80+Фтизиатрия!F80</f>
        <v>0</v>
      </c>
      <c r="O80" s="76">
        <f>'Паллиативная МП'!D80</f>
        <v>0</v>
      </c>
      <c r="P80" s="76">
        <f>'Паллиативная МП'!E80</f>
        <v>0</v>
      </c>
      <c r="Q80" s="76">
        <f>Долечивание!E80+'Кибер-нож'!E80+Венерология!E80+Психотерапия!I80+Наркология!I80+Фтизиатрия!G80</f>
        <v>0</v>
      </c>
      <c r="R80" s="76">
        <f>Долечивание!G80+'Кибер-нож'!G80+Венерология!G80+Психотерапия!M80+Наркология!M80+Фтизиатрия!I80</f>
        <v>0</v>
      </c>
      <c r="S80" s="76">
        <f>'Паллиативная МП'!G80</f>
        <v>0</v>
      </c>
      <c r="T80" s="76">
        <f>Долечивание!H80+'Кибер-нож'!H80+Венерология!H80+Психотерапия!P80+Наркология!P80+Фтизиатрия!J80</f>
        <v>0</v>
      </c>
      <c r="U80" s="255">
        <f t="shared" si="12"/>
        <v>0</v>
      </c>
      <c r="V80" s="44">
        <f t="shared" si="11"/>
        <v>0</v>
      </c>
    </row>
    <row r="81" spans="1:22" ht="25.5" x14ac:dyDescent="0.2">
      <c r="A81" s="265">
        <v>67</v>
      </c>
      <c r="B81" s="52" t="s">
        <v>127</v>
      </c>
      <c r="C81" s="54" t="s">
        <v>247</v>
      </c>
      <c r="D81" s="83">
        <f t="shared" si="10"/>
        <v>0</v>
      </c>
      <c r="E81" s="174">
        <f>Долечивание!I81</f>
        <v>0</v>
      </c>
      <c r="F81" s="80">
        <f>'Кибер-нож'!K81</f>
        <v>0</v>
      </c>
      <c r="G81" s="81">
        <f>Венерология!I81</f>
        <v>0</v>
      </c>
      <c r="H81" s="81">
        <f>'Паллиативная МП'!H81</f>
        <v>0</v>
      </c>
      <c r="I81" s="81">
        <f>Психотерапия!Q81</f>
        <v>0</v>
      </c>
      <c r="J81" s="81">
        <f>Наркология!Q81</f>
        <v>0</v>
      </c>
      <c r="K81" s="82">
        <f>Фтизиатрия!K81</f>
        <v>0</v>
      </c>
      <c r="N81" s="76">
        <f>Долечивание!D81+'Кибер-нож'!D81+Венерология!D81+Психотерапия!F81+Наркология!F81+Фтизиатрия!F81</f>
        <v>0</v>
      </c>
      <c r="O81" s="76">
        <f>'Паллиативная МП'!D81</f>
        <v>0</v>
      </c>
      <c r="P81" s="76">
        <f>'Паллиативная МП'!E81</f>
        <v>0</v>
      </c>
      <c r="Q81" s="76">
        <f>Долечивание!E81+'Кибер-нож'!E81+Венерология!E81+Психотерапия!I81+Наркология!I81+Фтизиатрия!G81</f>
        <v>0</v>
      </c>
      <c r="R81" s="76">
        <f>Долечивание!G81+'Кибер-нож'!G81+Венерология!G81+Психотерапия!M81+Наркология!M81+Фтизиатрия!I81</f>
        <v>0</v>
      </c>
      <c r="S81" s="76">
        <f>'Паллиативная МП'!G81</f>
        <v>0</v>
      </c>
      <c r="T81" s="76">
        <f>Долечивание!H81+'Кибер-нож'!H81+Венерология!H81+Психотерапия!P81+Наркология!P81+Фтизиатрия!J81</f>
        <v>0</v>
      </c>
      <c r="U81" s="255">
        <f t="shared" si="12"/>
        <v>0</v>
      </c>
      <c r="V81" s="44">
        <f t="shared" si="11"/>
        <v>0</v>
      </c>
    </row>
    <row r="82" spans="1:22" ht="25.5" x14ac:dyDescent="0.2">
      <c r="A82" s="265">
        <v>68</v>
      </c>
      <c r="B82" s="52" t="s">
        <v>128</v>
      </c>
      <c r="C82" s="54" t="s">
        <v>248</v>
      </c>
      <c r="D82" s="83">
        <f t="shared" si="10"/>
        <v>0</v>
      </c>
      <c r="E82" s="174">
        <f>Долечивание!I82</f>
        <v>0</v>
      </c>
      <c r="F82" s="80">
        <f>'Кибер-нож'!K82</f>
        <v>0</v>
      </c>
      <c r="G82" s="81">
        <f>Венерология!I82</f>
        <v>0</v>
      </c>
      <c r="H82" s="81">
        <f>'Паллиативная МП'!H82</f>
        <v>0</v>
      </c>
      <c r="I82" s="81">
        <f>Психотерапия!Q82</f>
        <v>0</v>
      </c>
      <c r="J82" s="81">
        <f>Наркология!Q82</f>
        <v>0</v>
      </c>
      <c r="K82" s="82">
        <f>Фтизиатрия!K82</f>
        <v>0</v>
      </c>
      <c r="N82" s="76">
        <f>Долечивание!D82+'Кибер-нож'!D82+Венерология!D82+Психотерапия!F82+Наркология!F82+Фтизиатрия!F82</f>
        <v>0</v>
      </c>
      <c r="O82" s="76">
        <f>'Паллиативная МП'!D82</f>
        <v>0</v>
      </c>
      <c r="P82" s="76">
        <f>'Паллиативная МП'!E82</f>
        <v>0</v>
      </c>
      <c r="Q82" s="76">
        <f>Долечивание!E82+'Кибер-нож'!E82+Венерология!E82+Психотерапия!I82+Наркология!I82+Фтизиатрия!G82</f>
        <v>0</v>
      </c>
      <c r="R82" s="76">
        <f>Долечивание!G82+'Кибер-нож'!G82+Венерология!G82+Психотерапия!M82+Наркология!M82+Фтизиатрия!I82</f>
        <v>0</v>
      </c>
      <c r="S82" s="76">
        <f>'Паллиативная МП'!G82</f>
        <v>0</v>
      </c>
      <c r="T82" s="76">
        <f>Долечивание!H82+'Кибер-нож'!H82+Венерология!H82+Психотерапия!P82+Наркология!P82+Фтизиатрия!J82</f>
        <v>0</v>
      </c>
      <c r="U82" s="255">
        <f t="shared" si="12"/>
        <v>0</v>
      </c>
      <c r="V82" s="44">
        <f t="shared" si="11"/>
        <v>0</v>
      </c>
    </row>
    <row r="83" spans="1:22" x14ac:dyDescent="0.2">
      <c r="A83" s="265">
        <v>69</v>
      </c>
      <c r="B83" s="175" t="s">
        <v>129</v>
      </c>
      <c r="C83" s="54" t="s">
        <v>130</v>
      </c>
      <c r="D83" s="83">
        <f t="shared" si="10"/>
        <v>16604585.699999999</v>
      </c>
      <c r="E83" s="174">
        <f>Долечивание!I83</f>
        <v>0</v>
      </c>
      <c r="F83" s="80">
        <f>'Кибер-нож'!K83</f>
        <v>0</v>
      </c>
      <c r="G83" s="81">
        <f>Венерология!I83</f>
        <v>0</v>
      </c>
      <c r="H83" s="81">
        <f>'Паллиативная МП'!H83</f>
        <v>16604585.699999999</v>
      </c>
      <c r="I83" s="81">
        <f>Психотерапия!Q83</f>
        <v>0</v>
      </c>
      <c r="J83" s="81">
        <f>Наркология!Q83</f>
        <v>0</v>
      </c>
      <c r="K83" s="82">
        <f>Фтизиатрия!K83</f>
        <v>0</v>
      </c>
      <c r="N83" s="76">
        <f>Долечивание!D83+'Кибер-нож'!D83+Венерология!D83+Психотерапия!F83+Наркология!F83+Фтизиатрия!F83</f>
        <v>0</v>
      </c>
      <c r="O83" s="76">
        <f>'Паллиативная МП'!D83</f>
        <v>1500947.7</v>
      </c>
      <c r="P83" s="76">
        <f>'Паллиативная МП'!E83</f>
        <v>0</v>
      </c>
      <c r="Q83" s="76">
        <f>Долечивание!E83+'Кибер-нож'!E83+Венерология!E83+Психотерапия!I83+Наркология!I83+Фтизиатрия!G83</f>
        <v>0</v>
      </c>
      <c r="R83" s="76">
        <f>Долечивание!G83+'Кибер-нож'!G83+Венерология!G83+Психотерапия!M83+Наркология!M83+Фтизиатрия!I83</f>
        <v>0</v>
      </c>
      <c r="S83" s="76">
        <f>'Паллиативная МП'!G83</f>
        <v>15103638</v>
      </c>
      <c r="T83" s="76">
        <f>Долечивание!H83+'Кибер-нож'!H83+Венерология!H83+Психотерапия!P83+Наркология!P83+Фтизиатрия!J83</f>
        <v>0</v>
      </c>
      <c r="U83" s="255">
        <f t="shared" si="12"/>
        <v>16604585.699999999</v>
      </c>
      <c r="V83" s="44">
        <f t="shared" si="11"/>
        <v>0</v>
      </c>
    </row>
    <row r="84" spans="1:22" x14ac:dyDescent="0.2">
      <c r="A84" s="265">
        <v>70</v>
      </c>
      <c r="B84" s="52" t="s">
        <v>131</v>
      </c>
      <c r="C84" s="54" t="s">
        <v>249</v>
      </c>
      <c r="D84" s="83">
        <f t="shared" si="10"/>
        <v>37210063.57</v>
      </c>
      <c r="E84" s="174">
        <f>Долечивание!I84</f>
        <v>0</v>
      </c>
      <c r="F84" s="80">
        <f>'Кибер-нож'!K84</f>
        <v>0</v>
      </c>
      <c r="G84" s="81">
        <f>Венерология!I84</f>
        <v>0</v>
      </c>
      <c r="H84" s="81">
        <f>'Паллиативная МП'!H84</f>
        <v>37210063.57</v>
      </c>
      <c r="I84" s="81">
        <f>Психотерапия!Q84</f>
        <v>0</v>
      </c>
      <c r="J84" s="81">
        <f>Наркология!Q84</f>
        <v>0</v>
      </c>
      <c r="K84" s="82">
        <f>Фтизиатрия!K84</f>
        <v>0</v>
      </c>
      <c r="N84" s="76">
        <f>Долечивание!D84+'Кибер-нож'!D84+Венерология!D84+Психотерапия!F84+Наркология!F84+Фтизиатрия!F84</f>
        <v>0</v>
      </c>
      <c r="O84" s="76">
        <f>'Паллиативная МП'!D84</f>
        <v>4011900.8</v>
      </c>
      <c r="P84" s="76">
        <f>'Паллиативная МП'!E84</f>
        <v>2990886.77</v>
      </c>
      <c r="Q84" s="76">
        <f>Долечивание!E84+'Кибер-нож'!E84+Венерология!E84+Психотерапия!I84+Наркология!I84+Фтизиатрия!G84</f>
        <v>0</v>
      </c>
      <c r="R84" s="76">
        <f>Долечивание!G84+'Кибер-нож'!G84+Венерология!G84+Психотерапия!M84+Наркология!M84+Фтизиатрия!I84</f>
        <v>0</v>
      </c>
      <c r="S84" s="76">
        <f>'Паллиативная МП'!G84</f>
        <v>30207276</v>
      </c>
      <c r="T84" s="76">
        <f>Долечивание!H84+'Кибер-нож'!H84+Венерология!H84+Психотерапия!P84+Наркология!P84+Фтизиатрия!J84</f>
        <v>0</v>
      </c>
      <c r="U84" s="255">
        <f t="shared" si="12"/>
        <v>37210063.57</v>
      </c>
      <c r="V84" s="44">
        <f t="shared" si="11"/>
        <v>0</v>
      </c>
    </row>
    <row r="85" spans="1:22" x14ac:dyDescent="0.2">
      <c r="A85" s="265">
        <v>71</v>
      </c>
      <c r="B85" s="175" t="s">
        <v>132</v>
      </c>
      <c r="C85" s="54" t="s">
        <v>34</v>
      </c>
      <c r="D85" s="83">
        <f t="shared" si="10"/>
        <v>13755903.77</v>
      </c>
      <c r="E85" s="174">
        <f>Долечивание!I85</f>
        <v>0</v>
      </c>
      <c r="F85" s="80">
        <f>'Кибер-нож'!K85</f>
        <v>0</v>
      </c>
      <c r="G85" s="81">
        <f>Венерология!I85</f>
        <v>0</v>
      </c>
      <c r="H85" s="81">
        <f>'Паллиативная МП'!H85</f>
        <v>13755903.77</v>
      </c>
      <c r="I85" s="81">
        <f>Психотерапия!Q85</f>
        <v>0</v>
      </c>
      <c r="J85" s="81">
        <f>Наркология!Q85</f>
        <v>0</v>
      </c>
      <c r="K85" s="82">
        <f>Фтизиатрия!K85</f>
        <v>0</v>
      </c>
      <c r="N85" s="76">
        <f>Долечивание!D85+'Кибер-нож'!D85+Венерология!D85+Психотерапия!F85+Наркология!F85+Фтизиатрия!F85</f>
        <v>0</v>
      </c>
      <c r="O85" s="76">
        <f>'Паллиативная МП'!D85</f>
        <v>2277784.7999999998</v>
      </c>
      <c r="P85" s="76">
        <f>'Паллиативная МП'!E85</f>
        <v>1409026.97</v>
      </c>
      <c r="Q85" s="76">
        <f>Долечивание!E85+'Кибер-нож'!E85+Венерология!E85+Психотерапия!I85+Наркология!I85+Фтизиатрия!G85</f>
        <v>0</v>
      </c>
      <c r="R85" s="76">
        <f>Долечивание!G85+'Кибер-нож'!G85+Венерология!G85+Психотерапия!M85+Наркология!M85+Фтизиатрия!I85</f>
        <v>0</v>
      </c>
      <c r="S85" s="76">
        <f>'Паллиативная МП'!G85</f>
        <v>10069092</v>
      </c>
      <c r="T85" s="76">
        <f>Долечивание!H85+'Кибер-нож'!H85+Венерология!H85+Психотерапия!P85+Наркология!P85+Фтизиатрия!J85</f>
        <v>0</v>
      </c>
      <c r="U85" s="255">
        <f t="shared" si="12"/>
        <v>13755903.77</v>
      </c>
      <c r="V85" s="44">
        <f t="shared" si="11"/>
        <v>0</v>
      </c>
    </row>
    <row r="86" spans="1:22" x14ac:dyDescent="0.2">
      <c r="A86" s="265">
        <v>72</v>
      </c>
      <c r="B86" s="52" t="s">
        <v>133</v>
      </c>
      <c r="C86" s="54" t="s">
        <v>325</v>
      </c>
      <c r="D86" s="83">
        <f t="shared" si="10"/>
        <v>10614518.35</v>
      </c>
      <c r="E86" s="174">
        <f>Долечивание!I86</f>
        <v>0</v>
      </c>
      <c r="F86" s="80">
        <f>'Кибер-нож'!K86</f>
        <v>0</v>
      </c>
      <c r="G86" s="81">
        <f>Венерология!I86</f>
        <v>0</v>
      </c>
      <c r="H86" s="81">
        <f>'Паллиативная МП'!H86</f>
        <v>10614518.35</v>
      </c>
      <c r="I86" s="81">
        <f>Психотерапия!Q86</f>
        <v>0</v>
      </c>
      <c r="J86" s="81">
        <f>Наркология!Q86</f>
        <v>0</v>
      </c>
      <c r="K86" s="82">
        <f>Фтизиатрия!K86</f>
        <v>0</v>
      </c>
      <c r="N86" s="76">
        <f>Долечивание!D86+'Кибер-нож'!D86+Венерология!D86+Психотерапия!F86+Наркология!F86+Фтизиатрия!F86</f>
        <v>0</v>
      </c>
      <c r="O86" s="76">
        <f>'Паллиативная МП'!D86</f>
        <v>545426.35</v>
      </c>
      <c r="P86" s="76">
        <f>'Паллиативная МП'!E86</f>
        <v>0</v>
      </c>
      <c r="Q86" s="76">
        <f>Долечивание!E86+'Кибер-нож'!E86+Венерология!E86+Психотерапия!I86+Наркология!I86+Фтизиатрия!G86</f>
        <v>0</v>
      </c>
      <c r="R86" s="76">
        <f>Долечивание!G86+'Кибер-нож'!G86+Венерология!G86+Психотерапия!M86+Наркология!M86+Фтизиатрия!I86</f>
        <v>0</v>
      </c>
      <c r="S86" s="76">
        <f>'Паллиативная МП'!G86</f>
        <v>10069092</v>
      </c>
      <c r="T86" s="76">
        <f>Долечивание!H86+'Кибер-нож'!H86+Венерология!H86+Психотерапия!P86+Наркология!P86+Фтизиатрия!J86</f>
        <v>0</v>
      </c>
      <c r="U86" s="255">
        <f t="shared" si="12"/>
        <v>10614518.35</v>
      </c>
      <c r="V86" s="44">
        <f t="shared" si="11"/>
        <v>0</v>
      </c>
    </row>
    <row r="87" spans="1:22" x14ac:dyDescent="0.2">
      <c r="A87" s="265">
        <v>73</v>
      </c>
      <c r="B87" s="52" t="s">
        <v>134</v>
      </c>
      <c r="C87" s="54" t="s">
        <v>35</v>
      </c>
      <c r="D87" s="83">
        <f t="shared" si="10"/>
        <v>20867311.420000002</v>
      </c>
      <c r="E87" s="174">
        <f>Долечивание!I87</f>
        <v>0</v>
      </c>
      <c r="F87" s="80">
        <f>'Кибер-нож'!K87</f>
        <v>0</v>
      </c>
      <c r="G87" s="81">
        <f>Венерология!I87</f>
        <v>0</v>
      </c>
      <c r="H87" s="81">
        <f>'Паллиативная МП'!H87</f>
        <v>20867311.420000002</v>
      </c>
      <c r="I87" s="81">
        <f>Психотерапия!Q87</f>
        <v>0</v>
      </c>
      <c r="J87" s="81">
        <f>Наркология!Q87</f>
        <v>0</v>
      </c>
      <c r="K87" s="82">
        <f>Фтизиатрия!K87</f>
        <v>0</v>
      </c>
      <c r="N87" s="76">
        <f>Долечивание!D87+'Кибер-нож'!D87+Венерология!D87+Психотерапия!F87+Наркология!F87+Фтизиатрия!F87</f>
        <v>0</v>
      </c>
      <c r="O87" s="76">
        <f>'Паллиативная МП'!D87</f>
        <v>3783419.3</v>
      </c>
      <c r="P87" s="76">
        <f>'Паллиативная МП'!E87</f>
        <v>1980254.12</v>
      </c>
      <c r="Q87" s="76">
        <f>Долечивание!E87+'Кибер-нож'!E87+Венерология!E87+Психотерапия!I87+Наркология!I87+Фтизиатрия!G87</f>
        <v>0</v>
      </c>
      <c r="R87" s="76">
        <f>Долечивание!G87+'Кибер-нож'!G87+Венерология!G87+Психотерапия!M87+Наркология!M87+Фтизиатрия!I87</f>
        <v>0</v>
      </c>
      <c r="S87" s="76">
        <f>'Паллиативная МП'!G87</f>
        <v>15103638</v>
      </c>
      <c r="T87" s="76">
        <f>Долечивание!H87+'Кибер-нож'!H87+Венерология!H87+Психотерапия!P87+Наркология!P87+Фтизиатрия!J87</f>
        <v>0</v>
      </c>
      <c r="U87" s="255">
        <f t="shared" si="12"/>
        <v>20867311.420000002</v>
      </c>
      <c r="V87" s="44">
        <f t="shared" si="11"/>
        <v>0</v>
      </c>
    </row>
    <row r="88" spans="1:22" x14ac:dyDescent="0.2">
      <c r="A88" s="265">
        <v>74</v>
      </c>
      <c r="B88" s="52" t="s">
        <v>135</v>
      </c>
      <c r="C88" s="54" t="s">
        <v>49</v>
      </c>
      <c r="D88" s="83">
        <f t="shared" si="10"/>
        <v>14118822.550000001</v>
      </c>
      <c r="E88" s="174">
        <f>Долечивание!I88</f>
        <v>0</v>
      </c>
      <c r="F88" s="80">
        <f>'Кибер-нож'!K88</f>
        <v>0</v>
      </c>
      <c r="G88" s="81">
        <f>Венерология!I88</f>
        <v>0</v>
      </c>
      <c r="H88" s="81">
        <f>'Паллиативная МП'!H88</f>
        <v>14118822.550000001</v>
      </c>
      <c r="I88" s="81">
        <f>Психотерапия!Q88</f>
        <v>0</v>
      </c>
      <c r="J88" s="81">
        <f>Наркология!Q88</f>
        <v>0</v>
      </c>
      <c r="K88" s="82">
        <f>Фтизиатрия!K88</f>
        <v>0</v>
      </c>
      <c r="N88" s="76">
        <f>Долечивание!D88+'Кибер-нож'!D88+Венерология!D88+Психотерапия!F88+Наркология!F88+Фтизиатрия!F88</f>
        <v>0</v>
      </c>
      <c r="O88" s="76">
        <f>'Паллиативная МП'!D88</f>
        <v>0</v>
      </c>
      <c r="P88" s="76">
        <f>'Паллиативная МП'!E88</f>
        <v>2035912.15</v>
      </c>
      <c r="Q88" s="76">
        <f>Долечивание!E88+'Кибер-нож'!E88+Венерология!E88+Психотерапия!I88+Наркология!I88+Фтизиатрия!G88</f>
        <v>0</v>
      </c>
      <c r="R88" s="76">
        <f>Долечивание!G88+'Кибер-нож'!G88+Венерология!G88+Психотерапия!M88+Наркология!M88+Фтизиатрия!I88</f>
        <v>0</v>
      </c>
      <c r="S88" s="76">
        <f>'Паллиативная МП'!G88</f>
        <v>12082910.4</v>
      </c>
      <c r="T88" s="76">
        <f>Долечивание!H88+'Кибер-нож'!H88+Венерология!H88+Психотерапия!P88+Наркология!P88+Фтизиатрия!J88</f>
        <v>0</v>
      </c>
      <c r="U88" s="255">
        <f t="shared" si="12"/>
        <v>14118822.550000001</v>
      </c>
      <c r="V88" s="44">
        <f t="shared" si="11"/>
        <v>0</v>
      </c>
    </row>
    <row r="89" spans="1:22" x14ac:dyDescent="0.2">
      <c r="A89" s="265">
        <v>75</v>
      </c>
      <c r="B89" s="52" t="s">
        <v>136</v>
      </c>
      <c r="C89" s="54" t="s">
        <v>228</v>
      </c>
      <c r="D89" s="83">
        <f t="shared" si="10"/>
        <v>19163411.550000001</v>
      </c>
      <c r="E89" s="174">
        <f>Долечивание!I89</f>
        <v>0</v>
      </c>
      <c r="F89" s="80">
        <f>'Кибер-нож'!K89</f>
        <v>0</v>
      </c>
      <c r="G89" s="81">
        <f>Венерология!I89</f>
        <v>0</v>
      </c>
      <c r="H89" s="81">
        <f>'Паллиативная МП'!H89</f>
        <v>19163411.550000001</v>
      </c>
      <c r="I89" s="81">
        <f>Психотерапия!Q89</f>
        <v>0</v>
      </c>
      <c r="J89" s="81">
        <f>Наркология!Q89</f>
        <v>0</v>
      </c>
      <c r="K89" s="82">
        <f>Фтизиатрия!K89</f>
        <v>0</v>
      </c>
      <c r="N89" s="76">
        <f>Долечивание!D89+'Кибер-нож'!D89+Венерология!D89+Психотерапия!F89+Наркология!F89+Фтизиатрия!F89</f>
        <v>0</v>
      </c>
      <c r="O89" s="76">
        <f>'Паллиативная МП'!D89</f>
        <v>3052864.35</v>
      </c>
      <c r="P89" s="76">
        <f>'Паллиативная МП'!E89</f>
        <v>0</v>
      </c>
      <c r="Q89" s="76">
        <f>Долечивание!E89+'Кибер-нож'!E89+Венерология!E89+Психотерапия!I89+Наркология!I89+Фтизиатрия!G89</f>
        <v>0</v>
      </c>
      <c r="R89" s="76">
        <f>Долечивание!G89+'Кибер-нож'!G89+Венерология!G89+Психотерапия!M89+Наркология!M89+Фтизиатрия!I89</f>
        <v>0</v>
      </c>
      <c r="S89" s="76">
        <f>'Паллиативная МП'!G89</f>
        <v>16110547.199999999</v>
      </c>
      <c r="T89" s="76">
        <f>Долечивание!H89+'Кибер-нож'!H89+Венерология!H89+Психотерапия!P89+Наркология!P89+Фтизиатрия!J89</f>
        <v>0</v>
      </c>
      <c r="U89" s="255">
        <f t="shared" si="12"/>
        <v>19163411.550000001</v>
      </c>
      <c r="V89" s="44">
        <f t="shared" si="11"/>
        <v>0</v>
      </c>
    </row>
    <row r="90" spans="1:22" x14ac:dyDescent="0.2">
      <c r="A90" s="265">
        <v>76</v>
      </c>
      <c r="B90" s="52" t="s">
        <v>137</v>
      </c>
      <c r="C90" s="54" t="s">
        <v>293</v>
      </c>
      <c r="D90" s="83">
        <f t="shared" si="10"/>
        <v>0</v>
      </c>
      <c r="E90" s="174">
        <f>Долечивание!I90</f>
        <v>0</v>
      </c>
      <c r="F90" s="80">
        <f>'Кибер-нож'!K90</f>
        <v>0</v>
      </c>
      <c r="G90" s="81">
        <f>Венерология!I90</f>
        <v>0</v>
      </c>
      <c r="H90" s="81">
        <f>'Паллиативная МП'!H90</f>
        <v>0</v>
      </c>
      <c r="I90" s="81">
        <f>Психотерапия!Q90</f>
        <v>0</v>
      </c>
      <c r="J90" s="81">
        <f>Наркология!Q90</f>
        <v>0</v>
      </c>
      <c r="K90" s="82">
        <f>Фтизиатрия!K90</f>
        <v>0</v>
      </c>
      <c r="N90" s="76">
        <f>Долечивание!D90+'Кибер-нож'!D90+Венерология!D90+Психотерапия!F90+Наркология!F90+Фтизиатрия!F90</f>
        <v>0</v>
      </c>
      <c r="O90" s="76">
        <f>'Паллиативная МП'!D90</f>
        <v>0</v>
      </c>
      <c r="P90" s="76">
        <f>'Паллиативная МП'!E90</f>
        <v>0</v>
      </c>
      <c r="Q90" s="76">
        <f>Долечивание!E90+'Кибер-нож'!E90+Венерология!E90+Психотерапия!I90+Наркология!I90+Фтизиатрия!G90</f>
        <v>0</v>
      </c>
      <c r="R90" s="76">
        <f>Долечивание!G90+'Кибер-нож'!G90+Венерология!G90+Психотерапия!M90+Наркология!M90+Фтизиатрия!I90</f>
        <v>0</v>
      </c>
      <c r="S90" s="76">
        <f>'Паллиативная МП'!G90</f>
        <v>0</v>
      </c>
      <c r="T90" s="76">
        <f>Долечивание!H90+'Кибер-нож'!H90+Венерология!H90+Психотерапия!P90+Наркология!P90+Фтизиатрия!J90</f>
        <v>0</v>
      </c>
      <c r="U90" s="255">
        <f t="shared" si="12"/>
        <v>0</v>
      </c>
      <c r="V90" s="44">
        <f t="shared" si="11"/>
        <v>0</v>
      </c>
    </row>
    <row r="91" spans="1:22" x14ac:dyDescent="0.2">
      <c r="A91" s="265">
        <v>77</v>
      </c>
      <c r="B91" s="19" t="s">
        <v>138</v>
      </c>
      <c r="C91" s="54" t="s">
        <v>261</v>
      </c>
      <c r="D91" s="83">
        <f t="shared" si="10"/>
        <v>0</v>
      </c>
      <c r="E91" s="174">
        <f>Долечивание!I91</f>
        <v>0</v>
      </c>
      <c r="F91" s="80">
        <f>'Кибер-нож'!K91</f>
        <v>0</v>
      </c>
      <c r="G91" s="81">
        <f>Венерология!I91</f>
        <v>0</v>
      </c>
      <c r="H91" s="81">
        <f>'Паллиативная МП'!H91</f>
        <v>0</v>
      </c>
      <c r="I91" s="81">
        <f>Психотерапия!Q91</f>
        <v>0</v>
      </c>
      <c r="J91" s="81">
        <f>Наркология!Q91</f>
        <v>0</v>
      </c>
      <c r="K91" s="82">
        <f>Фтизиатрия!K91</f>
        <v>0</v>
      </c>
      <c r="N91" s="76">
        <f>Долечивание!D91+'Кибер-нож'!D91+Венерология!D91+Психотерапия!F91+Наркология!F91+Фтизиатрия!F91</f>
        <v>0</v>
      </c>
      <c r="O91" s="76">
        <f>'Паллиативная МП'!D91</f>
        <v>0</v>
      </c>
      <c r="P91" s="76">
        <f>'Паллиативная МП'!E91</f>
        <v>0</v>
      </c>
      <c r="Q91" s="76">
        <f>Долечивание!E91+'Кибер-нож'!E91+Венерология!E91+Психотерапия!I91+Наркология!I91+Фтизиатрия!G91</f>
        <v>0</v>
      </c>
      <c r="R91" s="76">
        <f>Долечивание!G91+'Кибер-нож'!G91+Венерология!G91+Психотерапия!M91+Наркология!M91+Фтизиатрия!I91</f>
        <v>0</v>
      </c>
      <c r="S91" s="76">
        <f>'Паллиативная МП'!G91</f>
        <v>0</v>
      </c>
      <c r="T91" s="76">
        <f>Долечивание!H91+'Кибер-нож'!H91+Венерология!H91+Психотерапия!P91+Наркология!P91+Фтизиатрия!J91</f>
        <v>0</v>
      </c>
      <c r="U91" s="255">
        <f t="shared" si="12"/>
        <v>0</v>
      </c>
      <c r="V91" s="44">
        <f t="shared" si="11"/>
        <v>0</v>
      </c>
    </row>
    <row r="92" spans="1:22" ht="25.5" x14ac:dyDescent="0.2">
      <c r="A92" s="386">
        <v>78</v>
      </c>
      <c r="B92" s="389" t="s">
        <v>139</v>
      </c>
      <c r="C92" s="178" t="s">
        <v>250</v>
      </c>
      <c r="D92" s="83">
        <f t="shared" si="10"/>
        <v>0</v>
      </c>
      <c r="E92" s="174">
        <f>Долечивание!I92</f>
        <v>0</v>
      </c>
      <c r="F92" s="80">
        <f>'Кибер-нож'!K92</f>
        <v>0</v>
      </c>
      <c r="G92" s="81">
        <f>Венерология!I92</f>
        <v>0</v>
      </c>
      <c r="H92" s="81">
        <f>'Паллиативная МП'!H92</f>
        <v>0</v>
      </c>
      <c r="I92" s="81">
        <f>Психотерапия!Q92</f>
        <v>0</v>
      </c>
      <c r="J92" s="81">
        <f>Наркология!Q92</f>
        <v>0</v>
      </c>
      <c r="K92" s="82">
        <f>Фтизиатрия!K92</f>
        <v>0</v>
      </c>
      <c r="N92" s="76">
        <f>Долечивание!D92+'Кибер-нож'!D92+Венерология!D92+Психотерапия!F92+Наркология!F92+Фтизиатрия!F92</f>
        <v>0</v>
      </c>
      <c r="O92" s="76">
        <f>'Паллиативная МП'!D92</f>
        <v>0</v>
      </c>
      <c r="P92" s="76">
        <f>'Паллиативная МП'!E92</f>
        <v>0</v>
      </c>
      <c r="Q92" s="76">
        <f>Долечивание!E92+'Кибер-нож'!E92+Венерология!E92+Психотерапия!I92+Наркология!I92+Фтизиатрия!G92</f>
        <v>0</v>
      </c>
      <c r="R92" s="76">
        <f>Долечивание!G92+'Кибер-нож'!G92+Венерология!G92+Психотерапия!M92+Наркология!M92+Фтизиатрия!I92</f>
        <v>0</v>
      </c>
      <c r="S92" s="76">
        <f>'Паллиативная МП'!G92</f>
        <v>0</v>
      </c>
      <c r="T92" s="76">
        <f>Долечивание!H92+'Кибер-нож'!H92+Венерология!H92+Психотерапия!P92+Наркология!P92+Фтизиатрия!J92</f>
        <v>0</v>
      </c>
      <c r="U92" s="255">
        <f t="shared" si="12"/>
        <v>0</v>
      </c>
      <c r="V92" s="44">
        <f t="shared" si="11"/>
        <v>0</v>
      </c>
    </row>
    <row r="93" spans="1:22" ht="38.25" x14ac:dyDescent="0.2">
      <c r="A93" s="387"/>
      <c r="B93" s="390"/>
      <c r="C93" s="54" t="s">
        <v>291</v>
      </c>
      <c r="D93" s="83">
        <f t="shared" si="10"/>
        <v>0</v>
      </c>
      <c r="E93" s="174">
        <f>Долечивание!I93</f>
        <v>0</v>
      </c>
      <c r="F93" s="80">
        <f>'Кибер-нож'!K93</f>
        <v>0</v>
      </c>
      <c r="G93" s="81">
        <f>Венерология!I93</f>
        <v>0</v>
      </c>
      <c r="H93" s="81">
        <f>'Паллиативная МП'!H93</f>
        <v>0</v>
      </c>
      <c r="I93" s="81">
        <f>Психотерапия!Q93</f>
        <v>0</v>
      </c>
      <c r="J93" s="81">
        <f>Наркология!Q93</f>
        <v>0</v>
      </c>
      <c r="K93" s="82">
        <f>Фтизиатрия!K93</f>
        <v>0</v>
      </c>
      <c r="N93" s="76">
        <f>Долечивание!D93+'Кибер-нож'!D93+Венерология!D93+Психотерапия!F93+Наркология!F93+Фтизиатрия!F93</f>
        <v>0</v>
      </c>
      <c r="O93" s="76">
        <f>'Паллиативная МП'!D93</f>
        <v>0</v>
      </c>
      <c r="P93" s="76">
        <f>'Паллиативная МП'!E93</f>
        <v>0</v>
      </c>
      <c r="Q93" s="76">
        <f>Долечивание!E93+'Кибер-нож'!E93+Венерология!E93+Психотерапия!I93+Наркология!I93+Фтизиатрия!G93</f>
        <v>0</v>
      </c>
      <c r="R93" s="76">
        <f>Долечивание!G93+'Кибер-нож'!G93+Венерология!G93+Психотерапия!M93+Наркология!M93+Фтизиатрия!I93</f>
        <v>0</v>
      </c>
      <c r="S93" s="76">
        <f>'Паллиативная МП'!G93</f>
        <v>0</v>
      </c>
      <c r="T93" s="76">
        <f>Долечивание!H93+'Кибер-нож'!H93+Венерология!H93+Психотерапия!P93+Наркология!P93+Фтизиатрия!J93</f>
        <v>0</v>
      </c>
      <c r="U93" s="255">
        <f t="shared" si="12"/>
        <v>0</v>
      </c>
      <c r="V93" s="44">
        <f t="shared" si="11"/>
        <v>0</v>
      </c>
    </row>
    <row r="94" spans="1:22" ht="25.5" x14ac:dyDescent="0.2">
      <c r="A94" s="387"/>
      <c r="B94" s="390"/>
      <c r="C94" s="54" t="s">
        <v>251</v>
      </c>
      <c r="D94" s="83">
        <f t="shared" si="10"/>
        <v>0</v>
      </c>
      <c r="E94" s="174">
        <f>Долечивание!I94</f>
        <v>0</v>
      </c>
      <c r="F94" s="80">
        <f>'Кибер-нож'!K94</f>
        <v>0</v>
      </c>
      <c r="G94" s="81">
        <f>Венерология!I94</f>
        <v>0</v>
      </c>
      <c r="H94" s="81">
        <f>'Паллиативная МП'!H94</f>
        <v>0</v>
      </c>
      <c r="I94" s="81">
        <f>Психотерапия!Q94</f>
        <v>0</v>
      </c>
      <c r="J94" s="81">
        <f>Наркология!Q94</f>
        <v>0</v>
      </c>
      <c r="K94" s="82">
        <f>Фтизиатрия!K94</f>
        <v>0</v>
      </c>
      <c r="N94" s="76">
        <f>Долечивание!D94+'Кибер-нож'!D94+Венерология!D94+Психотерапия!F94+Наркология!F94+Фтизиатрия!F94</f>
        <v>0</v>
      </c>
      <c r="O94" s="76">
        <f>'Паллиативная МП'!D94</f>
        <v>0</v>
      </c>
      <c r="P94" s="76">
        <f>'Паллиативная МП'!E94</f>
        <v>0</v>
      </c>
      <c r="Q94" s="76">
        <f>Долечивание!E94+'Кибер-нож'!E94+Венерология!E94+Психотерапия!I94+Наркология!I94+Фтизиатрия!G94</f>
        <v>0</v>
      </c>
      <c r="R94" s="76">
        <f>Долечивание!G94+'Кибер-нож'!G94+Венерология!G94+Психотерапия!M94+Наркология!M94+Фтизиатрия!I94</f>
        <v>0</v>
      </c>
      <c r="S94" s="76">
        <f>'Паллиативная МП'!G94</f>
        <v>0</v>
      </c>
      <c r="T94" s="76">
        <f>Долечивание!H94+'Кибер-нож'!H94+Венерология!H94+Психотерапия!P94+Наркология!P94+Фтизиатрия!J94</f>
        <v>0</v>
      </c>
      <c r="U94" s="255">
        <f t="shared" si="12"/>
        <v>0</v>
      </c>
      <c r="V94" s="44">
        <f t="shared" si="11"/>
        <v>0</v>
      </c>
    </row>
    <row r="95" spans="1:22" ht="38.25" x14ac:dyDescent="0.2">
      <c r="A95" s="388"/>
      <c r="B95" s="391"/>
      <c r="C95" s="179" t="s">
        <v>292</v>
      </c>
      <c r="D95" s="83">
        <f t="shared" si="10"/>
        <v>0</v>
      </c>
      <c r="E95" s="174">
        <f>Долечивание!I95</f>
        <v>0</v>
      </c>
      <c r="F95" s="80">
        <f>'Кибер-нож'!K95</f>
        <v>0</v>
      </c>
      <c r="G95" s="81">
        <f>Венерология!I95</f>
        <v>0</v>
      </c>
      <c r="H95" s="81">
        <f>'Паллиативная МП'!H95</f>
        <v>0</v>
      </c>
      <c r="I95" s="81">
        <f>Психотерапия!Q95</f>
        <v>0</v>
      </c>
      <c r="J95" s="81">
        <f>Наркология!Q95</f>
        <v>0</v>
      </c>
      <c r="K95" s="82">
        <f>Фтизиатрия!K95</f>
        <v>0</v>
      </c>
      <c r="N95" s="76">
        <f>Долечивание!D95+'Кибер-нож'!D95+Венерология!D95+Психотерапия!F95+Наркология!F95+Фтизиатрия!F95</f>
        <v>0</v>
      </c>
      <c r="O95" s="76">
        <f>'Паллиативная МП'!D95</f>
        <v>0</v>
      </c>
      <c r="P95" s="76">
        <f>'Паллиативная МП'!E95</f>
        <v>0</v>
      </c>
      <c r="Q95" s="76">
        <f>Долечивание!E95+'Кибер-нож'!E95+Венерология!E95+Психотерапия!I95+Наркология!I95+Фтизиатрия!G95</f>
        <v>0</v>
      </c>
      <c r="R95" s="76">
        <f>Долечивание!G95+'Кибер-нож'!G95+Венерология!G95+Психотерапия!M95+Наркология!M95+Фтизиатрия!I95</f>
        <v>0</v>
      </c>
      <c r="S95" s="76">
        <f>'Паллиативная МП'!G95</f>
        <v>0</v>
      </c>
      <c r="T95" s="76">
        <f>Долечивание!H95+'Кибер-нож'!H95+Венерология!H95+Психотерапия!P95+Наркология!P95+Фтизиатрия!J95</f>
        <v>0</v>
      </c>
      <c r="U95" s="255">
        <f t="shared" si="12"/>
        <v>0</v>
      </c>
      <c r="V95" s="44">
        <f t="shared" si="11"/>
        <v>0</v>
      </c>
    </row>
    <row r="96" spans="1:22" ht="25.5" x14ac:dyDescent="0.2">
      <c r="A96" s="266">
        <v>79</v>
      </c>
      <c r="B96" s="19" t="s">
        <v>140</v>
      </c>
      <c r="C96" s="54" t="s">
        <v>48</v>
      </c>
      <c r="D96" s="83">
        <f t="shared" si="10"/>
        <v>0</v>
      </c>
      <c r="E96" s="174">
        <f>Долечивание!I96</f>
        <v>0</v>
      </c>
      <c r="F96" s="80">
        <f>'Кибер-нож'!K96</f>
        <v>0</v>
      </c>
      <c r="G96" s="81">
        <f>Венерология!I96</f>
        <v>0</v>
      </c>
      <c r="H96" s="81">
        <f>'Паллиативная МП'!H96</f>
        <v>0</v>
      </c>
      <c r="I96" s="81">
        <f>Психотерапия!Q96</f>
        <v>0</v>
      </c>
      <c r="J96" s="81">
        <f>Наркология!Q96</f>
        <v>0</v>
      </c>
      <c r="K96" s="82">
        <f>Фтизиатрия!K96</f>
        <v>0</v>
      </c>
      <c r="N96" s="76">
        <f>Долечивание!D96+'Кибер-нож'!D96+Венерология!D96+Психотерапия!F96+Наркология!F96+Фтизиатрия!F96</f>
        <v>0</v>
      </c>
      <c r="O96" s="76">
        <f>'Паллиативная МП'!D96</f>
        <v>0</v>
      </c>
      <c r="P96" s="76">
        <f>'Паллиативная МП'!E96</f>
        <v>0</v>
      </c>
      <c r="Q96" s="76">
        <f>Долечивание!E96+'Кибер-нож'!E96+Венерология!E96+Психотерапия!I96+Наркология!I96+Фтизиатрия!G96</f>
        <v>0</v>
      </c>
      <c r="R96" s="76">
        <f>Долечивание!G96+'Кибер-нож'!G96+Венерология!G96+Психотерапия!M96+Наркология!M96+Фтизиатрия!I96</f>
        <v>0</v>
      </c>
      <c r="S96" s="76">
        <f>'Паллиативная МП'!G96</f>
        <v>0</v>
      </c>
      <c r="T96" s="76">
        <f>Долечивание!H96+'Кибер-нож'!H96+Венерология!H96+Психотерапия!P96+Наркология!P96+Фтизиатрия!J96</f>
        <v>0</v>
      </c>
      <c r="U96" s="255">
        <f t="shared" si="12"/>
        <v>0</v>
      </c>
      <c r="V96" s="44">
        <f t="shared" si="11"/>
        <v>0</v>
      </c>
    </row>
    <row r="97" spans="1:22" x14ac:dyDescent="0.2">
      <c r="A97" s="265">
        <v>80</v>
      </c>
      <c r="B97" s="19" t="s">
        <v>141</v>
      </c>
      <c r="C97" s="54" t="s">
        <v>142</v>
      </c>
      <c r="D97" s="83">
        <f t="shared" si="10"/>
        <v>0</v>
      </c>
      <c r="E97" s="174">
        <f>Долечивание!I97</f>
        <v>0</v>
      </c>
      <c r="F97" s="80">
        <f>'Кибер-нож'!K97</f>
        <v>0</v>
      </c>
      <c r="G97" s="81">
        <f>Венерология!I97</f>
        <v>0</v>
      </c>
      <c r="H97" s="81">
        <f>'Паллиативная МП'!H97</f>
        <v>0</v>
      </c>
      <c r="I97" s="81">
        <f>Психотерапия!Q97</f>
        <v>0</v>
      </c>
      <c r="J97" s="81">
        <f>Наркология!Q97</f>
        <v>0</v>
      </c>
      <c r="K97" s="82">
        <f>Фтизиатрия!K97</f>
        <v>0</v>
      </c>
      <c r="N97" s="76">
        <f>Долечивание!D97+'Кибер-нож'!D97+Венерология!D97+Психотерапия!F97+Наркология!F97+Фтизиатрия!F97</f>
        <v>0</v>
      </c>
      <c r="O97" s="76">
        <f>'Паллиативная МП'!D97</f>
        <v>0</v>
      </c>
      <c r="P97" s="76">
        <f>'Паллиативная МП'!E97</f>
        <v>0</v>
      </c>
      <c r="Q97" s="76">
        <f>Долечивание!E97+'Кибер-нож'!E97+Венерология!E97+Психотерапия!I97+Наркология!I97+Фтизиатрия!G97</f>
        <v>0</v>
      </c>
      <c r="R97" s="76">
        <f>Долечивание!G97+'Кибер-нож'!G97+Венерология!G97+Психотерапия!M97+Наркология!M97+Фтизиатрия!I97</f>
        <v>0</v>
      </c>
      <c r="S97" s="76">
        <f>'Паллиативная МП'!G97</f>
        <v>0</v>
      </c>
      <c r="T97" s="76">
        <f>Долечивание!H97+'Кибер-нож'!H97+Венерология!H97+Психотерапия!P97+Наркология!P97+Фтизиатрия!J97</f>
        <v>0</v>
      </c>
      <c r="U97" s="255">
        <f t="shared" si="12"/>
        <v>0</v>
      </c>
      <c r="V97" s="44">
        <f t="shared" si="11"/>
        <v>0</v>
      </c>
    </row>
    <row r="98" spans="1:22" x14ac:dyDescent="0.2">
      <c r="A98" s="265">
        <v>81</v>
      </c>
      <c r="B98" s="175" t="s">
        <v>143</v>
      </c>
      <c r="C98" s="54" t="s">
        <v>144</v>
      </c>
      <c r="D98" s="83">
        <f t="shared" si="10"/>
        <v>0</v>
      </c>
      <c r="E98" s="174">
        <f>Долечивание!I98</f>
        <v>0</v>
      </c>
      <c r="F98" s="80">
        <f>'Кибер-нож'!K98</f>
        <v>0</v>
      </c>
      <c r="G98" s="81">
        <f>Венерология!I98</f>
        <v>0</v>
      </c>
      <c r="H98" s="81">
        <f>'Паллиативная МП'!H98</f>
        <v>0</v>
      </c>
      <c r="I98" s="81">
        <f>Психотерапия!Q98</f>
        <v>0</v>
      </c>
      <c r="J98" s="81">
        <f>Наркология!Q98</f>
        <v>0</v>
      </c>
      <c r="K98" s="82">
        <f>Фтизиатрия!K98</f>
        <v>0</v>
      </c>
      <c r="N98" s="76">
        <f>Долечивание!D98+'Кибер-нож'!D98+Венерология!D98+Психотерапия!F98+Наркология!F98+Фтизиатрия!F98</f>
        <v>0</v>
      </c>
      <c r="O98" s="76">
        <f>'Паллиативная МП'!D98</f>
        <v>0</v>
      </c>
      <c r="P98" s="76">
        <f>'Паллиативная МП'!E98</f>
        <v>0</v>
      </c>
      <c r="Q98" s="76">
        <f>Долечивание!E98+'Кибер-нож'!E98+Венерология!E98+Психотерапия!I98+Наркология!I98+Фтизиатрия!G98</f>
        <v>0</v>
      </c>
      <c r="R98" s="76">
        <f>Долечивание!G98+'Кибер-нож'!G98+Венерология!G98+Психотерапия!M98+Наркология!M98+Фтизиатрия!I98</f>
        <v>0</v>
      </c>
      <c r="S98" s="76">
        <f>'Паллиативная МП'!G98</f>
        <v>0</v>
      </c>
      <c r="T98" s="76">
        <f>Долечивание!H98+'Кибер-нож'!H98+Венерология!H98+Психотерапия!P98+Наркология!P98+Фтизиатрия!J98</f>
        <v>0</v>
      </c>
      <c r="U98" s="255">
        <f t="shared" si="12"/>
        <v>0</v>
      </c>
      <c r="V98" s="44">
        <f t="shared" si="11"/>
        <v>0</v>
      </c>
    </row>
    <row r="99" spans="1:22" x14ac:dyDescent="0.2">
      <c r="A99" s="265">
        <v>82</v>
      </c>
      <c r="B99" s="19" t="s">
        <v>145</v>
      </c>
      <c r="C99" s="54" t="s">
        <v>27</v>
      </c>
      <c r="D99" s="83">
        <f t="shared" si="10"/>
        <v>28431505.16</v>
      </c>
      <c r="E99" s="174">
        <f>Долечивание!I99</f>
        <v>0</v>
      </c>
      <c r="F99" s="80">
        <f>'Кибер-нож'!K99</f>
        <v>0</v>
      </c>
      <c r="G99" s="81">
        <f>Венерология!I99</f>
        <v>927085.05</v>
      </c>
      <c r="H99" s="81">
        <f>'Паллиативная МП'!H99</f>
        <v>10069092</v>
      </c>
      <c r="I99" s="81">
        <f>Психотерапия!Q99</f>
        <v>13438452.18</v>
      </c>
      <c r="J99" s="81">
        <f>Наркология!Q99</f>
        <v>1911744.9</v>
      </c>
      <c r="K99" s="82">
        <f>Фтизиатрия!K99</f>
        <v>2085131.03</v>
      </c>
      <c r="M99" s="165"/>
      <c r="N99" s="76">
        <f>Долечивание!D99+'Кибер-нож'!D99+Венерология!D99+Психотерапия!F99+Наркология!F99+Фтизиатрия!F99</f>
        <v>3286804.74</v>
      </c>
      <c r="O99" s="76">
        <f>'Паллиативная МП'!D99</f>
        <v>0</v>
      </c>
      <c r="P99" s="76">
        <f>'Паллиативная МП'!E99</f>
        <v>0</v>
      </c>
      <c r="Q99" s="76">
        <f>Долечивание!E99+'Кибер-нож'!E99+Венерология!E99+Психотерапия!I99+Наркология!I99+Фтизиатрия!G99</f>
        <v>2169143.42</v>
      </c>
      <c r="R99" s="76">
        <f>Долечивание!G99+'Кибер-нож'!G99+Венерология!G99+Психотерапия!M99+Наркология!M99+Фтизиатрия!I99</f>
        <v>12906465</v>
      </c>
      <c r="S99" s="76">
        <f>'Паллиативная МП'!G99</f>
        <v>10069092</v>
      </c>
      <c r="T99" s="76">
        <f>Долечивание!H99+'Кибер-нож'!H99+Венерология!H99+Психотерапия!P99+Наркология!P99+Фтизиатрия!J99</f>
        <v>0</v>
      </c>
      <c r="U99" s="255">
        <f t="shared" si="12"/>
        <v>28431505.16</v>
      </c>
      <c r="V99" s="44">
        <f t="shared" si="11"/>
        <v>0</v>
      </c>
    </row>
    <row r="100" spans="1:22" x14ac:dyDescent="0.2">
      <c r="A100" s="265">
        <v>83</v>
      </c>
      <c r="B100" s="175" t="s">
        <v>146</v>
      </c>
      <c r="C100" s="54" t="s">
        <v>12</v>
      </c>
      <c r="D100" s="83">
        <f t="shared" si="10"/>
        <v>16429949.329999998</v>
      </c>
      <c r="E100" s="174">
        <f>Долечивание!I100</f>
        <v>0</v>
      </c>
      <c r="F100" s="80">
        <f>'Кибер-нож'!K100</f>
        <v>0</v>
      </c>
      <c r="G100" s="81">
        <f>Венерология!I100</f>
        <v>1194610.5</v>
      </c>
      <c r="H100" s="81">
        <f>'Паллиативная МП'!H100</f>
        <v>10069092</v>
      </c>
      <c r="I100" s="81">
        <f>Психотерапия!Q100</f>
        <v>920208.98</v>
      </c>
      <c r="J100" s="81">
        <f>Наркология!Q100</f>
        <v>1405254.38</v>
      </c>
      <c r="K100" s="82">
        <f>Фтизиатрия!K100</f>
        <v>2840783.4699999997</v>
      </c>
      <c r="N100" s="76">
        <f>Долечивание!D100+'Кибер-нож'!D100+Венерология!D100+Психотерапия!F100+Наркология!F100+Фтизиатрия!F100</f>
        <v>4408450.49</v>
      </c>
      <c r="O100" s="76">
        <f>'Паллиативная МП'!D100</f>
        <v>0</v>
      </c>
      <c r="P100" s="76">
        <f>'Паллиативная МП'!E100</f>
        <v>0</v>
      </c>
      <c r="Q100" s="76">
        <f>Долечивание!E100+'Кибер-нож'!E100+Венерология!E100+Психотерапия!I100+Наркология!I100+Фтизиатрия!G100</f>
        <v>1952406.8399999999</v>
      </c>
      <c r="R100" s="76">
        <f>Долечивание!G100+'Кибер-нож'!G100+Венерология!G100+Психотерапия!M100+Наркология!M100+Фтизиатрия!I100</f>
        <v>0</v>
      </c>
      <c r="S100" s="76">
        <f>'Паллиативная МП'!G100</f>
        <v>10069092</v>
      </c>
      <c r="T100" s="76">
        <f>Долечивание!H100+'Кибер-нож'!H100+Венерология!H100+Психотерапия!P100+Наркология!P100+Фтизиатрия!J100</f>
        <v>0</v>
      </c>
      <c r="U100" s="255">
        <f t="shared" si="12"/>
        <v>16429949.33</v>
      </c>
      <c r="V100" s="44">
        <f t="shared" si="11"/>
        <v>0</v>
      </c>
    </row>
    <row r="101" spans="1:22" x14ac:dyDescent="0.2">
      <c r="A101" s="265">
        <v>84</v>
      </c>
      <c r="B101" s="175" t="s">
        <v>147</v>
      </c>
      <c r="C101" s="54" t="s">
        <v>26</v>
      </c>
      <c r="D101" s="83">
        <f t="shared" si="10"/>
        <v>24284419.379999999</v>
      </c>
      <c r="E101" s="174">
        <f>Долечивание!I101</f>
        <v>0</v>
      </c>
      <c r="F101" s="80">
        <f>'Кибер-нож'!K101</f>
        <v>0</v>
      </c>
      <c r="G101" s="81">
        <f>Венерология!I101</f>
        <v>2081314.35</v>
      </c>
      <c r="H101" s="81">
        <f>'Паллиативная МП'!H101</f>
        <v>11730588.279999999</v>
      </c>
      <c r="I101" s="81">
        <f>Психотерапия!Q101</f>
        <v>0</v>
      </c>
      <c r="J101" s="81">
        <f>Наркология!Q101</f>
        <v>5041380.25</v>
      </c>
      <c r="K101" s="82">
        <f>Фтизиатрия!K101</f>
        <v>5431136.5</v>
      </c>
      <c r="N101" s="76">
        <f>Долечивание!D101+'Кибер-нож'!D101+Венерология!D101+Психотерапия!F101+Наркология!F101+Фтизиатрия!F101</f>
        <v>7661151.3900000006</v>
      </c>
      <c r="O101" s="76">
        <f>'Паллиативная МП'!D101</f>
        <v>1034611.1</v>
      </c>
      <c r="P101" s="76">
        <f>'Паллиативная МП'!E101</f>
        <v>626885.18000000005</v>
      </c>
      <c r="Q101" s="76">
        <f>Долечивание!E101+'Кибер-нож'!E101+Венерология!E101+Психотерапия!I101+Наркология!I101+Фтизиатрия!G101</f>
        <v>4892679.71</v>
      </c>
      <c r="R101" s="76">
        <f>Долечивание!G101+'Кибер-нож'!G101+Венерология!G101+Психотерапия!M101+Наркология!M101+Фтизиатрия!I101</f>
        <v>0</v>
      </c>
      <c r="S101" s="76">
        <f>'Паллиативная МП'!G101</f>
        <v>10069092</v>
      </c>
      <c r="T101" s="76">
        <f>Долечивание!H101+'Кибер-нож'!H101+Венерология!H101+Психотерапия!P101+Наркология!P101+Фтизиатрия!J101</f>
        <v>0</v>
      </c>
      <c r="U101" s="255">
        <f t="shared" si="12"/>
        <v>24284419.379999999</v>
      </c>
      <c r="V101" s="44">
        <f t="shared" si="11"/>
        <v>0</v>
      </c>
    </row>
    <row r="102" spans="1:22" x14ac:dyDescent="0.2">
      <c r="A102" s="265">
        <v>85</v>
      </c>
      <c r="B102" s="19" t="s">
        <v>148</v>
      </c>
      <c r="C102" s="54" t="s">
        <v>42</v>
      </c>
      <c r="D102" s="83">
        <f t="shared" si="10"/>
        <v>11736058.219999999</v>
      </c>
      <c r="E102" s="174">
        <f>Долечивание!I102</f>
        <v>0</v>
      </c>
      <c r="F102" s="80">
        <f>'Кибер-нож'!K102</f>
        <v>0</v>
      </c>
      <c r="G102" s="81">
        <f>Венерология!I102</f>
        <v>922037.4</v>
      </c>
      <c r="H102" s="81">
        <f>'Паллиативная МП'!H102</f>
        <v>5841861.8200000003</v>
      </c>
      <c r="I102" s="81">
        <f>Психотерапия!Q102</f>
        <v>0</v>
      </c>
      <c r="J102" s="81">
        <f>Наркология!Q102</f>
        <v>2131375.5300000003</v>
      </c>
      <c r="K102" s="82">
        <f>Фтизиатрия!K102</f>
        <v>2840783.4699999997</v>
      </c>
      <c r="N102" s="76">
        <f>Долечивание!D102+'Кибер-нож'!D102+Венерология!D102+Психотерапия!F102+Наркология!F102+Фтизиатрия!F102</f>
        <v>3641040.45</v>
      </c>
      <c r="O102" s="76">
        <f>'Паллиативная МП'!D102</f>
        <v>452862.05</v>
      </c>
      <c r="P102" s="76">
        <f>'Паллиативная МП'!E102</f>
        <v>354453.77</v>
      </c>
      <c r="Q102" s="76">
        <f>Долечивание!E102+'Кибер-нож'!E102+Венерология!E102+Психотерапия!I102+Наркология!I102+Фтизиатрия!G102</f>
        <v>2253155.9500000002</v>
      </c>
      <c r="R102" s="76">
        <f>Долечивание!G102+'Кибер-нож'!G102+Венерология!G102+Психотерапия!M102+Наркология!M102+Фтизиатрия!I102</f>
        <v>0</v>
      </c>
      <c r="S102" s="76">
        <f>'Паллиативная МП'!G102</f>
        <v>5034546</v>
      </c>
      <c r="T102" s="76">
        <f>Долечивание!H102+'Кибер-нож'!H102+Венерология!H102+Психотерапия!P102+Наркология!P102+Фтизиатрия!J102</f>
        <v>0</v>
      </c>
      <c r="U102" s="255">
        <f t="shared" si="12"/>
        <v>11736058.219999999</v>
      </c>
      <c r="V102" s="44">
        <f t="shared" si="11"/>
        <v>0</v>
      </c>
    </row>
    <row r="103" spans="1:22" x14ac:dyDescent="0.2">
      <c r="A103" s="265">
        <v>86</v>
      </c>
      <c r="B103" s="52" t="s">
        <v>150</v>
      </c>
      <c r="C103" s="54" t="s">
        <v>28</v>
      </c>
      <c r="D103" s="83">
        <f t="shared" ref="D103:D131" si="13">E103+F103+G103+H103+I103+J103+K103</f>
        <v>25117865.77</v>
      </c>
      <c r="E103" s="174">
        <f>Долечивание!I103</f>
        <v>0</v>
      </c>
      <c r="F103" s="80">
        <f>'Кибер-нож'!K103</f>
        <v>0</v>
      </c>
      <c r="G103" s="81">
        <f>Венерология!I103</f>
        <v>2823879.75</v>
      </c>
      <c r="H103" s="81">
        <f>'Паллиативная МП'!H103</f>
        <v>12080349.370000001</v>
      </c>
      <c r="I103" s="81">
        <f>Психотерапия!Q103</f>
        <v>0</v>
      </c>
      <c r="J103" s="81">
        <f>Наркология!Q103</f>
        <v>5040534.72</v>
      </c>
      <c r="K103" s="82">
        <f>Фтизиатрия!K103</f>
        <v>5173101.93</v>
      </c>
      <c r="N103" s="76">
        <f>Долечивание!D103+'Кибер-нож'!D103+Венерология!D103+Психотерапия!F103+Наркология!F103+Фтизиатрия!F103</f>
        <v>9461529.2799999993</v>
      </c>
      <c r="O103" s="76">
        <f>'Паллиативная МП'!D103</f>
        <v>1173457.55</v>
      </c>
      <c r="P103" s="76">
        <f>'Паллиативная МП'!E103</f>
        <v>837799.82</v>
      </c>
      <c r="Q103" s="76">
        <f>Долечивание!E103+'Кибер-нож'!E103+Венерология!E103+Психотерапия!I103+Наркология!I103+Фтизиатрия!G103</f>
        <v>3575987.12</v>
      </c>
      <c r="R103" s="76">
        <f>Долечивание!G103+'Кибер-нож'!G103+Венерология!G103+Психотерапия!M103+Наркология!M103+Фтизиатрия!I103</f>
        <v>0</v>
      </c>
      <c r="S103" s="76">
        <f>'Паллиативная МП'!G103</f>
        <v>10069092</v>
      </c>
      <c r="T103" s="76">
        <f>Долечивание!H103+'Кибер-нож'!H103+Венерология!H103+Психотерапия!P103+Наркология!P103+Фтизиатрия!J103</f>
        <v>0</v>
      </c>
      <c r="U103" s="255">
        <f t="shared" si="12"/>
        <v>25117865.77</v>
      </c>
      <c r="V103" s="44">
        <f t="shared" si="11"/>
        <v>0</v>
      </c>
    </row>
    <row r="104" spans="1:22" x14ac:dyDescent="0.2">
      <c r="A104" s="265">
        <v>88</v>
      </c>
      <c r="B104" s="52" t="s">
        <v>151</v>
      </c>
      <c r="C104" s="54" t="s">
        <v>29</v>
      </c>
      <c r="D104" s="83">
        <f t="shared" si="13"/>
        <v>23248123.859999999</v>
      </c>
      <c r="E104" s="174">
        <f>Долечивание!I104</f>
        <v>0</v>
      </c>
      <c r="F104" s="80">
        <f>'Кибер-нож'!K104</f>
        <v>0</v>
      </c>
      <c r="G104" s="81">
        <f>Венерология!I104</f>
        <v>2025229.35</v>
      </c>
      <c r="H104" s="81">
        <f>'Паллиативная МП'!H104</f>
        <v>13150705</v>
      </c>
      <c r="I104" s="81">
        <f>Психотерапия!Q104</f>
        <v>328759.98</v>
      </c>
      <c r="J104" s="81">
        <f>Наркология!Q104</f>
        <v>4271118.5600000005</v>
      </c>
      <c r="K104" s="82">
        <f>Фтизиатрия!K104</f>
        <v>3472310.9699999997</v>
      </c>
      <c r="M104" s="165"/>
      <c r="N104" s="76">
        <f>Долечивание!D104+'Кибер-нож'!D104+Венерология!D104+Психотерапия!F104+Наркология!F104+Фтизиатрия!F104</f>
        <v>6967280.04</v>
      </c>
      <c r="O104" s="76">
        <f>'Паллиативная МП'!D104</f>
        <v>2056333.5</v>
      </c>
      <c r="P104" s="76">
        <f>'Паллиативная МП'!E104</f>
        <v>1025279.5</v>
      </c>
      <c r="Q104" s="76">
        <f>Долечивание!E104+'Кибер-нож'!E104+Венерология!E104+Психотерапия!I104+Наркология!I104+Фтизиатрия!G104</f>
        <v>3130138.8200000003</v>
      </c>
      <c r="R104" s="76">
        <f>Долечивание!G104+'Кибер-нож'!G104+Венерология!G104+Психотерапия!M104+Наркология!M104+Фтизиатрия!I104</f>
        <v>0</v>
      </c>
      <c r="S104" s="76">
        <f>'Паллиативная МП'!G104</f>
        <v>10069092</v>
      </c>
      <c r="T104" s="76">
        <f>Долечивание!H104+'Кибер-нож'!H104+Венерология!H104+Психотерапия!P104+Наркология!P104+Фтизиатрия!J104</f>
        <v>0</v>
      </c>
      <c r="U104" s="255">
        <f t="shared" si="12"/>
        <v>23248123.859999999</v>
      </c>
      <c r="V104" s="44">
        <f t="shared" si="11"/>
        <v>0</v>
      </c>
    </row>
    <row r="105" spans="1:22" x14ac:dyDescent="0.2">
      <c r="A105" s="265">
        <v>89</v>
      </c>
      <c r="B105" s="175" t="s">
        <v>152</v>
      </c>
      <c r="C105" s="54" t="s">
        <v>14</v>
      </c>
      <c r="D105" s="83">
        <f t="shared" si="13"/>
        <v>31265338.079999998</v>
      </c>
      <c r="E105" s="174">
        <f>Долечивание!I105</f>
        <v>0</v>
      </c>
      <c r="F105" s="80">
        <f>'Кибер-нож'!K105</f>
        <v>0</v>
      </c>
      <c r="G105" s="81">
        <f>Венерология!I105</f>
        <v>925963.35</v>
      </c>
      <c r="H105" s="81">
        <f>'Паллиативная МП'!H105</f>
        <v>5034546</v>
      </c>
      <c r="I105" s="81">
        <f>Психотерапия!Q105</f>
        <v>17919585.400000002</v>
      </c>
      <c r="J105" s="81">
        <f>Наркология!Q105</f>
        <v>5490660.8300000001</v>
      </c>
      <c r="K105" s="82">
        <f>Фтизиатрия!K105</f>
        <v>1894582.5</v>
      </c>
      <c r="N105" s="76">
        <f>Долечивание!D105+'Кибер-нож'!D105+Венерология!D105+Психотерапия!F105+Наркология!F105+Фтизиатрия!F105</f>
        <v>3460912.99</v>
      </c>
      <c r="O105" s="76">
        <f>'Паллиативная МП'!D105</f>
        <v>0</v>
      </c>
      <c r="P105" s="76">
        <f>'Паллиативная МП'!E105</f>
        <v>0</v>
      </c>
      <c r="Q105" s="76">
        <f>Долечивание!E105+'Кибер-нож'!E105+Венерология!E105+Психотерапия!I105+Наркология!I105+Фтизиатрия!G105</f>
        <v>2031271.85</v>
      </c>
      <c r="R105" s="76">
        <f>Долечивание!G105+'Кибер-нож'!G105+Венерология!G105+Психотерапия!M105+Наркология!M105+Фтизиатрия!I105</f>
        <v>20738607.240000002</v>
      </c>
      <c r="S105" s="76">
        <f>'Паллиативная МП'!G105</f>
        <v>5034546</v>
      </c>
      <c r="T105" s="76">
        <f>Долечивание!H105+'Кибер-нож'!H105+Венерология!H105+Психотерапия!P105+Наркология!P105+Фтизиатрия!J105</f>
        <v>0</v>
      </c>
      <c r="U105" s="255">
        <f t="shared" si="12"/>
        <v>31265338.080000002</v>
      </c>
      <c r="V105" s="44">
        <f t="shared" si="11"/>
        <v>0</v>
      </c>
    </row>
    <row r="106" spans="1:22" x14ac:dyDescent="0.2">
      <c r="A106" s="265">
        <v>90</v>
      </c>
      <c r="B106" s="52" t="s">
        <v>153</v>
      </c>
      <c r="C106" s="54" t="s">
        <v>30</v>
      </c>
      <c r="D106" s="83">
        <f t="shared" si="13"/>
        <v>16715620.369999997</v>
      </c>
      <c r="E106" s="174">
        <f>Долечивание!I106</f>
        <v>0</v>
      </c>
      <c r="F106" s="80">
        <f>'Кибер-нож'!K106</f>
        <v>0</v>
      </c>
      <c r="G106" s="81">
        <f>Венерология!I106</f>
        <v>1251817.2</v>
      </c>
      <c r="H106" s="81">
        <f>'Паллиативная МП'!H106</f>
        <v>10609245.699999999</v>
      </c>
      <c r="I106" s="81">
        <f>Психотерапия!Q106</f>
        <v>0</v>
      </c>
      <c r="J106" s="81">
        <f>Наркология!Q106</f>
        <v>2328447.4699999997</v>
      </c>
      <c r="K106" s="82">
        <f>Фтизиатрия!K106</f>
        <v>2526110</v>
      </c>
      <c r="N106" s="76">
        <f>Долечивание!D106+'Кибер-нож'!D106+Венерология!D106+Психотерапия!F106+Наркология!F106+Фтизиатрия!F106</f>
        <v>4035044.7</v>
      </c>
      <c r="O106" s="76">
        <f>'Паллиативная МП'!D106</f>
        <v>540153.69999999995</v>
      </c>
      <c r="P106" s="76">
        <f>'Паллиативная МП'!E106</f>
        <v>0</v>
      </c>
      <c r="Q106" s="76">
        <f>Долечивание!E106+'Кибер-нож'!E106+Венерология!E106+Психотерапия!I106+Наркология!I106+Фтизиатрия!G106</f>
        <v>2071329.97</v>
      </c>
      <c r="R106" s="76">
        <f>Долечивание!G106+'Кибер-нож'!G106+Венерология!G106+Психотерапия!M106+Наркология!M106+Фтизиатрия!I106</f>
        <v>0</v>
      </c>
      <c r="S106" s="76">
        <f>'Паллиативная МП'!G106</f>
        <v>10069092</v>
      </c>
      <c r="T106" s="76">
        <f>Долечивание!H106+'Кибер-нож'!H106+Венерология!H106+Психотерапия!P106+Наркология!P106+Фтизиатрия!J106</f>
        <v>0</v>
      </c>
      <c r="U106" s="255">
        <f t="shared" si="12"/>
        <v>16715620.370000001</v>
      </c>
      <c r="V106" s="44">
        <f t="shared" si="11"/>
        <v>0</v>
      </c>
    </row>
    <row r="107" spans="1:22" x14ac:dyDescent="0.2">
      <c r="A107" s="265">
        <v>91</v>
      </c>
      <c r="B107" s="52" t="s">
        <v>154</v>
      </c>
      <c r="C107" s="54" t="s">
        <v>15</v>
      </c>
      <c r="D107" s="83">
        <f t="shared" si="13"/>
        <v>15942736</v>
      </c>
      <c r="E107" s="174">
        <f>Долечивание!I107</f>
        <v>0</v>
      </c>
      <c r="F107" s="80">
        <f>'Кибер-нож'!K107</f>
        <v>0</v>
      </c>
      <c r="G107" s="81">
        <f>Венерология!I107</f>
        <v>954566.7</v>
      </c>
      <c r="H107" s="81">
        <f>'Паллиативная МП'!H107</f>
        <v>10069092</v>
      </c>
      <c r="I107" s="81">
        <f>Психотерапия!Q107</f>
        <v>0</v>
      </c>
      <c r="J107" s="81">
        <f>Наркология!Q107</f>
        <v>2392967.2999999998</v>
      </c>
      <c r="K107" s="82">
        <f>Фтизиатрия!K107</f>
        <v>2526110</v>
      </c>
      <c r="N107" s="76">
        <f>Долечивание!D107+'Кибер-нож'!D107+Венерология!D107+Психотерапия!F107+Наркология!F107+Фтизиатрия!F107</f>
        <v>3570951.24</v>
      </c>
      <c r="O107" s="76">
        <f>'Паллиативная МП'!D107</f>
        <v>0</v>
      </c>
      <c r="P107" s="76">
        <f>'Паллиативная МП'!E107</f>
        <v>0</v>
      </c>
      <c r="Q107" s="76">
        <f>Долечивание!E107+'Кибер-нож'!E107+Венерология!E107+Психотерапия!I107+Наркология!I107+Фтизиатрия!G107</f>
        <v>2302692.7599999998</v>
      </c>
      <c r="R107" s="76">
        <f>Долечивание!G107+'Кибер-нож'!G107+Венерология!G107+Психотерапия!M107+Наркология!M107+Фтизиатрия!I107</f>
        <v>0</v>
      </c>
      <c r="S107" s="76">
        <f>'Паллиативная МП'!G107</f>
        <v>10069092</v>
      </c>
      <c r="T107" s="76">
        <f>Долечивание!H107+'Кибер-нож'!H107+Венерология!H107+Психотерапия!P107+Наркология!P107+Фтизиатрия!J107</f>
        <v>0</v>
      </c>
      <c r="U107" s="255">
        <f t="shared" si="12"/>
        <v>15942736</v>
      </c>
      <c r="V107" s="44">
        <f t="shared" si="11"/>
        <v>0</v>
      </c>
    </row>
    <row r="108" spans="1:22" x14ac:dyDescent="0.2">
      <c r="A108" s="265">
        <v>92</v>
      </c>
      <c r="B108" s="19" t="s">
        <v>155</v>
      </c>
      <c r="C108" s="54" t="s">
        <v>13</v>
      </c>
      <c r="D108" s="83">
        <f t="shared" si="13"/>
        <v>33236584.359999999</v>
      </c>
      <c r="E108" s="174">
        <f>Долечивание!I108</f>
        <v>0</v>
      </c>
      <c r="F108" s="80">
        <f>'Кибер-нож'!K108</f>
        <v>0</v>
      </c>
      <c r="G108" s="81">
        <f>Венерология!I108</f>
        <v>1666242.96</v>
      </c>
      <c r="H108" s="81">
        <f>'Паллиативная МП'!H108</f>
        <v>14357407.529999999</v>
      </c>
      <c r="I108" s="81">
        <f>Психотерапия!Q108</f>
        <v>0</v>
      </c>
      <c r="J108" s="81">
        <f>Наркология!Q108</f>
        <v>14055296.370000001</v>
      </c>
      <c r="K108" s="82">
        <f>Фтизиатрия!K108</f>
        <v>3157637.5</v>
      </c>
      <c r="N108" s="76">
        <f>Долечивание!D108+'Кибер-нож'!D108+Венерология!D108+Психотерапия!F108+Наркология!F108+Фтизиатрия!F108</f>
        <v>4861446</v>
      </c>
      <c r="O108" s="76">
        <f>'Паллиативная МП'!D108</f>
        <v>1805003.85</v>
      </c>
      <c r="P108" s="76">
        <f>'Паллиативная МП'!E108</f>
        <v>1476402.48</v>
      </c>
      <c r="Q108" s="76">
        <f>Долечивание!E108+'Кибер-нож'!E108+Венерология!E108+Психотерапия!I108+Наркология!I108+Фтизиатрия!G108</f>
        <v>2911510.51</v>
      </c>
      <c r="R108" s="76">
        <f>Долечивание!G108+'Кибер-нож'!G108+Венерология!G108+Психотерапия!M108+Наркология!M108+Фтизиатрия!I108</f>
        <v>11106220.32</v>
      </c>
      <c r="S108" s="76">
        <f>'Паллиативная МП'!G108</f>
        <v>11076001.199999999</v>
      </c>
      <c r="T108" s="76">
        <f>Долечивание!H108+'Кибер-нож'!H108+Венерология!H108+Психотерапия!P108+Наркология!P108+Фтизиатрия!J108</f>
        <v>0</v>
      </c>
      <c r="U108" s="255">
        <f t="shared" si="12"/>
        <v>33236584.359999999</v>
      </c>
      <c r="V108" s="44">
        <f t="shared" si="11"/>
        <v>0</v>
      </c>
    </row>
    <row r="109" spans="1:22" x14ac:dyDescent="0.2">
      <c r="A109" s="265">
        <v>93</v>
      </c>
      <c r="B109" s="175" t="s">
        <v>156</v>
      </c>
      <c r="C109" s="54" t="s">
        <v>31</v>
      </c>
      <c r="D109" s="83">
        <f t="shared" si="13"/>
        <v>17350967.189999998</v>
      </c>
      <c r="E109" s="174">
        <f>Долечивание!I109</f>
        <v>0</v>
      </c>
      <c r="F109" s="80">
        <f>'Кибер-нож'!K109</f>
        <v>0</v>
      </c>
      <c r="G109" s="81">
        <f>Венерология!I109</f>
        <v>2590566.15</v>
      </c>
      <c r="H109" s="81">
        <f>'Паллиативная МП'!H109</f>
        <v>10471570.949999999</v>
      </c>
      <c r="I109" s="81">
        <f>Психотерапия!Q109</f>
        <v>0</v>
      </c>
      <c r="J109" s="81">
        <f>Наркология!Q109</f>
        <v>1889025.5899999999</v>
      </c>
      <c r="K109" s="82">
        <f>Фтизиатрия!K109</f>
        <v>2399804.5</v>
      </c>
      <c r="N109" s="76">
        <f>Долечивание!D109+'Кибер-нож'!D109+Венерология!D109+Психотерапия!F109+Наркология!F109+Фтизиатрия!F109</f>
        <v>4970190.87</v>
      </c>
      <c r="O109" s="76">
        <f>'Паллиативная МП'!D109</f>
        <v>402478.95</v>
      </c>
      <c r="P109" s="76">
        <f>'Паллиативная МП'!E109</f>
        <v>0</v>
      </c>
      <c r="Q109" s="76">
        <f>Долечивание!E109+'Кибер-нож'!E109+Венерология!E109+Психотерапия!I109+Наркология!I109+Фтизиатрия!G109</f>
        <v>1909205.37</v>
      </c>
      <c r="R109" s="76">
        <f>Долечивание!G109+'Кибер-нож'!G109+Венерология!G109+Психотерапия!M109+Наркология!M109+Фтизиатрия!I109</f>
        <v>0</v>
      </c>
      <c r="S109" s="76">
        <f>'Паллиативная МП'!G109</f>
        <v>10069092</v>
      </c>
      <c r="T109" s="76">
        <f>Долечивание!H109+'Кибер-нож'!H109+Венерология!H109+Психотерапия!P109+Наркология!P109+Фтизиатрия!J109</f>
        <v>0</v>
      </c>
      <c r="U109" s="255">
        <f t="shared" si="12"/>
        <v>17350967.190000001</v>
      </c>
      <c r="V109" s="44">
        <f t="shared" si="11"/>
        <v>0</v>
      </c>
    </row>
    <row r="110" spans="1:22" x14ac:dyDescent="0.2">
      <c r="A110" s="265">
        <v>94</v>
      </c>
      <c r="B110" s="52" t="s">
        <v>158</v>
      </c>
      <c r="C110" s="54" t="s">
        <v>33</v>
      </c>
      <c r="D110" s="83">
        <f t="shared" si="13"/>
        <v>36159081.629999995</v>
      </c>
      <c r="E110" s="174">
        <f>Долечивание!I110</f>
        <v>0</v>
      </c>
      <c r="F110" s="80">
        <f>'Кибер-нож'!K110</f>
        <v>0</v>
      </c>
      <c r="G110" s="81">
        <f>Венерология!I110</f>
        <v>2623656.2999999998</v>
      </c>
      <c r="H110" s="81">
        <f>'Паллиативная МП'!H110</f>
        <v>12693160.83</v>
      </c>
      <c r="I110" s="81">
        <f>Психотерапия!Q110</f>
        <v>0</v>
      </c>
      <c r="J110" s="81">
        <f>Наркология!Q110</f>
        <v>15158517</v>
      </c>
      <c r="K110" s="82">
        <f>Фтизиатрия!K110</f>
        <v>5683747.5</v>
      </c>
      <c r="N110" s="76">
        <f>Долечивание!D110+'Кибер-нож'!D110+Венерология!D110+Психотерапия!F110+Наркология!F110+Фтизиатрия!F110</f>
        <v>8432372.4600000009</v>
      </c>
      <c r="O110" s="76">
        <f>'Паллиативная МП'!D110</f>
        <v>1484543.9</v>
      </c>
      <c r="P110" s="76">
        <f>'Паллиативная МП'!E110</f>
        <v>1139524.93</v>
      </c>
      <c r="Q110" s="76">
        <f>Долечивание!E110+'Кибер-нож'!E110+Венерология!E110+Психотерапия!I110+Наркология!I110+Фтизиатрия!G110</f>
        <v>4852846.38</v>
      </c>
      <c r="R110" s="76">
        <f>Долечивание!G110+'Кибер-нож'!G110+Венерология!G110+Психотерапия!M110+Наркология!M110+Фтизиатрия!I110</f>
        <v>10180701.960000001</v>
      </c>
      <c r="S110" s="76">
        <f>'Паллиативная МП'!G110</f>
        <v>10069092</v>
      </c>
      <c r="T110" s="76">
        <f>Долечивание!H110+'Кибер-нож'!H110+Венерология!H110+Психотерапия!P110+Наркология!P110+Фтизиатрия!J110</f>
        <v>0</v>
      </c>
      <c r="U110" s="255">
        <f t="shared" si="12"/>
        <v>36159081.630000003</v>
      </c>
      <c r="V110" s="44">
        <f t="shared" si="11"/>
        <v>0</v>
      </c>
    </row>
    <row r="111" spans="1:22" x14ac:dyDescent="0.2">
      <c r="A111" s="265">
        <v>96</v>
      </c>
      <c r="B111" s="52" t="s">
        <v>160</v>
      </c>
      <c r="C111" s="54" t="s">
        <v>161</v>
      </c>
      <c r="D111" s="83">
        <f t="shared" si="13"/>
        <v>0</v>
      </c>
      <c r="E111" s="174">
        <f>Долечивание!I111</f>
        <v>0</v>
      </c>
      <c r="F111" s="80">
        <f>'Кибер-нож'!K111</f>
        <v>0</v>
      </c>
      <c r="G111" s="81">
        <f>Венерология!I111</f>
        <v>0</v>
      </c>
      <c r="H111" s="81">
        <f>'Паллиативная МП'!H111</f>
        <v>0</v>
      </c>
      <c r="I111" s="81">
        <f>Психотерапия!Q111</f>
        <v>0</v>
      </c>
      <c r="J111" s="81">
        <f>Наркология!Q111</f>
        <v>0</v>
      </c>
      <c r="K111" s="82">
        <f>Фтизиатрия!K111</f>
        <v>0</v>
      </c>
      <c r="N111" s="76">
        <f>Долечивание!D111+'Кибер-нож'!D111+Венерология!D111+Психотерапия!F111+Наркология!F111+Фтизиатрия!F111</f>
        <v>0</v>
      </c>
      <c r="O111" s="76">
        <f>'Паллиативная МП'!D111</f>
        <v>0</v>
      </c>
      <c r="P111" s="76">
        <f>'Паллиативная МП'!E111</f>
        <v>0</v>
      </c>
      <c r="Q111" s="76">
        <f>Долечивание!E111+'Кибер-нож'!E111+Венерология!E111+Психотерапия!I111+Наркология!I111+Фтизиатрия!G111</f>
        <v>0</v>
      </c>
      <c r="R111" s="76">
        <f>Долечивание!G111+'Кибер-нож'!G111+Венерология!G111+Психотерапия!M111+Наркология!M111+Фтизиатрия!I111</f>
        <v>0</v>
      </c>
      <c r="S111" s="76">
        <f>'Паллиативная МП'!G111</f>
        <v>0</v>
      </c>
      <c r="T111" s="76">
        <f>Долечивание!H111+'Кибер-нож'!H111+Венерология!H111+Психотерапия!P111+Наркология!P111+Фтизиатрия!J111</f>
        <v>0</v>
      </c>
      <c r="U111" s="255">
        <f t="shared" si="12"/>
        <v>0</v>
      </c>
      <c r="V111" s="44">
        <f t="shared" si="11"/>
        <v>0</v>
      </c>
    </row>
    <row r="112" spans="1:22" x14ac:dyDescent="0.2">
      <c r="A112" s="265">
        <v>98</v>
      </c>
      <c r="B112" s="52" t="s">
        <v>162</v>
      </c>
      <c r="C112" s="54" t="s">
        <v>163</v>
      </c>
      <c r="D112" s="83">
        <f t="shared" si="13"/>
        <v>0</v>
      </c>
      <c r="E112" s="174">
        <f>Долечивание!I112</f>
        <v>0</v>
      </c>
      <c r="F112" s="80">
        <f>'Кибер-нож'!K112</f>
        <v>0</v>
      </c>
      <c r="G112" s="81">
        <f>Венерология!I112</f>
        <v>0</v>
      </c>
      <c r="H112" s="81">
        <f>'Паллиативная МП'!H112</f>
        <v>0</v>
      </c>
      <c r="I112" s="81">
        <f>Психотерапия!Q112</f>
        <v>0</v>
      </c>
      <c r="J112" s="81">
        <f>Наркология!Q112</f>
        <v>0</v>
      </c>
      <c r="K112" s="82">
        <f>Фтизиатрия!K112</f>
        <v>0</v>
      </c>
      <c r="N112" s="76">
        <f>Долечивание!D112+'Кибер-нож'!D112+Венерология!D112+Психотерапия!F112+Наркология!F112+Фтизиатрия!F112</f>
        <v>0</v>
      </c>
      <c r="O112" s="76">
        <f>'Паллиативная МП'!D112</f>
        <v>0</v>
      </c>
      <c r="P112" s="76">
        <f>'Паллиативная МП'!E112</f>
        <v>0</v>
      </c>
      <c r="Q112" s="76">
        <f>Долечивание!E112+'Кибер-нож'!E112+Венерология!E112+Психотерапия!I112+Наркология!I112+Фтизиатрия!G112</f>
        <v>0</v>
      </c>
      <c r="R112" s="76">
        <f>Долечивание!G112+'Кибер-нож'!G112+Венерология!G112+Психотерапия!M112+Наркология!M112+Фтизиатрия!I112</f>
        <v>0</v>
      </c>
      <c r="S112" s="76">
        <f>'Паллиативная МП'!G112</f>
        <v>0</v>
      </c>
      <c r="T112" s="76">
        <f>Долечивание!H112+'Кибер-нож'!H112+Венерология!H112+Психотерапия!P112+Наркология!P112+Фтизиатрия!J112</f>
        <v>0</v>
      </c>
      <c r="U112" s="255">
        <f t="shared" si="12"/>
        <v>0</v>
      </c>
      <c r="V112" s="44">
        <f t="shared" si="11"/>
        <v>0</v>
      </c>
    </row>
    <row r="113" spans="1:22" x14ac:dyDescent="0.2">
      <c r="A113" s="265">
        <v>99</v>
      </c>
      <c r="B113" s="175" t="s">
        <v>164</v>
      </c>
      <c r="C113" s="54" t="s">
        <v>165</v>
      </c>
      <c r="D113" s="83">
        <f t="shared" si="13"/>
        <v>0</v>
      </c>
      <c r="E113" s="174">
        <f>Долечивание!I113</f>
        <v>0</v>
      </c>
      <c r="F113" s="80">
        <f>'Кибер-нож'!K113</f>
        <v>0</v>
      </c>
      <c r="G113" s="81">
        <f>Венерология!I113</f>
        <v>0</v>
      </c>
      <c r="H113" s="81">
        <f>'Паллиативная МП'!H113</f>
        <v>0</v>
      </c>
      <c r="I113" s="81">
        <f>Психотерапия!Q113</f>
        <v>0</v>
      </c>
      <c r="J113" s="81">
        <f>Наркология!Q113</f>
        <v>0</v>
      </c>
      <c r="K113" s="82">
        <f>Фтизиатрия!K113</f>
        <v>0</v>
      </c>
      <c r="N113" s="76">
        <f>Долечивание!D113+'Кибер-нож'!D113+Венерология!D113+Психотерапия!F113+Наркология!F113+Фтизиатрия!F113</f>
        <v>0</v>
      </c>
      <c r="O113" s="76">
        <f>'Паллиативная МП'!D113</f>
        <v>0</v>
      </c>
      <c r="P113" s="76">
        <f>'Паллиативная МП'!E113</f>
        <v>0</v>
      </c>
      <c r="Q113" s="76">
        <f>Долечивание!E113+'Кибер-нож'!E113+Венерология!E113+Психотерапия!I113+Наркология!I113+Фтизиатрия!G113</f>
        <v>0</v>
      </c>
      <c r="R113" s="76">
        <f>Долечивание!G113+'Кибер-нож'!G113+Венерология!G113+Психотерапия!M113+Наркология!M113+Фтизиатрия!I113</f>
        <v>0</v>
      </c>
      <c r="S113" s="76">
        <f>'Паллиативная МП'!G113</f>
        <v>0</v>
      </c>
      <c r="T113" s="76">
        <f>Долечивание!H113+'Кибер-нож'!H113+Венерология!H113+Психотерапия!P113+Наркология!P113+Фтизиатрия!J113</f>
        <v>0</v>
      </c>
      <c r="U113" s="255">
        <f t="shared" si="12"/>
        <v>0</v>
      </c>
      <c r="V113" s="44">
        <f t="shared" si="11"/>
        <v>0</v>
      </c>
    </row>
    <row r="114" spans="1:22" x14ac:dyDescent="0.2">
      <c r="A114" s="265">
        <v>100</v>
      </c>
      <c r="B114" s="175" t="s">
        <v>166</v>
      </c>
      <c r="C114" s="54" t="s">
        <v>167</v>
      </c>
      <c r="D114" s="83">
        <f t="shared" si="13"/>
        <v>0</v>
      </c>
      <c r="E114" s="174">
        <f>Долечивание!I114</f>
        <v>0</v>
      </c>
      <c r="F114" s="80">
        <f>'Кибер-нож'!K114</f>
        <v>0</v>
      </c>
      <c r="G114" s="81">
        <f>Венерология!I114</f>
        <v>0</v>
      </c>
      <c r="H114" s="81">
        <f>'Паллиативная МП'!H114</f>
        <v>0</v>
      </c>
      <c r="I114" s="81">
        <f>Психотерапия!Q114</f>
        <v>0</v>
      </c>
      <c r="J114" s="81">
        <f>Наркология!Q114</f>
        <v>0</v>
      </c>
      <c r="K114" s="82">
        <f>Фтизиатрия!K114</f>
        <v>0</v>
      </c>
      <c r="N114" s="76">
        <f>Долечивание!D114+'Кибер-нож'!D114+Венерология!D114+Психотерапия!F114+Наркология!F114+Фтизиатрия!F114</f>
        <v>0</v>
      </c>
      <c r="O114" s="76">
        <f>'Паллиативная МП'!D114</f>
        <v>0</v>
      </c>
      <c r="P114" s="76">
        <f>'Паллиативная МП'!E114</f>
        <v>0</v>
      </c>
      <c r="Q114" s="76">
        <f>Долечивание!E114+'Кибер-нож'!E114+Венерология!E114+Психотерапия!I114+Наркология!I114+Фтизиатрия!G114</f>
        <v>0</v>
      </c>
      <c r="R114" s="76">
        <f>Долечивание!G114+'Кибер-нож'!G114+Венерология!G114+Психотерапия!M114+Наркология!M114+Фтизиатрия!I114</f>
        <v>0</v>
      </c>
      <c r="S114" s="76">
        <f>'Паллиативная МП'!G114</f>
        <v>0</v>
      </c>
      <c r="T114" s="76">
        <f>Долечивание!H114+'Кибер-нож'!H114+Венерология!H114+Психотерапия!P114+Наркология!P114+Фтизиатрия!J114</f>
        <v>0</v>
      </c>
      <c r="U114" s="255">
        <f t="shared" si="12"/>
        <v>0</v>
      </c>
      <c r="V114" s="44">
        <f t="shared" si="11"/>
        <v>0</v>
      </c>
    </row>
    <row r="115" spans="1:22" x14ac:dyDescent="0.2">
      <c r="A115" s="265">
        <v>101</v>
      </c>
      <c r="B115" s="175" t="s">
        <v>168</v>
      </c>
      <c r="C115" s="54" t="s">
        <v>169</v>
      </c>
      <c r="D115" s="83">
        <f t="shared" si="13"/>
        <v>0</v>
      </c>
      <c r="E115" s="174">
        <f>Долечивание!I115</f>
        <v>0</v>
      </c>
      <c r="F115" s="80">
        <f>'Кибер-нож'!K115</f>
        <v>0</v>
      </c>
      <c r="G115" s="81">
        <f>Венерология!I115</f>
        <v>0</v>
      </c>
      <c r="H115" s="81">
        <f>'Паллиативная МП'!H115</f>
        <v>0</v>
      </c>
      <c r="I115" s="81">
        <f>Психотерапия!Q115</f>
        <v>0</v>
      </c>
      <c r="J115" s="81">
        <f>Наркология!Q115</f>
        <v>0</v>
      </c>
      <c r="K115" s="82">
        <f>Фтизиатрия!K115</f>
        <v>0</v>
      </c>
      <c r="N115" s="76">
        <f>Долечивание!D115+'Кибер-нож'!D115+Венерология!D115+Психотерапия!F115+Наркология!F115+Фтизиатрия!F115</f>
        <v>0</v>
      </c>
      <c r="O115" s="76">
        <f>'Паллиативная МП'!D115</f>
        <v>0</v>
      </c>
      <c r="P115" s="76">
        <f>'Паллиативная МП'!E115</f>
        <v>0</v>
      </c>
      <c r="Q115" s="76">
        <f>Долечивание!E115+'Кибер-нож'!E115+Венерология!E115+Психотерапия!I115+Наркология!I115+Фтизиатрия!G115</f>
        <v>0</v>
      </c>
      <c r="R115" s="76">
        <f>Долечивание!G115+'Кибер-нож'!G115+Венерология!G115+Психотерапия!M115+Наркология!M115+Фтизиатрия!I115</f>
        <v>0</v>
      </c>
      <c r="S115" s="76">
        <f>'Паллиативная МП'!G115</f>
        <v>0</v>
      </c>
      <c r="T115" s="76">
        <f>Долечивание!H115+'Кибер-нож'!H115+Венерология!H115+Психотерапия!P115+Наркология!P115+Фтизиатрия!J115</f>
        <v>0</v>
      </c>
      <c r="U115" s="255">
        <f t="shared" si="12"/>
        <v>0</v>
      </c>
      <c r="V115" s="44">
        <f t="shared" si="11"/>
        <v>0</v>
      </c>
    </row>
    <row r="116" spans="1:22" x14ac:dyDescent="0.2">
      <c r="A116" s="265">
        <v>102</v>
      </c>
      <c r="B116" s="175" t="s">
        <v>170</v>
      </c>
      <c r="C116" s="54" t="s">
        <v>171</v>
      </c>
      <c r="D116" s="83">
        <f t="shared" si="13"/>
        <v>0</v>
      </c>
      <c r="E116" s="174">
        <f>Долечивание!I116</f>
        <v>0</v>
      </c>
      <c r="F116" s="80">
        <f>'Кибер-нож'!K116</f>
        <v>0</v>
      </c>
      <c r="G116" s="81">
        <f>Венерология!I116</f>
        <v>0</v>
      </c>
      <c r="H116" s="81">
        <f>'Паллиативная МП'!H116</f>
        <v>0</v>
      </c>
      <c r="I116" s="81">
        <f>Психотерапия!Q116</f>
        <v>0</v>
      </c>
      <c r="J116" s="81">
        <f>Наркология!Q116</f>
        <v>0</v>
      </c>
      <c r="K116" s="82">
        <f>Фтизиатрия!K116</f>
        <v>0</v>
      </c>
      <c r="N116" s="76">
        <f>Долечивание!D116+'Кибер-нож'!D116+Венерология!D116+Психотерапия!F116+Наркология!F116+Фтизиатрия!F116</f>
        <v>0</v>
      </c>
      <c r="O116" s="76">
        <f>'Паллиативная МП'!D116</f>
        <v>0</v>
      </c>
      <c r="P116" s="76">
        <f>'Паллиативная МП'!E116</f>
        <v>0</v>
      </c>
      <c r="Q116" s="76">
        <f>Долечивание!E116+'Кибер-нож'!E116+Венерология!E116+Психотерапия!I116+Наркология!I116+Фтизиатрия!G116</f>
        <v>0</v>
      </c>
      <c r="R116" s="76">
        <f>Долечивание!G116+'Кибер-нож'!G116+Венерология!G116+Психотерапия!M116+Наркология!M116+Фтизиатрия!I116</f>
        <v>0</v>
      </c>
      <c r="S116" s="76">
        <f>'Паллиативная МП'!G116</f>
        <v>0</v>
      </c>
      <c r="T116" s="76">
        <f>Долечивание!H116+'Кибер-нож'!H116+Венерология!H116+Психотерапия!P116+Наркология!P116+Фтизиатрия!J116</f>
        <v>0</v>
      </c>
      <c r="U116" s="255">
        <f t="shared" si="12"/>
        <v>0</v>
      </c>
      <c r="V116" s="44">
        <f t="shared" si="11"/>
        <v>0</v>
      </c>
    </row>
    <row r="117" spans="1:22" x14ac:dyDescent="0.2">
      <c r="A117" s="265">
        <v>103</v>
      </c>
      <c r="B117" s="175" t="s">
        <v>172</v>
      </c>
      <c r="C117" s="54" t="s">
        <v>173</v>
      </c>
      <c r="D117" s="83">
        <f t="shared" si="13"/>
        <v>0</v>
      </c>
      <c r="E117" s="174">
        <f>Долечивание!I117</f>
        <v>0</v>
      </c>
      <c r="F117" s="80">
        <f>'Кибер-нож'!K117</f>
        <v>0</v>
      </c>
      <c r="G117" s="81">
        <f>Венерология!I117</f>
        <v>0</v>
      </c>
      <c r="H117" s="81">
        <f>'Паллиативная МП'!H117</f>
        <v>0</v>
      </c>
      <c r="I117" s="81">
        <f>Психотерапия!Q117</f>
        <v>0</v>
      </c>
      <c r="J117" s="81">
        <f>Наркология!Q117</f>
        <v>0</v>
      </c>
      <c r="K117" s="82">
        <f>Фтизиатрия!K117</f>
        <v>0</v>
      </c>
      <c r="N117" s="76">
        <f>Долечивание!D117+'Кибер-нож'!D117+Венерология!D117+Психотерапия!F117+Наркология!F117+Фтизиатрия!F117</f>
        <v>0</v>
      </c>
      <c r="O117" s="76">
        <f>'Паллиативная МП'!D117</f>
        <v>0</v>
      </c>
      <c r="P117" s="76">
        <f>'Паллиативная МП'!E117</f>
        <v>0</v>
      </c>
      <c r="Q117" s="76">
        <f>Долечивание!E117+'Кибер-нож'!E117+Венерология!E117+Психотерапия!I117+Наркология!I117+Фтизиатрия!G117</f>
        <v>0</v>
      </c>
      <c r="R117" s="76">
        <f>Долечивание!G117+'Кибер-нож'!G117+Венерология!G117+Психотерапия!M117+Наркология!M117+Фтизиатрия!I117</f>
        <v>0</v>
      </c>
      <c r="S117" s="76">
        <f>'Паллиативная МП'!G117</f>
        <v>0</v>
      </c>
      <c r="T117" s="76">
        <f>Долечивание!H117+'Кибер-нож'!H117+Венерология!H117+Психотерапия!P117+Наркология!P117+Фтизиатрия!J117</f>
        <v>0</v>
      </c>
      <c r="U117" s="255">
        <f t="shared" si="12"/>
        <v>0</v>
      </c>
      <c r="V117" s="44">
        <f t="shared" si="11"/>
        <v>0</v>
      </c>
    </row>
    <row r="118" spans="1:22" x14ac:dyDescent="0.2">
      <c r="A118" s="265">
        <v>104</v>
      </c>
      <c r="B118" s="116" t="s">
        <v>174</v>
      </c>
      <c r="C118" s="177" t="s">
        <v>175</v>
      </c>
      <c r="D118" s="83">
        <f t="shared" si="13"/>
        <v>0</v>
      </c>
      <c r="E118" s="174">
        <f>Долечивание!I118</f>
        <v>0</v>
      </c>
      <c r="F118" s="80">
        <f>'Кибер-нож'!K118</f>
        <v>0</v>
      </c>
      <c r="G118" s="81">
        <f>Венерология!I118</f>
        <v>0</v>
      </c>
      <c r="H118" s="81">
        <f>'Паллиативная МП'!H118</f>
        <v>0</v>
      </c>
      <c r="I118" s="81">
        <f>Психотерапия!Q118</f>
        <v>0</v>
      </c>
      <c r="J118" s="81">
        <f>Наркология!Q118</f>
        <v>0</v>
      </c>
      <c r="K118" s="82">
        <f>Фтизиатрия!K118</f>
        <v>0</v>
      </c>
      <c r="N118" s="76">
        <f>Долечивание!D118+'Кибер-нож'!D118+Венерология!D118+Психотерапия!F118+Наркология!F118+Фтизиатрия!F118</f>
        <v>0</v>
      </c>
      <c r="O118" s="76">
        <f>'Паллиативная МП'!D118</f>
        <v>0</v>
      </c>
      <c r="P118" s="76">
        <f>'Паллиативная МП'!E118</f>
        <v>0</v>
      </c>
      <c r="Q118" s="76">
        <f>Долечивание!E118+'Кибер-нож'!E118+Венерология!E118+Психотерапия!I118+Наркология!I118+Фтизиатрия!G118</f>
        <v>0</v>
      </c>
      <c r="R118" s="76">
        <f>Долечивание!G118+'Кибер-нож'!G118+Венерология!G118+Психотерапия!M118+Наркология!M118+Фтизиатрия!I118</f>
        <v>0</v>
      </c>
      <c r="S118" s="76">
        <f>'Паллиативная МП'!G118</f>
        <v>0</v>
      </c>
      <c r="T118" s="76">
        <f>Долечивание!H118+'Кибер-нож'!H118+Венерология!H118+Психотерапия!P118+Наркология!P118+Фтизиатрия!J118</f>
        <v>0</v>
      </c>
      <c r="U118" s="255">
        <f t="shared" si="12"/>
        <v>0</v>
      </c>
      <c r="V118" s="44">
        <f t="shared" si="11"/>
        <v>0</v>
      </c>
    </row>
    <row r="119" spans="1:22" x14ac:dyDescent="0.2">
      <c r="A119" s="265">
        <v>105</v>
      </c>
      <c r="B119" s="19" t="s">
        <v>176</v>
      </c>
      <c r="C119" s="54" t="s">
        <v>177</v>
      </c>
      <c r="D119" s="83">
        <f t="shared" si="13"/>
        <v>0</v>
      </c>
      <c r="E119" s="174">
        <f>Долечивание!I119</f>
        <v>0</v>
      </c>
      <c r="F119" s="80">
        <f>'Кибер-нож'!K119</f>
        <v>0</v>
      </c>
      <c r="G119" s="81">
        <f>Венерология!I119</f>
        <v>0</v>
      </c>
      <c r="H119" s="81">
        <f>'Паллиативная МП'!H119</f>
        <v>0</v>
      </c>
      <c r="I119" s="81">
        <f>Психотерапия!Q119</f>
        <v>0</v>
      </c>
      <c r="J119" s="81">
        <f>Наркология!Q119</f>
        <v>0</v>
      </c>
      <c r="K119" s="82">
        <f>Фтизиатрия!K119</f>
        <v>0</v>
      </c>
      <c r="N119" s="76">
        <f>Долечивание!D119+'Кибер-нож'!D119+Венерология!D119+Психотерапия!F119+Наркология!F119+Фтизиатрия!F119</f>
        <v>0</v>
      </c>
      <c r="O119" s="76">
        <f>'Паллиативная МП'!D119</f>
        <v>0</v>
      </c>
      <c r="P119" s="76">
        <f>'Паллиативная МП'!E119</f>
        <v>0</v>
      </c>
      <c r="Q119" s="76">
        <f>Долечивание!E119+'Кибер-нож'!E119+Венерология!E119+Психотерапия!I119+Наркология!I119+Фтизиатрия!G119</f>
        <v>0</v>
      </c>
      <c r="R119" s="76">
        <f>Долечивание!G119+'Кибер-нож'!G119+Венерология!G119+Психотерапия!M119+Наркология!M119+Фтизиатрия!I119</f>
        <v>0</v>
      </c>
      <c r="S119" s="76">
        <f>'Паллиативная МП'!G119</f>
        <v>0</v>
      </c>
      <c r="T119" s="76">
        <f>Долечивание!H119+'Кибер-нож'!H119+Венерология!H119+Психотерапия!P119+Наркология!P119+Фтизиатрия!J119</f>
        <v>0</v>
      </c>
      <c r="U119" s="255">
        <f t="shared" si="12"/>
        <v>0</v>
      </c>
      <c r="V119" s="44">
        <f t="shared" si="11"/>
        <v>0</v>
      </c>
    </row>
    <row r="120" spans="1:22" x14ac:dyDescent="0.2">
      <c r="A120" s="265">
        <v>106</v>
      </c>
      <c r="B120" s="175" t="s">
        <v>178</v>
      </c>
      <c r="C120" s="54" t="s">
        <v>179</v>
      </c>
      <c r="D120" s="83">
        <f t="shared" si="13"/>
        <v>0</v>
      </c>
      <c r="E120" s="174">
        <f>Долечивание!I120</f>
        <v>0</v>
      </c>
      <c r="F120" s="80">
        <f>'Кибер-нож'!K120</f>
        <v>0</v>
      </c>
      <c r="G120" s="81">
        <f>Венерология!I120</f>
        <v>0</v>
      </c>
      <c r="H120" s="81">
        <f>'Паллиативная МП'!H120</f>
        <v>0</v>
      </c>
      <c r="I120" s="81">
        <f>Психотерапия!Q120</f>
        <v>0</v>
      </c>
      <c r="J120" s="81">
        <f>Наркология!Q120</f>
        <v>0</v>
      </c>
      <c r="K120" s="82">
        <f>Фтизиатрия!K120</f>
        <v>0</v>
      </c>
      <c r="N120" s="76">
        <f>Долечивание!D120+'Кибер-нож'!D120+Венерология!D120+Психотерапия!F120+Наркология!F120+Фтизиатрия!F120</f>
        <v>0</v>
      </c>
      <c r="O120" s="76">
        <f>'Паллиативная МП'!D120</f>
        <v>0</v>
      </c>
      <c r="P120" s="76">
        <f>'Паллиативная МП'!E120</f>
        <v>0</v>
      </c>
      <c r="Q120" s="76">
        <f>Долечивание!E120+'Кибер-нож'!E120+Венерология!E120+Психотерапия!I120+Наркология!I120+Фтизиатрия!G120</f>
        <v>0</v>
      </c>
      <c r="R120" s="76">
        <f>Долечивание!G120+'Кибер-нож'!G120+Венерология!G120+Психотерапия!M120+Наркология!M120+Фтизиатрия!I120</f>
        <v>0</v>
      </c>
      <c r="S120" s="76">
        <f>'Паллиативная МП'!G120</f>
        <v>0</v>
      </c>
      <c r="T120" s="76">
        <f>Долечивание!H120+'Кибер-нож'!H120+Венерология!H120+Психотерапия!P120+Наркология!P120+Фтизиатрия!J120</f>
        <v>0</v>
      </c>
      <c r="U120" s="255">
        <f t="shared" si="12"/>
        <v>0</v>
      </c>
      <c r="V120" s="44">
        <f t="shared" si="11"/>
        <v>0</v>
      </c>
    </row>
    <row r="121" spans="1:22" x14ac:dyDescent="0.2">
      <c r="A121" s="265">
        <v>107</v>
      </c>
      <c r="B121" s="52" t="s">
        <v>180</v>
      </c>
      <c r="C121" s="180" t="s">
        <v>181</v>
      </c>
      <c r="D121" s="83">
        <f t="shared" si="13"/>
        <v>0</v>
      </c>
      <c r="E121" s="174">
        <f>Долечивание!I121</f>
        <v>0</v>
      </c>
      <c r="F121" s="80">
        <f>'Кибер-нож'!K121</f>
        <v>0</v>
      </c>
      <c r="G121" s="81">
        <f>Венерология!I121</f>
        <v>0</v>
      </c>
      <c r="H121" s="81">
        <f>'Паллиативная МП'!H121</f>
        <v>0</v>
      </c>
      <c r="I121" s="81">
        <f>Психотерапия!Q121</f>
        <v>0</v>
      </c>
      <c r="J121" s="81">
        <f>Наркология!Q121</f>
        <v>0</v>
      </c>
      <c r="K121" s="82">
        <f>Фтизиатрия!K121</f>
        <v>0</v>
      </c>
      <c r="N121" s="76">
        <f>Долечивание!D121+'Кибер-нож'!D121+Венерология!D121+Психотерапия!F121+Наркология!F121+Фтизиатрия!F121</f>
        <v>0</v>
      </c>
      <c r="O121" s="76">
        <f>'Паллиативная МП'!D121</f>
        <v>0</v>
      </c>
      <c r="P121" s="76">
        <f>'Паллиативная МП'!E121</f>
        <v>0</v>
      </c>
      <c r="Q121" s="76">
        <f>Долечивание!E121+'Кибер-нож'!E121+Венерология!E121+Психотерапия!I121+Наркология!I121+Фтизиатрия!G121</f>
        <v>0</v>
      </c>
      <c r="R121" s="76">
        <f>Долечивание!G121+'Кибер-нож'!G121+Венерология!G121+Психотерапия!M121+Наркология!M121+Фтизиатрия!I121</f>
        <v>0</v>
      </c>
      <c r="S121" s="76">
        <f>'Паллиативная МП'!G121</f>
        <v>0</v>
      </c>
      <c r="T121" s="76">
        <f>Долечивание!H121+'Кибер-нож'!H121+Венерология!H121+Психотерапия!P121+Наркология!P121+Фтизиатрия!J121</f>
        <v>0</v>
      </c>
      <c r="U121" s="255">
        <f t="shared" si="12"/>
        <v>0</v>
      </c>
      <c r="V121" s="44">
        <f t="shared" si="11"/>
        <v>0</v>
      </c>
    </row>
    <row r="122" spans="1:22" x14ac:dyDescent="0.2">
      <c r="A122" s="265">
        <v>108</v>
      </c>
      <c r="B122" s="175" t="s">
        <v>182</v>
      </c>
      <c r="C122" s="54" t="s">
        <v>264</v>
      </c>
      <c r="D122" s="83">
        <f t="shared" si="13"/>
        <v>0</v>
      </c>
      <c r="E122" s="174">
        <f>Долечивание!I122</f>
        <v>0</v>
      </c>
      <c r="F122" s="80">
        <f>'Кибер-нож'!K122</f>
        <v>0</v>
      </c>
      <c r="G122" s="81">
        <f>Венерология!I122</f>
        <v>0</v>
      </c>
      <c r="H122" s="81">
        <f>'Паллиативная МП'!H122</f>
        <v>0</v>
      </c>
      <c r="I122" s="81">
        <f>Психотерапия!Q122</f>
        <v>0</v>
      </c>
      <c r="J122" s="81">
        <f>Наркология!Q122</f>
        <v>0</v>
      </c>
      <c r="K122" s="82">
        <f>Фтизиатрия!K122</f>
        <v>0</v>
      </c>
      <c r="N122" s="76">
        <f>Долечивание!D122+'Кибер-нож'!D122+Венерология!D122+Психотерапия!F122+Наркология!F122+Фтизиатрия!F122</f>
        <v>0</v>
      </c>
      <c r="O122" s="76">
        <f>'Паллиативная МП'!D122</f>
        <v>0</v>
      </c>
      <c r="P122" s="76">
        <f>'Паллиативная МП'!E122</f>
        <v>0</v>
      </c>
      <c r="Q122" s="76">
        <f>Долечивание!E122+'Кибер-нож'!E122+Венерология!E122+Психотерапия!I122+Наркология!I122+Фтизиатрия!G122</f>
        <v>0</v>
      </c>
      <c r="R122" s="76">
        <f>Долечивание!G122+'Кибер-нож'!G122+Венерология!G122+Психотерапия!M122+Наркология!M122+Фтизиатрия!I122</f>
        <v>0</v>
      </c>
      <c r="S122" s="76">
        <f>'Паллиативная МП'!G122</f>
        <v>0</v>
      </c>
      <c r="T122" s="76">
        <f>Долечивание!H122+'Кибер-нож'!H122+Венерология!H122+Психотерапия!P122+Наркология!P122+Фтизиатрия!J122</f>
        <v>0</v>
      </c>
      <c r="U122" s="255">
        <f t="shared" si="12"/>
        <v>0</v>
      </c>
      <c r="V122" s="44">
        <f t="shared" si="11"/>
        <v>0</v>
      </c>
    </row>
    <row r="123" spans="1:22" x14ac:dyDescent="0.2">
      <c r="A123" s="265">
        <v>109</v>
      </c>
      <c r="B123" s="19" t="s">
        <v>183</v>
      </c>
      <c r="C123" s="54" t="s">
        <v>252</v>
      </c>
      <c r="D123" s="83">
        <f t="shared" si="13"/>
        <v>0</v>
      </c>
      <c r="E123" s="174">
        <f>Долечивание!I123</f>
        <v>0</v>
      </c>
      <c r="F123" s="80">
        <f>'Кибер-нож'!K123</f>
        <v>0</v>
      </c>
      <c r="G123" s="81">
        <f>Венерология!I123</f>
        <v>0</v>
      </c>
      <c r="H123" s="81">
        <f>'Паллиативная МП'!H123</f>
        <v>0</v>
      </c>
      <c r="I123" s="81">
        <f>Психотерапия!Q123</f>
        <v>0</v>
      </c>
      <c r="J123" s="81">
        <f>Наркология!Q123</f>
        <v>0</v>
      </c>
      <c r="K123" s="82">
        <f>Фтизиатрия!K123</f>
        <v>0</v>
      </c>
      <c r="N123" s="76">
        <f>Долечивание!D123+'Кибер-нож'!D123+Венерология!D123+Психотерапия!F123+Наркология!F123+Фтизиатрия!F123</f>
        <v>0</v>
      </c>
      <c r="O123" s="76">
        <f>'Паллиативная МП'!D123</f>
        <v>0</v>
      </c>
      <c r="P123" s="76">
        <f>'Паллиативная МП'!E123</f>
        <v>0</v>
      </c>
      <c r="Q123" s="76">
        <f>Долечивание!E123+'Кибер-нож'!E123+Венерология!E123+Психотерапия!I123+Наркология!I123+Фтизиатрия!G123</f>
        <v>0</v>
      </c>
      <c r="R123" s="76">
        <f>Долечивание!G123+'Кибер-нож'!G123+Венерология!G123+Психотерапия!M123+Наркология!M123+Фтизиатрия!I123</f>
        <v>0</v>
      </c>
      <c r="S123" s="76">
        <f>'Паллиативная МП'!G123</f>
        <v>0</v>
      </c>
      <c r="T123" s="76">
        <f>Долечивание!H123+'Кибер-нож'!H123+Венерология!H123+Психотерапия!P123+Наркология!P123+Фтизиатрия!J123</f>
        <v>0</v>
      </c>
      <c r="U123" s="255">
        <f t="shared" si="12"/>
        <v>0</v>
      </c>
      <c r="V123" s="44">
        <f t="shared" si="11"/>
        <v>0</v>
      </c>
    </row>
    <row r="124" spans="1:22" x14ac:dyDescent="0.2">
      <c r="A124" s="265">
        <v>110</v>
      </c>
      <c r="B124" s="52" t="s">
        <v>307</v>
      </c>
      <c r="C124" s="54" t="s">
        <v>312</v>
      </c>
      <c r="D124" s="83">
        <f t="shared" si="13"/>
        <v>53797900.799999997</v>
      </c>
      <c r="E124" s="174">
        <f>Долечивание!I124</f>
        <v>53797900.799999997</v>
      </c>
      <c r="F124" s="80">
        <f>'Кибер-нож'!K124</f>
        <v>0</v>
      </c>
      <c r="G124" s="81">
        <f>Венерология!I124</f>
        <v>0</v>
      </c>
      <c r="H124" s="81">
        <f>'Паллиативная МП'!H124</f>
        <v>0</v>
      </c>
      <c r="I124" s="81">
        <f>Психотерапия!Q124</f>
        <v>0</v>
      </c>
      <c r="J124" s="81">
        <f>Наркология!Q124</f>
        <v>0</v>
      </c>
      <c r="K124" s="82">
        <f>Фтизиатрия!K124</f>
        <v>0</v>
      </c>
      <c r="N124" s="76">
        <f>Долечивание!D124+'Кибер-нож'!D124+Венерология!D124+Психотерапия!F124+Наркология!F124+Фтизиатрия!F124</f>
        <v>0</v>
      </c>
      <c r="O124" s="76">
        <f>'Паллиативная МП'!D124</f>
        <v>0</v>
      </c>
      <c r="P124" s="76">
        <f>'Паллиативная МП'!E124</f>
        <v>0</v>
      </c>
      <c r="Q124" s="76">
        <f>Долечивание!E124+'Кибер-нож'!E124+Венерология!E124+Психотерапия!I124+Наркология!I124+Фтизиатрия!G124</f>
        <v>0</v>
      </c>
      <c r="R124" s="76">
        <f>Долечивание!G124+'Кибер-нож'!G124+Венерология!G124+Психотерапия!M124+Наркология!M124+Фтизиатрия!I124</f>
        <v>53797900.799999997</v>
      </c>
      <c r="S124" s="76">
        <f>'Паллиативная МП'!G124</f>
        <v>0</v>
      </c>
      <c r="T124" s="76">
        <f>Долечивание!H124+'Кибер-нож'!H124+Венерология!H124+Психотерапия!P124+Наркология!P124+Фтизиатрия!J124</f>
        <v>0</v>
      </c>
      <c r="U124" s="255">
        <f t="shared" si="12"/>
        <v>53797900.799999997</v>
      </c>
      <c r="V124" s="44">
        <f t="shared" si="11"/>
        <v>0</v>
      </c>
    </row>
    <row r="125" spans="1:22" x14ac:dyDescent="0.2">
      <c r="A125" s="265">
        <v>111</v>
      </c>
      <c r="B125" s="24" t="s">
        <v>328</v>
      </c>
      <c r="C125" s="177" t="s">
        <v>327</v>
      </c>
      <c r="D125" s="83">
        <f t="shared" si="13"/>
        <v>31781078.399999999</v>
      </c>
      <c r="E125" s="174">
        <f>Долечивание!I125</f>
        <v>31781078.399999999</v>
      </c>
      <c r="F125" s="80">
        <f>'Кибер-нож'!K125</f>
        <v>0</v>
      </c>
      <c r="G125" s="81">
        <f>Венерология!I125</f>
        <v>0</v>
      </c>
      <c r="H125" s="81">
        <f>'Паллиативная МП'!H125</f>
        <v>0</v>
      </c>
      <c r="I125" s="81">
        <f>Психотерапия!Q125</f>
        <v>0</v>
      </c>
      <c r="J125" s="81">
        <f>Наркология!Q125</f>
        <v>0</v>
      </c>
      <c r="K125" s="82">
        <f>Фтизиатрия!K125</f>
        <v>0</v>
      </c>
      <c r="N125" s="76">
        <f>Долечивание!D125+'Кибер-нож'!D125+Венерология!D125+Психотерапия!F125+Наркология!F125+Фтизиатрия!F125</f>
        <v>0</v>
      </c>
      <c r="O125" s="76">
        <f>'Паллиативная МП'!D125</f>
        <v>0</v>
      </c>
      <c r="P125" s="76">
        <f>'Паллиативная МП'!E125</f>
        <v>0</v>
      </c>
      <c r="Q125" s="76">
        <f>Долечивание!E125+'Кибер-нож'!E125+Венерология!E125+Психотерапия!I125+Наркология!I125+Фтизиатрия!G125</f>
        <v>0</v>
      </c>
      <c r="R125" s="76">
        <f>Долечивание!G125+'Кибер-нож'!G125+Венерология!G125+Психотерапия!M125+Наркология!M125+Фтизиатрия!I125</f>
        <v>31781078.399999999</v>
      </c>
      <c r="S125" s="76">
        <f>'Паллиативная МП'!G125</f>
        <v>0</v>
      </c>
      <c r="T125" s="76">
        <f>Долечивание!H125+'Кибер-нож'!H125+Венерология!H125+Психотерапия!P125+Наркология!P125+Фтизиатрия!J125</f>
        <v>0</v>
      </c>
      <c r="U125" s="255">
        <f t="shared" si="12"/>
        <v>31781078.399999999</v>
      </c>
      <c r="V125" s="44">
        <f t="shared" si="11"/>
        <v>0</v>
      </c>
    </row>
    <row r="126" spans="1:22" x14ac:dyDescent="0.2">
      <c r="A126" s="265">
        <v>112</v>
      </c>
      <c r="B126" s="19" t="s">
        <v>184</v>
      </c>
      <c r="C126" s="54" t="s">
        <v>306</v>
      </c>
      <c r="D126" s="83">
        <f t="shared" si="13"/>
        <v>0</v>
      </c>
      <c r="E126" s="174">
        <f>Долечивание!I126</f>
        <v>0</v>
      </c>
      <c r="F126" s="80">
        <f>'Кибер-нож'!K126</f>
        <v>0</v>
      </c>
      <c r="G126" s="81">
        <f>Венерология!I126</f>
        <v>0</v>
      </c>
      <c r="H126" s="81">
        <f>'Паллиативная МП'!H126</f>
        <v>0</v>
      </c>
      <c r="I126" s="81">
        <f>Психотерапия!Q126</f>
        <v>0</v>
      </c>
      <c r="J126" s="81">
        <f>Наркология!Q126</f>
        <v>0</v>
      </c>
      <c r="K126" s="82">
        <f>Фтизиатрия!K126</f>
        <v>0</v>
      </c>
      <c r="N126" s="76">
        <f>Долечивание!D126+'Кибер-нож'!D126+Венерология!D126+Психотерапия!F126+Наркология!F126+Фтизиатрия!F126</f>
        <v>0</v>
      </c>
      <c r="O126" s="76">
        <f>'Паллиативная МП'!D126</f>
        <v>0</v>
      </c>
      <c r="P126" s="76">
        <f>'Паллиативная МП'!E126</f>
        <v>0</v>
      </c>
      <c r="Q126" s="76">
        <f>Долечивание!E126+'Кибер-нож'!E126+Венерология!E126+Психотерапия!I126+Наркология!I126+Фтизиатрия!G126</f>
        <v>0</v>
      </c>
      <c r="R126" s="76">
        <f>Долечивание!G126+'Кибер-нож'!G126+Венерология!G126+Психотерапия!M126+Наркология!M126+Фтизиатрия!I126</f>
        <v>0</v>
      </c>
      <c r="S126" s="76">
        <f>'Паллиативная МП'!G126</f>
        <v>0</v>
      </c>
      <c r="T126" s="76">
        <f>Долечивание!H126+'Кибер-нож'!H126+Венерология!H126+Психотерапия!P126+Наркология!P126+Фтизиатрия!J126</f>
        <v>0</v>
      </c>
      <c r="U126" s="255">
        <f t="shared" si="12"/>
        <v>0</v>
      </c>
      <c r="V126" s="44">
        <f t="shared" si="11"/>
        <v>0</v>
      </c>
    </row>
    <row r="127" spans="1:22" x14ac:dyDescent="0.2">
      <c r="A127" s="265">
        <v>113</v>
      </c>
      <c r="B127" s="175" t="s">
        <v>185</v>
      </c>
      <c r="C127" s="54" t="s">
        <v>186</v>
      </c>
      <c r="D127" s="83">
        <f t="shared" si="13"/>
        <v>0</v>
      </c>
      <c r="E127" s="174">
        <f>Долечивание!I127</f>
        <v>0</v>
      </c>
      <c r="F127" s="80">
        <f>'Кибер-нож'!K127</f>
        <v>0</v>
      </c>
      <c r="G127" s="81">
        <f>Венерология!I127</f>
        <v>0</v>
      </c>
      <c r="H127" s="81">
        <f>'Паллиативная МП'!H127</f>
        <v>0</v>
      </c>
      <c r="I127" s="81">
        <f>Психотерапия!Q127</f>
        <v>0</v>
      </c>
      <c r="J127" s="81">
        <f>Наркология!Q127</f>
        <v>0</v>
      </c>
      <c r="K127" s="82">
        <f>Фтизиатрия!K127</f>
        <v>0</v>
      </c>
      <c r="N127" s="76">
        <f>Долечивание!D127+'Кибер-нож'!D127+Венерология!D127+Психотерапия!F127+Наркология!F127+Фтизиатрия!F127</f>
        <v>0</v>
      </c>
      <c r="O127" s="76">
        <f>'Паллиативная МП'!D127</f>
        <v>0</v>
      </c>
      <c r="P127" s="76">
        <f>'Паллиативная МП'!E127</f>
        <v>0</v>
      </c>
      <c r="Q127" s="76">
        <f>Долечивание!E127+'Кибер-нож'!E127+Венерология!E127+Психотерапия!I127+Наркология!I127+Фтизиатрия!G127</f>
        <v>0</v>
      </c>
      <c r="R127" s="76">
        <f>Долечивание!G127+'Кибер-нож'!G127+Венерология!G127+Психотерапия!M127+Наркология!M127+Фтизиатрия!I127</f>
        <v>0</v>
      </c>
      <c r="S127" s="76">
        <f>'Паллиативная МП'!G127</f>
        <v>0</v>
      </c>
      <c r="T127" s="76">
        <f>Долечивание!H127+'Кибер-нож'!H127+Венерология!H127+Психотерапия!P127+Наркология!P127+Фтизиатрия!J127</f>
        <v>0</v>
      </c>
      <c r="U127" s="255">
        <f t="shared" si="12"/>
        <v>0</v>
      </c>
      <c r="V127" s="44">
        <f t="shared" si="11"/>
        <v>0</v>
      </c>
    </row>
    <row r="128" spans="1:22" ht="25.5" x14ac:dyDescent="0.2">
      <c r="A128" s="265">
        <v>114</v>
      </c>
      <c r="B128" s="175" t="s">
        <v>187</v>
      </c>
      <c r="C128" s="105" t="s">
        <v>300</v>
      </c>
      <c r="D128" s="83">
        <f t="shared" si="13"/>
        <v>0</v>
      </c>
      <c r="E128" s="174">
        <f>Долечивание!I128</f>
        <v>0</v>
      </c>
      <c r="F128" s="80">
        <f>'Кибер-нож'!K128</f>
        <v>0</v>
      </c>
      <c r="G128" s="81">
        <f>Венерология!I128</f>
        <v>0</v>
      </c>
      <c r="H128" s="81">
        <f>'Паллиативная МП'!H128</f>
        <v>0</v>
      </c>
      <c r="I128" s="81">
        <f>Психотерапия!Q128</f>
        <v>0</v>
      </c>
      <c r="J128" s="81">
        <f>Наркология!Q128</f>
        <v>0</v>
      </c>
      <c r="K128" s="82">
        <f>Фтизиатрия!K128</f>
        <v>0</v>
      </c>
      <c r="N128" s="76">
        <f>Долечивание!D128+'Кибер-нож'!D128+Венерология!D128+Психотерапия!F128+Наркология!F128+Фтизиатрия!F128</f>
        <v>0</v>
      </c>
      <c r="O128" s="76">
        <f>'Паллиативная МП'!D128</f>
        <v>0</v>
      </c>
      <c r="P128" s="76">
        <f>'Паллиативная МП'!E128</f>
        <v>0</v>
      </c>
      <c r="Q128" s="76">
        <f>Долечивание!E128+'Кибер-нож'!E128+Венерология!E128+Психотерапия!I128+Наркология!I128+Фтизиатрия!G128</f>
        <v>0</v>
      </c>
      <c r="R128" s="76">
        <f>Долечивание!G128+'Кибер-нож'!G128+Венерология!G128+Психотерапия!M128+Наркология!M128+Фтизиатрия!I128</f>
        <v>0</v>
      </c>
      <c r="S128" s="76">
        <f>'Паллиативная МП'!G128</f>
        <v>0</v>
      </c>
      <c r="T128" s="76">
        <f>Долечивание!H128+'Кибер-нож'!H128+Венерология!H128+Психотерапия!P128+Наркология!P128+Фтизиатрия!J128</f>
        <v>0</v>
      </c>
      <c r="U128" s="255">
        <f t="shared" si="12"/>
        <v>0</v>
      </c>
      <c r="V128" s="44">
        <f t="shared" si="11"/>
        <v>0</v>
      </c>
    </row>
    <row r="129" spans="1:22" x14ac:dyDescent="0.2">
      <c r="A129" s="265">
        <v>115</v>
      </c>
      <c r="B129" s="175" t="s">
        <v>188</v>
      </c>
      <c r="C129" s="54" t="s">
        <v>223</v>
      </c>
      <c r="D129" s="83">
        <f t="shared" si="13"/>
        <v>0</v>
      </c>
      <c r="E129" s="174">
        <f>Долечивание!I129</f>
        <v>0</v>
      </c>
      <c r="F129" s="80">
        <f>'Кибер-нож'!K129</f>
        <v>0</v>
      </c>
      <c r="G129" s="81">
        <f>Венерология!I129</f>
        <v>0</v>
      </c>
      <c r="H129" s="81">
        <f>'Паллиативная МП'!H129</f>
        <v>0</v>
      </c>
      <c r="I129" s="81">
        <f>Психотерапия!Q129</f>
        <v>0</v>
      </c>
      <c r="J129" s="81">
        <f>Наркология!Q129</f>
        <v>0</v>
      </c>
      <c r="K129" s="82">
        <f>Фтизиатрия!K129</f>
        <v>0</v>
      </c>
      <c r="N129" s="76">
        <f>Долечивание!D129+'Кибер-нож'!D129+Венерология!D129+Психотерапия!F129+Наркология!F129+Фтизиатрия!F129</f>
        <v>0</v>
      </c>
      <c r="O129" s="76">
        <f>'Паллиативная МП'!D129</f>
        <v>0</v>
      </c>
      <c r="P129" s="76">
        <f>'Паллиативная МП'!E129</f>
        <v>0</v>
      </c>
      <c r="Q129" s="76">
        <f>Долечивание!E129+'Кибер-нож'!E129+Венерология!E129+Психотерапия!I129+Наркология!I129+Фтизиатрия!G129</f>
        <v>0</v>
      </c>
      <c r="R129" s="76">
        <f>Долечивание!G129+'Кибер-нож'!G129+Венерология!G129+Психотерапия!M129+Наркология!M129+Фтизиатрия!I129</f>
        <v>0</v>
      </c>
      <c r="S129" s="76">
        <f>'Паллиативная МП'!G129</f>
        <v>0</v>
      </c>
      <c r="T129" s="76">
        <f>Долечивание!H129+'Кибер-нож'!H129+Венерология!H129+Психотерапия!P129+Наркология!P129+Фтизиатрия!J129</f>
        <v>0</v>
      </c>
      <c r="U129" s="255">
        <f t="shared" si="12"/>
        <v>0</v>
      </c>
      <c r="V129" s="44">
        <f t="shared" si="11"/>
        <v>0</v>
      </c>
    </row>
    <row r="130" spans="1:22" x14ac:dyDescent="0.2">
      <c r="A130" s="265">
        <v>116</v>
      </c>
      <c r="B130" s="175" t="s">
        <v>189</v>
      </c>
      <c r="C130" s="54" t="s">
        <v>190</v>
      </c>
      <c r="D130" s="83">
        <f t="shared" si="13"/>
        <v>44399681.219999999</v>
      </c>
      <c r="E130" s="174">
        <f>Долечивание!I130</f>
        <v>0</v>
      </c>
      <c r="F130" s="80">
        <f>'Кибер-нож'!K130</f>
        <v>0</v>
      </c>
      <c r="G130" s="81">
        <f>Венерология!I130</f>
        <v>0</v>
      </c>
      <c r="H130" s="81">
        <f>'Паллиативная МП'!H130</f>
        <v>44399681.219999999</v>
      </c>
      <c r="I130" s="81">
        <f>Психотерапия!Q130</f>
        <v>0</v>
      </c>
      <c r="J130" s="81">
        <f>Наркология!Q130</f>
        <v>0</v>
      </c>
      <c r="K130" s="82">
        <f>Фтизиатрия!K130</f>
        <v>0</v>
      </c>
      <c r="N130" s="76">
        <f>Долечивание!D130+'Кибер-нож'!D130+Венерология!D130+Психотерапия!F130+Наркология!F130+Фтизиатрия!F130</f>
        <v>0</v>
      </c>
      <c r="O130" s="76">
        <f>'Паллиативная МП'!D130</f>
        <v>1659713.05</v>
      </c>
      <c r="P130" s="76">
        <f>'Паллиативная МП'!E130</f>
        <v>2463600.17</v>
      </c>
      <c r="Q130" s="76">
        <f>Долечивание!E130+'Кибер-нож'!E130+Венерология!E130+Психотерапия!I130+Наркология!I130+Фтизиатрия!G130</f>
        <v>0</v>
      </c>
      <c r="R130" s="76">
        <f>Долечивание!G130+'Кибер-нож'!G130+Венерология!G130+Психотерапия!M130+Наркология!M130+Фтизиатрия!I130</f>
        <v>0</v>
      </c>
      <c r="S130" s="76">
        <f>'Паллиативная МП'!G130</f>
        <v>40276368</v>
      </c>
      <c r="T130" s="76">
        <f>Долечивание!H130+'Кибер-нож'!H130+Венерология!H130+Психотерапия!P130+Наркология!P130+Фтизиатрия!J130</f>
        <v>0</v>
      </c>
      <c r="U130" s="255">
        <f t="shared" si="12"/>
        <v>44399681.219999999</v>
      </c>
      <c r="V130" s="44">
        <f t="shared" si="11"/>
        <v>0</v>
      </c>
    </row>
    <row r="131" spans="1:22" x14ac:dyDescent="0.2">
      <c r="A131" s="265">
        <v>117</v>
      </c>
      <c r="B131" s="175" t="s">
        <v>191</v>
      </c>
      <c r="C131" s="54" t="s">
        <v>39</v>
      </c>
      <c r="D131" s="83">
        <f t="shared" si="13"/>
        <v>0</v>
      </c>
      <c r="E131" s="174">
        <f>Долечивание!I131</f>
        <v>0</v>
      </c>
      <c r="F131" s="80">
        <f>'Кибер-нож'!K131</f>
        <v>0</v>
      </c>
      <c r="G131" s="81">
        <f>Венерология!I131</f>
        <v>0</v>
      </c>
      <c r="H131" s="81">
        <f>'Паллиативная МП'!H131</f>
        <v>0</v>
      </c>
      <c r="I131" s="81">
        <f>Психотерапия!Q131</f>
        <v>0</v>
      </c>
      <c r="J131" s="81">
        <f>Наркология!Q131</f>
        <v>0</v>
      </c>
      <c r="K131" s="82">
        <f>Фтизиатрия!K131</f>
        <v>0</v>
      </c>
      <c r="N131" s="76">
        <f>Долечивание!D131+'Кибер-нож'!D131+Венерология!D131+Психотерапия!F131+Наркология!F131+Фтизиатрия!F131</f>
        <v>0</v>
      </c>
      <c r="O131" s="76">
        <f>'Паллиативная МП'!D131</f>
        <v>0</v>
      </c>
      <c r="P131" s="76">
        <f>'Паллиативная МП'!E131</f>
        <v>0</v>
      </c>
      <c r="Q131" s="76">
        <f>Долечивание!E131+'Кибер-нож'!E131+Венерология!E131+Психотерапия!I131+Наркология!I131+Фтизиатрия!G131</f>
        <v>0</v>
      </c>
      <c r="R131" s="76">
        <f>Долечивание!G131+'Кибер-нож'!G131+Венерология!G131+Психотерапия!M131+Наркология!M131+Фтизиатрия!I131</f>
        <v>0</v>
      </c>
      <c r="S131" s="76">
        <f>'Паллиативная МП'!G131</f>
        <v>0</v>
      </c>
      <c r="T131" s="76">
        <f>Долечивание!H131+'Кибер-нож'!H131+Венерология!H131+Психотерапия!P131+Наркология!P131+Фтизиатрия!J131</f>
        <v>0</v>
      </c>
      <c r="U131" s="255">
        <f t="shared" si="12"/>
        <v>0</v>
      </c>
      <c r="V131" s="44">
        <f t="shared" si="11"/>
        <v>0</v>
      </c>
    </row>
    <row r="132" spans="1:22" x14ac:dyDescent="0.2">
      <c r="A132" s="265">
        <v>118</v>
      </c>
      <c r="B132" s="52" t="s">
        <v>192</v>
      </c>
      <c r="C132" s="54" t="s">
        <v>45</v>
      </c>
      <c r="D132" s="83">
        <f t="shared" ref="D132:D146" si="14">E132+F132+G132+H132+I132+J132+K132</f>
        <v>0</v>
      </c>
      <c r="E132" s="174">
        <f>Долечивание!I132</f>
        <v>0</v>
      </c>
      <c r="F132" s="80">
        <f>'Кибер-нож'!K132</f>
        <v>0</v>
      </c>
      <c r="G132" s="81">
        <f>Венерология!I132</f>
        <v>0</v>
      </c>
      <c r="H132" s="81">
        <f>'Паллиативная МП'!H132</f>
        <v>0</v>
      </c>
      <c r="I132" s="81">
        <f>Психотерапия!Q132</f>
        <v>0</v>
      </c>
      <c r="J132" s="81">
        <f>Наркология!Q132</f>
        <v>0</v>
      </c>
      <c r="K132" s="82">
        <f>Фтизиатрия!K132</f>
        <v>0</v>
      </c>
      <c r="N132" s="76">
        <f>Долечивание!D132+'Кибер-нож'!D132+Венерология!D132+Психотерапия!F132+Наркология!F132+Фтизиатрия!F132</f>
        <v>0</v>
      </c>
      <c r="O132" s="76">
        <f>'Паллиативная МП'!D132</f>
        <v>0</v>
      </c>
      <c r="P132" s="76">
        <f>'Паллиативная МП'!E132</f>
        <v>0</v>
      </c>
      <c r="Q132" s="76">
        <f>Долечивание!E132+'Кибер-нож'!E132+Венерология!E132+Психотерапия!I132+Наркология!I132+Фтизиатрия!G132</f>
        <v>0</v>
      </c>
      <c r="R132" s="76">
        <f>Долечивание!G132+'Кибер-нож'!G132+Венерология!G132+Психотерапия!M132+Наркология!M132+Фтизиатрия!I132</f>
        <v>0</v>
      </c>
      <c r="S132" s="76">
        <f>'Паллиативная МП'!G132</f>
        <v>0</v>
      </c>
      <c r="T132" s="76">
        <f>Долечивание!H132+'Кибер-нож'!H132+Венерология!H132+Психотерапия!P132+Наркология!P132+Фтизиатрия!J132</f>
        <v>0</v>
      </c>
      <c r="U132" s="255">
        <f t="shared" si="12"/>
        <v>0</v>
      </c>
      <c r="V132" s="44">
        <f t="shared" si="11"/>
        <v>0</v>
      </c>
    </row>
    <row r="133" spans="1:22" x14ac:dyDescent="0.2">
      <c r="A133" s="265">
        <v>119</v>
      </c>
      <c r="B133" s="52" t="s">
        <v>193</v>
      </c>
      <c r="C133" s="54" t="s">
        <v>225</v>
      </c>
      <c r="D133" s="83">
        <f t="shared" si="14"/>
        <v>97894682.980000004</v>
      </c>
      <c r="E133" s="174">
        <f>Долечивание!I133</f>
        <v>0</v>
      </c>
      <c r="F133" s="80">
        <f>'Кибер-нож'!K133</f>
        <v>0</v>
      </c>
      <c r="G133" s="81">
        <f>Венерология!I133</f>
        <v>97894682.980000004</v>
      </c>
      <c r="H133" s="81">
        <f>'Паллиативная МП'!H133</f>
        <v>0</v>
      </c>
      <c r="I133" s="81">
        <f>Психотерапия!Q133</f>
        <v>0</v>
      </c>
      <c r="J133" s="81">
        <f>Наркология!Q133</f>
        <v>0</v>
      </c>
      <c r="K133" s="82">
        <f>Фтизиатрия!K133</f>
        <v>0</v>
      </c>
      <c r="N133" s="76">
        <f>Долечивание!D133+'Кибер-нож'!D133+Венерология!D133+Психотерапия!F133+Наркология!F133+Фтизиатрия!F133</f>
        <v>52635772.5</v>
      </c>
      <c r="O133" s="76">
        <f>'Паллиативная МП'!D133</f>
        <v>0</v>
      </c>
      <c r="P133" s="76">
        <f>'Паллиативная МП'!E133</f>
        <v>0</v>
      </c>
      <c r="Q133" s="76">
        <f>Долечивание!E133+'Кибер-нож'!E133+Венерология!E133+Психотерапия!I133+Наркология!I133+Фтизиатрия!G133</f>
        <v>19302317.120000001</v>
      </c>
      <c r="R133" s="76">
        <f>Долечивание!G133+'Кибер-нож'!G133+Венерология!G133+Психотерапия!M133+Наркология!M133+Фтизиатрия!I133</f>
        <v>22421880.359999999</v>
      </c>
      <c r="S133" s="76">
        <f>'Паллиативная МП'!G133</f>
        <v>0</v>
      </c>
      <c r="T133" s="76">
        <f>Долечивание!H133+'Кибер-нож'!H133+Венерология!H133+Психотерапия!P133+Наркология!P133+Фтизиатрия!J133</f>
        <v>3534713</v>
      </c>
      <c r="U133" s="255">
        <f t="shared" si="12"/>
        <v>97894682.980000004</v>
      </c>
      <c r="V133" s="44">
        <f t="shared" si="11"/>
        <v>0</v>
      </c>
    </row>
    <row r="134" spans="1:22" x14ac:dyDescent="0.2">
      <c r="A134" s="265">
        <v>120</v>
      </c>
      <c r="B134" s="52" t="s">
        <v>194</v>
      </c>
      <c r="C134" s="54" t="s">
        <v>47</v>
      </c>
      <c r="D134" s="83">
        <f t="shared" si="14"/>
        <v>0</v>
      </c>
      <c r="E134" s="174">
        <f>Долечивание!I134</f>
        <v>0</v>
      </c>
      <c r="F134" s="80">
        <f>'Кибер-нож'!K134</f>
        <v>0</v>
      </c>
      <c r="G134" s="81">
        <f>Венерология!I134</f>
        <v>0</v>
      </c>
      <c r="H134" s="81">
        <f>'Паллиативная МП'!H134</f>
        <v>0</v>
      </c>
      <c r="I134" s="81">
        <f>Психотерапия!Q134</f>
        <v>0</v>
      </c>
      <c r="J134" s="81">
        <f>Наркология!Q134</f>
        <v>0</v>
      </c>
      <c r="K134" s="82">
        <f>Фтизиатрия!K134</f>
        <v>0</v>
      </c>
      <c r="N134" s="76">
        <f>Долечивание!D134+'Кибер-нож'!D134+Венерология!D134+Психотерапия!F134+Наркология!F134+Фтизиатрия!F134</f>
        <v>0</v>
      </c>
      <c r="O134" s="76">
        <f>'Паллиативная МП'!D134</f>
        <v>0</v>
      </c>
      <c r="P134" s="76">
        <f>'Паллиативная МП'!E134</f>
        <v>0</v>
      </c>
      <c r="Q134" s="76">
        <f>Долечивание!E134+'Кибер-нож'!E134+Венерология!E134+Психотерапия!I134+Наркология!I134+Фтизиатрия!G134</f>
        <v>0</v>
      </c>
      <c r="R134" s="76">
        <f>Долечивание!G134+'Кибер-нож'!G134+Венерология!G134+Психотерапия!M134+Наркология!M134+Фтизиатрия!I134</f>
        <v>0</v>
      </c>
      <c r="S134" s="76">
        <f>'Паллиативная МП'!G134</f>
        <v>0</v>
      </c>
      <c r="T134" s="76">
        <f>Долечивание!H134+'Кибер-нож'!H134+Венерология!H134+Психотерапия!P134+Наркология!P134+Фтизиатрия!J134</f>
        <v>0</v>
      </c>
      <c r="U134" s="255">
        <f t="shared" si="12"/>
        <v>0</v>
      </c>
      <c r="V134" s="44">
        <f t="shared" si="11"/>
        <v>0</v>
      </c>
    </row>
    <row r="135" spans="1:22" x14ac:dyDescent="0.2">
      <c r="A135" s="265">
        <v>121</v>
      </c>
      <c r="B135" s="175" t="s">
        <v>195</v>
      </c>
      <c r="C135" s="54" t="s">
        <v>46</v>
      </c>
      <c r="D135" s="83">
        <f t="shared" si="14"/>
        <v>0</v>
      </c>
      <c r="E135" s="174">
        <f>Долечивание!I135</f>
        <v>0</v>
      </c>
      <c r="F135" s="80">
        <f>'Кибер-нож'!K135</f>
        <v>0</v>
      </c>
      <c r="G135" s="81">
        <f>Венерология!I135</f>
        <v>0</v>
      </c>
      <c r="H135" s="81">
        <f>'Паллиативная МП'!H135</f>
        <v>0</v>
      </c>
      <c r="I135" s="81">
        <f>Психотерапия!Q135</f>
        <v>0</v>
      </c>
      <c r="J135" s="81">
        <f>Наркология!Q135</f>
        <v>0</v>
      </c>
      <c r="K135" s="82">
        <f>Фтизиатрия!K135</f>
        <v>0</v>
      </c>
      <c r="N135" s="76">
        <f>Долечивание!D135+'Кибер-нож'!D135+Венерология!D135+Психотерапия!F135+Наркология!F135+Фтизиатрия!F135</f>
        <v>0</v>
      </c>
      <c r="O135" s="76">
        <f>'Паллиативная МП'!D135</f>
        <v>0</v>
      </c>
      <c r="P135" s="76">
        <f>'Паллиативная МП'!E135</f>
        <v>0</v>
      </c>
      <c r="Q135" s="76">
        <f>Долечивание!E135+'Кибер-нож'!E135+Венерология!E135+Психотерапия!I135+Наркология!I135+Фтизиатрия!G135</f>
        <v>0</v>
      </c>
      <c r="R135" s="76">
        <f>Долечивание!G135+'Кибер-нож'!G135+Венерология!G135+Психотерапия!M135+Наркология!M135+Фтизиатрия!I135</f>
        <v>0</v>
      </c>
      <c r="S135" s="76">
        <f>'Паллиативная МП'!G135</f>
        <v>0</v>
      </c>
      <c r="T135" s="76">
        <f>Долечивание!H135+'Кибер-нож'!H135+Венерология!H135+Психотерапия!P135+Наркология!P135+Фтизиатрия!J135</f>
        <v>0</v>
      </c>
      <c r="U135" s="255">
        <f t="shared" si="12"/>
        <v>0</v>
      </c>
      <c r="V135" s="44">
        <f t="shared" ref="V135:V149" si="15">D135-U135</f>
        <v>0</v>
      </c>
    </row>
    <row r="136" spans="1:22" x14ac:dyDescent="0.2">
      <c r="A136" s="265">
        <v>122</v>
      </c>
      <c r="B136" s="175" t="s">
        <v>196</v>
      </c>
      <c r="C136" s="54" t="s">
        <v>197</v>
      </c>
      <c r="D136" s="83">
        <f t="shared" si="14"/>
        <v>0</v>
      </c>
      <c r="E136" s="174">
        <f>Долечивание!I136</f>
        <v>0</v>
      </c>
      <c r="F136" s="80">
        <f>'Кибер-нож'!K136</f>
        <v>0</v>
      </c>
      <c r="G136" s="81">
        <f>Венерология!I136</f>
        <v>0</v>
      </c>
      <c r="H136" s="81">
        <f>'Паллиативная МП'!H136</f>
        <v>0</v>
      </c>
      <c r="I136" s="81">
        <f>Психотерапия!Q136</f>
        <v>0</v>
      </c>
      <c r="J136" s="81">
        <f>Наркология!Q136</f>
        <v>0</v>
      </c>
      <c r="K136" s="82">
        <f>Фтизиатрия!K136</f>
        <v>0</v>
      </c>
      <c r="N136" s="76">
        <f>Долечивание!D136+'Кибер-нож'!D136+Венерология!D136+Психотерапия!F136+Наркология!F136+Фтизиатрия!F136</f>
        <v>0</v>
      </c>
      <c r="O136" s="76">
        <f>'Паллиативная МП'!D136</f>
        <v>0</v>
      </c>
      <c r="P136" s="76">
        <f>'Паллиативная МП'!E136</f>
        <v>0</v>
      </c>
      <c r="Q136" s="76">
        <f>Долечивание!E136+'Кибер-нож'!E136+Венерология!E136+Психотерапия!I136+Наркология!I136+Фтизиатрия!G136</f>
        <v>0</v>
      </c>
      <c r="R136" s="76">
        <f>Долечивание!G136+'Кибер-нож'!G136+Венерология!G136+Психотерапия!M136+Наркология!M136+Фтизиатрия!I136</f>
        <v>0</v>
      </c>
      <c r="S136" s="76">
        <f>'Паллиативная МП'!G136</f>
        <v>0</v>
      </c>
      <c r="T136" s="76">
        <f>Долечивание!H136+'Кибер-нож'!H136+Венерология!H136+Психотерапия!P136+Наркология!P136+Фтизиатрия!J136</f>
        <v>0</v>
      </c>
      <c r="U136" s="255">
        <f t="shared" si="12"/>
        <v>0</v>
      </c>
      <c r="V136" s="44">
        <f t="shared" si="15"/>
        <v>0</v>
      </c>
    </row>
    <row r="137" spans="1:22" x14ac:dyDescent="0.2">
      <c r="A137" s="265">
        <v>123</v>
      </c>
      <c r="B137" s="175" t="s">
        <v>198</v>
      </c>
      <c r="C137" s="54" t="s">
        <v>40</v>
      </c>
      <c r="D137" s="83">
        <f t="shared" si="14"/>
        <v>72048449.349999994</v>
      </c>
      <c r="E137" s="174">
        <f>Долечивание!I137</f>
        <v>0</v>
      </c>
      <c r="F137" s="80">
        <f>'Кибер-нож'!K137</f>
        <v>0</v>
      </c>
      <c r="G137" s="81">
        <f>Венерология!I137</f>
        <v>0</v>
      </c>
      <c r="H137" s="81">
        <f>'Паллиативная МП'!H137</f>
        <v>72048449.349999994</v>
      </c>
      <c r="I137" s="81">
        <f>Психотерапия!Q137</f>
        <v>0</v>
      </c>
      <c r="J137" s="81">
        <f>Наркология!Q137</f>
        <v>0</v>
      </c>
      <c r="K137" s="82">
        <f>Фтизиатрия!K137</f>
        <v>0</v>
      </c>
      <c r="N137" s="76">
        <f>Долечивание!D137+'Кибер-нож'!D137+Венерология!D137+Психотерапия!F137+Наркология!F137+Фтизиатрия!F137</f>
        <v>0</v>
      </c>
      <c r="O137" s="76">
        <f>'Паллиативная МП'!D137</f>
        <v>1564805.35</v>
      </c>
      <c r="P137" s="76">
        <f>'Паллиативная МП'!E137</f>
        <v>0</v>
      </c>
      <c r="Q137" s="76">
        <f>Долечивание!E137+'Кибер-нож'!E137+Венерология!E137+Психотерапия!I137+Наркология!I137+Фтизиатрия!G137</f>
        <v>0</v>
      </c>
      <c r="R137" s="76">
        <f>Долечивание!G137+'Кибер-нож'!G137+Венерология!G137+Психотерапия!M137+Наркология!M137+Фтизиатрия!I137</f>
        <v>0</v>
      </c>
      <c r="S137" s="76">
        <f>'Паллиативная МП'!G137</f>
        <v>70483644</v>
      </c>
      <c r="T137" s="76">
        <f>Долечивание!H137+'Кибер-нож'!H137+Венерология!H137+Психотерапия!P137+Наркология!P137+Фтизиатрия!J137</f>
        <v>0</v>
      </c>
      <c r="U137" s="255">
        <f t="shared" si="12"/>
        <v>72048449.349999994</v>
      </c>
      <c r="V137" s="44">
        <f t="shared" si="15"/>
        <v>0</v>
      </c>
    </row>
    <row r="138" spans="1:22" x14ac:dyDescent="0.2">
      <c r="A138" s="265">
        <v>124</v>
      </c>
      <c r="B138" s="52" t="s">
        <v>199</v>
      </c>
      <c r="C138" s="54" t="s">
        <v>224</v>
      </c>
      <c r="D138" s="83">
        <f t="shared" si="14"/>
        <v>1599370.5</v>
      </c>
      <c r="E138" s="174">
        <f>Долечивание!I138</f>
        <v>0</v>
      </c>
      <c r="F138" s="80">
        <f>'Кибер-нож'!K138</f>
        <v>0</v>
      </c>
      <c r="G138" s="81">
        <f>Венерология!I138</f>
        <v>0</v>
      </c>
      <c r="H138" s="81">
        <f>'Паллиативная МП'!H138</f>
        <v>1599370.5</v>
      </c>
      <c r="I138" s="81">
        <f>Психотерапия!Q138</f>
        <v>0</v>
      </c>
      <c r="J138" s="81">
        <f>Наркология!Q138</f>
        <v>0</v>
      </c>
      <c r="K138" s="82">
        <f>Фтизиатрия!K138</f>
        <v>0</v>
      </c>
      <c r="N138" s="76">
        <f>Долечивание!D138+'Кибер-нож'!D138+Венерология!D138+Психотерапия!F138+Наркология!F138+Фтизиатрия!F138</f>
        <v>0</v>
      </c>
      <c r="O138" s="76">
        <f>'Паллиативная МП'!D138</f>
        <v>1599370.5</v>
      </c>
      <c r="P138" s="76">
        <f>'Паллиативная МП'!E138</f>
        <v>0</v>
      </c>
      <c r="Q138" s="76">
        <f>Долечивание!E138+'Кибер-нож'!E138+Венерология!E138+Психотерапия!I138+Наркология!I138+Фтизиатрия!G138</f>
        <v>0</v>
      </c>
      <c r="R138" s="76">
        <f>Долечивание!G138+'Кибер-нож'!G138+Венерология!G138+Психотерапия!M138+Наркология!M138+Фтизиатрия!I138</f>
        <v>0</v>
      </c>
      <c r="S138" s="76">
        <f>'Паллиативная МП'!G138</f>
        <v>0</v>
      </c>
      <c r="T138" s="76">
        <f>Долечивание!H138+'Кибер-нож'!H138+Венерология!H138+Психотерапия!P138+Наркология!P138+Фтизиатрия!J138</f>
        <v>0</v>
      </c>
      <c r="U138" s="255">
        <f t="shared" si="12"/>
        <v>1599370.5</v>
      </c>
      <c r="V138" s="44">
        <f t="shared" si="15"/>
        <v>0</v>
      </c>
    </row>
    <row r="139" spans="1:22" ht="25.5" x14ac:dyDescent="0.2">
      <c r="A139" s="265">
        <v>125</v>
      </c>
      <c r="B139" s="19" t="s">
        <v>200</v>
      </c>
      <c r="C139" s="54" t="s">
        <v>330</v>
      </c>
      <c r="D139" s="83">
        <f t="shared" si="14"/>
        <v>18295727.699999999</v>
      </c>
      <c r="E139" s="174">
        <f>Долечивание!I139</f>
        <v>0</v>
      </c>
      <c r="F139" s="80">
        <f>'Кибер-нож'!K139</f>
        <v>0</v>
      </c>
      <c r="G139" s="81">
        <f>Венерология!I139</f>
        <v>2970822.45</v>
      </c>
      <c r="H139" s="81">
        <f>'Паллиативная МП'!H139</f>
        <v>3866080.79</v>
      </c>
      <c r="I139" s="81">
        <f>Психотерапия!Q139</f>
        <v>0</v>
      </c>
      <c r="J139" s="81">
        <f>Наркология!Q139</f>
        <v>8014592.6200000001</v>
      </c>
      <c r="K139" s="82">
        <f>Фтизиатрия!K139</f>
        <v>3444231.84</v>
      </c>
      <c r="N139" s="76">
        <f>Долечивание!D139+'Кибер-нож'!D139+Венерология!D139+Психотерапия!F139+Наркология!F139+Фтизиатрия!F139</f>
        <v>11105176.650000002</v>
      </c>
      <c r="O139" s="76">
        <f>'Паллиативная МП'!D139</f>
        <v>2483418.15</v>
      </c>
      <c r="P139" s="76">
        <f>'Паллиативная МП'!E139</f>
        <v>1382662.64</v>
      </c>
      <c r="Q139" s="76">
        <f>Долечивание!E139+'Кибер-нож'!E139+Венерология!E139+Психотерапия!I139+Наркология!I139+Фтизиатрия!G139</f>
        <v>3324470.26</v>
      </c>
      <c r="R139" s="76">
        <f>Долечивание!G139+'Кибер-нож'!G139+Венерология!G139+Психотерапия!M139+Наркология!M139+Фтизиатрия!I139</f>
        <v>0</v>
      </c>
      <c r="S139" s="76">
        <f>'Паллиативная МП'!G139</f>
        <v>0</v>
      </c>
      <c r="T139" s="76">
        <f>Долечивание!H139+'Кибер-нож'!H139+Венерология!H139+Психотерапия!P139+Наркология!P139+Фтизиатрия!J139</f>
        <v>0</v>
      </c>
      <c r="U139" s="255">
        <f t="shared" ref="U139:U149" si="16">SUM(N139:T139)</f>
        <v>18295727.700000003</v>
      </c>
      <c r="V139" s="44">
        <f t="shared" si="15"/>
        <v>0</v>
      </c>
    </row>
    <row r="140" spans="1:22" x14ac:dyDescent="0.2">
      <c r="A140" s="265">
        <v>126</v>
      </c>
      <c r="B140" s="175" t="s">
        <v>201</v>
      </c>
      <c r="C140" s="54" t="s">
        <v>202</v>
      </c>
      <c r="D140" s="83">
        <f t="shared" si="14"/>
        <v>30207276</v>
      </c>
      <c r="E140" s="174">
        <f>Долечивание!I140</f>
        <v>0</v>
      </c>
      <c r="F140" s="80">
        <f>'Кибер-нож'!K140</f>
        <v>0</v>
      </c>
      <c r="G140" s="81">
        <f>Венерология!I140</f>
        <v>0</v>
      </c>
      <c r="H140" s="81">
        <f>'Паллиативная МП'!H140</f>
        <v>30207276</v>
      </c>
      <c r="I140" s="81">
        <f>Психотерапия!Q140</f>
        <v>0</v>
      </c>
      <c r="J140" s="81">
        <f>Наркология!Q140</f>
        <v>0</v>
      </c>
      <c r="K140" s="82">
        <f>Фтизиатрия!K140</f>
        <v>0</v>
      </c>
      <c r="N140" s="76">
        <f>Долечивание!D140+'Кибер-нож'!D140+Венерология!D140+Психотерапия!F140+Наркология!F140+Фтизиатрия!F140</f>
        <v>0</v>
      </c>
      <c r="O140" s="76">
        <f>'Паллиативная МП'!D140</f>
        <v>0</v>
      </c>
      <c r="P140" s="76">
        <f>'Паллиативная МП'!E140</f>
        <v>0</v>
      </c>
      <c r="Q140" s="76">
        <f>Долечивание!E140+'Кибер-нож'!E140+Венерология!E140+Психотерапия!I140+Наркология!I140+Фтизиатрия!G140</f>
        <v>0</v>
      </c>
      <c r="R140" s="76">
        <f>Долечивание!G140+'Кибер-нож'!G140+Венерология!G140+Психотерапия!M140+Наркология!M140+Фтизиатрия!I140</f>
        <v>0</v>
      </c>
      <c r="S140" s="76">
        <f>'Паллиативная МП'!G140</f>
        <v>30207276</v>
      </c>
      <c r="T140" s="76">
        <f>Долечивание!H140+'Кибер-нож'!H140+Венерология!H140+Психотерапия!P140+Наркология!P140+Фтизиатрия!J140</f>
        <v>0</v>
      </c>
      <c r="U140" s="255">
        <f t="shared" si="16"/>
        <v>30207276</v>
      </c>
      <c r="V140" s="44">
        <f t="shared" si="15"/>
        <v>0</v>
      </c>
    </row>
    <row r="141" spans="1:22" x14ac:dyDescent="0.2">
      <c r="A141" s="265">
        <v>127</v>
      </c>
      <c r="B141" s="52" t="s">
        <v>203</v>
      </c>
      <c r="C141" s="115" t="s">
        <v>204</v>
      </c>
      <c r="D141" s="83">
        <f t="shared" si="14"/>
        <v>0</v>
      </c>
      <c r="E141" s="174">
        <f>Долечивание!I141</f>
        <v>0</v>
      </c>
      <c r="F141" s="80">
        <f>'Кибер-нож'!K141</f>
        <v>0</v>
      </c>
      <c r="G141" s="81">
        <f>Венерология!I141</f>
        <v>0</v>
      </c>
      <c r="H141" s="81">
        <f>'Паллиативная МП'!H141</f>
        <v>0</v>
      </c>
      <c r="I141" s="81">
        <f>Психотерапия!Q141</f>
        <v>0</v>
      </c>
      <c r="J141" s="81">
        <f>Наркология!Q141</f>
        <v>0</v>
      </c>
      <c r="K141" s="82">
        <f>Фтизиатрия!K141</f>
        <v>0</v>
      </c>
      <c r="N141" s="76">
        <f>Долечивание!D141+'Кибер-нож'!D141+Венерология!D141+Психотерапия!F141+Наркология!F141+Фтизиатрия!F141</f>
        <v>0</v>
      </c>
      <c r="O141" s="76">
        <f>'Паллиативная МП'!D141</f>
        <v>0</v>
      </c>
      <c r="P141" s="76">
        <f>'Паллиативная МП'!E141</f>
        <v>0</v>
      </c>
      <c r="Q141" s="76">
        <f>Долечивание!E141+'Кибер-нож'!E141+Венерология!E141+Психотерапия!I141+Наркология!I141+Фтизиатрия!G141</f>
        <v>0</v>
      </c>
      <c r="R141" s="76">
        <f>Долечивание!G141+'Кибер-нож'!G141+Венерология!G141+Психотерапия!M141+Наркология!M141+Фтизиатрия!I141</f>
        <v>0</v>
      </c>
      <c r="S141" s="76">
        <f>'Паллиативная МП'!G141</f>
        <v>0</v>
      </c>
      <c r="T141" s="76">
        <f>Долечивание!H141+'Кибер-нож'!H141+Венерология!H141+Психотерапия!P141+Наркология!P141+Фтизиатрия!J141</f>
        <v>0</v>
      </c>
      <c r="U141" s="255">
        <f t="shared" si="16"/>
        <v>0</v>
      </c>
      <c r="V141" s="44">
        <f t="shared" si="15"/>
        <v>0</v>
      </c>
    </row>
    <row r="142" spans="1:22" x14ac:dyDescent="0.2">
      <c r="A142" s="265">
        <v>128</v>
      </c>
      <c r="B142" s="175" t="s">
        <v>205</v>
      </c>
      <c r="C142" s="115" t="s">
        <v>206</v>
      </c>
      <c r="D142" s="83">
        <f t="shared" si="14"/>
        <v>75380562.540000007</v>
      </c>
      <c r="E142" s="174">
        <f>Долечивание!I142</f>
        <v>0</v>
      </c>
      <c r="F142" s="80">
        <f>'Кибер-нож'!K142</f>
        <v>75380562.540000007</v>
      </c>
      <c r="G142" s="81">
        <f>Венерология!I142</f>
        <v>0</v>
      </c>
      <c r="H142" s="81">
        <f>'Паллиативная МП'!H142</f>
        <v>0</v>
      </c>
      <c r="I142" s="81">
        <f>Психотерапия!Q142</f>
        <v>0</v>
      </c>
      <c r="J142" s="81">
        <f>Наркология!Q142</f>
        <v>0</v>
      </c>
      <c r="K142" s="82">
        <f>Фтизиатрия!K142</f>
        <v>0</v>
      </c>
      <c r="N142" s="76">
        <f>Долечивание!D142+'Кибер-нож'!D142+Венерология!D142+Психотерапия!F142+Наркология!F142+Фтизиатрия!F142</f>
        <v>0</v>
      </c>
      <c r="O142" s="76">
        <f>'Паллиативная МП'!D142</f>
        <v>0</v>
      </c>
      <c r="P142" s="76">
        <f>'Паллиативная МП'!E142</f>
        <v>0</v>
      </c>
      <c r="Q142" s="76">
        <f>Долечивание!E142+'Кибер-нож'!E142+Венерология!E142+Психотерапия!I142+Наркология!I142+Фтизиатрия!G142</f>
        <v>0</v>
      </c>
      <c r="R142" s="76">
        <f>Долечивание!G142+'Кибер-нож'!G142+Венерология!G142+Психотерапия!M142+Наркология!M142+Фтизиатрия!I142</f>
        <v>0</v>
      </c>
      <c r="S142" s="76">
        <f>'Паллиативная МП'!G142</f>
        <v>0</v>
      </c>
      <c r="T142" s="76">
        <f>Долечивание!H142+'Кибер-нож'!H142+Венерология!H142+Психотерапия!P142+Наркология!P142+Фтизиатрия!J142</f>
        <v>75380562.540000007</v>
      </c>
      <c r="U142" s="255">
        <f t="shared" si="16"/>
        <v>75380562.540000007</v>
      </c>
      <c r="V142" s="44">
        <f t="shared" si="15"/>
        <v>0</v>
      </c>
    </row>
    <row r="143" spans="1:22" x14ac:dyDescent="0.2">
      <c r="A143" s="265">
        <v>129</v>
      </c>
      <c r="B143" s="18" t="s">
        <v>253</v>
      </c>
      <c r="C143" s="190" t="s">
        <v>254</v>
      </c>
      <c r="D143" s="83">
        <f t="shared" si="14"/>
        <v>672654639.87</v>
      </c>
      <c r="E143" s="174">
        <f>Долечивание!I143</f>
        <v>0</v>
      </c>
      <c r="F143" s="80">
        <f>'Кибер-нож'!K143</f>
        <v>0</v>
      </c>
      <c r="G143" s="81">
        <f>Венерология!I143</f>
        <v>0</v>
      </c>
      <c r="H143" s="81">
        <f>'Паллиативная МП'!H143</f>
        <v>0</v>
      </c>
      <c r="I143" s="81">
        <f>Психотерапия!Q143</f>
        <v>0</v>
      </c>
      <c r="J143" s="81">
        <f>Наркология!Q143</f>
        <v>672654639.87</v>
      </c>
      <c r="K143" s="82">
        <f>Фтизиатрия!K143</f>
        <v>0</v>
      </c>
      <c r="N143" s="76">
        <f>Долечивание!D143+'Кибер-нож'!D143+Венерология!D143+Психотерапия!F143+Наркология!F143+Фтизиатрия!F143</f>
        <v>108042619.5</v>
      </c>
      <c r="O143" s="76">
        <f>'Паллиативная МП'!D143</f>
        <v>0</v>
      </c>
      <c r="P143" s="76">
        <f>'Паллиативная МП'!E143</f>
        <v>0</v>
      </c>
      <c r="Q143" s="76">
        <f>Долечивание!E143+'Кибер-нож'!E143+Венерология!E143+Психотерапия!I143+Наркология!I143+Фтизиатрия!G143</f>
        <v>91422891.25</v>
      </c>
      <c r="R143" s="76">
        <f>Долечивание!G143+'Кибер-нож'!G143+Венерология!G143+Психотерапия!M143+Наркология!M143+Фтизиатрия!I143</f>
        <v>467471724.72000003</v>
      </c>
      <c r="S143" s="76">
        <f>'Паллиативная МП'!G143</f>
        <v>0</v>
      </c>
      <c r="T143" s="76">
        <f>Долечивание!H143+'Кибер-нож'!H143+Венерология!H143+Психотерапия!P143+Наркология!P143+Фтизиатрия!J143</f>
        <v>5717404.4000000004</v>
      </c>
      <c r="U143" s="255">
        <f t="shared" si="16"/>
        <v>672654639.87</v>
      </c>
      <c r="V143" s="44">
        <f t="shared" si="15"/>
        <v>0</v>
      </c>
    </row>
    <row r="144" spans="1:22" x14ac:dyDescent="0.2">
      <c r="A144" s="265">
        <v>130</v>
      </c>
      <c r="B144" s="21" t="s">
        <v>255</v>
      </c>
      <c r="C144" s="190" t="s">
        <v>256</v>
      </c>
      <c r="D144" s="83">
        <f t="shared" si="14"/>
        <v>417654670.39999998</v>
      </c>
      <c r="E144" s="174">
        <f>Долечивание!I144</f>
        <v>0</v>
      </c>
      <c r="F144" s="80">
        <f>'Кибер-нож'!K144</f>
        <v>0</v>
      </c>
      <c r="G144" s="81">
        <f>Венерология!I144</f>
        <v>0</v>
      </c>
      <c r="H144" s="81">
        <f>'Паллиативная МП'!H144</f>
        <v>0</v>
      </c>
      <c r="I144" s="81">
        <f>Психотерапия!Q144</f>
        <v>417654670.39999998</v>
      </c>
      <c r="J144" s="81">
        <f>Наркология!Q144</f>
        <v>0</v>
      </c>
      <c r="K144" s="82">
        <f>Фтизиатрия!K144</f>
        <v>0</v>
      </c>
      <c r="N144" s="76">
        <f>Долечивание!D144+'Кибер-нож'!D144+Венерология!D144+Психотерапия!F144+Наркология!F144+Фтизиатрия!F144</f>
        <v>37576431</v>
      </c>
      <c r="O144" s="76">
        <f>'Паллиативная МП'!D144</f>
        <v>0</v>
      </c>
      <c r="P144" s="76">
        <f>'Паллиативная МП'!E144</f>
        <v>0</v>
      </c>
      <c r="Q144" s="76">
        <f>Долечивание!E144+'Кибер-нож'!E144+Венерология!E144+Психотерапия!I144+Наркология!I144+Фтизиатрия!G144</f>
        <v>14022051</v>
      </c>
      <c r="R144" s="76">
        <f>Долечивание!G144+'Кибер-нож'!G144+Венерология!G144+Психотерапия!M144+Наркология!M144+Фтизиатрия!I144</f>
        <v>313120080</v>
      </c>
      <c r="S144" s="76">
        <f>'Паллиативная МП'!G144</f>
        <v>0</v>
      </c>
      <c r="T144" s="76">
        <f>Долечивание!H144+'Кибер-нож'!H144+Венерология!H144+Психотерапия!P144+Наркология!P144+Фтизиатрия!J144</f>
        <v>52936108.399999999</v>
      </c>
      <c r="U144" s="255">
        <f t="shared" si="16"/>
        <v>417654670.39999998</v>
      </c>
      <c r="V144" s="44">
        <f t="shared" si="15"/>
        <v>0</v>
      </c>
    </row>
    <row r="145" spans="1:22" x14ac:dyDescent="0.2">
      <c r="A145" s="265">
        <v>131</v>
      </c>
      <c r="B145" s="147" t="s">
        <v>257</v>
      </c>
      <c r="C145" s="260" t="s">
        <v>326</v>
      </c>
      <c r="D145" s="83">
        <f t="shared" si="14"/>
        <v>2516833381.8299999</v>
      </c>
      <c r="E145" s="174">
        <f>Долечивание!I145</f>
        <v>0</v>
      </c>
      <c r="F145" s="80">
        <f>'Кибер-нож'!K145</f>
        <v>0</v>
      </c>
      <c r="G145" s="81">
        <f>Венерология!I145</f>
        <v>0</v>
      </c>
      <c r="H145" s="81">
        <f>'Паллиативная МП'!H145</f>
        <v>6041455.2000000002</v>
      </c>
      <c r="I145" s="81">
        <f>Психотерапия!Q145</f>
        <v>0</v>
      </c>
      <c r="J145" s="81">
        <f>Наркология!Q145</f>
        <v>0</v>
      </c>
      <c r="K145" s="82">
        <f>Фтизиатрия!K145</f>
        <v>2510791926.6300001</v>
      </c>
      <c r="N145" s="76">
        <f>Долечивание!D145+'Кибер-нож'!D145+Венерология!D145+Психотерапия!F145+Наркология!F145+Фтизиатрия!F145</f>
        <v>417277233.67000002</v>
      </c>
      <c r="O145" s="76">
        <f>'Паллиативная МП'!D145</f>
        <v>0</v>
      </c>
      <c r="P145" s="76">
        <f>'Паллиативная МП'!E145</f>
        <v>0</v>
      </c>
      <c r="Q145" s="76">
        <f>Долечивание!E145+'Кибер-нож'!E145+Венерология!E145+Психотерапия!I145+Наркология!I145+Фтизиатрия!G145</f>
        <v>332330427.36000001</v>
      </c>
      <c r="R145" s="76">
        <f>Долечивание!G145+'Кибер-нож'!G145+Венерология!G145+Психотерапия!M145+Наркология!M145+Фтизиатрия!I145</f>
        <v>1718437528.5999999</v>
      </c>
      <c r="S145" s="76">
        <f>'Паллиативная МП'!G145</f>
        <v>6041455.2000000002</v>
      </c>
      <c r="T145" s="76">
        <f>Долечивание!H145+'Кибер-нож'!H145+Венерология!H145+Психотерапия!P145+Наркология!P145+Фтизиатрия!J145</f>
        <v>42746737</v>
      </c>
      <c r="U145" s="255">
        <f t="shared" si="16"/>
        <v>2516833381.8299999</v>
      </c>
      <c r="V145" s="44">
        <f t="shared" si="15"/>
        <v>0</v>
      </c>
    </row>
    <row r="146" spans="1:22" x14ac:dyDescent="0.2">
      <c r="A146" s="265">
        <v>132</v>
      </c>
      <c r="B146" s="176" t="s">
        <v>262</v>
      </c>
      <c r="C146" s="168" t="s">
        <v>263</v>
      </c>
      <c r="D146" s="239">
        <f t="shared" si="14"/>
        <v>0</v>
      </c>
      <c r="E146" s="174">
        <f>Долечивание!I146</f>
        <v>0</v>
      </c>
      <c r="F146" s="80">
        <f>'Кибер-нож'!K146</f>
        <v>0</v>
      </c>
      <c r="G146" s="81">
        <f>Венерология!I146</f>
        <v>0</v>
      </c>
      <c r="H146" s="81">
        <f>'Паллиативная МП'!H146</f>
        <v>0</v>
      </c>
      <c r="I146" s="81">
        <f>Психотерапия!Q146</f>
        <v>0</v>
      </c>
      <c r="J146" s="81">
        <f>Наркология!Q146</f>
        <v>0</v>
      </c>
      <c r="K146" s="82">
        <f>Фтизиатрия!K146</f>
        <v>0</v>
      </c>
      <c r="N146" s="76">
        <f>Долечивание!D146+'Кибер-нож'!D146+Венерология!D146+Психотерапия!F146+Наркология!F146+Фтизиатрия!F146</f>
        <v>0</v>
      </c>
      <c r="O146" s="76">
        <f>'Паллиативная МП'!D146</f>
        <v>0</v>
      </c>
      <c r="P146" s="76">
        <f>'Паллиативная МП'!E146</f>
        <v>0</v>
      </c>
      <c r="Q146" s="76">
        <f>Долечивание!E146+'Кибер-нож'!E146+Венерология!E146+Психотерапия!I146+Наркология!I146+Фтизиатрия!G146</f>
        <v>0</v>
      </c>
      <c r="R146" s="76">
        <f>Долечивание!G146+'Кибер-нож'!G146+Венерология!G146+Психотерапия!M146+Наркология!M146+Фтизиатрия!I146</f>
        <v>0</v>
      </c>
      <c r="S146" s="76">
        <f>'Паллиативная МП'!G146</f>
        <v>0</v>
      </c>
      <c r="T146" s="76">
        <f>Долечивание!H146+'Кибер-нож'!H146+Венерология!H146+Психотерапия!P146+Наркология!P146+Фтизиатрия!J146</f>
        <v>0</v>
      </c>
      <c r="U146" s="255">
        <f t="shared" si="16"/>
        <v>0</v>
      </c>
      <c r="V146" s="44">
        <f t="shared" si="15"/>
        <v>0</v>
      </c>
    </row>
    <row r="147" spans="1:22" x14ac:dyDescent="0.2">
      <c r="A147" s="265">
        <v>133</v>
      </c>
      <c r="B147" s="24" t="s">
        <v>298</v>
      </c>
      <c r="C147" s="168" t="s">
        <v>297</v>
      </c>
      <c r="D147" s="83">
        <f t="shared" ref="D147" si="17">E147+F147+G147+H147+I147+J147+K147</f>
        <v>69788536</v>
      </c>
      <c r="E147" s="174">
        <f>Долечивание!I147</f>
        <v>0</v>
      </c>
      <c r="F147" s="80">
        <f>'Кибер-нож'!K147</f>
        <v>0</v>
      </c>
      <c r="G147" s="81">
        <f>Венерология!I147</f>
        <v>0</v>
      </c>
      <c r="H147" s="81">
        <f>'Паллиативная МП'!H147</f>
        <v>69788536</v>
      </c>
      <c r="I147" s="81">
        <f>Психотерапия!Q147</f>
        <v>0</v>
      </c>
      <c r="J147" s="81">
        <f>Наркология!Q147</f>
        <v>0</v>
      </c>
      <c r="K147" s="82">
        <f>Фтизиатрия!K147</f>
        <v>0</v>
      </c>
      <c r="N147" s="76">
        <f>Долечивание!D147+'Кибер-нож'!D147+Венерология!D147+Психотерапия!F147+Наркология!F147+Фтизиатрия!F147</f>
        <v>0</v>
      </c>
      <c r="O147" s="76">
        <f>'Паллиативная МП'!D147</f>
        <v>0</v>
      </c>
      <c r="P147" s="76">
        <f>'Паллиативная МП'!E147</f>
        <v>9373984</v>
      </c>
      <c r="Q147" s="76">
        <f>Долечивание!E147+'Кибер-нож'!E147+Венерология!E147+Психотерапия!I147+Наркология!I147+Фтизиатрия!G147</f>
        <v>0</v>
      </c>
      <c r="R147" s="76">
        <f>Долечивание!G147+'Кибер-нож'!G147+Венерология!G147+Психотерапия!M147+Наркология!M147+Фтизиатрия!I147</f>
        <v>0</v>
      </c>
      <c r="S147" s="76">
        <f>'Паллиативная МП'!G147</f>
        <v>60414552</v>
      </c>
      <c r="T147" s="76">
        <f>Долечивание!H147+'Кибер-нож'!H147+Венерология!H147+Психотерапия!P147+Наркология!P147+Фтизиатрия!J147</f>
        <v>0</v>
      </c>
      <c r="U147" s="255">
        <f t="shared" si="16"/>
        <v>69788536</v>
      </c>
      <c r="V147" s="44">
        <f t="shared" si="15"/>
        <v>0</v>
      </c>
    </row>
    <row r="148" spans="1:22" x14ac:dyDescent="0.2">
      <c r="A148" s="265">
        <v>134</v>
      </c>
      <c r="B148" s="24" t="s">
        <v>305</v>
      </c>
      <c r="C148" s="167" t="s">
        <v>304</v>
      </c>
      <c r="D148" s="263">
        <f t="shared" ref="D148" si="18">E148+F148+G148+H148+I148+J148+K148</f>
        <v>0</v>
      </c>
      <c r="E148" s="174">
        <f>Долечивание!I148</f>
        <v>0</v>
      </c>
      <c r="F148" s="80">
        <f>'Кибер-нож'!K148</f>
        <v>0</v>
      </c>
      <c r="G148" s="81">
        <f>Венерология!I148</f>
        <v>0</v>
      </c>
      <c r="H148" s="81">
        <f>'Паллиативная МП'!H148</f>
        <v>0</v>
      </c>
      <c r="I148" s="81">
        <f>Психотерапия!Q148</f>
        <v>0</v>
      </c>
      <c r="J148" s="81">
        <f>Наркология!Q148</f>
        <v>0</v>
      </c>
      <c r="K148" s="82">
        <f>Фтизиатрия!K148</f>
        <v>0</v>
      </c>
      <c r="N148" s="76">
        <f>Долечивание!D148+'Кибер-нож'!D148+Венерология!D148+Психотерапия!F148+Наркология!F148+Фтизиатрия!F148</f>
        <v>0</v>
      </c>
      <c r="O148" s="76">
        <f>'Паллиативная МП'!D148</f>
        <v>0</v>
      </c>
      <c r="P148" s="76">
        <f>'Паллиативная МП'!E148</f>
        <v>0</v>
      </c>
      <c r="Q148" s="76">
        <f>Долечивание!E148+'Кибер-нож'!E148+Венерология!E148+Психотерапия!I148+Наркология!I148+Фтизиатрия!G148</f>
        <v>0</v>
      </c>
      <c r="R148" s="76">
        <f>Долечивание!G148+'Кибер-нож'!G148+Венерология!G148+Психотерапия!M148+Наркология!M148+Фтизиатрия!I148</f>
        <v>0</v>
      </c>
      <c r="S148" s="76">
        <f>'Паллиативная МП'!G148</f>
        <v>0</v>
      </c>
      <c r="T148" s="76">
        <f>Долечивание!H148+'Кибер-нож'!H148+Венерология!H148+Психотерапия!P148+Наркология!P148+Фтизиатрия!J148</f>
        <v>0</v>
      </c>
      <c r="U148" s="255">
        <f t="shared" si="16"/>
        <v>0</v>
      </c>
      <c r="V148" s="44">
        <f t="shared" si="15"/>
        <v>0</v>
      </c>
    </row>
    <row r="149" spans="1:22" ht="13.5" thickBot="1" x14ac:dyDescent="0.25">
      <c r="A149" s="302">
        <v>135</v>
      </c>
      <c r="B149" s="303" t="s">
        <v>308</v>
      </c>
      <c r="C149" s="304" t="s">
        <v>309</v>
      </c>
      <c r="D149" s="323">
        <f t="shared" ref="D149" si="19">E149+F149+G149+H149+I149+J149+K149</f>
        <v>0</v>
      </c>
      <c r="E149" s="324">
        <f>Долечивание!I149</f>
        <v>0</v>
      </c>
      <c r="F149" s="325">
        <f>'Кибер-нож'!K149</f>
        <v>0</v>
      </c>
      <c r="G149" s="326">
        <f>Венерология!I149</f>
        <v>0</v>
      </c>
      <c r="H149" s="326">
        <f>'Паллиативная МП'!H149</f>
        <v>0</v>
      </c>
      <c r="I149" s="326">
        <f>Психотерапия!Q149</f>
        <v>0</v>
      </c>
      <c r="J149" s="326">
        <f>Наркология!Q149</f>
        <v>0</v>
      </c>
      <c r="K149" s="327">
        <f>Фтизиатрия!K149</f>
        <v>0</v>
      </c>
      <c r="N149" s="76">
        <f>Долечивание!D149+'Кибер-нож'!D149+Венерология!D149+Психотерапия!F149+Наркология!F149+Фтизиатрия!F149</f>
        <v>0</v>
      </c>
      <c r="O149" s="76">
        <f>'Паллиативная МП'!D149</f>
        <v>0</v>
      </c>
      <c r="P149" s="76">
        <f>'Паллиативная МП'!E149</f>
        <v>0</v>
      </c>
      <c r="Q149" s="76">
        <f>Долечивание!E149+'Кибер-нож'!E149+Венерология!E149+Психотерапия!I149+Наркология!I149+Фтизиатрия!G149</f>
        <v>0</v>
      </c>
      <c r="R149" s="76">
        <f>Долечивание!G149+'Кибер-нож'!G149+Венерология!G149+Психотерапия!M149+Наркология!M149+Фтизиатрия!I149</f>
        <v>0</v>
      </c>
      <c r="S149" s="76">
        <f>'Паллиативная МП'!G149</f>
        <v>0</v>
      </c>
      <c r="T149" s="76">
        <f>Долечивание!H149+'Кибер-нож'!H149+Венерология!H149+Психотерапия!P149+Наркология!P149+Фтизиатрия!J149</f>
        <v>0</v>
      </c>
      <c r="U149" s="255">
        <f t="shared" si="16"/>
        <v>0</v>
      </c>
      <c r="V149" s="44">
        <f t="shared" si="15"/>
        <v>0</v>
      </c>
    </row>
    <row r="150" spans="1:22" s="6" customFormat="1" ht="19.5" customHeight="1" x14ac:dyDescent="0.2">
      <c r="A150" s="5"/>
      <c r="C150" s="65"/>
      <c r="D150" s="289">
        <f>SUM(E150:K150)</f>
        <v>5952201440.5699997</v>
      </c>
      <c r="E150" s="154">
        <f>Долечивание!I6</f>
        <v>85579147.779999986</v>
      </c>
      <c r="F150" s="154">
        <f>'Кибер-нож'!K6</f>
        <v>75380565.590000004</v>
      </c>
      <c r="G150" s="154">
        <f>Венерология!I6</f>
        <v>223906603.40999997</v>
      </c>
      <c r="H150" s="154">
        <f>'Паллиативная МП'!H6</f>
        <v>1077228356.78</v>
      </c>
      <c r="I150" s="154">
        <f>Психотерапия!Q6</f>
        <v>599012901.39999998</v>
      </c>
      <c r="J150" s="154">
        <f>Наркология!Q6</f>
        <v>1197691804.3499999</v>
      </c>
      <c r="K150" s="154">
        <f>Фтизиатрия!K6</f>
        <v>2693402061.2600002</v>
      </c>
    </row>
    <row r="151" spans="1:22" x14ac:dyDescent="0.2">
      <c r="D151" s="44">
        <f>D6-D150</f>
        <v>0</v>
      </c>
      <c r="E151" s="44">
        <f>E6-E150</f>
        <v>0</v>
      </c>
      <c r="F151" s="44">
        <f t="shared" ref="F151:K151" si="20">F6-F150</f>
        <v>0</v>
      </c>
      <c r="G151" s="44">
        <f t="shared" si="20"/>
        <v>0</v>
      </c>
      <c r="H151" s="44">
        <f t="shared" si="20"/>
        <v>0</v>
      </c>
      <c r="I151" s="44">
        <f t="shared" si="20"/>
        <v>0</v>
      </c>
      <c r="J151" s="44">
        <f t="shared" si="20"/>
        <v>0</v>
      </c>
      <c r="K151" s="44">
        <f t="shared" si="20"/>
        <v>0</v>
      </c>
    </row>
    <row r="152" spans="1:22" x14ac:dyDescent="0.2">
      <c r="D152" s="44"/>
      <c r="G152" s="44"/>
    </row>
    <row r="153" spans="1:22" x14ac:dyDescent="0.2">
      <c r="D153" s="44"/>
      <c r="G153" s="44"/>
    </row>
    <row r="154" spans="1:22" x14ac:dyDescent="0.2">
      <c r="D154" s="44"/>
      <c r="G154" s="44"/>
    </row>
  </sheetData>
  <mergeCells count="29">
    <mergeCell ref="D4:D5"/>
    <mergeCell ref="E4:E5"/>
    <mergeCell ref="F4:F5"/>
    <mergeCell ref="A92:A95"/>
    <mergeCell ref="B92:B95"/>
    <mergeCell ref="A1:K1"/>
    <mergeCell ref="I4:I5"/>
    <mergeCell ref="K4:K5"/>
    <mergeCell ref="J4:J5"/>
    <mergeCell ref="A11:C11"/>
    <mergeCell ref="A7:C7"/>
    <mergeCell ref="A9:C9"/>
    <mergeCell ref="A10:C10"/>
    <mergeCell ref="G4:G5"/>
    <mergeCell ref="H4:H5"/>
    <mergeCell ref="A8:C8"/>
    <mergeCell ref="A6:C6"/>
    <mergeCell ref="A3:A5"/>
    <mergeCell ref="B3:B5"/>
    <mergeCell ref="C3:C5"/>
    <mergeCell ref="D3:K3"/>
    <mergeCell ref="N3:T3"/>
    <mergeCell ref="N4:N5"/>
    <mergeCell ref="O4:O5"/>
    <mergeCell ref="P4:P5"/>
    <mergeCell ref="Q4:Q5"/>
    <mergeCell ref="R4:R5"/>
    <mergeCell ref="T4:T5"/>
    <mergeCell ref="S4:S5"/>
  </mergeCells>
  <pageMargins left="0.70866141732283472" right="0.70866141732283472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51"/>
  <sheetViews>
    <sheetView zoomScale="90" zoomScaleNormal="90" workbookViewId="0">
      <pane xSplit="3" ySplit="11" topLeftCell="D123" activePane="bottomRight" state="frozen"/>
      <selection activeCell="C173" sqref="C173"/>
      <selection pane="topRight" activeCell="C173" sqref="C173"/>
      <selection pane="bottomLeft" activeCell="C173" sqref="C173"/>
      <selection pane="bottomRight" activeCell="C139" sqref="C139"/>
    </sheetView>
  </sheetViews>
  <sheetFormatPr defaultRowHeight="12.75" x14ac:dyDescent="0.2"/>
  <cols>
    <col min="1" max="1" width="5.42578125" style="86" customWidth="1"/>
    <col min="2" max="2" width="10.28515625" style="86" customWidth="1"/>
    <col min="3" max="3" width="37.5703125" style="133" customWidth="1"/>
    <col min="4" max="4" width="15.5703125" style="134" customWidth="1"/>
    <col min="5" max="5" width="14.5703125" style="134" customWidth="1"/>
    <col min="6" max="6" width="12" style="134" customWidth="1"/>
    <col min="7" max="7" width="17.42578125" style="25" customWidth="1"/>
    <col min="8" max="8" width="12.5703125" style="86" customWidth="1"/>
    <col min="9" max="9" width="14.7109375" style="25" customWidth="1"/>
    <col min="10" max="10" width="12.5703125" style="25" customWidth="1"/>
    <col min="11" max="11" width="17.85546875" style="86" customWidth="1"/>
    <col min="12" max="16384" width="9.140625" style="86"/>
  </cols>
  <sheetData>
    <row r="1" spans="1:11" ht="35.25" customHeight="1" x14ac:dyDescent="0.2">
      <c r="A1" s="392" t="s">
        <v>318</v>
      </c>
      <c r="B1" s="392"/>
      <c r="C1" s="392"/>
      <c r="D1" s="392"/>
      <c r="E1" s="392"/>
      <c r="F1" s="392"/>
      <c r="G1" s="392"/>
      <c r="H1" s="355"/>
      <c r="I1" s="355"/>
    </row>
    <row r="2" spans="1:11" ht="12.75" customHeight="1" thickBot="1" x14ac:dyDescent="0.25">
      <c r="A2" s="87"/>
      <c r="B2" s="87"/>
      <c r="C2" s="88"/>
      <c r="D2" s="87"/>
      <c r="E2" s="87"/>
      <c r="F2" s="87"/>
      <c r="G2" s="89"/>
    </row>
    <row r="3" spans="1:11" ht="20.25" customHeight="1" x14ac:dyDescent="0.2">
      <c r="A3" s="393" t="s">
        <v>43</v>
      </c>
      <c r="B3" s="396" t="s">
        <v>265</v>
      </c>
      <c r="C3" s="399" t="s">
        <v>44</v>
      </c>
      <c r="D3" s="402" t="s">
        <v>260</v>
      </c>
      <c r="E3" s="403"/>
      <c r="F3" s="404"/>
      <c r="G3" s="405" t="s">
        <v>281</v>
      </c>
      <c r="H3" s="408" t="s">
        <v>282</v>
      </c>
      <c r="I3" s="411" t="s">
        <v>259</v>
      </c>
    </row>
    <row r="4" spans="1:11" ht="20.25" customHeight="1" x14ac:dyDescent="0.2">
      <c r="A4" s="394"/>
      <c r="B4" s="397"/>
      <c r="C4" s="400"/>
      <c r="D4" s="413" t="s">
        <v>280</v>
      </c>
      <c r="E4" s="415" t="s">
        <v>227</v>
      </c>
      <c r="F4" s="417" t="s">
        <v>231</v>
      </c>
      <c r="G4" s="406"/>
      <c r="H4" s="409"/>
      <c r="I4" s="412"/>
    </row>
    <row r="5" spans="1:11" ht="48" customHeight="1" thickBot="1" x14ac:dyDescent="0.25">
      <c r="A5" s="395"/>
      <c r="B5" s="398"/>
      <c r="C5" s="401"/>
      <c r="D5" s="414"/>
      <c r="E5" s="416"/>
      <c r="F5" s="418"/>
      <c r="G5" s="407"/>
      <c r="H5" s="410"/>
      <c r="I5" s="410"/>
    </row>
    <row r="6" spans="1:11" x14ac:dyDescent="0.2">
      <c r="A6" s="369" t="s">
        <v>222</v>
      </c>
      <c r="B6" s="370"/>
      <c r="C6" s="371"/>
      <c r="D6" s="68">
        <f t="shared" ref="D6:I6" si="0">SUM(D7:D11)</f>
        <v>0</v>
      </c>
      <c r="E6" s="68">
        <f t="shared" si="0"/>
        <v>0</v>
      </c>
      <c r="F6" s="249">
        <f t="shared" si="0"/>
        <v>0</v>
      </c>
      <c r="G6" s="135">
        <f t="shared" si="0"/>
        <v>85579147.779999986</v>
      </c>
      <c r="H6" s="45">
        <f t="shared" si="0"/>
        <v>0</v>
      </c>
      <c r="I6" s="136">
        <f t="shared" si="0"/>
        <v>85579147.779999986</v>
      </c>
      <c r="J6" s="154"/>
      <c r="K6" s="169"/>
    </row>
    <row r="7" spans="1:11" s="30" customFormat="1" x14ac:dyDescent="0.2">
      <c r="A7" s="363" t="s">
        <v>313</v>
      </c>
      <c r="B7" s="364"/>
      <c r="C7" s="365"/>
      <c r="D7" s="205"/>
      <c r="E7" s="206"/>
      <c r="F7" s="238"/>
      <c r="G7" s="226"/>
      <c r="H7" s="207"/>
      <c r="I7" s="207"/>
      <c r="J7" s="154"/>
      <c r="K7" s="169"/>
    </row>
    <row r="8" spans="1:11" ht="12.75" customHeight="1" x14ac:dyDescent="0.2">
      <c r="A8" s="366" t="s">
        <v>53</v>
      </c>
      <c r="B8" s="367"/>
      <c r="C8" s="368"/>
      <c r="D8" s="90"/>
      <c r="E8" s="91"/>
      <c r="F8" s="92"/>
      <c r="G8" s="183">
        <v>168.58</v>
      </c>
      <c r="H8" s="47"/>
      <c r="I8" s="117">
        <f>F8+G8+H8</f>
        <v>168.58</v>
      </c>
    </row>
    <row r="9" spans="1:11" ht="12.75" customHeight="1" x14ac:dyDescent="0.2">
      <c r="A9" s="366" t="s">
        <v>314</v>
      </c>
      <c r="B9" s="364"/>
      <c r="C9" s="365"/>
      <c r="D9" s="236"/>
      <c r="E9" s="91"/>
      <c r="F9" s="92"/>
      <c r="G9" s="237"/>
      <c r="H9" s="47"/>
      <c r="I9" s="117"/>
    </row>
    <row r="10" spans="1:11" ht="12.75" customHeight="1" x14ac:dyDescent="0.2">
      <c r="A10" s="366" t="s">
        <v>315</v>
      </c>
      <c r="B10" s="364"/>
      <c r="C10" s="365"/>
      <c r="D10" s="236"/>
      <c r="E10" s="91"/>
      <c r="F10" s="92"/>
      <c r="G10" s="237"/>
      <c r="H10" s="47"/>
      <c r="I10" s="117"/>
    </row>
    <row r="11" spans="1:11" x14ac:dyDescent="0.2">
      <c r="A11" s="360" t="s">
        <v>221</v>
      </c>
      <c r="B11" s="361"/>
      <c r="C11" s="362"/>
      <c r="D11" s="77">
        <f t="shared" ref="D11:I11" si="1">SUM(D12:D149)-D92</f>
        <v>0</v>
      </c>
      <c r="E11" s="172">
        <f t="shared" si="1"/>
        <v>0</v>
      </c>
      <c r="F11" s="171">
        <f t="shared" si="1"/>
        <v>0</v>
      </c>
      <c r="G11" s="170">
        <f t="shared" si="1"/>
        <v>85578979.199999988</v>
      </c>
      <c r="H11" s="170">
        <f t="shared" si="1"/>
        <v>0</v>
      </c>
      <c r="I11" s="13">
        <f t="shared" si="1"/>
        <v>85578979.199999988</v>
      </c>
    </row>
    <row r="12" spans="1:11" x14ac:dyDescent="0.2">
      <c r="A12" s="59">
        <v>1</v>
      </c>
      <c r="B12" s="52" t="s">
        <v>54</v>
      </c>
      <c r="C12" s="115" t="s">
        <v>41</v>
      </c>
      <c r="D12" s="95"/>
      <c r="E12" s="96"/>
      <c r="F12" s="97"/>
      <c r="G12" s="48"/>
      <c r="H12" s="98"/>
      <c r="I12" s="99"/>
    </row>
    <row r="13" spans="1:11" x14ac:dyDescent="0.2">
      <c r="A13" s="59">
        <v>2</v>
      </c>
      <c r="B13" s="19" t="s">
        <v>55</v>
      </c>
      <c r="C13" s="115" t="s">
        <v>207</v>
      </c>
      <c r="D13" s="95"/>
      <c r="E13" s="96"/>
      <c r="F13" s="97"/>
      <c r="G13" s="100"/>
      <c r="H13" s="98"/>
      <c r="I13" s="99"/>
    </row>
    <row r="14" spans="1:11" x14ac:dyDescent="0.2">
      <c r="A14" s="59">
        <v>3</v>
      </c>
      <c r="B14" s="175" t="s">
        <v>56</v>
      </c>
      <c r="C14" s="115" t="s">
        <v>5</v>
      </c>
      <c r="D14" s="101"/>
      <c r="E14" s="102"/>
      <c r="F14" s="103"/>
      <c r="G14" s="100"/>
      <c r="H14" s="98"/>
      <c r="I14" s="99"/>
    </row>
    <row r="15" spans="1:11" x14ac:dyDescent="0.2">
      <c r="A15" s="59">
        <v>4</v>
      </c>
      <c r="B15" s="52" t="s">
        <v>57</v>
      </c>
      <c r="C15" s="115" t="s">
        <v>208</v>
      </c>
      <c r="D15" s="95"/>
      <c r="E15" s="96"/>
      <c r="F15" s="97"/>
      <c r="G15" s="100"/>
      <c r="H15" s="98"/>
      <c r="I15" s="99"/>
    </row>
    <row r="16" spans="1:11" x14ac:dyDescent="0.2">
      <c r="A16" s="59">
        <v>5</v>
      </c>
      <c r="B16" s="52" t="s">
        <v>58</v>
      </c>
      <c r="C16" s="54" t="s">
        <v>8</v>
      </c>
      <c r="D16" s="95"/>
      <c r="E16" s="96"/>
      <c r="F16" s="97"/>
      <c r="G16" s="100"/>
      <c r="H16" s="98"/>
      <c r="I16" s="99"/>
    </row>
    <row r="17" spans="1:9" x14ac:dyDescent="0.2">
      <c r="A17" s="59">
        <v>6</v>
      </c>
      <c r="B17" s="175" t="s">
        <v>59</v>
      </c>
      <c r="C17" s="54" t="s">
        <v>60</v>
      </c>
      <c r="D17" s="101"/>
      <c r="E17" s="102"/>
      <c r="F17" s="103"/>
      <c r="G17" s="100"/>
      <c r="H17" s="98"/>
      <c r="I17" s="99"/>
    </row>
    <row r="18" spans="1:9" x14ac:dyDescent="0.2">
      <c r="A18" s="59">
        <v>7</v>
      </c>
      <c r="B18" s="52" t="s">
        <v>61</v>
      </c>
      <c r="C18" s="54" t="s">
        <v>209</v>
      </c>
      <c r="D18" s="104"/>
      <c r="E18" s="105"/>
      <c r="F18" s="106"/>
      <c r="G18" s="100"/>
      <c r="H18" s="98"/>
      <c r="I18" s="99"/>
    </row>
    <row r="19" spans="1:9" x14ac:dyDescent="0.2">
      <c r="A19" s="59">
        <v>8</v>
      </c>
      <c r="B19" s="175" t="s">
        <v>62</v>
      </c>
      <c r="C19" s="54" t="s">
        <v>17</v>
      </c>
      <c r="D19" s="101"/>
      <c r="E19" s="102"/>
      <c r="F19" s="103"/>
      <c r="G19" s="100"/>
      <c r="H19" s="98"/>
      <c r="I19" s="99"/>
    </row>
    <row r="20" spans="1:9" x14ac:dyDescent="0.2">
      <c r="A20" s="59">
        <v>9</v>
      </c>
      <c r="B20" s="175" t="s">
        <v>63</v>
      </c>
      <c r="C20" s="54" t="s">
        <v>6</v>
      </c>
      <c r="D20" s="101"/>
      <c r="E20" s="102"/>
      <c r="F20" s="103"/>
      <c r="G20" s="100"/>
      <c r="H20" s="98"/>
      <c r="I20" s="99"/>
    </row>
    <row r="21" spans="1:9" x14ac:dyDescent="0.2">
      <c r="A21" s="59">
        <v>10</v>
      </c>
      <c r="B21" s="175" t="s">
        <v>64</v>
      </c>
      <c r="C21" s="54" t="s">
        <v>18</v>
      </c>
      <c r="D21" s="101"/>
      <c r="E21" s="102"/>
      <c r="F21" s="103"/>
      <c r="G21" s="100"/>
      <c r="H21" s="98"/>
      <c r="I21" s="99"/>
    </row>
    <row r="22" spans="1:9" x14ac:dyDescent="0.2">
      <c r="A22" s="59">
        <v>11</v>
      </c>
      <c r="B22" s="175" t="s">
        <v>65</v>
      </c>
      <c r="C22" s="54" t="s">
        <v>7</v>
      </c>
      <c r="D22" s="101"/>
      <c r="E22" s="102"/>
      <c r="F22" s="103"/>
      <c r="G22" s="100"/>
      <c r="H22" s="98"/>
      <c r="I22" s="99"/>
    </row>
    <row r="23" spans="1:9" x14ac:dyDescent="0.2">
      <c r="A23" s="59">
        <v>12</v>
      </c>
      <c r="B23" s="175" t="s">
        <v>66</v>
      </c>
      <c r="C23" s="54" t="s">
        <v>19</v>
      </c>
      <c r="D23" s="101"/>
      <c r="E23" s="102"/>
      <c r="F23" s="103"/>
      <c r="G23" s="100"/>
      <c r="H23" s="98"/>
      <c r="I23" s="99"/>
    </row>
    <row r="24" spans="1:9" x14ac:dyDescent="0.2">
      <c r="A24" s="59">
        <v>13</v>
      </c>
      <c r="B24" s="175" t="s">
        <v>232</v>
      </c>
      <c r="C24" s="54" t="s">
        <v>233</v>
      </c>
      <c r="D24" s="107"/>
      <c r="E24" s="108"/>
      <c r="F24" s="109"/>
      <c r="G24" s="100"/>
      <c r="H24" s="98"/>
      <c r="I24" s="99"/>
    </row>
    <row r="25" spans="1:9" x14ac:dyDescent="0.2">
      <c r="A25" s="59">
        <v>14</v>
      </c>
      <c r="B25" s="175" t="s">
        <v>67</v>
      </c>
      <c r="C25" s="54" t="s">
        <v>22</v>
      </c>
      <c r="D25" s="101"/>
      <c r="E25" s="102"/>
      <c r="F25" s="103"/>
      <c r="G25" s="100"/>
      <c r="H25" s="98"/>
      <c r="I25" s="99"/>
    </row>
    <row r="26" spans="1:9" x14ac:dyDescent="0.2">
      <c r="A26" s="59">
        <v>15</v>
      </c>
      <c r="B26" s="175" t="s">
        <v>68</v>
      </c>
      <c r="C26" s="54" t="s">
        <v>10</v>
      </c>
      <c r="D26" s="101"/>
      <c r="E26" s="102"/>
      <c r="F26" s="103"/>
      <c r="G26" s="100"/>
      <c r="H26" s="98"/>
      <c r="I26" s="99"/>
    </row>
    <row r="27" spans="1:9" x14ac:dyDescent="0.2">
      <c r="A27" s="59">
        <v>16</v>
      </c>
      <c r="B27" s="175" t="s">
        <v>69</v>
      </c>
      <c r="C27" s="54" t="s">
        <v>310</v>
      </c>
      <c r="D27" s="101"/>
      <c r="E27" s="102"/>
      <c r="F27" s="103"/>
      <c r="G27" s="100"/>
      <c r="H27" s="98"/>
      <c r="I27" s="99"/>
    </row>
    <row r="28" spans="1:9" x14ac:dyDescent="0.2">
      <c r="A28" s="59">
        <v>17</v>
      </c>
      <c r="B28" s="175" t="s">
        <v>70</v>
      </c>
      <c r="C28" s="54" t="s">
        <v>9</v>
      </c>
      <c r="D28" s="101"/>
      <c r="E28" s="102"/>
      <c r="F28" s="103"/>
      <c r="G28" s="100"/>
      <c r="H28" s="98"/>
      <c r="I28" s="99"/>
    </row>
    <row r="29" spans="1:9" x14ac:dyDescent="0.2">
      <c r="A29" s="59">
        <v>18</v>
      </c>
      <c r="B29" s="52" t="s">
        <v>71</v>
      </c>
      <c r="C29" s="54" t="s">
        <v>11</v>
      </c>
      <c r="D29" s="95"/>
      <c r="E29" s="96"/>
      <c r="F29" s="97"/>
      <c r="G29" s="100"/>
      <c r="H29" s="98"/>
      <c r="I29" s="99"/>
    </row>
    <row r="30" spans="1:9" x14ac:dyDescent="0.2">
      <c r="A30" s="59">
        <v>19</v>
      </c>
      <c r="B30" s="52" t="s">
        <v>72</v>
      </c>
      <c r="C30" s="54" t="s">
        <v>210</v>
      </c>
      <c r="D30" s="95"/>
      <c r="E30" s="96"/>
      <c r="F30" s="97"/>
      <c r="G30" s="100"/>
      <c r="H30" s="98"/>
      <c r="I30" s="99"/>
    </row>
    <row r="31" spans="1:9" x14ac:dyDescent="0.2">
      <c r="A31" s="59">
        <v>20</v>
      </c>
      <c r="B31" s="52" t="s">
        <v>73</v>
      </c>
      <c r="C31" s="54" t="s">
        <v>311</v>
      </c>
      <c r="D31" s="95"/>
      <c r="E31" s="96"/>
      <c r="F31" s="97"/>
      <c r="G31" s="100"/>
      <c r="H31" s="98"/>
      <c r="I31" s="99"/>
    </row>
    <row r="32" spans="1:9" x14ac:dyDescent="0.2">
      <c r="A32" s="59">
        <v>21</v>
      </c>
      <c r="B32" s="52" t="s">
        <v>74</v>
      </c>
      <c r="C32" s="54" t="s">
        <v>37</v>
      </c>
      <c r="D32" s="95"/>
      <c r="E32" s="96"/>
      <c r="F32" s="97"/>
      <c r="G32" s="100"/>
      <c r="H32" s="98"/>
      <c r="I32" s="99"/>
    </row>
    <row r="33" spans="1:9" x14ac:dyDescent="0.2">
      <c r="A33" s="264">
        <v>22</v>
      </c>
      <c r="B33" s="175" t="s">
        <v>75</v>
      </c>
      <c r="C33" s="54" t="s">
        <v>76</v>
      </c>
      <c r="D33" s="101"/>
      <c r="E33" s="102"/>
      <c r="F33" s="103"/>
      <c r="G33" s="100"/>
      <c r="H33" s="98"/>
      <c r="I33" s="99"/>
    </row>
    <row r="34" spans="1:9" x14ac:dyDescent="0.2">
      <c r="A34" s="59">
        <v>23</v>
      </c>
      <c r="B34" s="175" t="s">
        <v>77</v>
      </c>
      <c r="C34" s="54" t="s">
        <v>78</v>
      </c>
      <c r="D34" s="101"/>
      <c r="E34" s="102"/>
      <c r="F34" s="103"/>
      <c r="G34" s="100"/>
      <c r="H34" s="98"/>
      <c r="I34" s="99"/>
    </row>
    <row r="35" spans="1:9" ht="25.5" customHeight="1" x14ac:dyDescent="0.2">
      <c r="A35" s="59">
        <v>24</v>
      </c>
      <c r="B35" s="175" t="s">
        <v>79</v>
      </c>
      <c r="C35" s="54" t="s">
        <v>80</v>
      </c>
      <c r="D35" s="101"/>
      <c r="E35" s="102"/>
      <c r="F35" s="103"/>
      <c r="G35" s="100"/>
      <c r="H35" s="98"/>
      <c r="I35" s="99"/>
    </row>
    <row r="36" spans="1:9" x14ac:dyDescent="0.2">
      <c r="A36" s="59">
        <v>25</v>
      </c>
      <c r="B36" s="52" t="s">
        <v>81</v>
      </c>
      <c r="C36" s="54" t="s">
        <v>82</v>
      </c>
      <c r="D36" s="104"/>
      <c r="E36" s="105"/>
      <c r="F36" s="106"/>
      <c r="G36" s="100"/>
      <c r="H36" s="98"/>
      <c r="I36" s="99"/>
    </row>
    <row r="37" spans="1:9" x14ac:dyDescent="0.2">
      <c r="A37" s="59">
        <v>26</v>
      </c>
      <c r="B37" s="175" t="s">
        <v>83</v>
      </c>
      <c r="C37" s="54" t="s">
        <v>84</v>
      </c>
      <c r="D37" s="101"/>
      <c r="E37" s="102"/>
      <c r="F37" s="103"/>
      <c r="G37" s="100"/>
      <c r="H37" s="98"/>
      <c r="I37" s="99"/>
    </row>
    <row r="38" spans="1:9" x14ac:dyDescent="0.2">
      <c r="A38" s="59">
        <v>27</v>
      </c>
      <c r="B38" s="19" t="s">
        <v>85</v>
      </c>
      <c r="C38" s="54" t="s">
        <v>86</v>
      </c>
      <c r="D38" s="95"/>
      <c r="E38" s="96"/>
      <c r="F38" s="97"/>
      <c r="G38" s="100"/>
      <c r="H38" s="98"/>
      <c r="I38" s="99"/>
    </row>
    <row r="39" spans="1:9" x14ac:dyDescent="0.2">
      <c r="A39" s="265">
        <v>28</v>
      </c>
      <c r="B39" s="19" t="s">
        <v>87</v>
      </c>
      <c r="C39" s="54" t="s">
        <v>38</v>
      </c>
      <c r="D39" s="101"/>
      <c r="E39" s="102"/>
      <c r="F39" s="103"/>
      <c r="G39" s="100"/>
      <c r="H39" s="98"/>
      <c r="I39" s="99"/>
    </row>
    <row r="40" spans="1:9" x14ac:dyDescent="0.2">
      <c r="A40" s="265">
        <v>29</v>
      </c>
      <c r="B40" s="52" t="s">
        <v>88</v>
      </c>
      <c r="C40" s="54" t="s">
        <v>36</v>
      </c>
      <c r="D40" s="95"/>
      <c r="E40" s="96"/>
      <c r="F40" s="97"/>
      <c r="G40" s="100"/>
      <c r="H40" s="98"/>
      <c r="I40" s="99"/>
    </row>
    <row r="41" spans="1:9" x14ac:dyDescent="0.2">
      <c r="A41" s="265">
        <v>30</v>
      </c>
      <c r="B41" s="19" t="s">
        <v>89</v>
      </c>
      <c r="C41" s="54" t="s">
        <v>16</v>
      </c>
      <c r="D41" s="104"/>
      <c r="E41" s="105"/>
      <c r="F41" s="106"/>
      <c r="G41" s="100"/>
      <c r="H41" s="98"/>
      <c r="I41" s="99"/>
    </row>
    <row r="42" spans="1:9" x14ac:dyDescent="0.2">
      <c r="A42" s="265">
        <v>31</v>
      </c>
      <c r="B42" s="175" t="s">
        <v>90</v>
      </c>
      <c r="C42" s="54" t="s">
        <v>21</v>
      </c>
      <c r="D42" s="95"/>
      <c r="E42" s="96"/>
      <c r="F42" s="97"/>
      <c r="G42" s="100"/>
      <c r="H42" s="98"/>
      <c r="I42" s="99"/>
    </row>
    <row r="43" spans="1:9" x14ac:dyDescent="0.2">
      <c r="A43" s="265">
        <v>32</v>
      </c>
      <c r="B43" s="19" t="s">
        <v>91</v>
      </c>
      <c r="C43" s="54" t="s">
        <v>24</v>
      </c>
      <c r="D43" s="95"/>
      <c r="E43" s="96"/>
      <c r="F43" s="97"/>
      <c r="G43" s="100"/>
      <c r="H43" s="98"/>
      <c r="I43" s="99"/>
    </row>
    <row r="44" spans="1:9" x14ac:dyDescent="0.2">
      <c r="A44" s="265">
        <v>33</v>
      </c>
      <c r="B44" s="52" t="s">
        <v>92</v>
      </c>
      <c r="C44" s="54" t="s">
        <v>211</v>
      </c>
      <c r="D44" s="101"/>
      <c r="E44" s="102"/>
      <c r="F44" s="103"/>
      <c r="G44" s="100"/>
      <c r="H44" s="98"/>
      <c r="I44" s="99"/>
    </row>
    <row r="45" spans="1:9" x14ac:dyDescent="0.2">
      <c r="A45" s="265">
        <v>34</v>
      </c>
      <c r="B45" s="110" t="s">
        <v>93</v>
      </c>
      <c r="C45" s="177" t="s">
        <v>212</v>
      </c>
      <c r="D45" s="95"/>
      <c r="E45" s="96"/>
      <c r="F45" s="97"/>
      <c r="G45" s="100"/>
      <c r="H45" s="98"/>
      <c r="I45" s="99"/>
    </row>
    <row r="46" spans="1:9" x14ac:dyDescent="0.2">
      <c r="A46" s="265">
        <v>35</v>
      </c>
      <c r="B46" s="52" t="s">
        <v>94</v>
      </c>
      <c r="C46" s="54" t="s">
        <v>213</v>
      </c>
      <c r="D46" s="95"/>
      <c r="E46" s="96"/>
      <c r="F46" s="97"/>
      <c r="G46" s="100"/>
      <c r="H46" s="98"/>
      <c r="I46" s="99"/>
    </row>
    <row r="47" spans="1:9" x14ac:dyDescent="0.2">
      <c r="A47" s="265">
        <v>36</v>
      </c>
      <c r="B47" s="52" t="s">
        <v>95</v>
      </c>
      <c r="C47" s="54" t="s">
        <v>23</v>
      </c>
      <c r="D47" s="111"/>
      <c r="E47" s="112"/>
      <c r="F47" s="113"/>
      <c r="G47" s="100"/>
      <c r="H47" s="98"/>
      <c r="I47" s="99"/>
    </row>
    <row r="48" spans="1:9" x14ac:dyDescent="0.2">
      <c r="A48" s="265">
        <v>37</v>
      </c>
      <c r="B48" s="175" t="s">
        <v>96</v>
      </c>
      <c r="C48" s="54" t="s">
        <v>20</v>
      </c>
      <c r="D48" s="95"/>
      <c r="E48" s="96"/>
      <c r="F48" s="97"/>
      <c r="G48" s="100"/>
      <c r="H48" s="98"/>
      <c r="I48" s="99"/>
    </row>
    <row r="49" spans="1:9" x14ac:dyDescent="0.2">
      <c r="A49" s="265">
        <v>38</v>
      </c>
      <c r="B49" s="19" t="s">
        <v>97</v>
      </c>
      <c r="C49" s="54" t="s">
        <v>98</v>
      </c>
      <c r="D49" s="104"/>
      <c r="E49" s="105"/>
      <c r="F49" s="106"/>
      <c r="G49" s="100"/>
      <c r="H49" s="98"/>
      <c r="I49" s="99"/>
    </row>
    <row r="50" spans="1:9" x14ac:dyDescent="0.2">
      <c r="A50" s="265">
        <v>39</v>
      </c>
      <c r="B50" s="175" t="s">
        <v>99</v>
      </c>
      <c r="C50" s="54" t="s">
        <v>100</v>
      </c>
      <c r="D50" s="101"/>
      <c r="E50" s="102"/>
      <c r="F50" s="103"/>
      <c r="G50" s="100"/>
      <c r="H50" s="98"/>
      <c r="I50" s="99"/>
    </row>
    <row r="51" spans="1:9" x14ac:dyDescent="0.2">
      <c r="A51" s="265">
        <v>40</v>
      </c>
      <c r="B51" s="52" t="s">
        <v>101</v>
      </c>
      <c r="C51" s="54" t="s">
        <v>218</v>
      </c>
      <c r="D51" s="95"/>
      <c r="E51" s="96"/>
      <c r="F51" s="97"/>
      <c r="G51" s="100"/>
      <c r="H51" s="98"/>
      <c r="I51" s="99"/>
    </row>
    <row r="52" spans="1:9" x14ac:dyDescent="0.2">
      <c r="A52" s="265">
        <v>41</v>
      </c>
      <c r="B52" s="52" t="s">
        <v>102</v>
      </c>
      <c r="C52" s="54" t="s">
        <v>2</v>
      </c>
      <c r="D52" s="101"/>
      <c r="E52" s="102"/>
      <c r="F52" s="103"/>
      <c r="G52" s="100"/>
      <c r="H52" s="98"/>
      <c r="I52" s="99"/>
    </row>
    <row r="53" spans="1:9" x14ac:dyDescent="0.2">
      <c r="A53" s="265">
        <v>42</v>
      </c>
      <c r="B53" s="175" t="s">
        <v>103</v>
      </c>
      <c r="C53" s="54" t="s">
        <v>3</v>
      </c>
      <c r="D53" s="95"/>
      <c r="E53" s="96"/>
      <c r="F53" s="97"/>
      <c r="G53" s="100"/>
      <c r="H53" s="98"/>
      <c r="I53" s="99"/>
    </row>
    <row r="54" spans="1:9" x14ac:dyDescent="0.2">
      <c r="A54" s="265">
        <v>43</v>
      </c>
      <c r="B54" s="19" t="s">
        <v>149</v>
      </c>
      <c r="C54" s="54" t="s">
        <v>32</v>
      </c>
      <c r="D54" s="95"/>
      <c r="E54" s="96"/>
      <c r="F54" s="97"/>
      <c r="G54" s="100"/>
      <c r="H54" s="98"/>
      <c r="I54" s="99"/>
    </row>
    <row r="55" spans="1:9" x14ac:dyDescent="0.2">
      <c r="A55" s="265">
        <v>87</v>
      </c>
      <c r="B55" s="175" t="s">
        <v>104</v>
      </c>
      <c r="C55" s="54" t="s">
        <v>214</v>
      </c>
      <c r="D55" s="101"/>
      <c r="E55" s="102"/>
      <c r="F55" s="103"/>
      <c r="G55" s="100"/>
      <c r="H55" s="98"/>
      <c r="I55" s="99"/>
    </row>
    <row r="56" spans="1:9" x14ac:dyDescent="0.2">
      <c r="A56" s="265">
        <v>44</v>
      </c>
      <c r="B56" s="19" t="s">
        <v>105</v>
      </c>
      <c r="C56" s="54" t="s">
        <v>0</v>
      </c>
      <c r="D56" s="101"/>
      <c r="E56" s="102"/>
      <c r="F56" s="103"/>
      <c r="G56" s="100"/>
      <c r="H56" s="98"/>
      <c r="I56" s="99"/>
    </row>
    <row r="57" spans="1:9" x14ac:dyDescent="0.2">
      <c r="A57" s="265">
        <v>45</v>
      </c>
      <c r="B57" s="175" t="s">
        <v>106</v>
      </c>
      <c r="C57" s="54" t="s">
        <v>4</v>
      </c>
      <c r="D57" s="95"/>
      <c r="E57" s="96"/>
      <c r="F57" s="97"/>
      <c r="G57" s="100"/>
      <c r="H57" s="98"/>
      <c r="I57" s="99"/>
    </row>
    <row r="58" spans="1:9" x14ac:dyDescent="0.2">
      <c r="A58" s="265">
        <v>46</v>
      </c>
      <c r="B58" s="19" t="s">
        <v>107</v>
      </c>
      <c r="C58" s="54" t="s">
        <v>1</v>
      </c>
      <c r="D58" s="101"/>
      <c r="E58" s="102"/>
      <c r="F58" s="103"/>
      <c r="G58" s="100"/>
      <c r="H58" s="98"/>
      <c r="I58" s="99"/>
    </row>
    <row r="59" spans="1:9" x14ac:dyDescent="0.2">
      <c r="A59" s="265">
        <v>47</v>
      </c>
      <c r="B59" s="175" t="s">
        <v>108</v>
      </c>
      <c r="C59" s="54" t="s">
        <v>215</v>
      </c>
      <c r="D59" s="95"/>
      <c r="E59" s="96"/>
      <c r="F59" s="97"/>
      <c r="G59" s="100"/>
      <c r="H59" s="98"/>
      <c r="I59" s="99"/>
    </row>
    <row r="60" spans="1:9" x14ac:dyDescent="0.2">
      <c r="A60" s="265">
        <v>48</v>
      </c>
      <c r="B60" s="175" t="s">
        <v>109</v>
      </c>
      <c r="C60" s="54" t="s">
        <v>25</v>
      </c>
      <c r="D60" s="101"/>
      <c r="E60" s="102"/>
      <c r="F60" s="103"/>
      <c r="G60" s="100"/>
      <c r="H60" s="98"/>
      <c r="I60" s="99"/>
    </row>
    <row r="61" spans="1:9" x14ac:dyDescent="0.2">
      <c r="A61" s="265">
        <v>49</v>
      </c>
      <c r="B61" s="175" t="s">
        <v>157</v>
      </c>
      <c r="C61" s="54" t="s">
        <v>52</v>
      </c>
      <c r="D61" s="101"/>
      <c r="E61" s="102"/>
      <c r="F61" s="103"/>
      <c r="G61" s="100"/>
      <c r="H61" s="98"/>
      <c r="I61" s="99"/>
    </row>
    <row r="62" spans="1:9" x14ac:dyDescent="0.2">
      <c r="A62" s="265">
        <v>95</v>
      </c>
      <c r="B62" s="175" t="s">
        <v>110</v>
      </c>
      <c r="C62" s="54" t="s">
        <v>216</v>
      </c>
      <c r="D62" s="114"/>
      <c r="E62" s="54"/>
      <c r="F62" s="115"/>
      <c r="G62" s="100"/>
      <c r="H62" s="98"/>
      <c r="I62" s="99"/>
    </row>
    <row r="63" spans="1:9" x14ac:dyDescent="0.2">
      <c r="A63" s="265">
        <v>50</v>
      </c>
      <c r="B63" s="19" t="s">
        <v>159</v>
      </c>
      <c r="C63" s="54" t="s">
        <v>217</v>
      </c>
      <c r="D63" s="101"/>
      <c r="E63" s="102"/>
      <c r="F63" s="103"/>
      <c r="G63" s="100"/>
      <c r="H63" s="98"/>
      <c r="I63" s="99"/>
    </row>
    <row r="64" spans="1:9" x14ac:dyDescent="0.2">
      <c r="A64" s="265">
        <v>97</v>
      </c>
      <c r="B64" s="175" t="s">
        <v>220</v>
      </c>
      <c r="C64" s="54" t="s">
        <v>219</v>
      </c>
      <c r="D64" s="101"/>
      <c r="E64" s="102"/>
      <c r="F64" s="103"/>
      <c r="G64" s="100"/>
      <c r="H64" s="98"/>
      <c r="I64" s="99"/>
    </row>
    <row r="65" spans="1:9" x14ac:dyDescent="0.2">
      <c r="A65" s="265">
        <v>51</v>
      </c>
      <c r="B65" s="175" t="s">
        <v>234</v>
      </c>
      <c r="C65" s="54" t="s">
        <v>235</v>
      </c>
      <c r="D65" s="101"/>
      <c r="E65" s="102"/>
      <c r="F65" s="103"/>
      <c r="G65" s="100"/>
      <c r="H65" s="98"/>
      <c r="I65" s="99"/>
    </row>
    <row r="66" spans="1:9" x14ac:dyDescent="0.2">
      <c r="A66" s="265">
        <v>52</v>
      </c>
      <c r="B66" s="175" t="s">
        <v>111</v>
      </c>
      <c r="C66" s="54" t="s">
        <v>51</v>
      </c>
      <c r="D66" s="101"/>
      <c r="E66" s="102"/>
      <c r="F66" s="103"/>
      <c r="G66" s="100"/>
      <c r="H66" s="98"/>
      <c r="I66" s="99"/>
    </row>
    <row r="67" spans="1:9" x14ac:dyDescent="0.2">
      <c r="A67" s="265">
        <v>53</v>
      </c>
      <c r="B67" s="19" t="s">
        <v>112</v>
      </c>
      <c r="C67" s="54" t="s">
        <v>236</v>
      </c>
      <c r="D67" s="101"/>
      <c r="E67" s="102"/>
      <c r="F67" s="103"/>
      <c r="G67" s="100"/>
      <c r="H67" s="98"/>
      <c r="I67" s="99"/>
    </row>
    <row r="68" spans="1:9" x14ac:dyDescent="0.2">
      <c r="A68" s="265">
        <v>54</v>
      </c>
      <c r="B68" s="52" t="s">
        <v>113</v>
      </c>
      <c r="C68" s="54" t="s">
        <v>114</v>
      </c>
      <c r="D68" s="101"/>
      <c r="E68" s="102"/>
      <c r="F68" s="103"/>
      <c r="G68" s="100"/>
      <c r="H68" s="98"/>
      <c r="I68" s="99"/>
    </row>
    <row r="69" spans="1:9" x14ac:dyDescent="0.2">
      <c r="A69" s="265">
        <v>55</v>
      </c>
      <c r="B69" s="19" t="s">
        <v>115</v>
      </c>
      <c r="C69" s="54" t="s">
        <v>237</v>
      </c>
      <c r="D69" s="101"/>
      <c r="E69" s="102"/>
      <c r="F69" s="103"/>
      <c r="G69" s="100"/>
      <c r="H69" s="98"/>
      <c r="I69" s="99"/>
    </row>
    <row r="70" spans="1:9" x14ac:dyDescent="0.2">
      <c r="A70" s="265">
        <v>56</v>
      </c>
      <c r="B70" s="175" t="s">
        <v>116</v>
      </c>
      <c r="C70" s="54" t="s">
        <v>271</v>
      </c>
      <c r="D70" s="101"/>
      <c r="E70" s="102"/>
      <c r="F70" s="103"/>
      <c r="G70" s="100"/>
      <c r="H70" s="98"/>
      <c r="I70" s="99"/>
    </row>
    <row r="71" spans="1:9" ht="25.5" x14ac:dyDescent="0.2">
      <c r="A71" s="265">
        <v>57</v>
      </c>
      <c r="B71" s="52" t="s">
        <v>117</v>
      </c>
      <c r="C71" s="54" t="s">
        <v>238</v>
      </c>
      <c r="D71" s="101"/>
      <c r="E71" s="102"/>
      <c r="F71" s="103"/>
      <c r="G71" s="100"/>
      <c r="H71" s="98"/>
      <c r="I71" s="99"/>
    </row>
    <row r="72" spans="1:9" ht="25.5" x14ac:dyDescent="0.2">
      <c r="A72" s="265">
        <v>58</v>
      </c>
      <c r="B72" s="52" t="s">
        <v>118</v>
      </c>
      <c r="C72" s="54" t="s">
        <v>239</v>
      </c>
      <c r="D72" s="101"/>
      <c r="E72" s="102"/>
      <c r="F72" s="103"/>
      <c r="G72" s="100"/>
      <c r="H72" s="98"/>
      <c r="I72" s="99"/>
    </row>
    <row r="73" spans="1:9" ht="23.25" customHeight="1" x14ac:dyDescent="0.2">
      <c r="A73" s="265">
        <v>59</v>
      </c>
      <c r="B73" s="19" t="s">
        <v>119</v>
      </c>
      <c r="C73" s="54" t="s">
        <v>240</v>
      </c>
      <c r="D73" s="101"/>
      <c r="E73" s="102"/>
      <c r="F73" s="103"/>
      <c r="G73" s="100"/>
      <c r="H73" s="98"/>
      <c r="I73" s="99"/>
    </row>
    <row r="74" spans="1:9" ht="23.25" customHeight="1" x14ac:dyDescent="0.2">
      <c r="A74" s="265">
        <v>60</v>
      </c>
      <c r="B74" s="19" t="s">
        <v>120</v>
      </c>
      <c r="C74" s="54" t="s">
        <v>50</v>
      </c>
      <c r="D74" s="101"/>
      <c r="E74" s="102"/>
      <c r="F74" s="103"/>
      <c r="G74" s="100"/>
      <c r="H74" s="98"/>
      <c r="I74" s="99"/>
    </row>
    <row r="75" spans="1:9" ht="23.25" customHeight="1" x14ac:dyDescent="0.2">
      <c r="A75" s="265">
        <v>61</v>
      </c>
      <c r="B75" s="19" t="s">
        <v>121</v>
      </c>
      <c r="C75" s="54" t="s">
        <v>241</v>
      </c>
      <c r="D75" s="101"/>
      <c r="E75" s="102"/>
      <c r="F75" s="103"/>
      <c r="G75" s="100"/>
      <c r="H75" s="98"/>
      <c r="I75" s="99"/>
    </row>
    <row r="76" spans="1:9" ht="23.25" customHeight="1" x14ac:dyDescent="0.2">
      <c r="A76" s="265">
        <v>62</v>
      </c>
      <c r="B76" s="19" t="s">
        <v>122</v>
      </c>
      <c r="C76" s="54" t="s">
        <v>242</v>
      </c>
      <c r="D76" s="101"/>
      <c r="E76" s="102"/>
      <c r="F76" s="103"/>
      <c r="G76" s="100"/>
      <c r="H76" s="98"/>
      <c r="I76" s="99"/>
    </row>
    <row r="77" spans="1:9" ht="23.25" customHeight="1" x14ac:dyDescent="0.2">
      <c r="A77" s="265">
        <v>63</v>
      </c>
      <c r="B77" s="52" t="s">
        <v>123</v>
      </c>
      <c r="C77" s="54" t="s">
        <v>243</v>
      </c>
      <c r="D77" s="101"/>
      <c r="E77" s="102"/>
      <c r="F77" s="103"/>
      <c r="G77" s="100"/>
      <c r="H77" s="98"/>
      <c r="I77" s="99"/>
    </row>
    <row r="78" spans="1:9" ht="23.25" customHeight="1" x14ac:dyDescent="0.2">
      <c r="A78" s="265">
        <v>64</v>
      </c>
      <c r="B78" s="19" t="s">
        <v>124</v>
      </c>
      <c r="C78" s="54" t="s">
        <v>244</v>
      </c>
      <c r="D78" s="95"/>
      <c r="E78" s="96"/>
      <c r="F78" s="97"/>
      <c r="G78" s="100"/>
      <c r="H78" s="98"/>
      <c r="I78" s="99"/>
    </row>
    <row r="79" spans="1:9" ht="23.25" customHeight="1" x14ac:dyDescent="0.2">
      <c r="A79" s="265">
        <v>65</v>
      </c>
      <c r="B79" s="19" t="s">
        <v>125</v>
      </c>
      <c r="C79" s="54" t="s">
        <v>245</v>
      </c>
      <c r="D79" s="101"/>
      <c r="E79" s="102"/>
      <c r="F79" s="103"/>
      <c r="G79" s="100"/>
      <c r="H79" s="98"/>
      <c r="I79" s="99"/>
    </row>
    <row r="80" spans="1:9" ht="25.5" x14ac:dyDescent="0.2">
      <c r="A80" s="265">
        <v>66</v>
      </c>
      <c r="B80" s="52" t="s">
        <v>126</v>
      </c>
      <c r="C80" s="54" t="s">
        <v>246</v>
      </c>
      <c r="D80" s="101"/>
      <c r="E80" s="102"/>
      <c r="F80" s="103"/>
      <c r="G80" s="100"/>
      <c r="H80" s="98"/>
      <c r="I80" s="99"/>
    </row>
    <row r="81" spans="1:9" ht="25.5" x14ac:dyDescent="0.2">
      <c r="A81" s="265">
        <v>67</v>
      </c>
      <c r="B81" s="52" t="s">
        <v>127</v>
      </c>
      <c r="C81" s="54" t="s">
        <v>247</v>
      </c>
      <c r="D81" s="101"/>
      <c r="E81" s="102"/>
      <c r="F81" s="103"/>
      <c r="G81" s="100"/>
      <c r="H81" s="98"/>
      <c r="I81" s="99"/>
    </row>
    <row r="82" spans="1:9" ht="25.5" x14ac:dyDescent="0.2">
      <c r="A82" s="265">
        <v>68</v>
      </c>
      <c r="B82" s="52" t="s">
        <v>128</v>
      </c>
      <c r="C82" s="54" t="s">
        <v>248</v>
      </c>
      <c r="D82" s="101"/>
      <c r="E82" s="102"/>
      <c r="F82" s="103"/>
      <c r="G82" s="100"/>
      <c r="H82" s="98"/>
      <c r="I82" s="99"/>
    </row>
    <row r="83" spans="1:9" x14ac:dyDescent="0.2">
      <c r="A83" s="265">
        <v>69</v>
      </c>
      <c r="B83" s="175" t="s">
        <v>129</v>
      </c>
      <c r="C83" s="54" t="s">
        <v>130</v>
      </c>
      <c r="D83" s="101"/>
      <c r="E83" s="102"/>
      <c r="F83" s="103"/>
      <c r="G83" s="100"/>
      <c r="H83" s="98"/>
      <c r="I83" s="99"/>
    </row>
    <row r="84" spans="1:9" x14ac:dyDescent="0.2">
      <c r="A84" s="265">
        <v>70</v>
      </c>
      <c r="B84" s="52" t="s">
        <v>131</v>
      </c>
      <c r="C84" s="54" t="s">
        <v>249</v>
      </c>
      <c r="D84" s="101"/>
      <c r="E84" s="102"/>
      <c r="F84" s="103"/>
      <c r="G84" s="100"/>
      <c r="H84" s="98"/>
      <c r="I84" s="99"/>
    </row>
    <row r="85" spans="1:9" x14ac:dyDescent="0.2">
      <c r="A85" s="265">
        <v>71</v>
      </c>
      <c r="B85" s="175" t="s">
        <v>132</v>
      </c>
      <c r="C85" s="54" t="s">
        <v>34</v>
      </c>
      <c r="D85" s="101"/>
      <c r="E85" s="102"/>
      <c r="F85" s="103"/>
      <c r="G85" s="100"/>
      <c r="H85" s="98"/>
      <c r="I85" s="99"/>
    </row>
    <row r="86" spans="1:9" x14ac:dyDescent="0.2">
      <c r="A86" s="265">
        <v>72</v>
      </c>
      <c r="B86" s="52" t="s">
        <v>133</v>
      </c>
      <c r="C86" s="54" t="s">
        <v>325</v>
      </c>
      <c r="D86" s="101"/>
      <c r="E86" s="102"/>
      <c r="F86" s="103"/>
      <c r="G86" s="100"/>
      <c r="H86" s="98"/>
      <c r="I86" s="99"/>
    </row>
    <row r="87" spans="1:9" x14ac:dyDescent="0.2">
      <c r="A87" s="265">
        <v>73</v>
      </c>
      <c r="B87" s="52" t="s">
        <v>134</v>
      </c>
      <c r="C87" s="54" t="s">
        <v>35</v>
      </c>
      <c r="D87" s="101"/>
      <c r="E87" s="102"/>
      <c r="F87" s="103"/>
      <c r="G87" s="100"/>
      <c r="H87" s="98"/>
      <c r="I87" s="99"/>
    </row>
    <row r="88" spans="1:9" x14ac:dyDescent="0.2">
      <c r="A88" s="265">
        <v>74</v>
      </c>
      <c r="B88" s="52" t="s">
        <v>135</v>
      </c>
      <c r="C88" s="54" t="s">
        <v>49</v>
      </c>
      <c r="D88" s="101"/>
      <c r="E88" s="102"/>
      <c r="F88" s="103"/>
      <c r="G88" s="100"/>
      <c r="H88" s="98"/>
      <c r="I88" s="99"/>
    </row>
    <row r="89" spans="1:9" x14ac:dyDescent="0.2">
      <c r="A89" s="265">
        <v>75</v>
      </c>
      <c r="B89" s="52" t="s">
        <v>136</v>
      </c>
      <c r="C89" s="54" t="s">
        <v>228</v>
      </c>
      <c r="D89" s="101"/>
      <c r="E89" s="102"/>
      <c r="F89" s="103"/>
      <c r="G89" s="100"/>
      <c r="H89" s="98"/>
      <c r="I89" s="99"/>
    </row>
    <row r="90" spans="1:9" x14ac:dyDescent="0.2">
      <c r="A90" s="265">
        <v>76</v>
      </c>
      <c r="B90" s="52" t="s">
        <v>137</v>
      </c>
      <c r="C90" s="54" t="s">
        <v>293</v>
      </c>
      <c r="D90" s="101"/>
      <c r="E90" s="102"/>
      <c r="F90" s="103"/>
      <c r="G90" s="100"/>
      <c r="H90" s="98"/>
      <c r="I90" s="99"/>
    </row>
    <row r="91" spans="1:9" x14ac:dyDescent="0.2">
      <c r="A91" s="265">
        <v>77</v>
      </c>
      <c r="B91" s="19" t="s">
        <v>138</v>
      </c>
      <c r="C91" s="54" t="s">
        <v>261</v>
      </c>
      <c r="D91" s="101"/>
      <c r="E91" s="102"/>
      <c r="F91" s="103"/>
      <c r="G91" s="100"/>
      <c r="H91" s="98"/>
      <c r="I91" s="99"/>
    </row>
    <row r="92" spans="1:9" ht="25.5" x14ac:dyDescent="0.2">
      <c r="A92" s="386">
        <v>78</v>
      </c>
      <c r="B92" s="389" t="s">
        <v>139</v>
      </c>
      <c r="C92" s="178" t="s">
        <v>250</v>
      </c>
      <c r="D92" s="101"/>
      <c r="E92" s="102"/>
      <c r="F92" s="103"/>
      <c r="G92" s="100"/>
      <c r="H92" s="98"/>
      <c r="I92" s="99"/>
    </row>
    <row r="93" spans="1:9" ht="38.25" x14ac:dyDescent="0.2">
      <c r="A93" s="387"/>
      <c r="B93" s="390"/>
      <c r="C93" s="54" t="s">
        <v>291</v>
      </c>
      <c r="D93" s="101"/>
      <c r="E93" s="102"/>
      <c r="F93" s="103"/>
      <c r="G93" s="100"/>
      <c r="H93" s="98"/>
      <c r="I93" s="99"/>
    </row>
    <row r="94" spans="1:9" ht="25.5" x14ac:dyDescent="0.2">
      <c r="A94" s="387"/>
      <c r="B94" s="390"/>
      <c r="C94" s="54" t="s">
        <v>251</v>
      </c>
      <c r="D94" s="101"/>
      <c r="E94" s="102"/>
      <c r="F94" s="103"/>
      <c r="G94" s="100"/>
      <c r="H94" s="98"/>
      <c r="I94" s="99"/>
    </row>
    <row r="95" spans="1:9" ht="38.25" x14ac:dyDescent="0.2">
      <c r="A95" s="388"/>
      <c r="B95" s="391"/>
      <c r="C95" s="179" t="s">
        <v>292</v>
      </c>
      <c r="D95" s="101"/>
      <c r="E95" s="102"/>
      <c r="F95" s="103"/>
      <c r="G95" s="100"/>
      <c r="H95" s="98"/>
      <c r="I95" s="99"/>
    </row>
    <row r="96" spans="1:9" ht="25.5" x14ac:dyDescent="0.2">
      <c r="A96" s="266">
        <v>79</v>
      </c>
      <c r="B96" s="19" t="s">
        <v>140</v>
      </c>
      <c r="C96" s="54" t="s">
        <v>48</v>
      </c>
      <c r="D96" s="104"/>
      <c r="E96" s="105"/>
      <c r="F96" s="106"/>
      <c r="G96" s="100"/>
      <c r="H96" s="98"/>
      <c r="I96" s="99"/>
    </row>
    <row r="97" spans="1:9" x14ac:dyDescent="0.2">
      <c r="A97" s="265">
        <v>80</v>
      </c>
      <c r="B97" s="19" t="s">
        <v>141</v>
      </c>
      <c r="C97" s="54" t="s">
        <v>142</v>
      </c>
      <c r="D97" s="101"/>
      <c r="E97" s="102"/>
      <c r="F97" s="103"/>
      <c r="G97" s="100"/>
      <c r="H97" s="98"/>
      <c r="I97" s="99"/>
    </row>
    <row r="98" spans="1:9" x14ac:dyDescent="0.2">
      <c r="A98" s="265">
        <v>81</v>
      </c>
      <c r="B98" s="175" t="s">
        <v>143</v>
      </c>
      <c r="C98" s="54" t="s">
        <v>144</v>
      </c>
      <c r="D98" s="101"/>
      <c r="E98" s="102"/>
      <c r="F98" s="103"/>
      <c r="G98" s="100"/>
      <c r="H98" s="98"/>
      <c r="I98" s="99"/>
    </row>
    <row r="99" spans="1:9" x14ac:dyDescent="0.2">
      <c r="A99" s="265">
        <v>82</v>
      </c>
      <c r="B99" s="19" t="s">
        <v>145</v>
      </c>
      <c r="C99" s="54" t="s">
        <v>27</v>
      </c>
      <c r="D99" s="104"/>
      <c r="E99" s="105"/>
      <c r="F99" s="106"/>
      <c r="G99" s="100"/>
      <c r="H99" s="98"/>
      <c r="I99" s="99"/>
    </row>
    <row r="100" spans="1:9" x14ac:dyDescent="0.2">
      <c r="A100" s="265">
        <v>83</v>
      </c>
      <c r="B100" s="175" t="s">
        <v>146</v>
      </c>
      <c r="C100" s="54" t="s">
        <v>12</v>
      </c>
      <c r="D100" s="101"/>
      <c r="E100" s="102"/>
      <c r="F100" s="103"/>
      <c r="G100" s="100"/>
      <c r="H100" s="98"/>
      <c r="I100" s="99"/>
    </row>
    <row r="101" spans="1:9" x14ac:dyDescent="0.2">
      <c r="A101" s="265">
        <v>84</v>
      </c>
      <c r="B101" s="175" t="s">
        <v>147</v>
      </c>
      <c r="C101" s="54" t="s">
        <v>26</v>
      </c>
      <c r="D101" s="104"/>
      <c r="E101" s="105"/>
      <c r="F101" s="106"/>
      <c r="G101" s="100"/>
      <c r="H101" s="98"/>
      <c r="I101" s="99"/>
    </row>
    <row r="102" spans="1:9" x14ac:dyDescent="0.2">
      <c r="A102" s="265">
        <v>85</v>
      </c>
      <c r="B102" s="19" t="s">
        <v>148</v>
      </c>
      <c r="C102" s="54" t="s">
        <v>42</v>
      </c>
      <c r="D102" s="101"/>
      <c r="E102" s="102"/>
      <c r="F102" s="103"/>
      <c r="G102" s="100"/>
      <c r="H102" s="98"/>
      <c r="I102" s="99"/>
    </row>
    <row r="103" spans="1:9" x14ac:dyDescent="0.2">
      <c r="A103" s="265">
        <v>86</v>
      </c>
      <c r="B103" s="52" t="s">
        <v>150</v>
      </c>
      <c r="C103" s="54" t="s">
        <v>28</v>
      </c>
      <c r="D103" s="101"/>
      <c r="E103" s="102"/>
      <c r="F103" s="103"/>
      <c r="G103" s="100"/>
      <c r="H103" s="98"/>
      <c r="I103" s="99"/>
    </row>
    <row r="104" spans="1:9" x14ac:dyDescent="0.2">
      <c r="A104" s="265">
        <v>88</v>
      </c>
      <c r="B104" s="52" t="s">
        <v>151</v>
      </c>
      <c r="C104" s="54" t="s">
        <v>29</v>
      </c>
      <c r="D104" s="95"/>
      <c r="E104" s="96"/>
      <c r="F104" s="97"/>
      <c r="G104" s="100"/>
      <c r="H104" s="98"/>
      <c r="I104" s="99"/>
    </row>
    <row r="105" spans="1:9" x14ac:dyDescent="0.2">
      <c r="A105" s="265">
        <v>89</v>
      </c>
      <c r="B105" s="175" t="s">
        <v>152</v>
      </c>
      <c r="C105" s="54" t="s">
        <v>14</v>
      </c>
      <c r="D105" s="104"/>
      <c r="E105" s="105"/>
      <c r="F105" s="106"/>
      <c r="G105" s="100"/>
      <c r="H105" s="98"/>
      <c r="I105" s="99"/>
    </row>
    <row r="106" spans="1:9" x14ac:dyDescent="0.2">
      <c r="A106" s="265">
        <v>90</v>
      </c>
      <c r="B106" s="52" t="s">
        <v>153</v>
      </c>
      <c r="C106" s="54" t="s">
        <v>30</v>
      </c>
      <c r="D106" s="101"/>
      <c r="E106" s="102"/>
      <c r="F106" s="103"/>
      <c r="G106" s="100"/>
      <c r="H106" s="98"/>
      <c r="I106" s="99"/>
    </row>
    <row r="107" spans="1:9" x14ac:dyDescent="0.2">
      <c r="A107" s="265">
        <v>91</v>
      </c>
      <c r="B107" s="52" t="s">
        <v>154</v>
      </c>
      <c r="C107" s="54" t="s">
        <v>15</v>
      </c>
      <c r="D107" s="95"/>
      <c r="E107" s="96"/>
      <c r="F107" s="97"/>
      <c r="G107" s="100"/>
      <c r="H107" s="98"/>
      <c r="I107" s="99"/>
    </row>
    <row r="108" spans="1:9" x14ac:dyDescent="0.2">
      <c r="A108" s="265">
        <v>92</v>
      </c>
      <c r="B108" s="19" t="s">
        <v>155</v>
      </c>
      <c r="C108" s="54" t="s">
        <v>13</v>
      </c>
      <c r="D108" s="101"/>
      <c r="E108" s="102"/>
      <c r="F108" s="103"/>
      <c r="G108" s="100"/>
      <c r="H108" s="98"/>
      <c r="I108" s="99"/>
    </row>
    <row r="109" spans="1:9" x14ac:dyDescent="0.2">
      <c r="A109" s="265">
        <v>93</v>
      </c>
      <c r="B109" s="175" t="s">
        <v>156</v>
      </c>
      <c r="C109" s="54" t="s">
        <v>31</v>
      </c>
      <c r="D109" s="101"/>
      <c r="E109" s="102"/>
      <c r="F109" s="103"/>
      <c r="G109" s="100"/>
      <c r="H109" s="98"/>
      <c r="I109" s="99"/>
    </row>
    <row r="110" spans="1:9" x14ac:dyDescent="0.2">
      <c r="A110" s="265">
        <v>94</v>
      </c>
      <c r="B110" s="52" t="s">
        <v>158</v>
      </c>
      <c r="C110" s="54" t="s">
        <v>33</v>
      </c>
      <c r="D110" s="104"/>
      <c r="E110" s="105"/>
      <c r="F110" s="106"/>
      <c r="G110" s="100"/>
      <c r="H110" s="98"/>
      <c r="I110" s="99"/>
    </row>
    <row r="111" spans="1:9" x14ac:dyDescent="0.2">
      <c r="A111" s="265">
        <v>96</v>
      </c>
      <c r="B111" s="52" t="s">
        <v>160</v>
      </c>
      <c r="C111" s="54" t="s">
        <v>161</v>
      </c>
      <c r="D111" s="95"/>
      <c r="E111" s="96"/>
      <c r="F111" s="97"/>
      <c r="G111" s="100"/>
      <c r="H111" s="98"/>
      <c r="I111" s="99"/>
    </row>
    <row r="112" spans="1:9" x14ac:dyDescent="0.2">
      <c r="A112" s="265">
        <v>98</v>
      </c>
      <c r="B112" s="52" t="s">
        <v>162</v>
      </c>
      <c r="C112" s="54" t="s">
        <v>163</v>
      </c>
      <c r="D112" s="95"/>
      <c r="E112" s="96"/>
      <c r="F112" s="97"/>
      <c r="G112" s="100"/>
      <c r="H112" s="98"/>
      <c r="I112" s="99"/>
    </row>
    <row r="113" spans="1:9" x14ac:dyDescent="0.2">
      <c r="A113" s="265">
        <v>99</v>
      </c>
      <c r="B113" s="175" t="s">
        <v>164</v>
      </c>
      <c r="C113" s="54" t="s">
        <v>165</v>
      </c>
      <c r="D113" s="101"/>
      <c r="E113" s="102"/>
      <c r="F113" s="103"/>
      <c r="G113" s="100"/>
      <c r="H113" s="98"/>
      <c r="I113" s="99"/>
    </row>
    <row r="114" spans="1:9" x14ac:dyDescent="0.2">
      <c r="A114" s="265">
        <v>100</v>
      </c>
      <c r="B114" s="175" t="s">
        <v>166</v>
      </c>
      <c r="C114" s="54" t="s">
        <v>167</v>
      </c>
      <c r="D114" s="104"/>
      <c r="E114" s="105"/>
      <c r="F114" s="106"/>
      <c r="G114" s="100"/>
      <c r="H114" s="98"/>
      <c r="I114" s="99"/>
    </row>
    <row r="115" spans="1:9" x14ac:dyDescent="0.2">
      <c r="A115" s="265">
        <v>101</v>
      </c>
      <c r="B115" s="175" t="s">
        <v>168</v>
      </c>
      <c r="C115" s="54" t="s">
        <v>169</v>
      </c>
      <c r="D115" s="95"/>
      <c r="E115" s="96"/>
      <c r="F115" s="97"/>
      <c r="G115" s="100"/>
      <c r="H115" s="98"/>
      <c r="I115" s="99"/>
    </row>
    <row r="116" spans="1:9" x14ac:dyDescent="0.2">
      <c r="A116" s="265">
        <v>102</v>
      </c>
      <c r="B116" s="175" t="s">
        <v>170</v>
      </c>
      <c r="C116" s="54" t="s">
        <v>171</v>
      </c>
      <c r="D116" s="95"/>
      <c r="E116" s="96"/>
      <c r="F116" s="97"/>
      <c r="G116" s="100"/>
      <c r="H116" s="98"/>
      <c r="I116" s="99"/>
    </row>
    <row r="117" spans="1:9" x14ac:dyDescent="0.2">
      <c r="A117" s="265">
        <v>103</v>
      </c>
      <c r="B117" s="175" t="s">
        <v>172</v>
      </c>
      <c r="C117" s="54" t="s">
        <v>173</v>
      </c>
      <c r="D117" s="101"/>
      <c r="E117" s="102"/>
      <c r="F117" s="103"/>
      <c r="G117" s="100"/>
      <c r="H117" s="98"/>
      <c r="I117" s="99"/>
    </row>
    <row r="118" spans="1:9" x14ac:dyDescent="0.2">
      <c r="A118" s="265">
        <v>104</v>
      </c>
      <c r="B118" s="116" t="s">
        <v>174</v>
      </c>
      <c r="C118" s="177" t="s">
        <v>175</v>
      </c>
      <c r="D118" s="101"/>
      <c r="E118" s="102"/>
      <c r="F118" s="103"/>
      <c r="G118" s="100"/>
      <c r="H118" s="98"/>
      <c r="I118" s="99"/>
    </row>
    <row r="119" spans="1:9" x14ac:dyDescent="0.2">
      <c r="A119" s="265">
        <v>105</v>
      </c>
      <c r="B119" s="19" t="s">
        <v>176</v>
      </c>
      <c r="C119" s="54" t="s">
        <v>177</v>
      </c>
      <c r="D119" s="95"/>
      <c r="E119" s="96"/>
      <c r="F119" s="97"/>
      <c r="G119" s="100"/>
      <c r="H119" s="98"/>
      <c r="I119" s="99"/>
    </row>
    <row r="120" spans="1:9" x14ac:dyDescent="0.2">
      <c r="A120" s="265">
        <v>106</v>
      </c>
      <c r="B120" s="175" t="s">
        <v>178</v>
      </c>
      <c r="C120" s="54" t="s">
        <v>179</v>
      </c>
      <c r="D120" s="101"/>
      <c r="E120" s="102"/>
      <c r="F120" s="103"/>
      <c r="G120" s="100"/>
      <c r="H120" s="98"/>
      <c r="I120" s="99"/>
    </row>
    <row r="121" spans="1:9" x14ac:dyDescent="0.2">
      <c r="A121" s="265">
        <v>107</v>
      </c>
      <c r="B121" s="52" t="s">
        <v>180</v>
      </c>
      <c r="C121" s="180" t="s">
        <v>181</v>
      </c>
      <c r="D121" s="95"/>
      <c r="E121" s="96"/>
      <c r="F121" s="97"/>
      <c r="G121" s="100"/>
      <c r="H121" s="98"/>
      <c r="I121" s="99"/>
    </row>
    <row r="122" spans="1:9" x14ac:dyDescent="0.2">
      <c r="A122" s="265">
        <v>108</v>
      </c>
      <c r="B122" s="175" t="s">
        <v>182</v>
      </c>
      <c r="C122" s="54" t="s">
        <v>264</v>
      </c>
      <c r="D122" s="101"/>
      <c r="E122" s="102"/>
      <c r="F122" s="103"/>
      <c r="G122" s="100"/>
      <c r="H122" s="98"/>
      <c r="I122" s="99"/>
    </row>
    <row r="123" spans="1:9" x14ac:dyDescent="0.2">
      <c r="A123" s="265">
        <v>109</v>
      </c>
      <c r="B123" s="19" t="s">
        <v>183</v>
      </c>
      <c r="C123" s="54" t="s">
        <v>252</v>
      </c>
      <c r="D123" s="101"/>
      <c r="E123" s="102"/>
      <c r="F123" s="103"/>
      <c r="G123" s="100"/>
      <c r="H123" s="98"/>
      <c r="I123" s="99"/>
    </row>
    <row r="124" spans="1:9" x14ac:dyDescent="0.2">
      <c r="A124" s="265">
        <v>110</v>
      </c>
      <c r="B124" s="52" t="s">
        <v>307</v>
      </c>
      <c r="C124" s="54" t="s">
        <v>312</v>
      </c>
      <c r="D124" s="101"/>
      <c r="E124" s="102"/>
      <c r="F124" s="103"/>
      <c r="G124" s="48">
        <v>53797900.799999997</v>
      </c>
      <c r="H124" s="98"/>
      <c r="I124" s="117">
        <f>F124+G124+H124</f>
        <v>53797900.799999997</v>
      </c>
    </row>
    <row r="125" spans="1:9" x14ac:dyDescent="0.2">
      <c r="A125" s="265">
        <v>111</v>
      </c>
      <c r="B125" s="24" t="s">
        <v>328</v>
      </c>
      <c r="C125" s="177" t="s">
        <v>327</v>
      </c>
      <c r="D125" s="101"/>
      <c r="E125" s="102"/>
      <c r="F125" s="103"/>
      <c r="G125" s="48">
        <v>31781078.399999999</v>
      </c>
      <c r="H125" s="98"/>
      <c r="I125" s="117">
        <f>F125+G125+H125</f>
        <v>31781078.399999999</v>
      </c>
    </row>
    <row r="126" spans="1:9" x14ac:dyDescent="0.2">
      <c r="A126" s="265">
        <v>112</v>
      </c>
      <c r="B126" s="19" t="s">
        <v>184</v>
      </c>
      <c r="C126" s="54" t="s">
        <v>306</v>
      </c>
      <c r="D126" s="118"/>
      <c r="E126" s="119"/>
      <c r="F126" s="120"/>
      <c r="G126" s="100"/>
      <c r="H126" s="98"/>
      <c r="I126" s="99"/>
    </row>
    <row r="127" spans="1:9" x14ac:dyDescent="0.2">
      <c r="A127" s="265">
        <v>113</v>
      </c>
      <c r="B127" s="175" t="s">
        <v>185</v>
      </c>
      <c r="C127" s="54" t="s">
        <v>186</v>
      </c>
      <c r="D127" s="95"/>
      <c r="E127" s="96"/>
      <c r="F127" s="97"/>
      <c r="G127" s="100"/>
      <c r="H127" s="98"/>
      <c r="I127" s="99"/>
    </row>
    <row r="128" spans="1:9" ht="25.5" x14ac:dyDescent="0.2">
      <c r="A128" s="265">
        <v>114</v>
      </c>
      <c r="B128" s="175" t="s">
        <v>187</v>
      </c>
      <c r="C128" s="105" t="s">
        <v>300</v>
      </c>
      <c r="D128" s="101"/>
      <c r="E128" s="102"/>
      <c r="F128" s="103"/>
      <c r="G128" s="100"/>
      <c r="H128" s="98"/>
      <c r="I128" s="99"/>
    </row>
    <row r="129" spans="1:11" x14ac:dyDescent="0.2">
      <c r="A129" s="265">
        <v>115</v>
      </c>
      <c r="B129" s="175" t="s">
        <v>188</v>
      </c>
      <c r="C129" s="54" t="s">
        <v>223</v>
      </c>
      <c r="D129" s="101"/>
      <c r="E129" s="102"/>
      <c r="F129" s="103"/>
      <c r="G129" s="100"/>
      <c r="H129" s="98"/>
      <c r="I129" s="99"/>
    </row>
    <row r="130" spans="1:11" x14ac:dyDescent="0.2">
      <c r="A130" s="265">
        <v>116</v>
      </c>
      <c r="B130" s="175" t="s">
        <v>189</v>
      </c>
      <c r="C130" s="54" t="s">
        <v>190</v>
      </c>
      <c r="D130" s="101"/>
      <c r="E130" s="102"/>
      <c r="F130" s="103"/>
      <c r="G130" s="100"/>
      <c r="H130" s="98"/>
      <c r="I130" s="99"/>
    </row>
    <row r="131" spans="1:11" x14ac:dyDescent="0.2">
      <c r="A131" s="265">
        <v>117</v>
      </c>
      <c r="B131" s="175" t="s">
        <v>191</v>
      </c>
      <c r="C131" s="54" t="s">
        <v>39</v>
      </c>
      <c r="D131" s="101"/>
      <c r="E131" s="102"/>
      <c r="F131" s="103"/>
      <c r="G131" s="100"/>
      <c r="H131" s="98"/>
      <c r="I131" s="99"/>
    </row>
    <row r="132" spans="1:11" x14ac:dyDescent="0.2">
      <c r="A132" s="265">
        <v>118</v>
      </c>
      <c r="B132" s="52" t="s">
        <v>192</v>
      </c>
      <c r="C132" s="54" t="s">
        <v>45</v>
      </c>
      <c r="D132" s="101"/>
      <c r="E132" s="102"/>
      <c r="F132" s="103"/>
      <c r="G132" s="100"/>
      <c r="H132" s="98"/>
      <c r="I132" s="99"/>
    </row>
    <row r="133" spans="1:11" x14ac:dyDescent="0.2">
      <c r="A133" s="265">
        <v>119</v>
      </c>
      <c r="B133" s="52" t="s">
        <v>193</v>
      </c>
      <c r="C133" s="54" t="s">
        <v>225</v>
      </c>
      <c r="D133" s="101"/>
      <c r="E133" s="102"/>
      <c r="F133" s="103"/>
      <c r="G133" s="100"/>
      <c r="H133" s="98"/>
      <c r="I133" s="99"/>
    </row>
    <row r="134" spans="1:11" x14ac:dyDescent="0.2">
      <c r="A134" s="265">
        <v>120</v>
      </c>
      <c r="B134" s="52" t="s">
        <v>194</v>
      </c>
      <c r="C134" s="54" t="s">
        <v>47</v>
      </c>
      <c r="D134" s="95"/>
      <c r="E134" s="96"/>
      <c r="F134" s="97"/>
      <c r="G134" s="100"/>
      <c r="H134" s="98"/>
      <c r="I134" s="99"/>
    </row>
    <row r="135" spans="1:11" x14ac:dyDescent="0.2">
      <c r="A135" s="265">
        <v>121</v>
      </c>
      <c r="B135" s="175" t="s">
        <v>195</v>
      </c>
      <c r="C135" s="54" t="s">
        <v>46</v>
      </c>
      <c r="D135" s="95"/>
      <c r="E135" s="96"/>
      <c r="F135" s="97"/>
      <c r="G135" s="100"/>
      <c r="H135" s="98"/>
      <c r="I135" s="99"/>
      <c r="K135" s="25"/>
    </row>
    <row r="136" spans="1:11" x14ac:dyDescent="0.2">
      <c r="A136" s="265">
        <v>122</v>
      </c>
      <c r="B136" s="175" t="s">
        <v>196</v>
      </c>
      <c r="C136" s="54" t="s">
        <v>197</v>
      </c>
      <c r="D136" s="101"/>
      <c r="E136" s="102"/>
      <c r="F136" s="103"/>
      <c r="G136" s="100"/>
      <c r="H136" s="98"/>
      <c r="I136" s="99"/>
      <c r="K136" s="25"/>
    </row>
    <row r="137" spans="1:11" x14ac:dyDescent="0.2">
      <c r="A137" s="265">
        <v>123</v>
      </c>
      <c r="B137" s="175" t="s">
        <v>198</v>
      </c>
      <c r="C137" s="54" t="s">
        <v>40</v>
      </c>
      <c r="D137" s="101"/>
      <c r="E137" s="102"/>
      <c r="F137" s="103"/>
      <c r="G137" s="100"/>
      <c r="H137" s="98"/>
      <c r="I137" s="99"/>
      <c r="K137" s="25"/>
    </row>
    <row r="138" spans="1:11" x14ac:dyDescent="0.2">
      <c r="A138" s="265">
        <v>124</v>
      </c>
      <c r="B138" s="52" t="s">
        <v>199</v>
      </c>
      <c r="C138" s="54" t="s">
        <v>224</v>
      </c>
      <c r="D138" s="101"/>
      <c r="E138" s="102"/>
      <c r="F138" s="103"/>
      <c r="G138" s="100"/>
      <c r="H138" s="98"/>
      <c r="I138" s="99"/>
    </row>
    <row r="139" spans="1:11" ht="25.5" x14ac:dyDescent="0.2">
      <c r="A139" s="265">
        <v>125</v>
      </c>
      <c r="B139" s="19" t="s">
        <v>200</v>
      </c>
      <c r="C139" s="54" t="s">
        <v>330</v>
      </c>
      <c r="D139" s="101"/>
      <c r="E139" s="102"/>
      <c r="F139" s="103"/>
      <c r="G139" s="100"/>
      <c r="H139" s="98"/>
      <c r="I139" s="99"/>
    </row>
    <row r="140" spans="1:11" x14ac:dyDescent="0.2">
      <c r="A140" s="265">
        <v>126</v>
      </c>
      <c r="B140" s="175" t="s">
        <v>201</v>
      </c>
      <c r="C140" s="54" t="s">
        <v>202</v>
      </c>
      <c r="D140" s="101"/>
      <c r="E140" s="102"/>
      <c r="F140" s="103"/>
      <c r="G140" s="100"/>
      <c r="H140" s="98"/>
      <c r="I140" s="99"/>
    </row>
    <row r="141" spans="1:11" x14ac:dyDescent="0.2">
      <c r="A141" s="265">
        <v>127</v>
      </c>
      <c r="B141" s="52" t="s">
        <v>203</v>
      </c>
      <c r="C141" s="54" t="s">
        <v>204</v>
      </c>
      <c r="D141" s="101"/>
      <c r="E141" s="102"/>
      <c r="F141" s="103"/>
      <c r="G141" s="100"/>
      <c r="H141" s="98"/>
      <c r="I141" s="99"/>
    </row>
    <row r="142" spans="1:11" x14ac:dyDescent="0.2">
      <c r="A142" s="265">
        <v>128</v>
      </c>
      <c r="B142" s="175" t="s">
        <v>205</v>
      </c>
      <c r="C142" s="54" t="s">
        <v>206</v>
      </c>
      <c r="D142" s="95"/>
      <c r="E142" s="96"/>
      <c r="F142" s="97"/>
      <c r="G142" s="100"/>
      <c r="H142" s="98"/>
      <c r="I142" s="99"/>
    </row>
    <row r="143" spans="1:11" x14ac:dyDescent="0.2">
      <c r="A143" s="265">
        <v>129</v>
      </c>
      <c r="B143" s="18" t="s">
        <v>253</v>
      </c>
      <c r="C143" s="181" t="s">
        <v>254</v>
      </c>
      <c r="D143" s="101"/>
      <c r="E143" s="102"/>
      <c r="F143" s="103"/>
      <c r="G143" s="121"/>
      <c r="H143" s="98"/>
      <c r="I143" s="99"/>
    </row>
    <row r="144" spans="1:11" x14ac:dyDescent="0.2">
      <c r="A144" s="265">
        <v>130</v>
      </c>
      <c r="B144" s="21" t="s">
        <v>255</v>
      </c>
      <c r="C144" s="181" t="s">
        <v>256</v>
      </c>
      <c r="D144" s="122"/>
      <c r="E144" s="123"/>
      <c r="F144" s="124"/>
      <c r="G144" s="121"/>
      <c r="H144" s="98"/>
      <c r="I144" s="99"/>
    </row>
    <row r="145" spans="1:9" x14ac:dyDescent="0.2">
      <c r="A145" s="265">
        <v>131</v>
      </c>
      <c r="B145" s="147" t="s">
        <v>257</v>
      </c>
      <c r="C145" s="260" t="s">
        <v>326</v>
      </c>
      <c r="D145" s="125"/>
      <c r="E145" s="126"/>
      <c r="F145" s="53"/>
      <c r="G145" s="121"/>
      <c r="H145" s="98"/>
      <c r="I145" s="99"/>
    </row>
    <row r="146" spans="1:9" x14ac:dyDescent="0.2">
      <c r="A146" s="265">
        <v>132</v>
      </c>
      <c r="B146" s="176" t="s">
        <v>262</v>
      </c>
      <c r="C146" s="182" t="s">
        <v>263</v>
      </c>
      <c r="D146" s="127"/>
      <c r="E146" s="128"/>
      <c r="F146" s="129"/>
      <c r="G146" s="130"/>
      <c r="H146" s="131"/>
      <c r="I146" s="132"/>
    </row>
    <row r="147" spans="1:9" x14ac:dyDescent="0.2">
      <c r="A147" s="265">
        <v>133</v>
      </c>
      <c r="B147" s="24" t="s">
        <v>298</v>
      </c>
      <c r="C147" s="168" t="s">
        <v>297</v>
      </c>
      <c r="D147" s="122"/>
      <c r="E147" s="123"/>
      <c r="F147" s="124"/>
      <c r="G147" s="121"/>
      <c r="H147" s="98"/>
      <c r="I147" s="99"/>
    </row>
    <row r="148" spans="1:9" x14ac:dyDescent="0.2">
      <c r="A148" s="265">
        <v>134</v>
      </c>
      <c r="B148" s="24" t="s">
        <v>305</v>
      </c>
      <c r="C148" s="168" t="s">
        <v>304</v>
      </c>
      <c r="D148" s="122"/>
      <c r="E148" s="123"/>
      <c r="F148" s="124"/>
      <c r="G148" s="121"/>
      <c r="H148" s="98"/>
      <c r="I148" s="121"/>
    </row>
    <row r="149" spans="1:9" ht="14.25" customHeight="1" thickBot="1" x14ac:dyDescent="0.25">
      <c r="A149" s="302">
        <v>135</v>
      </c>
      <c r="B149" s="303" t="s">
        <v>308</v>
      </c>
      <c r="C149" s="314" t="s">
        <v>309</v>
      </c>
      <c r="D149" s="328"/>
      <c r="E149" s="329"/>
      <c r="F149" s="330"/>
      <c r="G149" s="331"/>
      <c r="H149" s="332"/>
      <c r="I149" s="333"/>
    </row>
    <row r="150" spans="1:9" x14ac:dyDescent="0.2">
      <c r="D150" s="133"/>
      <c r="E150" s="133"/>
      <c r="F150" s="133"/>
      <c r="G150" s="154">
        <v>85579147.780000001</v>
      </c>
      <c r="H150" s="30"/>
      <c r="I150" s="289">
        <v>85579147.780000001</v>
      </c>
    </row>
    <row r="151" spans="1:9" x14ac:dyDescent="0.2">
      <c r="G151" s="25">
        <f>G6-G150</f>
        <v>0</v>
      </c>
      <c r="I151" s="25">
        <f>I6-I150</f>
        <v>0</v>
      </c>
    </row>
  </sheetData>
  <mergeCells count="19">
    <mergeCell ref="A6:C6"/>
    <mergeCell ref="A11:C11"/>
    <mergeCell ref="A1:I1"/>
    <mergeCell ref="A3:A5"/>
    <mergeCell ref="B3:B5"/>
    <mergeCell ref="C3:C5"/>
    <mergeCell ref="D3:F3"/>
    <mergeCell ref="G3:G5"/>
    <mergeCell ref="H3:H5"/>
    <mergeCell ref="I3:I5"/>
    <mergeCell ref="D4:D5"/>
    <mergeCell ref="E4:E5"/>
    <mergeCell ref="F4:F5"/>
    <mergeCell ref="A8:C8"/>
    <mergeCell ref="A92:A95"/>
    <mergeCell ref="B92:B95"/>
    <mergeCell ref="A7:C7"/>
    <mergeCell ref="A9:C9"/>
    <mergeCell ref="A10:C1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51"/>
  <sheetViews>
    <sheetView zoomScale="90" zoomScaleNormal="90" workbookViewId="0">
      <pane xSplit="3" ySplit="11" topLeftCell="D123" activePane="bottomRight" state="frozen"/>
      <selection activeCell="C173" sqref="C173"/>
      <selection pane="topRight" activeCell="C173" sqref="C173"/>
      <selection pane="bottomLeft" activeCell="C173" sqref="C173"/>
      <selection pane="bottomRight" activeCell="C139" sqref="C139"/>
    </sheetView>
  </sheetViews>
  <sheetFormatPr defaultRowHeight="12.75" x14ac:dyDescent="0.2"/>
  <cols>
    <col min="1" max="1" width="5" style="86" customWidth="1"/>
    <col min="2" max="2" width="8.5703125" style="86" customWidth="1"/>
    <col min="3" max="3" width="37.5703125" style="133" customWidth="1"/>
    <col min="4" max="4" width="13" style="134" customWidth="1"/>
    <col min="5" max="5" width="13.42578125" style="134" customWidth="1"/>
    <col min="6" max="6" width="12.7109375" style="134" customWidth="1"/>
    <col min="7" max="7" width="12.85546875" style="25" customWidth="1"/>
    <col min="8" max="10" width="14" style="25" customWidth="1"/>
    <col min="11" max="11" width="14.7109375" style="25" customWidth="1"/>
    <col min="12" max="12" width="12.85546875" style="86" customWidth="1"/>
    <col min="13" max="16384" width="9.140625" style="86"/>
  </cols>
  <sheetData>
    <row r="1" spans="1:11" ht="33" customHeight="1" x14ac:dyDescent="0.2">
      <c r="A1" s="392" t="s">
        <v>319</v>
      </c>
      <c r="B1" s="423"/>
      <c r="C1" s="423"/>
      <c r="D1" s="423"/>
      <c r="E1" s="423"/>
      <c r="F1" s="423"/>
      <c r="G1" s="355"/>
      <c r="H1" s="355"/>
      <c r="I1" s="355"/>
      <c r="J1" s="355"/>
      <c r="K1" s="355"/>
    </row>
    <row r="2" spans="1:11" ht="12.75" customHeight="1" thickBot="1" x14ac:dyDescent="0.25">
      <c r="A2" s="87"/>
      <c r="B2" s="87"/>
      <c r="C2" s="88"/>
      <c r="D2" s="87"/>
      <c r="E2" s="87"/>
      <c r="F2" s="87"/>
      <c r="G2" s="89"/>
    </row>
    <row r="3" spans="1:11" x14ac:dyDescent="0.2">
      <c r="A3" s="393" t="s">
        <v>43</v>
      </c>
      <c r="B3" s="396" t="s">
        <v>265</v>
      </c>
      <c r="C3" s="399" t="s">
        <v>44</v>
      </c>
      <c r="D3" s="402" t="s">
        <v>260</v>
      </c>
      <c r="E3" s="403"/>
      <c r="F3" s="404"/>
      <c r="G3" s="427" t="s">
        <v>283</v>
      </c>
      <c r="H3" s="430" t="s">
        <v>282</v>
      </c>
      <c r="I3" s="419" t="s">
        <v>294</v>
      </c>
      <c r="J3" s="420"/>
      <c r="K3" s="433" t="s">
        <v>259</v>
      </c>
    </row>
    <row r="4" spans="1:11" ht="12" customHeight="1" x14ac:dyDescent="0.2">
      <c r="A4" s="394"/>
      <c r="B4" s="397"/>
      <c r="C4" s="400"/>
      <c r="D4" s="413" t="s">
        <v>280</v>
      </c>
      <c r="E4" s="415" t="s">
        <v>227</v>
      </c>
      <c r="F4" s="417" t="s">
        <v>231</v>
      </c>
      <c r="G4" s="428"/>
      <c r="H4" s="431"/>
      <c r="I4" s="421"/>
      <c r="J4" s="422"/>
      <c r="K4" s="412"/>
    </row>
    <row r="5" spans="1:11" ht="58.5" customHeight="1" thickBot="1" x14ac:dyDescent="0.25">
      <c r="A5" s="424"/>
      <c r="B5" s="425"/>
      <c r="C5" s="426"/>
      <c r="D5" s="414"/>
      <c r="E5" s="416"/>
      <c r="F5" s="418"/>
      <c r="G5" s="429"/>
      <c r="H5" s="432"/>
      <c r="I5" s="1" t="s">
        <v>295</v>
      </c>
      <c r="J5" s="2" t="s">
        <v>296</v>
      </c>
      <c r="K5" s="434"/>
    </row>
    <row r="6" spans="1:11" ht="14.25" customHeight="1" x14ac:dyDescent="0.2">
      <c r="A6" s="369" t="s">
        <v>222</v>
      </c>
      <c r="B6" s="370"/>
      <c r="C6" s="371"/>
      <c r="D6" s="68">
        <f t="shared" ref="D6:I6" si="0">SUM(D7:D11)</f>
        <v>0</v>
      </c>
      <c r="E6" s="68">
        <f t="shared" si="0"/>
        <v>0</v>
      </c>
      <c r="F6" s="249">
        <f t="shared" si="0"/>
        <v>0</v>
      </c>
      <c r="G6" s="135">
        <f t="shared" si="0"/>
        <v>0</v>
      </c>
      <c r="H6" s="67">
        <f t="shared" si="0"/>
        <v>75380565.590000004</v>
      </c>
      <c r="I6" s="68">
        <f t="shared" si="0"/>
        <v>16640591.4</v>
      </c>
      <c r="J6" s="69">
        <f t="shared" ref="J6" si="1">SUM(J7:J11)</f>
        <v>58739971.140000001</v>
      </c>
      <c r="K6" s="136">
        <f t="shared" ref="K6" si="2">SUM(K7:K11)</f>
        <v>75380565.590000004</v>
      </c>
    </row>
    <row r="7" spans="1:11" s="30" customFormat="1" x14ac:dyDescent="0.2">
      <c r="A7" s="363" t="s">
        <v>313</v>
      </c>
      <c r="B7" s="364"/>
      <c r="C7" s="365"/>
      <c r="D7" s="205"/>
      <c r="E7" s="206"/>
      <c r="F7" s="238"/>
      <c r="G7" s="224"/>
      <c r="H7" s="224"/>
      <c r="I7" s="206"/>
      <c r="J7" s="207"/>
      <c r="K7" s="207"/>
    </row>
    <row r="8" spans="1:11" ht="12.75" customHeight="1" x14ac:dyDescent="0.2">
      <c r="A8" s="366" t="s">
        <v>53</v>
      </c>
      <c r="B8" s="367"/>
      <c r="C8" s="368"/>
      <c r="D8" s="236"/>
      <c r="E8" s="91"/>
      <c r="F8" s="92"/>
      <c r="G8" s="222"/>
      <c r="H8" s="294">
        <v>3.05</v>
      </c>
      <c r="I8" s="80"/>
      <c r="J8" s="47"/>
      <c r="K8" s="117">
        <f>F8+G8+H8</f>
        <v>3.05</v>
      </c>
    </row>
    <row r="9" spans="1:11" x14ac:dyDescent="0.2">
      <c r="A9" s="366" t="s">
        <v>314</v>
      </c>
      <c r="B9" s="364"/>
      <c r="C9" s="365"/>
      <c r="D9" s="236"/>
      <c r="E9" s="91"/>
      <c r="F9" s="92"/>
      <c r="G9" s="222"/>
      <c r="H9" s="137"/>
      <c r="I9" s="80"/>
      <c r="J9" s="47"/>
      <c r="K9" s="93"/>
    </row>
    <row r="10" spans="1:11" x14ac:dyDescent="0.2">
      <c r="A10" s="366" t="s">
        <v>315</v>
      </c>
      <c r="B10" s="364"/>
      <c r="C10" s="365"/>
      <c r="D10" s="236"/>
      <c r="E10" s="91"/>
      <c r="F10" s="92"/>
      <c r="G10" s="222"/>
      <c r="H10" s="137"/>
      <c r="I10" s="80"/>
      <c r="J10" s="47"/>
      <c r="K10" s="93"/>
    </row>
    <row r="11" spans="1:11" ht="15.75" customHeight="1" x14ac:dyDescent="0.2">
      <c r="A11" s="360" t="s">
        <v>221</v>
      </c>
      <c r="B11" s="361"/>
      <c r="C11" s="362"/>
      <c r="D11" s="77">
        <f t="shared" ref="D11:K11" si="3">SUM(D12:D149)-D92</f>
        <v>0</v>
      </c>
      <c r="E11" s="172">
        <f t="shared" si="3"/>
        <v>0</v>
      </c>
      <c r="F11" s="171">
        <f t="shared" si="3"/>
        <v>0</v>
      </c>
      <c r="G11" s="170">
        <f t="shared" si="3"/>
        <v>0</v>
      </c>
      <c r="H11" s="77">
        <f t="shared" si="3"/>
        <v>75380562.540000007</v>
      </c>
      <c r="I11" s="172">
        <f t="shared" si="3"/>
        <v>16640591.4</v>
      </c>
      <c r="J11" s="171">
        <f t="shared" si="3"/>
        <v>58739971.140000001</v>
      </c>
      <c r="K11" s="170">
        <f t="shared" si="3"/>
        <v>75380562.540000007</v>
      </c>
    </row>
    <row r="12" spans="1:11" x14ac:dyDescent="0.2">
      <c r="A12" s="59">
        <v>1</v>
      </c>
      <c r="B12" s="52" t="s">
        <v>54</v>
      </c>
      <c r="C12" s="115" t="s">
        <v>41</v>
      </c>
      <c r="D12" s="141"/>
      <c r="E12" s="96"/>
      <c r="F12" s="97"/>
      <c r="G12" s="58"/>
      <c r="H12" s="138"/>
      <c r="I12" s="139"/>
      <c r="J12" s="140"/>
      <c r="K12" s="99"/>
    </row>
    <row r="13" spans="1:11" x14ac:dyDescent="0.2">
      <c r="A13" s="59">
        <v>2</v>
      </c>
      <c r="B13" s="19" t="s">
        <v>55</v>
      </c>
      <c r="C13" s="115" t="s">
        <v>207</v>
      </c>
      <c r="D13" s="141"/>
      <c r="E13" s="96"/>
      <c r="F13" s="97"/>
      <c r="G13" s="242"/>
      <c r="H13" s="138"/>
      <c r="I13" s="139"/>
      <c r="J13" s="140"/>
      <c r="K13" s="99"/>
    </row>
    <row r="14" spans="1:11" x14ac:dyDescent="0.2">
      <c r="A14" s="59">
        <v>3</v>
      </c>
      <c r="B14" s="175" t="s">
        <v>56</v>
      </c>
      <c r="C14" s="115" t="s">
        <v>5</v>
      </c>
      <c r="D14" s="240"/>
      <c r="E14" s="102"/>
      <c r="F14" s="103"/>
      <c r="G14" s="242"/>
      <c r="H14" s="138"/>
      <c r="I14" s="139"/>
      <c r="J14" s="140"/>
      <c r="K14" s="99"/>
    </row>
    <row r="15" spans="1:11" x14ac:dyDescent="0.2">
      <c r="A15" s="59">
        <v>4</v>
      </c>
      <c r="B15" s="52" t="s">
        <v>57</v>
      </c>
      <c r="C15" s="115" t="s">
        <v>208</v>
      </c>
      <c r="D15" s="141"/>
      <c r="E15" s="96"/>
      <c r="F15" s="97"/>
      <c r="G15" s="242"/>
      <c r="H15" s="138"/>
      <c r="I15" s="139"/>
      <c r="J15" s="140"/>
      <c r="K15" s="99"/>
    </row>
    <row r="16" spans="1:11" x14ac:dyDescent="0.2">
      <c r="A16" s="59">
        <v>5</v>
      </c>
      <c r="B16" s="52" t="s">
        <v>58</v>
      </c>
      <c r="C16" s="54" t="s">
        <v>8</v>
      </c>
      <c r="D16" s="141"/>
      <c r="E16" s="96"/>
      <c r="F16" s="97"/>
      <c r="G16" s="242"/>
      <c r="H16" s="138"/>
      <c r="I16" s="139"/>
      <c r="J16" s="140"/>
      <c r="K16" s="99"/>
    </row>
    <row r="17" spans="1:11" x14ac:dyDescent="0.2">
      <c r="A17" s="59">
        <v>6</v>
      </c>
      <c r="B17" s="175" t="s">
        <v>59</v>
      </c>
      <c r="C17" s="54" t="s">
        <v>60</v>
      </c>
      <c r="D17" s="240"/>
      <c r="E17" s="102"/>
      <c r="F17" s="103"/>
      <c r="G17" s="242"/>
      <c r="H17" s="138"/>
      <c r="I17" s="139"/>
      <c r="J17" s="140"/>
      <c r="K17" s="99"/>
    </row>
    <row r="18" spans="1:11" x14ac:dyDescent="0.2">
      <c r="A18" s="59">
        <v>7</v>
      </c>
      <c r="B18" s="52" t="s">
        <v>61</v>
      </c>
      <c r="C18" s="54" t="s">
        <v>209</v>
      </c>
      <c r="D18" s="243"/>
      <c r="E18" s="105"/>
      <c r="F18" s="106"/>
      <c r="G18" s="242"/>
      <c r="H18" s="138"/>
      <c r="I18" s="139"/>
      <c r="J18" s="140"/>
      <c r="K18" s="99"/>
    </row>
    <row r="19" spans="1:11" x14ac:dyDescent="0.2">
      <c r="A19" s="59">
        <v>8</v>
      </c>
      <c r="B19" s="175" t="s">
        <v>62</v>
      </c>
      <c r="C19" s="54" t="s">
        <v>17</v>
      </c>
      <c r="D19" s="240"/>
      <c r="E19" s="102"/>
      <c r="F19" s="103"/>
      <c r="G19" s="242"/>
      <c r="H19" s="138"/>
      <c r="I19" s="139"/>
      <c r="J19" s="140"/>
      <c r="K19" s="99"/>
    </row>
    <row r="20" spans="1:11" x14ac:dyDescent="0.2">
      <c r="A20" s="59">
        <v>9</v>
      </c>
      <c r="B20" s="175" t="s">
        <v>63</v>
      </c>
      <c r="C20" s="54" t="s">
        <v>6</v>
      </c>
      <c r="D20" s="240"/>
      <c r="E20" s="102"/>
      <c r="F20" s="103"/>
      <c r="G20" s="242"/>
      <c r="H20" s="138"/>
      <c r="I20" s="139"/>
      <c r="J20" s="140"/>
      <c r="K20" s="99"/>
    </row>
    <row r="21" spans="1:11" x14ac:dyDescent="0.2">
      <c r="A21" s="59">
        <v>10</v>
      </c>
      <c r="B21" s="175" t="s">
        <v>64</v>
      </c>
      <c r="C21" s="54" t="s">
        <v>18</v>
      </c>
      <c r="D21" s="240"/>
      <c r="E21" s="102"/>
      <c r="F21" s="103"/>
      <c r="G21" s="242"/>
      <c r="H21" s="138"/>
      <c r="I21" s="139"/>
      <c r="J21" s="140"/>
      <c r="K21" s="99"/>
    </row>
    <row r="22" spans="1:11" x14ac:dyDescent="0.2">
      <c r="A22" s="59">
        <v>11</v>
      </c>
      <c r="B22" s="175" t="s">
        <v>65</v>
      </c>
      <c r="C22" s="54" t="s">
        <v>7</v>
      </c>
      <c r="D22" s="240"/>
      <c r="E22" s="102"/>
      <c r="F22" s="103"/>
      <c r="G22" s="242"/>
      <c r="H22" s="138"/>
      <c r="I22" s="139"/>
      <c r="J22" s="140"/>
      <c r="K22" s="99"/>
    </row>
    <row r="23" spans="1:11" x14ac:dyDescent="0.2">
      <c r="A23" s="59">
        <v>12</v>
      </c>
      <c r="B23" s="175" t="s">
        <v>66</v>
      </c>
      <c r="C23" s="54" t="s">
        <v>19</v>
      </c>
      <c r="D23" s="240"/>
      <c r="E23" s="102"/>
      <c r="F23" s="103"/>
      <c r="G23" s="242"/>
      <c r="H23" s="138"/>
      <c r="I23" s="139"/>
      <c r="J23" s="140"/>
      <c r="K23" s="99"/>
    </row>
    <row r="24" spans="1:11" x14ac:dyDescent="0.2">
      <c r="A24" s="59">
        <v>13</v>
      </c>
      <c r="B24" s="175" t="s">
        <v>232</v>
      </c>
      <c r="C24" s="54" t="s">
        <v>233</v>
      </c>
      <c r="D24" s="244"/>
      <c r="E24" s="108"/>
      <c r="F24" s="109"/>
      <c r="G24" s="242"/>
      <c r="H24" s="138"/>
      <c r="I24" s="139"/>
      <c r="J24" s="140"/>
      <c r="K24" s="99"/>
    </row>
    <row r="25" spans="1:11" x14ac:dyDescent="0.2">
      <c r="A25" s="59">
        <v>14</v>
      </c>
      <c r="B25" s="175" t="s">
        <v>67</v>
      </c>
      <c r="C25" s="54" t="s">
        <v>22</v>
      </c>
      <c r="D25" s="240"/>
      <c r="E25" s="102"/>
      <c r="F25" s="103"/>
      <c r="G25" s="242"/>
      <c r="H25" s="138"/>
      <c r="I25" s="139"/>
      <c r="J25" s="140"/>
      <c r="K25" s="99"/>
    </row>
    <row r="26" spans="1:11" x14ac:dyDescent="0.2">
      <c r="A26" s="59">
        <v>15</v>
      </c>
      <c r="B26" s="175" t="s">
        <v>68</v>
      </c>
      <c r="C26" s="54" t="s">
        <v>10</v>
      </c>
      <c r="D26" s="240"/>
      <c r="E26" s="102"/>
      <c r="F26" s="103"/>
      <c r="G26" s="242"/>
      <c r="H26" s="138"/>
      <c r="I26" s="139"/>
      <c r="J26" s="140"/>
      <c r="K26" s="99"/>
    </row>
    <row r="27" spans="1:11" x14ac:dyDescent="0.2">
      <c r="A27" s="59">
        <v>16</v>
      </c>
      <c r="B27" s="175" t="s">
        <v>69</v>
      </c>
      <c r="C27" s="54" t="s">
        <v>310</v>
      </c>
      <c r="D27" s="240"/>
      <c r="E27" s="102"/>
      <c r="F27" s="103"/>
      <c r="G27" s="242"/>
      <c r="H27" s="138"/>
      <c r="I27" s="139"/>
      <c r="J27" s="140"/>
      <c r="K27" s="99"/>
    </row>
    <row r="28" spans="1:11" x14ac:dyDescent="0.2">
      <c r="A28" s="59">
        <v>17</v>
      </c>
      <c r="B28" s="175" t="s">
        <v>70</v>
      </c>
      <c r="C28" s="54" t="s">
        <v>9</v>
      </c>
      <c r="D28" s="240"/>
      <c r="E28" s="102"/>
      <c r="F28" s="103"/>
      <c r="G28" s="242"/>
      <c r="H28" s="138"/>
      <c r="I28" s="139"/>
      <c r="J28" s="140"/>
      <c r="K28" s="99"/>
    </row>
    <row r="29" spans="1:11" x14ac:dyDescent="0.2">
      <c r="A29" s="59">
        <v>18</v>
      </c>
      <c r="B29" s="52" t="s">
        <v>71</v>
      </c>
      <c r="C29" s="54" t="s">
        <v>11</v>
      </c>
      <c r="D29" s="141"/>
      <c r="E29" s="96"/>
      <c r="F29" s="97"/>
      <c r="G29" s="242"/>
      <c r="H29" s="138"/>
      <c r="I29" s="139"/>
      <c r="J29" s="140"/>
      <c r="K29" s="99"/>
    </row>
    <row r="30" spans="1:11" x14ac:dyDescent="0.2">
      <c r="A30" s="59">
        <v>19</v>
      </c>
      <c r="B30" s="52" t="s">
        <v>72</v>
      </c>
      <c r="C30" s="54" t="s">
        <v>210</v>
      </c>
      <c r="D30" s="141"/>
      <c r="E30" s="96"/>
      <c r="F30" s="97"/>
      <c r="G30" s="242"/>
      <c r="H30" s="138"/>
      <c r="I30" s="139"/>
      <c r="J30" s="140"/>
      <c r="K30" s="99"/>
    </row>
    <row r="31" spans="1:11" x14ac:dyDescent="0.2">
      <c r="A31" s="59">
        <v>20</v>
      </c>
      <c r="B31" s="52" t="s">
        <v>73</v>
      </c>
      <c r="C31" s="54" t="s">
        <v>311</v>
      </c>
      <c r="D31" s="141"/>
      <c r="E31" s="96"/>
      <c r="F31" s="97"/>
      <c r="G31" s="242"/>
      <c r="H31" s="138"/>
      <c r="I31" s="139"/>
      <c r="J31" s="140"/>
      <c r="K31" s="99"/>
    </row>
    <row r="32" spans="1:11" x14ac:dyDescent="0.2">
      <c r="A32" s="59">
        <v>21</v>
      </c>
      <c r="B32" s="52" t="s">
        <v>74</v>
      </c>
      <c r="C32" s="54" t="s">
        <v>37</v>
      </c>
      <c r="D32" s="141"/>
      <c r="E32" s="96"/>
      <c r="F32" s="97"/>
      <c r="G32" s="242"/>
      <c r="H32" s="138"/>
      <c r="I32" s="139"/>
      <c r="J32" s="140"/>
      <c r="K32" s="99"/>
    </row>
    <row r="33" spans="1:11" x14ac:dyDescent="0.2">
      <c r="A33" s="264">
        <v>22</v>
      </c>
      <c r="B33" s="175" t="s">
        <v>75</v>
      </c>
      <c r="C33" s="54" t="s">
        <v>76</v>
      </c>
      <c r="D33" s="240"/>
      <c r="E33" s="102"/>
      <c r="F33" s="103"/>
      <c r="G33" s="242"/>
      <c r="H33" s="138"/>
      <c r="I33" s="139"/>
      <c r="J33" s="140"/>
      <c r="K33" s="99"/>
    </row>
    <row r="34" spans="1:11" x14ac:dyDescent="0.2">
      <c r="A34" s="59">
        <v>23</v>
      </c>
      <c r="B34" s="175" t="s">
        <v>77</v>
      </c>
      <c r="C34" s="54" t="s">
        <v>78</v>
      </c>
      <c r="D34" s="240"/>
      <c r="E34" s="102"/>
      <c r="F34" s="103"/>
      <c r="G34" s="242"/>
      <c r="H34" s="138"/>
      <c r="I34" s="139"/>
      <c r="J34" s="140"/>
      <c r="K34" s="99"/>
    </row>
    <row r="35" spans="1:11" ht="25.5" customHeight="1" x14ac:dyDescent="0.2">
      <c r="A35" s="59">
        <v>24</v>
      </c>
      <c r="B35" s="175" t="s">
        <v>79</v>
      </c>
      <c r="C35" s="54" t="s">
        <v>80</v>
      </c>
      <c r="D35" s="240"/>
      <c r="E35" s="102"/>
      <c r="F35" s="103"/>
      <c r="G35" s="242"/>
      <c r="H35" s="138"/>
      <c r="I35" s="139"/>
      <c r="J35" s="140"/>
      <c r="K35" s="99"/>
    </row>
    <row r="36" spans="1:11" x14ac:dyDescent="0.2">
      <c r="A36" s="59">
        <v>25</v>
      </c>
      <c r="B36" s="52" t="s">
        <v>81</v>
      </c>
      <c r="C36" s="54" t="s">
        <v>82</v>
      </c>
      <c r="D36" s="243"/>
      <c r="E36" s="105"/>
      <c r="F36" s="106"/>
      <c r="G36" s="242"/>
      <c r="H36" s="138"/>
      <c r="I36" s="139"/>
      <c r="J36" s="140"/>
      <c r="K36" s="99"/>
    </row>
    <row r="37" spans="1:11" x14ac:dyDescent="0.2">
      <c r="A37" s="59">
        <v>26</v>
      </c>
      <c r="B37" s="175" t="s">
        <v>83</v>
      </c>
      <c r="C37" s="54" t="s">
        <v>84</v>
      </c>
      <c r="D37" s="240"/>
      <c r="E37" s="102"/>
      <c r="F37" s="103"/>
      <c r="G37" s="242"/>
      <c r="H37" s="138"/>
      <c r="I37" s="139"/>
      <c r="J37" s="140"/>
      <c r="K37" s="99"/>
    </row>
    <row r="38" spans="1:11" x14ac:dyDescent="0.2">
      <c r="A38" s="59">
        <v>27</v>
      </c>
      <c r="B38" s="19" t="s">
        <v>85</v>
      </c>
      <c r="C38" s="54" t="s">
        <v>86</v>
      </c>
      <c r="D38" s="141"/>
      <c r="E38" s="96"/>
      <c r="F38" s="97"/>
      <c r="G38" s="242"/>
      <c r="H38" s="138"/>
      <c r="I38" s="139"/>
      <c r="J38" s="140"/>
      <c r="K38" s="99"/>
    </row>
    <row r="39" spans="1:11" x14ac:dyDescent="0.2">
      <c r="A39" s="265">
        <v>28</v>
      </c>
      <c r="B39" s="19" t="s">
        <v>87</v>
      </c>
      <c r="C39" s="54" t="s">
        <v>38</v>
      </c>
      <c r="D39" s="240"/>
      <c r="E39" s="102"/>
      <c r="F39" s="103"/>
      <c r="G39" s="242"/>
      <c r="H39" s="138"/>
      <c r="I39" s="139"/>
      <c r="J39" s="140"/>
      <c r="K39" s="99"/>
    </row>
    <row r="40" spans="1:11" x14ac:dyDescent="0.2">
      <c r="A40" s="265">
        <v>29</v>
      </c>
      <c r="B40" s="52" t="s">
        <v>88</v>
      </c>
      <c r="C40" s="54" t="s">
        <v>36</v>
      </c>
      <c r="D40" s="141"/>
      <c r="E40" s="96"/>
      <c r="F40" s="97"/>
      <c r="G40" s="242"/>
      <c r="H40" s="138"/>
      <c r="I40" s="139"/>
      <c r="J40" s="140"/>
      <c r="K40" s="99"/>
    </row>
    <row r="41" spans="1:11" x14ac:dyDescent="0.2">
      <c r="A41" s="265">
        <v>30</v>
      </c>
      <c r="B41" s="19" t="s">
        <v>89</v>
      </c>
      <c r="C41" s="54" t="s">
        <v>16</v>
      </c>
      <c r="D41" s="243"/>
      <c r="E41" s="105"/>
      <c r="F41" s="106"/>
      <c r="G41" s="242"/>
      <c r="H41" s="138"/>
      <c r="I41" s="139"/>
      <c r="J41" s="140"/>
      <c r="K41" s="99"/>
    </row>
    <row r="42" spans="1:11" x14ac:dyDescent="0.2">
      <c r="A42" s="265">
        <v>31</v>
      </c>
      <c r="B42" s="175" t="s">
        <v>90</v>
      </c>
      <c r="C42" s="54" t="s">
        <v>21</v>
      </c>
      <c r="D42" s="141"/>
      <c r="E42" s="96"/>
      <c r="F42" s="97"/>
      <c r="G42" s="242"/>
      <c r="H42" s="138"/>
      <c r="I42" s="139"/>
      <c r="J42" s="140"/>
      <c r="K42" s="99"/>
    </row>
    <row r="43" spans="1:11" x14ac:dyDescent="0.2">
      <c r="A43" s="265">
        <v>32</v>
      </c>
      <c r="B43" s="19" t="s">
        <v>91</v>
      </c>
      <c r="C43" s="54" t="s">
        <v>24</v>
      </c>
      <c r="D43" s="141"/>
      <c r="E43" s="96"/>
      <c r="F43" s="97"/>
      <c r="G43" s="242"/>
      <c r="H43" s="138"/>
      <c r="I43" s="139"/>
      <c r="J43" s="140"/>
      <c r="K43" s="99"/>
    </row>
    <row r="44" spans="1:11" x14ac:dyDescent="0.2">
      <c r="A44" s="265">
        <v>33</v>
      </c>
      <c r="B44" s="52" t="s">
        <v>92</v>
      </c>
      <c r="C44" s="54" t="s">
        <v>211</v>
      </c>
      <c r="D44" s="240"/>
      <c r="E44" s="102"/>
      <c r="F44" s="103"/>
      <c r="G44" s="242"/>
      <c r="H44" s="138"/>
      <c r="I44" s="139"/>
      <c r="J44" s="140"/>
      <c r="K44" s="99"/>
    </row>
    <row r="45" spans="1:11" x14ac:dyDescent="0.2">
      <c r="A45" s="265">
        <v>34</v>
      </c>
      <c r="B45" s="110" t="s">
        <v>93</v>
      </c>
      <c r="C45" s="177" t="s">
        <v>212</v>
      </c>
      <c r="D45" s="141"/>
      <c r="E45" s="96"/>
      <c r="F45" s="97"/>
      <c r="G45" s="242"/>
      <c r="H45" s="138"/>
      <c r="I45" s="139"/>
      <c r="J45" s="140"/>
      <c r="K45" s="99"/>
    </row>
    <row r="46" spans="1:11" x14ac:dyDescent="0.2">
      <c r="A46" s="265">
        <v>35</v>
      </c>
      <c r="B46" s="52" t="s">
        <v>94</v>
      </c>
      <c r="C46" s="54" t="s">
        <v>213</v>
      </c>
      <c r="D46" s="141"/>
      <c r="E46" s="96"/>
      <c r="F46" s="97"/>
      <c r="G46" s="242"/>
      <c r="H46" s="138"/>
      <c r="I46" s="139"/>
      <c r="J46" s="140"/>
      <c r="K46" s="99"/>
    </row>
    <row r="47" spans="1:11" x14ac:dyDescent="0.2">
      <c r="A47" s="265">
        <v>36</v>
      </c>
      <c r="B47" s="52" t="s">
        <v>95</v>
      </c>
      <c r="C47" s="54" t="s">
        <v>23</v>
      </c>
      <c r="D47" s="245"/>
      <c r="E47" s="112"/>
      <c r="F47" s="113"/>
      <c r="G47" s="242"/>
      <c r="H47" s="138"/>
      <c r="I47" s="139"/>
      <c r="J47" s="140"/>
      <c r="K47" s="99"/>
    </row>
    <row r="48" spans="1:11" x14ac:dyDescent="0.2">
      <c r="A48" s="265">
        <v>37</v>
      </c>
      <c r="B48" s="175" t="s">
        <v>96</v>
      </c>
      <c r="C48" s="54" t="s">
        <v>20</v>
      </c>
      <c r="D48" s="141"/>
      <c r="E48" s="96"/>
      <c r="F48" s="97"/>
      <c r="G48" s="242"/>
      <c r="H48" s="138"/>
      <c r="I48" s="139"/>
      <c r="J48" s="140"/>
      <c r="K48" s="99"/>
    </row>
    <row r="49" spans="1:11" x14ac:dyDescent="0.2">
      <c r="A49" s="265">
        <v>38</v>
      </c>
      <c r="B49" s="19" t="s">
        <v>97</v>
      </c>
      <c r="C49" s="54" t="s">
        <v>98</v>
      </c>
      <c r="D49" s="243"/>
      <c r="E49" s="105"/>
      <c r="F49" s="106"/>
      <c r="G49" s="242"/>
      <c r="H49" s="138"/>
      <c r="I49" s="139"/>
      <c r="J49" s="140"/>
      <c r="K49" s="99"/>
    </row>
    <row r="50" spans="1:11" x14ac:dyDescent="0.2">
      <c r="A50" s="265">
        <v>39</v>
      </c>
      <c r="B50" s="175" t="s">
        <v>99</v>
      </c>
      <c r="C50" s="54" t="s">
        <v>100</v>
      </c>
      <c r="D50" s="240"/>
      <c r="E50" s="102"/>
      <c r="F50" s="103"/>
      <c r="G50" s="242"/>
      <c r="H50" s="138"/>
      <c r="I50" s="139"/>
      <c r="J50" s="140"/>
      <c r="K50" s="99"/>
    </row>
    <row r="51" spans="1:11" x14ac:dyDescent="0.2">
      <c r="A51" s="265">
        <v>40</v>
      </c>
      <c r="B51" s="52" t="s">
        <v>101</v>
      </c>
      <c r="C51" s="54" t="s">
        <v>218</v>
      </c>
      <c r="D51" s="141"/>
      <c r="E51" s="96"/>
      <c r="F51" s="97"/>
      <c r="G51" s="242"/>
      <c r="H51" s="138"/>
      <c r="I51" s="139"/>
      <c r="J51" s="140"/>
      <c r="K51" s="99"/>
    </row>
    <row r="52" spans="1:11" x14ac:dyDescent="0.2">
      <c r="A52" s="265">
        <v>41</v>
      </c>
      <c r="B52" s="52" t="s">
        <v>102</v>
      </c>
      <c r="C52" s="54" t="s">
        <v>2</v>
      </c>
      <c r="D52" s="240"/>
      <c r="E52" s="102"/>
      <c r="F52" s="103"/>
      <c r="G52" s="242"/>
      <c r="H52" s="138"/>
      <c r="I52" s="139"/>
      <c r="J52" s="140"/>
      <c r="K52" s="99"/>
    </row>
    <row r="53" spans="1:11" x14ac:dyDescent="0.2">
      <c r="A53" s="265">
        <v>42</v>
      </c>
      <c r="B53" s="175" t="s">
        <v>103</v>
      </c>
      <c r="C53" s="54" t="s">
        <v>3</v>
      </c>
      <c r="D53" s="141"/>
      <c r="E53" s="96"/>
      <c r="F53" s="97"/>
      <c r="G53" s="242"/>
      <c r="H53" s="138"/>
      <c r="I53" s="139"/>
      <c r="J53" s="140"/>
      <c r="K53" s="99"/>
    </row>
    <row r="54" spans="1:11" x14ac:dyDescent="0.2">
      <c r="A54" s="265">
        <v>43</v>
      </c>
      <c r="B54" s="19" t="s">
        <v>149</v>
      </c>
      <c r="C54" s="54" t="s">
        <v>32</v>
      </c>
      <c r="D54" s="141"/>
      <c r="E54" s="96"/>
      <c r="F54" s="97"/>
      <c r="G54" s="242"/>
      <c r="H54" s="138"/>
      <c r="I54" s="139"/>
      <c r="J54" s="140"/>
      <c r="K54" s="99"/>
    </row>
    <row r="55" spans="1:11" x14ac:dyDescent="0.2">
      <c r="A55" s="265">
        <v>87</v>
      </c>
      <c r="B55" s="175" t="s">
        <v>104</v>
      </c>
      <c r="C55" s="54" t="s">
        <v>214</v>
      </c>
      <c r="D55" s="240"/>
      <c r="E55" s="102"/>
      <c r="F55" s="103"/>
      <c r="G55" s="242"/>
      <c r="H55" s="138"/>
      <c r="I55" s="139"/>
      <c r="J55" s="140"/>
      <c r="K55" s="99"/>
    </row>
    <row r="56" spans="1:11" x14ac:dyDescent="0.2">
      <c r="A56" s="265">
        <v>44</v>
      </c>
      <c r="B56" s="19" t="s">
        <v>105</v>
      </c>
      <c r="C56" s="54" t="s">
        <v>0</v>
      </c>
      <c r="D56" s="240"/>
      <c r="E56" s="102"/>
      <c r="F56" s="103"/>
      <c r="G56" s="242"/>
      <c r="H56" s="138"/>
      <c r="I56" s="139"/>
      <c r="J56" s="140"/>
      <c r="K56" s="99"/>
    </row>
    <row r="57" spans="1:11" x14ac:dyDescent="0.2">
      <c r="A57" s="265">
        <v>45</v>
      </c>
      <c r="B57" s="175" t="s">
        <v>106</v>
      </c>
      <c r="C57" s="54" t="s">
        <v>4</v>
      </c>
      <c r="D57" s="141"/>
      <c r="E57" s="96"/>
      <c r="F57" s="97"/>
      <c r="G57" s="242"/>
      <c r="H57" s="138"/>
      <c r="I57" s="139"/>
      <c r="J57" s="140"/>
      <c r="K57" s="99"/>
    </row>
    <row r="58" spans="1:11" x14ac:dyDescent="0.2">
      <c r="A58" s="265">
        <v>46</v>
      </c>
      <c r="B58" s="19" t="s">
        <v>107</v>
      </c>
      <c r="C58" s="54" t="s">
        <v>1</v>
      </c>
      <c r="D58" s="240"/>
      <c r="E58" s="102"/>
      <c r="F58" s="103"/>
      <c r="G58" s="242"/>
      <c r="H58" s="138"/>
      <c r="I58" s="139"/>
      <c r="J58" s="140"/>
      <c r="K58" s="99"/>
    </row>
    <row r="59" spans="1:11" x14ac:dyDescent="0.2">
      <c r="A59" s="265">
        <v>47</v>
      </c>
      <c r="B59" s="175" t="s">
        <v>108</v>
      </c>
      <c r="C59" s="54" t="s">
        <v>215</v>
      </c>
      <c r="D59" s="141"/>
      <c r="E59" s="96"/>
      <c r="F59" s="97"/>
      <c r="G59" s="242"/>
      <c r="H59" s="138"/>
      <c r="I59" s="139"/>
      <c r="J59" s="140"/>
      <c r="K59" s="99"/>
    </row>
    <row r="60" spans="1:11" x14ac:dyDescent="0.2">
      <c r="A60" s="265">
        <v>48</v>
      </c>
      <c r="B60" s="175" t="s">
        <v>109</v>
      </c>
      <c r="C60" s="54" t="s">
        <v>25</v>
      </c>
      <c r="D60" s="240"/>
      <c r="E60" s="102"/>
      <c r="F60" s="103"/>
      <c r="G60" s="242"/>
      <c r="H60" s="138"/>
      <c r="I60" s="139"/>
      <c r="J60" s="140"/>
      <c r="K60" s="99"/>
    </row>
    <row r="61" spans="1:11" x14ac:dyDescent="0.2">
      <c r="A61" s="265">
        <v>49</v>
      </c>
      <c r="B61" s="175" t="s">
        <v>157</v>
      </c>
      <c r="C61" s="54" t="s">
        <v>52</v>
      </c>
      <c r="D61" s="240"/>
      <c r="E61" s="102"/>
      <c r="F61" s="103"/>
      <c r="G61" s="242"/>
      <c r="H61" s="138"/>
      <c r="I61" s="139"/>
      <c r="J61" s="140"/>
      <c r="K61" s="99"/>
    </row>
    <row r="62" spans="1:11" x14ac:dyDescent="0.2">
      <c r="A62" s="265">
        <v>95</v>
      </c>
      <c r="B62" s="175" t="s">
        <v>110</v>
      </c>
      <c r="C62" s="54" t="s">
        <v>216</v>
      </c>
      <c r="D62" s="246"/>
      <c r="E62" s="54"/>
      <c r="F62" s="115"/>
      <c r="G62" s="242"/>
      <c r="H62" s="138"/>
      <c r="I62" s="139"/>
      <c r="J62" s="140"/>
      <c r="K62" s="99"/>
    </row>
    <row r="63" spans="1:11" x14ac:dyDescent="0.2">
      <c r="A63" s="265">
        <v>50</v>
      </c>
      <c r="B63" s="19" t="s">
        <v>159</v>
      </c>
      <c r="C63" s="54" t="s">
        <v>217</v>
      </c>
      <c r="D63" s="240"/>
      <c r="E63" s="102"/>
      <c r="F63" s="103"/>
      <c r="G63" s="242"/>
      <c r="H63" s="138"/>
      <c r="I63" s="139"/>
      <c r="J63" s="140"/>
      <c r="K63" s="99"/>
    </row>
    <row r="64" spans="1:11" x14ac:dyDescent="0.2">
      <c r="A64" s="265">
        <v>97</v>
      </c>
      <c r="B64" s="175" t="s">
        <v>220</v>
      </c>
      <c r="C64" s="54" t="s">
        <v>219</v>
      </c>
      <c r="D64" s="240"/>
      <c r="E64" s="102"/>
      <c r="F64" s="103"/>
      <c r="G64" s="242"/>
      <c r="H64" s="138"/>
      <c r="I64" s="139"/>
      <c r="J64" s="140"/>
      <c r="K64" s="99"/>
    </row>
    <row r="65" spans="1:11" x14ac:dyDescent="0.2">
      <c r="A65" s="265">
        <v>51</v>
      </c>
      <c r="B65" s="175" t="s">
        <v>234</v>
      </c>
      <c r="C65" s="54" t="s">
        <v>235</v>
      </c>
      <c r="D65" s="240"/>
      <c r="E65" s="102"/>
      <c r="F65" s="103"/>
      <c r="G65" s="242"/>
      <c r="H65" s="138"/>
      <c r="I65" s="139"/>
      <c r="J65" s="140"/>
      <c r="K65" s="99"/>
    </row>
    <row r="66" spans="1:11" x14ac:dyDescent="0.2">
      <c r="A66" s="265">
        <v>52</v>
      </c>
      <c r="B66" s="175" t="s">
        <v>111</v>
      </c>
      <c r="C66" s="54" t="s">
        <v>51</v>
      </c>
      <c r="D66" s="240"/>
      <c r="E66" s="102"/>
      <c r="F66" s="103"/>
      <c r="G66" s="242"/>
      <c r="H66" s="138"/>
      <c r="I66" s="139"/>
      <c r="J66" s="140"/>
      <c r="K66" s="99"/>
    </row>
    <row r="67" spans="1:11" x14ac:dyDescent="0.2">
      <c r="A67" s="265">
        <v>53</v>
      </c>
      <c r="B67" s="19" t="s">
        <v>112</v>
      </c>
      <c r="C67" s="54" t="s">
        <v>236</v>
      </c>
      <c r="D67" s="240"/>
      <c r="E67" s="102"/>
      <c r="F67" s="103"/>
      <c r="G67" s="242"/>
      <c r="H67" s="138"/>
      <c r="I67" s="139"/>
      <c r="J67" s="140"/>
      <c r="K67" s="99"/>
    </row>
    <row r="68" spans="1:11" x14ac:dyDescent="0.2">
      <c r="A68" s="265">
        <v>54</v>
      </c>
      <c r="B68" s="52" t="s">
        <v>113</v>
      </c>
      <c r="C68" s="54" t="s">
        <v>114</v>
      </c>
      <c r="D68" s="240"/>
      <c r="E68" s="102"/>
      <c r="F68" s="103"/>
      <c r="G68" s="242"/>
      <c r="H68" s="138"/>
      <c r="I68" s="139"/>
      <c r="J68" s="140"/>
      <c r="K68" s="99"/>
    </row>
    <row r="69" spans="1:11" x14ac:dyDescent="0.2">
      <c r="A69" s="265">
        <v>55</v>
      </c>
      <c r="B69" s="19" t="s">
        <v>115</v>
      </c>
      <c r="C69" s="54" t="s">
        <v>237</v>
      </c>
      <c r="D69" s="240"/>
      <c r="E69" s="102"/>
      <c r="F69" s="103"/>
      <c r="G69" s="242"/>
      <c r="H69" s="138"/>
      <c r="I69" s="139"/>
      <c r="J69" s="140"/>
      <c r="K69" s="99"/>
    </row>
    <row r="70" spans="1:11" x14ac:dyDescent="0.2">
      <c r="A70" s="265">
        <v>56</v>
      </c>
      <c r="B70" s="175" t="s">
        <v>116</v>
      </c>
      <c r="C70" s="54" t="s">
        <v>271</v>
      </c>
      <c r="D70" s="240"/>
      <c r="E70" s="102"/>
      <c r="F70" s="103"/>
      <c r="G70" s="242"/>
      <c r="H70" s="138"/>
      <c r="I70" s="139"/>
      <c r="J70" s="140"/>
      <c r="K70" s="99"/>
    </row>
    <row r="71" spans="1:11" ht="25.5" x14ac:dyDescent="0.2">
      <c r="A71" s="265">
        <v>57</v>
      </c>
      <c r="B71" s="52" t="s">
        <v>117</v>
      </c>
      <c r="C71" s="54" t="s">
        <v>238</v>
      </c>
      <c r="D71" s="240"/>
      <c r="E71" s="102"/>
      <c r="F71" s="103"/>
      <c r="G71" s="242"/>
      <c r="H71" s="138"/>
      <c r="I71" s="139"/>
      <c r="J71" s="140"/>
      <c r="K71" s="99"/>
    </row>
    <row r="72" spans="1:11" ht="25.5" x14ac:dyDescent="0.2">
      <c r="A72" s="265">
        <v>58</v>
      </c>
      <c r="B72" s="52" t="s">
        <v>118</v>
      </c>
      <c r="C72" s="54" t="s">
        <v>239</v>
      </c>
      <c r="D72" s="240"/>
      <c r="E72" s="102"/>
      <c r="F72" s="103"/>
      <c r="G72" s="242"/>
      <c r="H72" s="138"/>
      <c r="I72" s="139"/>
      <c r="J72" s="140"/>
      <c r="K72" s="99"/>
    </row>
    <row r="73" spans="1:11" ht="23.25" customHeight="1" x14ac:dyDescent="0.2">
      <c r="A73" s="265">
        <v>59</v>
      </c>
      <c r="B73" s="19" t="s">
        <v>119</v>
      </c>
      <c r="C73" s="54" t="s">
        <v>240</v>
      </c>
      <c r="D73" s="240"/>
      <c r="E73" s="102"/>
      <c r="F73" s="103"/>
      <c r="G73" s="242"/>
      <c r="H73" s="138"/>
      <c r="I73" s="139"/>
      <c r="J73" s="140"/>
      <c r="K73" s="99"/>
    </row>
    <row r="74" spans="1:11" ht="23.25" customHeight="1" x14ac:dyDescent="0.2">
      <c r="A74" s="265">
        <v>60</v>
      </c>
      <c r="B74" s="19" t="s">
        <v>120</v>
      </c>
      <c r="C74" s="54" t="s">
        <v>50</v>
      </c>
      <c r="D74" s="240"/>
      <c r="E74" s="102"/>
      <c r="F74" s="103"/>
      <c r="G74" s="242"/>
      <c r="H74" s="138"/>
      <c r="I74" s="139"/>
      <c r="J74" s="140"/>
      <c r="K74" s="99"/>
    </row>
    <row r="75" spans="1:11" ht="23.25" customHeight="1" x14ac:dyDescent="0.2">
      <c r="A75" s="265">
        <v>61</v>
      </c>
      <c r="B75" s="19" t="s">
        <v>121</v>
      </c>
      <c r="C75" s="54" t="s">
        <v>241</v>
      </c>
      <c r="D75" s="240"/>
      <c r="E75" s="102"/>
      <c r="F75" s="103"/>
      <c r="G75" s="242"/>
      <c r="H75" s="138"/>
      <c r="I75" s="139"/>
      <c r="J75" s="140"/>
      <c r="K75" s="99"/>
    </row>
    <row r="76" spans="1:11" ht="23.25" customHeight="1" x14ac:dyDescent="0.2">
      <c r="A76" s="265">
        <v>62</v>
      </c>
      <c r="B76" s="19" t="s">
        <v>122</v>
      </c>
      <c r="C76" s="54" t="s">
        <v>242</v>
      </c>
      <c r="D76" s="240"/>
      <c r="E76" s="102"/>
      <c r="F76" s="103"/>
      <c r="G76" s="242"/>
      <c r="H76" s="138"/>
      <c r="I76" s="139"/>
      <c r="J76" s="140"/>
      <c r="K76" s="99"/>
    </row>
    <row r="77" spans="1:11" ht="23.25" customHeight="1" x14ac:dyDescent="0.2">
      <c r="A77" s="265">
        <v>63</v>
      </c>
      <c r="B77" s="52" t="s">
        <v>123</v>
      </c>
      <c r="C77" s="54" t="s">
        <v>243</v>
      </c>
      <c r="D77" s="240"/>
      <c r="E77" s="102"/>
      <c r="F77" s="103"/>
      <c r="G77" s="242"/>
      <c r="H77" s="138"/>
      <c r="I77" s="139"/>
      <c r="J77" s="140"/>
      <c r="K77" s="99"/>
    </row>
    <row r="78" spans="1:11" ht="23.25" customHeight="1" x14ac:dyDescent="0.2">
      <c r="A78" s="265">
        <v>64</v>
      </c>
      <c r="B78" s="19" t="s">
        <v>124</v>
      </c>
      <c r="C78" s="54" t="s">
        <v>244</v>
      </c>
      <c r="D78" s="141"/>
      <c r="E78" s="96"/>
      <c r="F78" s="97"/>
      <c r="G78" s="242"/>
      <c r="H78" s="138"/>
      <c r="I78" s="139"/>
      <c r="J78" s="140"/>
      <c r="K78" s="99"/>
    </row>
    <row r="79" spans="1:11" ht="23.25" customHeight="1" x14ac:dyDescent="0.2">
      <c r="A79" s="265">
        <v>65</v>
      </c>
      <c r="B79" s="19" t="s">
        <v>125</v>
      </c>
      <c r="C79" s="54" t="s">
        <v>245</v>
      </c>
      <c r="D79" s="240"/>
      <c r="E79" s="102"/>
      <c r="F79" s="103"/>
      <c r="G79" s="242"/>
      <c r="H79" s="138"/>
      <c r="I79" s="139"/>
      <c r="J79" s="140"/>
      <c r="K79" s="99"/>
    </row>
    <row r="80" spans="1:11" ht="25.5" x14ac:dyDescent="0.2">
      <c r="A80" s="265">
        <v>66</v>
      </c>
      <c r="B80" s="52" t="s">
        <v>126</v>
      </c>
      <c r="C80" s="54" t="s">
        <v>246</v>
      </c>
      <c r="D80" s="240"/>
      <c r="E80" s="102"/>
      <c r="F80" s="103"/>
      <c r="G80" s="242"/>
      <c r="H80" s="138"/>
      <c r="I80" s="139"/>
      <c r="J80" s="140"/>
      <c r="K80" s="99"/>
    </row>
    <row r="81" spans="1:11" ht="25.5" x14ac:dyDescent="0.2">
      <c r="A81" s="265">
        <v>67</v>
      </c>
      <c r="B81" s="52" t="s">
        <v>127</v>
      </c>
      <c r="C81" s="54" t="s">
        <v>247</v>
      </c>
      <c r="D81" s="240"/>
      <c r="E81" s="102"/>
      <c r="F81" s="103"/>
      <c r="G81" s="242"/>
      <c r="H81" s="138"/>
      <c r="I81" s="139"/>
      <c r="J81" s="140"/>
      <c r="K81" s="99"/>
    </row>
    <row r="82" spans="1:11" ht="25.5" x14ac:dyDescent="0.2">
      <c r="A82" s="265">
        <v>68</v>
      </c>
      <c r="B82" s="52" t="s">
        <v>128</v>
      </c>
      <c r="C82" s="54" t="s">
        <v>248</v>
      </c>
      <c r="D82" s="240"/>
      <c r="E82" s="102"/>
      <c r="F82" s="103"/>
      <c r="G82" s="242"/>
      <c r="H82" s="138"/>
      <c r="I82" s="139"/>
      <c r="J82" s="140"/>
      <c r="K82" s="99"/>
    </row>
    <row r="83" spans="1:11" x14ac:dyDescent="0.2">
      <c r="A83" s="265">
        <v>69</v>
      </c>
      <c r="B83" s="175" t="s">
        <v>129</v>
      </c>
      <c r="C83" s="54" t="s">
        <v>130</v>
      </c>
      <c r="D83" s="240"/>
      <c r="E83" s="102"/>
      <c r="F83" s="103"/>
      <c r="G83" s="242"/>
      <c r="H83" s="138"/>
      <c r="I83" s="139"/>
      <c r="J83" s="140"/>
      <c r="K83" s="99"/>
    </row>
    <row r="84" spans="1:11" x14ac:dyDescent="0.2">
      <c r="A84" s="265">
        <v>70</v>
      </c>
      <c r="B84" s="52" t="s">
        <v>131</v>
      </c>
      <c r="C84" s="54" t="s">
        <v>249</v>
      </c>
      <c r="D84" s="240"/>
      <c r="E84" s="102"/>
      <c r="F84" s="103"/>
      <c r="G84" s="242"/>
      <c r="H84" s="138"/>
      <c r="I84" s="139"/>
      <c r="J84" s="140"/>
      <c r="K84" s="99"/>
    </row>
    <row r="85" spans="1:11" x14ac:dyDescent="0.2">
      <c r="A85" s="265">
        <v>71</v>
      </c>
      <c r="B85" s="175" t="s">
        <v>132</v>
      </c>
      <c r="C85" s="54" t="s">
        <v>34</v>
      </c>
      <c r="D85" s="240"/>
      <c r="E85" s="102"/>
      <c r="F85" s="103"/>
      <c r="G85" s="242"/>
      <c r="H85" s="138"/>
      <c r="I85" s="139"/>
      <c r="J85" s="140"/>
      <c r="K85" s="99"/>
    </row>
    <row r="86" spans="1:11" x14ac:dyDescent="0.2">
      <c r="A86" s="265">
        <v>72</v>
      </c>
      <c r="B86" s="52" t="s">
        <v>133</v>
      </c>
      <c r="C86" s="54" t="s">
        <v>325</v>
      </c>
      <c r="D86" s="240"/>
      <c r="E86" s="102"/>
      <c r="F86" s="103"/>
      <c r="G86" s="242"/>
      <c r="H86" s="138"/>
      <c r="I86" s="139"/>
      <c r="J86" s="140"/>
      <c r="K86" s="99"/>
    </row>
    <row r="87" spans="1:11" x14ac:dyDescent="0.2">
      <c r="A87" s="265">
        <v>73</v>
      </c>
      <c r="B87" s="52" t="s">
        <v>134</v>
      </c>
      <c r="C87" s="54" t="s">
        <v>35</v>
      </c>
      <c r="D87" s="240"/>
      <c r="E87" s="102"/>
      <c r="F87" s="103"/>
      <c r="G87" s="242"/>
      <c r="H87" s="138"/>
      <c r="I87" s="139"/>
      <c r="J87" s="140"/>
      <c r="K87" s="99"/>
    </row>
    <row r="88" spans="1:11" x14ac:dyDescent="0.2">
      <c r="A88" s="265">
        <v>74</v>
      </c>
      <c r="B88" s="52" t="s">
        <v>135</v>
      </c>
      <c r="C88" s="54" t="s">
        <v>49</v>
      </c>
      <c r="D88" s="240"/>
      <c r="E88" s="102"/>
      <c r="F88" s="103"/>
      <c r="G88" s="242"/>
      <c r="H88" s="138"/>
      <c r="I88" s="139"/>
      <c r="J88" s="140"/>
      <c r="K88" s="99"/>
    </row>
    <row r="89" spans="1:11" x14ac:dyDescent="0.2">
      <c r="A89" s="265">
        <v>75</v>
      </c>
      <c r="B89" s="52" t="s">
        <v>136</v>
      </c>
      <c r="C89" s="54" t="s">
        <v>228</v>
      </c>
      <c r="D89" s="240"/>
      <c r="E89" s="102"/>
      <c r="F89" s="103"/>
      <c r="G89" s="242"/>
      <c r="H89" s="138"/>
      <c r="I89" s="139"/>
      <c r="J89" s="140"/>
      <c r="K89" s="99"/>
    </row>
    <row r="90" spans="1:11" x14ac:dyDescent="0.2">
      <c r="A90" s="265">
        <v>76</v>
      </c>
      <c r="B90" s="52" t="s">
        <v>137</v>
      </c>
      <c r="C90" s="54" t="s">
        <v>293</v>
      </c>
      <c r="D90" s="240"/>
      <c r="E90" s="102"/>
      <c r="F90" s="103"/>
      <c r="G90" s="242"/>
      <c r="H90" s="138"/>
      <c r="I90" s="139"/>
      <c r="J90" s="140"/>
      <c r="K90" s="99"/>
    </row>
    <row r="91" spans="1:11" x14ac:dyDescent="0.2">
      <c r="A91" s="265">
        <v>77</v>
      </c>
      <c r="B91" s="19" t="s">
        <v>138</v>
      </c>
      <c r="C91" s="54" t="s">
        <v>261</v>
      </c>
      <c r="D91" s="240"/>
      <c r="E91" s="102"/>
      <c r="F91" s="103"/>
      <c r="G91" s="242"/>
      <c r="H91" s="138"/>
      <c r="I91" s="139"/>
      <c r="J91" s="140"/>
      <c r="K91" s="99"/>
    </row>
    <row r="92" spans="1:11" ht="25.5" x14ac:dyDescent="0.2">
      <c r="A92" s="386">
        <v>78</v>
      </c>
      <c r="B92" s="389" t="s">
        <v>139</v>
      </c>
      <c r="C92" s="178" t="s">
        <v>250</v>
      </c>
      <c r="D92" s="240"/>
      <c r="E92" s="102"/>
      <c r="F92" s="103"/>
      <c r="G92" s="242"/>
      <c r="H92" s="138"/>
      <c r="I92" s="139"/>
      <c r="J92" s="140"/>
      <c r="K92" s="99"/>
    </row>
    <row r="93" spans="1:11" ht="38.25" x14ac:dyDescent="0.2">
      <c r="A93" s="387"/>
      <c r="B93" s="390"/>
      <c r="C93" s="54" t="s">
        <v>291</v>
      </c>
      <c r="D93" s="240"/>
      <c r="E93" s="102"/>
      <c r="F93" s="103"/>
      <c r="G93" s="242"/>
      <c r="H93" s="138"/>
      <c r="I93" s="139"/>
      <c r="J93" s="140"/>
      <c r="K93" s="99"/>
    </row>
    <row r="94" spans="1:11" ht="25.5" x14ac:dyDescent="0.2">
      <c r="A94" s="387"/>
      <c r="B94" s="390"/>
      <c r="C94" s="54" t="s">
        <v>251</v>
      </c>
      <c r="D94" s="240"/>
      <c r="E94" s="102"/>
      <c r="F94" s="103"/>
      <c r="G94" s="242"/>
      <c r="H94" s="138"/>
      <c r="I94" s="139"/>
      <c r="J94" s="140"/>
      <c r="K94" s="99"/>
    </row>
    <row r="95" spans="1:11" ht="38.25" x14ac:dyDescent="0.2">
      <c r="A95" s="388"/>
      <c r="B95" s="391"/>
      <c r="C95" s="179" t="s">
        <v>292</v>
      </c>
      <c r="D95" s="240"/>
      <c r="E95" s="102"/>
      <c r="F95" s="103"/>
      <c r="G95" s="242"/>
      <c r="H95" s="138"/>
      <c r="I95" s="139"/>
      <c r="J95" s="140"/>
      <c r="K95" s="99"/>
    </row>
    <row r="96" spans="1:11" ht="25.5" x14ac:dyDescent="0.2">
      <c r="A96" s="266">
        <v>79</v>
      </c>
      <c r="B96" s="19" t="s">
        <v>140</v>
      </c>
      <c r="C96" s="54" t="s">
        <v>48</v>
      </c>
      <c r="D96" s="243"/>
      <c r="E96" s="105"/>
      <c r="F96" s="106"/>
      <c r="G96" s="242"/>
      <c r="H96" s="138"/>
      <c r="I96" s="139"/>
      <c r="J96" s="140"/>
      <c r="K96" s="99"/>
    </row>
    <row r="97" spans="1:11" x14ac:dyDescent="0.2">
      <c r="A97" s="265">
        <v>80</v>
      </c>
      <c r="B97" s="19" t="s">
        <v>141</v>
      </c>
      <c r="C97" s="54" t="s">
        <v>142</v>
      </c>
      <c r="D97" s="240"/>
      <c r="E97" s="102"/>
      <c r="F97" s="103"/>
      <c r="G97" s="242"/>
      <c r="H97" s="138"/>
      <c r="I97" s="139"/>
      <c r="J97" s="140"/>
      <c r="K97" s="99"/>
    </row>
    <row r="98" spans="1:11" x14ac:dyDescent="0.2">
      <c r="A98" s="265">
        <v>81</v>
      </c>
      <c r="B98" s="175" t="s">
        <v>143</v>
      </c>
      <c r="C98" s="54" t="s">
        <v>144</v>
      </c>
      <c r="D98" s="240"/>
      <c r="E98" s="102"/>
      <c r="F98" s="103"/>
      <c r="G98" s="242"/>
      <c r="H98" s="138"/>
      <c r="I98" s="139"/>
      <c r="J98" s="140"/>
      <c r="K98" s="99"/>
    </row>
    <row r="99" spans="1:11" x14ac:dyDescent="0.2">
      <c r="A99" s="265">
        <v>82</v>
      </c>
      <c r="B99" s="19" t="s">
        <v>145</v>
      </c>
      <c r="C99" s="54" t="s">
        <v>27</v>
      </c>
      <c r="D99" s="243"/>
      <c r="E99" s="105"/>
      <c r="F99" s="106"/>
      <c r="G99" s="242"/>
      <c r="H99" s="138"/>
      <c r="I99" s="139"/>
      <c r="J99" s="140"/>
      <c r="K99" s="99"/>
    </row>
    <row r="100" spans="1:11" x14ac:dyDescent="0.2">
      <c r="A100" s="265">
        <v>83</v>
      </c>
      <c r="B100" s="175" t="s">
        <v>146</v>
      </c>
      <c r="C100" s="54" t="s">
        <v>12</v>
      </c>
      <c r="D100" s="240"/>
      <c r="E100" s="102"/>
      <c r="F100" s="103"/>
      <c r="G100" s="242"/>
      <c r="H100" s="138"/>
      <c r="I100" s="139"/>
      <c r="J100" s="140"/>
      <c r="K100" s="99"/>
    </row>
    <row r="101" spans="1:11" x14ac:dyDescent="0.2">
      <c r="A101" s="265">
        <v>84</v>
      </c>
      <c r="B101" s="175" t="s">
        <v>147</v>
      </c>
      <c r="C101" s="54" t="s">
        <v>26</v>
      </c>
      <c r="D101" s="243"/>
      <c r="E101" s="105"/>
      <c r="F101" s="106"/>
      <c r="G101" s="242"/>
      <c r="H101" s="138"/>
      <c r="I101" s="139"/>
      <c r="J101" s="140"/>
      <c r="K101" s="99"/>
    </row>
    <row r="102" spans="1:11" x14ac:dyDescent="0.2">
      <c r="A102" s="265">
        <v>85</v>
      </c>
      <c r="B102" s="19" t="s">
        <v>148</v>
      </c>
      <c r="C102" s="54" t="s">
        <v>42</v>
      </c>
      <c r="D102" s="240"/>
      <c r="E102" s="102"/>
      <c r="F102" s="103"/>
      <c r="G102" s="242"/>
      <c r="H102" s="138"/>
      <c r="I102" s="139"/>
      <c r="J102" s="140"/>
      <c r="K102" s="99"/>
    </row>
    <row r="103" spans="1:11" x14ac:dyDescent="0.2">
      <c r="A103" s="265">
        <v>86</v>
      </c>
      <c r="B103" s="52" t="s">
        <v>150</v>
      </c>
      <c r="C103" s="54" t="s">
        <v>28</v>
      </c>
      <c r="D103" s="240"/>
      <c r="E103" s="102"/>
      <c r="F103" s="103"/>
      <c r="G103" s="242"/>
      <c r="H103" s="138"/>
      <c r="I103" s="139"/>
      <c r="J103" s="140"/>
      <c r="K103" s="99"/>
    </row>
    <row r="104" spans="1:11" x14ac:dyDescent="0.2">
      <c r="A104" s="265">
        <v>88</v>
      </c>
      <c r="B104" s="52" t="s">
        <v>151</v>
      </c>
      <c r="C104" s="54" t="s">
        <v>29</v>
      </c>
      <c r="D104" s="141"/>
      <c r="E104" s="96"/>
      <c r="F104" s="97"/>
      <c r="G104" s="242"/>
      <c r="H104" s="138"/>
      <c r="I104" s="139"/>
      <c r="J104" s="140"/>
      <c r="K104" s="99"/>
    </row>
    <row r="105" spans="1:11" x14ac:dyDescent="0.2">
      <c r="A105" s="265">
        <v>89</v>
      </c>
      <c r="B105" s="175" t="s">
        <v>152</v>
      </c>
      <c r="C105" s="54" t="s">
        <v>14</v>
      </c>
      <c r="D105" s="243"/>
      <c r="E105" s="105"/>
      <c r="F105" s="106"/>
      <c r="G105" s="242"/>
      <c r="H105" s="138"/>
      <c r="I105" s="139"/>
      <c r="J105" s="140"/>
      <c r="K105" s="99"/>
    </row>
    <row r="106" spans="1:11" x14ac:dyDescent="0.2">
      <c r="A106" s="265">
        <v>90</v>
      </c>
      <c r="B106" s="52" t="s">
        <v>153</v>
      </c>
      <c r="C106" s="54" t="s">
        <v>30</v>
      </c>
      <c r="D106" s="240"/>
      <c r="E106" s="102"/>
      <c r="F106" s="103"/>
      <c r="G106" s="242"/>
      <c r="H106" s="138"/>
      <c r="I106" s="139"/>
      <c r="J106" s="140"/>
      <c r="K106" s="99"/>
    </row>
    <row r="107" spans="1:11" x14ac:dyDescent="0.2">
      <c r="A107" s="265">
        <v>91</v>
      </c>
      <c r="B107" s="52" t="s">
        <v>154</v>
      </c>
      <c r="C107" s="54" t="s">
        <v>15</v>
      </c>
      <c r="D107" s="141"/>
      <c r="E107" s="96"/>
      <c r="F107" s="97"/>
      <c r="G107" s="242"/>
      <c r="H107" s="138"/>
      <c r="I107" s="139"/>
      <c r="J107" s="140"/>
      <c r="K107" s="99"/>
    </row>
    <row r="108" spans="1:11" x14ac:dyDescent="0.2">
      <c r="A108" s="265">
        <v>92</v>
      </c>
      <c r="B108" s="19" t="s">
        <v>155</v>
      </c>
      <c r="C108" s="54" t="s">
        <v>13</v>
      </c>
      <c r="D108" s="240"/>
      <c r="E108" s="102"/>
      <c r="F108" s="103"/>
      <c r="G108" s="242"/>
      <c r="H108" s="138"/>
      <c r="I108" s="139"/>
      <c r="J108" s="140"/>
      <c r="K108" s="99"/>
    </row>
    <row r="109" spans="1:11" x14ac:dyDescent="0.2">
      <c r="A109" s="265">
        <v>93</v>
      </c>
      <c r="B109" s="175" t="s">
        <v>156</v>
      </c>
      <c r="C109" s="54" t="s">
        <v>31</v>
      </c>
      <c r="D109" s="240"/>
      <c r="E109" s="102"/>
      <c r="F109" s="103"/>
      <c r="G109" s="242"/>
      <c r="H109" s="138"/>
      <c r="I109" s="139"/>
      <c r="J109" s="140"/>
      <c r="K109" s="99"/>
    </row>
    <row r="110" spans="1:11" x14ac:dyDescent="0.2">
      <c r="A110" s="265">
        <v>94</v>
      </c>
      <c r="B110" s="52" t="s">
        <v>158</v>
      </c>
      <c r="C110" s="54" t="s">
        <v>33</v>
      </c>
      <c r="D110" s="243"/>
      <c r="E110" s="105"/>
      <c r="F110" s="106"/>
      <c r="G110" s="242"/>
      <c r="H110" s="138"/>
      <c r="I110" s="139"/>
      <c r="J110" s="140"/>
      <c r="K110" s="99"/>
    </row>
    <row r="111" spans="1:11" x14ac:dyDescent="0.2">
      <c r="A111" s="265">
        <v>96</v>
      </c>
      <c r="B111" s="52" t="s">
        <v>160</v>
      </c>
      <c r="C111" s="54" t="s">
        <v>161</v>
      </c>
      <c r="D111" s="141"/>
      <c r="E111" s="96"/>
      <c r="F111" s="97"/>
      <c r="G111" s="242"/>
      <c r="H111" s="138"/>
      <c r="I111" s="139"/>
      <c r="J111" s="140"/>
      <c r="K111" s="99"/>
    </row>
    <row r="112" spans="1:11" x14ac:dyDescent="0.2">
      <c r="A112" s="265">
        <v>98</v>
      </c>
      <c r="B112" s="52" t="s">
        <v>162</v>
      </c>
      <c r="C112" s="54" t="s">
        <v>163</v>
      </c>
      <c r="D112" s="141"/>
      <c r="E112" s="96"/>
      <c r="F112" s="97"/>
      <c r="G112" s="242"/>
      <c r="H112" s="138"/>
      <c r="I112" s="139"/>
      <c r="J112" s="140"/>
      <c r="K112" s="99"/>
    </row>
    <row r="113" spans="1:11" x14ac:dyDescent="0.2">
      <c r="A113" s="265">
        <v>99</v>
      </c>
      <c r="B113" s="175" t="s">
        <v>164</v>
      </c>
      <c r="C113" s="54" t="s">
        <v>165</v>
      </c>
      <c r="D113" s="240"/>
      <c r="E113" s="102"/>
      <c r="F113" s="103"/>
      <c r="G113" s="242"/>
      <c r="H113" s="138"/>
      <c r="I113" s="139"/>
      <c r="J113" s="140"/>
      <c r="K113" s="99"/>
    </row>
    <row r="114" spans="1:11" x14ac:dyDescent="0.2">
      <c r="A114" s="265">
        <v>100</v>
      </c>
      <c r="B114" s="175" t="s">
        <v>166</v>
      </c>
      <c r="C114" s="54" t="s">
        <v>167</v>
      </c>
      <c r="D114" s="243"/>
      <c r="E114" s="105"/>
      <c r="F114" s="106"/>
      <c r="G114" s="242"/>
      <c r="H114" s="138"/>
      <c r="I114" s="139"/>
      <c r="J114" s="140"/>
      <c r="K114" s="99"/>
    </row>
    <row r="115" spans="1:11" x14ac:dyDescent="0.2">
      <c r="A115" s="265">
        <v>101</v>
      </c>
      <c r="B115" s="175" t="s">
        <v>168</v>
      </c>
      <c r="C115" s="54" t="s">
        <v>169</v>
      </c>
      <c r="D115" s="141"/>
      <c r="E115" s="96"/>
      <c r="F115" s="97"/>
      <c r="G115" s="242"/>
      <c r="H115" s="138"/>
      <c r="I115" s="139"/>
      <c r="J115" s="140"/>
      <c r="K115" s="99"/>
    </row>
    <row r="116" spans="1:11" x14ac:dyDescent="0.2">
      <c r="A116" s="265">
        <v>102</v>
      </c>
      <c r="B116" s="175" t="s">
        <v>170</v>
      </c>
      <c r="C116" s="54" t="s">
        <v>171</v>
      </c>
      <c r="D116" s="141"/>
      <c r="E116" s="96"/>
      <c r="F116" s="97"/>
      <c r="G116" s="242"/>
      <c r="H116" s="138"/>
      <c r="I116" s="139"/>
      <c r="J116" s="140"/>
      <c r="K116" s="99"/>
    </row>
    <row r="117" spans="1:11" x14ac:dyDescent="0.2">
      <c r="A117" s="265">
        <v>103</v>
      </c>
      <c r="B117" s="175" t="s">
        <v>172</v>
      </c>
      <c r="C117" s="54" t="s">
        <v>173</v>
      </c>
      <c r="D117" s="240"/>
      <c r="E117" s="102"/>
      <c r="F117" s="103"/>
      <c r="G117" s="242"/>
      <c r="H117" s="138"/>
      <c r="I117" s="139"/>
      <c r="J117" s="140"/>
      <c r="K117" s="99"/>
    </row>
    <row r="118" spans="1:11" x14ac:dyDescent="0.2">
      <c r="A118" s="265">
        <v>104</v>
      </c>
      <c r="B118" s="116" t="s">
        <v>174</v>
      </c>
      <c r="C118" s="177" t="s">
        <v>175</v>
      </c>
      <c r="D118" s="240"/>
      <c r="E118" s="102"/>
      <c r="F118" s="103"/>
      <c r="G118" s="242"/>
      <c r="H118" s="138"/>
      <c r="I118" s="139"/>
      <c r="J118" s="140"/>
      <c r="K118" s="99"/>
    </row>
    <row r="119" spans="1:11" x14ac:dyDescent="0.2">
      <c r="A119" s="265">
        <v>105</v>
      </c>
      <c r="B119" s="19" t="s">
        <v>176</v>
      </c>
      <c r="C119" s="54" t="s">
        <v>177</v>
      </c>
      <c r="D119" s="141"/>
      <c r="E119" s="96"/>
      <c r="F119" s="97"/>
      <c r="G119" s="242"/>
      <c r="H119" s="138"/>
      <c r="I119" s="139"/>
      <c r="J119" s="140"/>
      <c r="K119" s="99"/>
    </row>
    <row r="120" spans="1:11" x14ac:dyDescent="0.2">
      <c r="A120" s="265">
        <v>106</v>
      </c>
      <c r="B120" s="175" t="s">
        <v>178</v>
      </c>
      <c r="C120" s="54" t="s">
        <v>179</v>
      </c>
      <c r="D120" s="240"/>
      <c r="E120" s="102"/>
      <c r="F120" s="103"/>
      <c r="G120" s="242"/>
      <c r="H120" s="138"/>
      <c r="I120" s="139"/>
      <c r="J120" s="140"/>
      <c r="K120" s="99"/>
    </row>
    <row r="121" spans="1:11" x14ac:dyDescent="0.2">
      <c r="A121" s="265">
        <v>107</v>
      </c>
      <c r="B121" s="52" t="s">
        <v>180</v>
      </c>
      <c r="C121" s="180" t="s">
        <v>181</v>
      </c>
      <c r="D121" s="141"/>
      <c r="E121" s="96"/>
      <c r="F121" s="97"/>
      <c r="G121" s="242"/>
      <c r="H121" s="138"/>
      <c r="I121" s="139"/>
      <c r="J121" s="140"/>
      <c r="K121" s="99"/>
    </row>
    <row r="122" spans="1:11" x14ac:dyDescent="0.2">
      <c r="A122" s="265">
        <v>108</v>
      </c>
      <c r="B122" s="175" t="s">
        <v>182</v>
      </c>
      <c r="C122" s="54" t="s">
        <v>264</v>
      </c>
      <c r="D122" s="240"/>
      <c r="E122" s="102"/>
      <c r="F122" s="103"/>
      <c r="G122" s="242"/>
      <c r="H122" s="138"/>
      <c r="I122" s="139"/>
      <c r="J122" s="140"/>
      <c r="K122" s="99"/>
    </row>
    <row r="123" spans="1:11" x14ac:dyDescent="0.2">
      <c r="A123" s="265">
        <v>109</v>
      </c>
      <c r="B123" s="19" t="s">
        <v>183</v>
      </c>
      <c r="C123" s="54" t="s">
        <v>252</v>
      </c>
      <c r="D123" s="240"/>
      <c r="E123" s="102"/>
      <c r="F123" s="103"/>
      <c r="G123" s="242"/>
      <c r="H123" s="138"/>
      <c r="I123" s="139"/>
      <c r="J123" s="140"/>
      <c r="K123" s="99"/>
    </row>
    <row r="124" spans="1:11" x14ac:dyDescent="0.2">
      <c r="A124" s="265">
        <v>110</v>
      </c>
      <c r="B124" s="52" t="s">
        <v>307</v>
      </c>
      <c r="C124" s="54" t="s">
        <v>312</v>
      </c>
      <c r="D124" s="240"/>
      <c r="E124" s="102"/>
      <c r="F124" s="103"/>
      <c r="G124" s="58"/>
      <c r="H124" s="138"/>
      <c r="I124" s="139"/>
      <c r="J124" s="140"/>
      <c r="K124" s="117"/>
    </row>
    <row r="125" spans="1:11" x14ac:dyDescent="0.2">
      <c r="A125" s="265">
        <v>111</v>
      </c>
      <c r="B125" s="24" t="s">
        <v>328</v>
      </c>
      <c r="C125" s="177" t="s">
        <v>327</v>
      </c>
      <c r="D125" s="240"/>
      <c r="E125" s="102"/>
      <c r="F125" s="103"/>
      <c r="G125" s="58"/>
      <c r="H125" s="138"/>
      <c r="I125" s="139"/>
      <c r="J125" s="140"/>
      <c r="K125" s="117"/>
    </row>
    <row r="126" spans="1:11" x14ac:dyDescent="0.2">
      <c r="A126" s="265">
        <v>112</v>
      </c>
      <c r="B126" s="19" t="s">
        <v>184</v>
      </c>
      <c r="C126" s="54" t="s">
        <v>306</v>
      </c>
      <c r="D126" s="247"/>
      <c r="E126" s="119"/>
      <c r="F126" s="120"/>
      <c r="G126" s="242"/>
      <c r="H126" s="138"/>
      <c r="I126" s="139"/>
      <c r="J126" s="140"/>
      <c r="K126" s="99"/>
    </row>
    <row r="127" spans="1:11" x14ac:dyDescent="0.2">
      <c r="A127" s="265">
        <v>113</v>
      </c>
      <c r="B127" s="175" t="s">
        <v>185</v>
      </c>
      <c r="C127" s="54" t="s">
        <v>186</v>
      </c>
      <c r="D127" s="141"/>
      <c r="E127" s="96"/>
      <c r="F127" s="97"/>
      <c r="G127" s="242"/>
      <c r="H127" s="138"/>
      <c r="I127" s="139"/>
      <c r="J127" s="140"/>
      <c r="K127" s="99"/>
    </row>
    <row r="128" spans="1:11" ht="25.5" x14ac:dyDescent="0.2">
      <c r="A128" s="265">
        <v>114</v>
      </c>
      <c r="B128" s="175" t="s">
        <v>187</v>
      </c>
      <c r="C128" s="105" t="s">
        <v>300</v>
      </c>
      <c r="D128" s="240"/>
      <c r="E128" s="102"/>
      <c r="F128" s="103"/>
      <c r="G128" s="242"/>
      <c r="H128" s="138"/>
      <c r="I128" s="139"/>
      <c r="J128" s="140"/>
      <c r="K128" s="99"/>
    </row>
    <row r="129" spans="1:13" x14ac:dyDescent="0.2">
      <c r="A129" s="265">
        <v>115</v>
      </c>
      <c r="B129" s="175" t="s">
        <v>188</v>
      </c>
      <c r="C129" s="54" t="s">
        <v>223</v>
      </c>
      <c r="D129" s="240"/>
      <c r="E129" s="102"/>
      <c r="F129" s="103"/>
      <c r="G129" s="242"/>
      <c r="H129" s="138"/>
      <c r="I129" s="139"/>
      <c r="J129" s="140"/>
      <c r="K129" s="99"/>
    </row>
    <row r="130" spans="1:13" x14ac:dyDescent="0.2">
      <c r="A130" s="265">
        <v>116</v>
      </c>
      <c r="B130" s="175" t="s">
        <v>189</v>
      </c>
      <c r="C130" s="54" t="s">
        <v>190</v>
      </c>
      <c r="D130" s="240"/>
      <c r="E130" s="102"/>
      <c r="F130" s="103"/>
      <c r="G130" s="242"/>
      <c r="H130" s="138"/>
      <c r="I130" s="139"/>
      <c r="J130" s="140"/>
      <c r="K130" s="99"/>
    </row>
    <row r="131" spans="1:13" x14ac:dyDescent="0.2">
      <c r="A131" s="265">
        <v>117</v>
      </c>
      <c r="B131" s="175" t="s">
        <v>191</v>
      </c>
      <c r="C131" s="54" t="s">
        <v>39</v>
      </c>
      <c r="D131" s="240"/>
      <c r="E131" s="102"/>
      <c r="F131" s="103"/>
      <c r="G131" s="242"/>
      <c r="H131" s="138"/>
      <c r="I131" s="139"/>
      <c r="J131" s="140"/>
      <c r="K131" s="99"/>
    </row>
    <row r="132" spans="1:13" x14ac:dyDescent="0.2">
      <c r="A132" s="265">
        <v>118</v>
      </c>
      <c r="B132" s="52" t="s">
        <v>192</v>
      </c>
      <c r="C132" s="54" t="s">
        <v>45</v>
      </c>
      <c r="D132" s="240"/>
      <c r="E132" s="102"/>
      <c r="F132" s="103"/>
      <c r="G132" s="242"/>
      <c r="H132" s="138"/>
      <c r="I132" s="139"/>
      <c r="J132" s="140"/>
      <c r="K132" s="99"/>
    </row>
    <row r="133" spans="1:13" x14ac:dyDescent="0.2">
      <c r="A133" s="265">
        <v>119</v>
      </c>
      <c r="B133" s="52" t="s">
        <v>193</v>
      </c>
      <c r="C133" s="54" t="s">
        <v>225</v>
      </c>
      <c r="D133" s="240"/>
      <c r="E133" s="102"/>
      <c r="F133" s="103"/>
      <c r="G133" s="242"/>
      <c r="H133" s="138"/>
      <c r="I133" s="139"/>
      <c r="J133" s="140"/>
      <c r="K133" s="99"/>
    </row>
    <row r="134" spans="1:13" x14ac:dyDescent="0.2">
      <c r="A134" s="265">
        <v>120</v>
      </c>
      <c r="B134" s="52" t="s">
        <v>194</v>
      </c>
      <c r="C134" s="54" t="s">
        <v>47</v>
      </c>
      <c r="D134" s="141"/>
      <c r="E134" s="96"/>
      <c r="F134" s="97"/>
      <c r="G134" s="242"/>
      <c r="H134" s="138"/>
      <c r="I134" s="139"/>
      <c r="J134" s="140"/>
      <c r="K134" s="99"/>
    </row>
    <row r="135" spans="1:13" x14ac:dyDescent="0.2">
      <c r="A135" s="265">
        <v>121</v>
      </c>
      <c r="B135" s="175" t="s">
        <v>195</v>
      </c>
      <c r="C135" s="54" t="s">
        <v>46</v>
      </c>
      <c r="D135" s="141"/>
      <c r="E135" s="96"/>
      <c r="F135" s="97"/>
      <c r="G135" s="242"/>
      <c r="H135" s="138"/>
      <c r="I135" s="139"/>
      <c r="J135" s="140"/>
      <c r="K135" s="99"/>
    </row>
    <row r="136" spans="1:13" x14ac:dyDescent="0.2">
      <c r="A136" s="265">
        <v>122</v>
      </c>
      <c r="B136" s="175" t="s">
        <v>196</v>
      </c>
      <c r="C136" s="54" t="s">
        <v>197</v>
      </c>
      <c r="D136" s="240"/>
      <c r="E136" s="102"/>
      <c r="F136" s="103"/>
      <c r="G136" s="242"/>
      <c r="H136" s="138"/>
      <c r="I136" s="139"/>
      <c r="J136" s="140"/>
      <c r="K136" s="99"/>
    </row>
    <row r="137" spans="1:13" x14ac:dyDescent="0.2">
      <c r="A137" s="265">
        <v>123</v>
      </c>
      <c r="B137" s="175" t="s">
        <v>198</v>
      </c>
      <c r="C137" s="54" t="s">
        <v>40</v>
      </c>
      <c r="D137" s="240"/>
      <c r="E137" s="102"/>
      <c r="F137" s="103"/>
      <c r="G137" s="242"/>
      <c r="H137" s="138"/>
      <c r="I137" s="139"/>
      <c r="J137" s="140"/>
      <c r="K137" s="99"/>
    </row>
    <row r="138" spans="1:13" x14ac:dyDescent="0.2">
      <c r="A138" s="265">
        <v>124</v>
      </c>
      <c r="B138" s="52" t="s">
        <v>199</v>
      </c>
      <c r="C138" s="54" t="s">
        <v>224</v>
      </c>
      <c r="D138" s="240"/>
      <c r="E138" s="102"/>
      <c r="F138" s="103"/>
      <c r="G138" s="242"/>
      <c r="H138" s="138"/>
      <c r="I138" s="139"/>
      <c r="J138" s="140"/>
      <c r="K138" s="99"/>
    </row>
    <row r="139" spans="1:13" ht="25.5" x14ac:dyDescent="0.2">
      <c r="A139" s="265">
        <v>125</v>
      </c>
      <c r="B139" s="19" t="s">
        <v>200</v>
      </c>
      <c r="C139" s="54" t="s">
        <v>330</v>
      </c>
      <c r="D139" s="240"/>
      <c r="E139" s="102"/>
      <c r="F139" s="103"/>
      <c r="G139" s="242"/>
      <c r="H139" s="138"/>
      <c r="I139" s="139"/>
      <c r="J139" s="140"/>
      <c r="K139" s="99"/>
    </row>
    <row r="140" spans="1:13" x14ac:dyDescent="0.2">
      <c r="A140" s="265">
        <v>126</v>
      </c>
      <c r="B140" s="175" t="s">
        <v>201</v>
      </c>
      <c r="C140" s="54" t="s">
        <v>202</v>
      </c>
      <c r="D140" s="240"/>
      <c r="E140" s="102"/>
      <c r="F140" s="103"/>
      <c r="G140" s="242"/>
      <c r="H140" s="138"/>
      <c r="I140" s="139"/>
      <c r="J140" s="140"/>
      <c r="K140" s="99"/>
    </row>
    <row r="141" spans="1:13" x14ac:dyDescent="0.2">
      <c r="A141" s="265">
        <v>127</v>
      </c>
      <c r="B141" s="52" t="s">
        <v>203</v>
      </c>
      <c r="C141" s="115" t="s">
        <v>204</v>
      </c>
      <c r="D141" s="240"/>
      <c r="E141" s="102"/>
      <c r="F141" s="103"/>
      <c r="G141" s="121"/>
      <c r="H141" s="142"/>
      <c r="I141" s="139"/>
      <c r="J141" s="140"/>
      <c r="K141" s="99"/>
    </row>
    <row r="142" spans="1:13" x14ac:dyDescent="0.2">
      <c r="A142" s="265">
        <v>128</v>
      </c>
      <c r="B142" s="175" t="s">
        <v>205</v>
      </c>
      <c r="C142" s="115" t="s">
        <v>206</v>
      </c>
      <c r="D142" s="141"/>
      <c r="E142" s="96"/>
      <c r="F142" s="97"/>
      <c r="G142" s="121"/>
      <c r="H142" s="142">
        <f>SUM(I142:J142)</f>
        <v>75380562.540000007</v>
      </c>
      <c r="I142" s="139">
        <v>16640591.4</v>
      </c>
      <c r="J142" s="140">
        <v>58739971.140000001</v>
      </c>
      <c r="K142" s="117">
        <f>F142+G142+H142</f>
        <v>75380562.540000007</v>
      </c>
      <c r="L142" s="25"/>
      <c r="M142" s="25"/>
    </row>
    <row r="143" spans="1:13" x14ac:dyDescent="0.2">
      <c r="A143" s="265">
        <v>129</v>
      </c>
      <c r="B143" s="18" t="s">
        <v>253</v>
      </c>
      <c r="C143" s="190" t="s">
        <v>254</v>
      </c>
      <c r="D143" s="240"/>
      <c r="E143" s="102"/>
      <c r="F143" s="241"/>
      <c r="G143" s="99"/>
      <c r="H143" s="142"/>
      <c r="I143" s="139"/>
      <c r="J143" s="140"/>
      <c r="K143" s="99"/>
    </row>
    <row r="144" spans="1:13" x14ac:dyDescent="0.2">
      <c r="A144" s="265">
        <v>130</v>
      </c>
      <c r="B144" s="21" t="s">
        <v>255</v>
      </c>
      <c r="C144" s="190" t="s">
        <v>256</v>
      </c>
      <c r="D144" s="122"/>
      <c r="E144" s="123"/>
      <c r="F144" s="55"/>
      <c r="G144" s="99"/>
      <c r="H144" s="142"/>
      <c r="I144" s="139"/>
      <c r="J144" s="140"/>
      <c r="K144" s="99"/>
    </row>
    <row r="145" spans="1:11" x14ac:dyDescent="0.2">
      <c r="A145" s="265">
        <v>131</v>
      </c>
      <c r="B145" s="147" t="s">
        <v>257</v>
      </c>
      <c r="C145" s="260" t="s">
        <v>326</v>
      </c>
      <c r="D145" s="125"/>
      <c r="E145" s="126"/>
      <c r="F145" s="57"/>
      <c r="G145" s="99"/>
      <c r="H145" s="142"/>
      <c r="I145" s="139"/>
      <c r="J145" s="140"/>
      <c r="K145" s="99"/>
    </row>
    <row r="146" spans="1:11" x14ac:dyDescent="0.2">
      <c r="A146" s="265">
        <v>132</v>
      </c>
      <c r="B146" s="176" t="s">
        <v>262</v>
      </c>
      <c r="C146" s="168" t="s">
        <v>263</v>
      </c>
      <c r="D146" s="122"/>
      <c r="E146" s="123"/>
      <c r="F146" s="55"/>
      <c r="G146" s="99"/>
      <c r="H146" s="142"/>
      <c r="I146" s="139"/>
      <c r="J146" s="140"/>
      <c r="K146" s="99"/>
    </row>
    <row r="147" spans="1:11" x14ac:dyDescent="0.2">
      <c r="A147" s="265">
        <v>133</v>
      </c>
      <c r="B147" s="24" t="s">
        <v>298</v>
      </c>
      <c r="C147" s="168" t="s">
        <v>297</v>
      </c>
      <c r="D147" s="122"/>
      <c r="E147" s="123"/>
      <c r="F147" s="55"/>
      <c r="G147" s="99"/>
      <c r="H147" s="142"/>
      <c r="I147" s="139"/>
      <c r="J147" s="140"/>
      <c r="K147" s="99"/>
    </row>
    <row r="148" spans="1:11" x14ac:dyDescent="0.2">
      <c r="A148" s="265">
        <v>134</v>
      </c>
      <c r="B148" s="24" t="s">
        <v>305</v>
      </c>
      <c r="C148" s="168" t="s">
        <v>304</v>
      </c>
      <c r="D148" s="122"/>
      <c r="E148" s="123"/>
      <c r="F148" s="55"/>
      <c r="G148" s="99"/>
      <c r="H148" s="142"/>
      <c r="I148" s="139"/>
      <c r="J148" s="140"/>
      <c r="K148" s="99"/>
    </row>
    <row r="149" spans="1:11" ht="13.5" thickBot="1" x14ac:dyDescent="0.25">
      <c r="A149" s="302">
        <v>135</v>
      </c>
      <c r="B149" s="303" t="s">
        <v>308</v>
      </c>
      <c r="C149" s="314" t="s">
        <v>309</v>
      </c>
      <c r="D149" s="334"/>
      <c r="E149" s="335"/>
      <c r="F149" s="336"/>
      <c r="G149" s="337"/>
      <c r="H149" s="338"/>
      <c r="I149" s="339"/>
      <c r="J149" s="340"/>
      <c r="K149" s="341"/>
    </row>
    <row r="150" spans="1:11" x14ac:dyDescent="0.2">
      <c r="H150" s="154">
        <v>75380565.590000004</v>
      </c>
      <c r="K150" s="289">
        <v>75380565.590000004</v>
      </c>
    </row>
    <row r="151" spans="1:11" x14ac:dyDescent="0.2">
      <c r="H151" s="25">
        <f>H6-H150</f>
        <v>0</v>
      </c>
      <c r="K151" s="25">
        <f>K6-K150</f>
        <v>0</v>
      </c>
    </row>
  </sheetData>
  <mergeCells count="20">
    <mergeCell ref="I3:J4"/>
    <mergeCell ref="A8:C8"/>
    <mergeCell ref="A6:C6"/>
    <mergeCell ref="A11:C11"/>
    <mergeCell ref="A1:K1"/>
    <mergeCell ref="A3:A5"/>
    <mergeCell ref="B3:B5"/>
    <mergeCell ref="C3:C5"/>
    <mergeCell ref="D3:F3"/>
    <mergeCell ref="G3:G5"/>
    <mergeCell ref="H3:H5"/>
    <mergeCell ref="K3:K5"/>
    <mergeCell ref="D4:D5"/>
    <mergeCell ref="E4:E5"/>
    <mergeCell ref="F4:F5"/>
    <mergeCell ref="A92:A95"/>
    <mergeCell ref="B92:B95"/>
    <mergeCell ref="A7:C7"/>
    <mergeCell ref="A9:C9"/>
    <mergeCell ref="A10:C10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153"/>
  <sheetViews>
    <sheetView zoomScale="90" zoomScaleNormal="90" workbookViewId="0">
      <pane xSplit="3" ySplit="11" topLeftCell="D127" activePane="bottomRight" state="frozen"/>
      <selection activeCell="C173" sqref="C173"/>
      <selection pane="topRight" activeCell="C173" sqref="C173"/>
      <selection pane="bottomLeft" activeCell="C173" sqref="C173"/>
      <selection pane="bottomRight" activeCell="C139" sqref="C139"/>
    </sheetView>
  </sheetViews>
  <sheetFormatPr defaultRowHeight="12.75" x14ac:dyDescent="0.2"/>
  <cols>
    <col min="1" max="1" width="6.28515625" style="4" customWidth="1"/>
    <col min="2" max="2" width="8.140625" style="4" customWidth="1"/>
    <col min="3" max="3" width="35.85546875" style="43" customWidth="1"/>
    <col min="4" max="4" width="15" style="6" customWidth="1"/>
    <col min="5" max="5" width="14" style="6" customWidth="1"/>
    <col min="6" max="6" width="15" style="3" customWidth="1"/>
    <col min="7" max="7" width="14.140625" style="6" customWidth="1"/>
    <col min="8" max="8" width="14.42578125" style="6" customWidth="1"/>
    <col min="9" max="9" width="15.28515625" style="3" customWidth="1"/>
    <col min="10" max="10" width="16.5703125" style="6" customWidth="1"/>
    <col min="11" max="11" width="10" style="6" customWidth="1"/>
    <col min="12" max="12" width="9.140625" style="6"/>
    <col min="13" max="16384" width="9.140625" style="4"/>
  </cols>
  <sheetData>
    <row r="1" spans="1:12" ht="33" customHeight="1" x14ac:dyDescent="0.2">
      <c r="A1" s="437" t="s">
        <v>320</v>
      </c>
      <c r="B1" s="438"/>
      <c r="C1" s="438"/>
      <c r="D1" s="439"/>
      <c r="E1" s="439"/>
      <c r="F1" s="439"/>
      <c r="G1" s="439"/>
      <c r="H1" s="439"/>
      <c r="I1" s="439"/>
    </row>
    <row r="2" spans="1:12" ht="13.5" thickBot="1" x14ac:dyDescent="0.25"/>
    <row r="3" spans="1:12" s="217" customFormat="1" ht="15.75" customHeight="1" x14ac:dyDescent="0.2">
      <c r="A3" s="440" t="s">
        <v>43</v>
      </c>
      <c r="B3" s="443" t="s">
        <v>265</v>
      </c>
      <c r="C3" s="446" t="s">
        <v>44</v>
      </c>
      <c r="D3" s="449" t="s">
        <v>260</v>
      </c>
      <c r="E3" s="450"/>
      <c r="F3" s="451"/>
      <c r="G3" s="452" t="s">
        <v>283</v>
      </c>
      <c r="H3" s="455" t="s">
        <v>282</v>
      </c>
      <c r="I3" s="458" t="s">
        <v>290</v>
      </c>
      <c r="J3" s="216"/>
      <c r="K3" s="216"/>
      <c r="L3" s="216"/>
    </row>
    <row r="4" spans="1:12" s="217" customFormat="1" ht="15.75" customHeight="1" x14ac:dyDescent="0.2">
      <c r="A4" s="441"/>
      <c r="B4" s="444"/>
      <c r="C4" s="447"/>
      <c r="D4" s="461" t="s">
        <v>280</v>
      </c>
      <c r="E4" s="463" t="s">
        <v>227</v>
      </c>
      <c r="F4" s="464" t="s">
        <v>231</v>
      </c>
      <c r="G4" s="453"/>
      <c r="H4" s="456"/>
      <c r="I4" s="459"/>
      <c r="J4" s="216"/>
      <c r="K4" s="216"/>
      <c r="L4" s="216"/>
    </row>
    <row r="5" spans="1:12" s="217" customFormat="1" ht="37.5" customHeight="1" thickBot="1" x14ac:dyDescent="0.25">
      <c r="A5" s="442"/>
      <c r="B5" s="445"/>
      <c r="C5" s="448"/>
      <c r="D5" s="462"/>
      <c r="E5" s="357"/>
      <c r="F5" s="359"/>
      <c r="G5" s="454"/>
      <c r="H5" s="457"/>
      <c r="I5" s="460"/>
      <c r="J5" s="216"/>
      <c r="K5" s="216"/>
      <c r="L5" s="216"/>
    </row>
    <row r="6" spans="1:12" ht="15" customHeight="1" x14ac:dyDescent="0.2">
      <c r="A6" s="369" t="s">
        <v>222</v>
      </c>
      <c r="B6" s="370"/>
      <c r="C6" s="371"/>
      <c r="D6" s="67">
        <f t="shared" ref="D6:I6" si="0">SUM(D7:D11)</f>
        <v>169003469.16999999</v>
      </c>
      <c r="E6" s="68">
        <f t="shared" si="0"/>
        <v>20362151.18</v>
      </c>
      <c r="F6" s="249">
        <f t="shared" si="0"/>
        <v>189365620.34999996</v>
      </c>
      <c r="G6" s="135">
        <f t="shared" si="0"/>
        <v>22421936.77</v>
      </c>
      <c r="H6" s="45">
        <f t="shared" si="0"/>
        <v>12119046.289999999</v>
      </c>
      <c r="I6" s="136">
        <f t="shared" si="0"/>
        <v>223906603.40999997</v>
      </c>
      <c r="J6" s="3">
        <v>223906603.40999997</v>
      </c>
      <c r="K6" s="3">
        <f>I6-J6</f>
        <v>0</v>
      </c>
    </row>
    <row r="7" spans="1:12" ht="15" customHeight="1" x14ac:dyDescent="0.2">
      <c r="A7" s="363" t="s">
        <v>313</v>
      </c>
      <c r="B7" s="367"/>
      <c r="C7" s="368"/>
      <c r="D7" s="224"/>
      <c r="E7" s="206"/>
      <c r="F7" s="225"/>
      <c r="G7" s="224"/>
      <c r="H7" s="226"/>
      <c r="I7" s="207"/>
      <c r="J7" s="3"/>
      <c r="K7" s="3"/>
    </row>
    <row r="8" spans="1:12" ht="16.5" customHeight="1" x14ac:dyDescent="0.2">
      <c r="A8" s="366" t="s">
        <v>53</v>
      </c>
      <c r="B8" s="367"/>
      <c r="C8" s="368"/>
      <c r="D8" s="248">
        <v>295.27</v>
      </c>
      <c r="E8" s="70">
        <v>81.900000000000006</v>
      </c>
      <c r="F8" s="164">
        <f t="shared" ref="F8" si="1">SUM(D8:E8)</f>
        <v>377.16999999999996</v>
      </c>
      <c r="G8" s="279">
        <v>56.41</v>
      </c>
      <c r="H8" s="250">
        <v>30.29</v>
      </c>
      <c r="I8" s="149">
        <f>F8+G8+H8</f>
        <v>463.86999999999995</v>
      </c>
      <c r="J8" s="3">
        <v>463.8699999992549</v>
      </c>
      <c r="K8" s="3">
        <f t="shared" ref="K8:K63" si="2">I8-J8</f>
        <v>7.4504669100861065E-10</v>
      </c>
    </row>
    <row r="9" spans="1:12" ht="16.5" customHeight="1" x14ac:dyDescent="0.2">
      <c r="A9" s="366" t="s">
        <v>314</v>
      </c>
      <c r="B9" s="367"/>
      <c r="C9" s="368"/>
      <c r="D9" s="223"/>
      <c r="E9" s="46"/>
      <c r="F9" s="280"/>
      <c r="G9" s="222"/>
      <c r="H9" s="227"/>
      <c r="I9" s="149"/>
      <c r="J9" s="3"/>
      <c r="K9" s="3"/>
    </row>
    <row r="10" spans="1:12" ht="16.5" customHeight="1" x14ac:dyDescent="0.2">
      <c r="A10" s="366" t="s">
        <v>315</v>
      </c>
      <c r="B10" s="367"/>
      <c r="C10" s="368"/>
      <c r="D10" s="223"/>
      <c r="E10" s="46"/>
      <c r="F10" s="280"/>
      <c r="G10" s="222"/>
      <c r="H10" s="227"/>
      <c r="I10" s="149"/>
      <c r="J10" s="3"/>
      <c r="K10" s="3"/>
    </row>
    <row r="11" spans="1:12" ht="16.5" customHeight="1" x14ac:dyDescent="0.2">
      <c r="A11" s="360" t="s">
        <v>221</v>
      </c>
      <c r="B11" s="361"/>
      <c r="C11" s="362"/>
      <c r="D11" s="171">
        <f t="shared" ref="D11:I11" si="3">SUM(D12:D149)-D92</f>
        <v>169003173.89999998</v>
      </c>
      <c r="E11" s="172">
        <f t="shared" si="3"/>
        <v>20362069.280000001</v>
      </c>
      <c r="F11" s="12">
        <f t="shared" si="3"/>
        <v>189365243.17999998</v>
      </c>
      <c r="G11" s="77">
        <f t="shared" si="3"/>
        <v>22421880.359999999</v>
      </c>
      <c r="H11" s="13">
        <f t="shared" si="3"/>
        <v>12119016</v>
      </c>
      <c r="I11" s="94">
        <f t="shared" si="3"/>
        <v>223906139.53999996</v>
      </c>
      <c r="J11" s="3">
        <v>223906139.53999996</v>
      </c>
      <c r="K11" s="3">
        <f t="shared" si="2"/>
        <v>0</v>
      </c>
    </row>
    <row r="12" spans="1:12" x14ac:dyDescent="0.2">
      <c r="A12" s="59">
        <v>1</v>
      </c>
      <c r="B12" s="52" t="s">
        <v>54</v>
      </c>
      <c r="C12" s="146" t="s">
        <v>41</v>
      </c>
      <c r="D12" s="228">
        <v>913063.8</v>
      </c>
      <c r="E12" s="281"/>
      <c r="F12" s="282">
        <f>SUM(D12:E12)</f>
        <v>913063.8</v>
      </c>
      <c r="G12" s="58"/>
      <c r="H12" s="56"/>
      <c r="I12" s="283">
        <f>F12+G12+H12</f>
        <v>913063.8</v>
      </c>
      <c r="J12" s="6">
        <v>913063.8</v>
      </c>
      <c r="K12" s="6">
        <f t="shared" si="2"/>
        <v>0</v>
      </c>
    </row>
    <row r="13" spans="1:12" x14ac:dyDescent="0.2">
      <c r="A13" s="59">
        <v>2</v>
      </c>
      <c r="B13" s="19" t="s">
        <v>55</v>
      </c>
      <c r="C13" s="146" t="s">
        <v>207</v>
      </c>
      <c r="D13" s="228">
        <v>1346040</v>
      </c>
      <c r="E13" s="281"/>
      <c r="F13" s="282">
        <f t="shared" ref="F13:F71" si="4">SUM(D13:E13)</f>
        <v>1346040</v>
      </c>
      <c r="G13" s="58"/>
      <c r="H13" s="56"/>
      <c r="I13" s="283">
        <f t="shared" ref="I13:I71" si="5">F13+G13+H13</f>
        <v>1346040</v>
      </c>
      <c r="J13" s="6">
        <v>1346040</v>
      </c>
      <c r="K13" s="6">
        <f t="shared" si="2"/>
        <v>0</v>
      </c>
    </row>
    <row r="14" spans="1:12" x14ac:dyDescent="0.2">
      <c r="A14" s="59">
        <v>3</v>
      </c>
      <c r="B14" s="175" t="s">
        <v>56</v>
      </c>
      <c r="C14" s="146" t="s">
        <v>5</v>
      </c>
      <c r="D14" s="228">
        <v>2645529.4500000002</v>
      </c>
      <c r="E14" s="281"/>
      <c r="F14" s="282">
        <f t="shared" si="4"/>
        <v>2645529.4500000002</v>
      </c>
      <c r="G14" s="58"/>
      <c r="H14" s="56"/>
      <c r="I14" s="283">
        <f t="shared" si="5"/>
        <v>2645529.4500000002</v>
      </c>
      <c r="J14" s="6">
        <v>2645529.4500000002</v>
      </c>
      <c r="K14" s="6">
        <f t="shared" si="2"/>
        <v>0</v>
      </c>
    </row>
    <row r="15" spans="1:12" x14ac:dyDescent="0.2">
      <c r="A15" s="59">
        <v>4</v>
      </c>
      <c r="B15" s="52" t="s">
        <v>57</v>
      </c>
      <c r="C15" s="146" t="s">
        <v>208</v>
      </c>
      <c r="D15" s="20">
        <v>1065615</v>
      </c>
      <c r="E15" s="281"/>
      <c r="F15" s="282">
        <f t="shared" si="4"/>
        <v>1065615</v>
      </c>
      <c r="G15" s="58"/>
      <c r="H15" s="56"/>
      <c r="I15" s="283">
        <f t="shared" si="5"/>
        <v>1065615</v>
      </c>
      <c r="J15" s="6">
        <v>1065615</v>
      </c>
      <c r="K15" s="6">
        <f t="shared" si="2"/>
        <v>0</v>
      </c>
    </row>
    <row r="16" spans="1:12" ht="12.75" customHeight="1" x14ac:dyDescent="0.2">
      <c r="A16" s="59">
        <v>5</v>
      </c>
      <c r="B16" s="52" t="s">
        <v>58</v>
      </c>
      <c r="C16" s="146" t="s">
        <v>8</v>
      </c>
      <c r="D16" s="20">
        <v>858100.5</v>
      </c>
      <c r="E16" s="281"/>
      <c r="F16" s="282">
        <f t="shared" si="4"/>
        <v>858100.5</v>
      </c>
      <c r="G16" s="58"/>
      <c r="H16" s="56"/>
      <c r="I16" s="283">
        <f t="shared" si="5"/>
        <v>858100.5</v>
      </c>
      <c r="J16" s="6">
        <v>858100.5</v>
      </c>
      <c r="K16" s="6">
        <f t="shared" si="2"/>
        <v>0</v>
      </c>
    </row>
    <row r="17" spans="1:11" x14ac:dyDescent="0.2">
      <c r="A17" s="59">
        <v>6</v>
      </c>
      <c r="B17" s="175" t="s">
        <v>59</v>
      </c>
      <c r="C17" s="146" t="s">
        <v>60</v>
      </c>
      <c r="D17" s="20">
        <v>6144672.5999999996</v>
      </c>
      <c r="E17" s="15">
        <v>176625.36</v>
      </c>
      <c r="F17" s="282">
        <f t="shared" si="4"/>
        <v>6321297.96</v>
      </c>
      <c r="G17" s="48"/>
      <c r="H17" s="49">
        <v>5049590</v>
      </c>
      <c r="I17" s="283">
        <f t="shared" si="5"/>
        <v>11370887.960000001</v>
      </c>
      <c r="J17" s="6">
        <v>11370887.960000001</v>
      </c>
      <c r="K17" s="6">
        <f t="shared" si="2"/>
        <v>0</v>
      </c>
    </row>
    <row r="18" spans="1:11" x14ac:dyDescent="0.2">
      <c r="A18" s="59">
        <v>7</v>
      </c>
      <c r="B18" s="52" t="s">
        <v>61</v>
      </c>
      <c r="C18" s="146" t="s">
        <v>209</v>
      </c>
      <c r="D18" s="20">
        <v>2523825</v>
      </c>
      <c r="E18" s="15"/>
      <c r="F18" s="282">
        <f t="shared" si="4"/>
        <v>2523825</v>
      </c>
      <c r="G18" s="48"/>
      <c r="H18" s="49"/>
      <c r="I18" s="283">
        <f t="shared" si="5"/>
        <v>2523825</v>
      </c>
      <c r="J18" s="6">
        <v>2523825</v>
      </c>
      <c r="K18" s="6">
        <f t="shared" si="2"/>
        <v>0</v>
      </c>
    </row>
    <row r="19" spans="1:11" x14ac:dyDescent="0.2">
      <c r="A19" s="59">
        <v>8</v>
      </c>
      <c r="B19" s="175" t="s">
        <v>62</v>
      </c>
      <c r="C19" s="146" t="s">
        <v>17</v>
      </c>
      <c r="D19" s="20">
        <v>1080197.1000000001</v>
      </c>
      <c r="E19" s="15"/>
      <c r="F19" s="282">
        <f t="shared" si="4"/>
        <v>1080197.1000000001</v>
      </c>
      <c r="G19" s="48"/>
      <c r="H19" s="49"/>
      <c r="I19" s="283">
        <f t="shared" si="5"/>
        <v>1080197.1000000001</v>
      </c>
      <c r="J19" s="6">
        <v>1080197.1000000001</v>
      </c>
      <c r="K19" s="6">
        <f t="shared" si="2"/>
        <v>0</v>
      </c>
    </row>
    <row r="20" spans="1:11" x14ac:dyDescent="0.2">
      <c r="A20" s="59">
        <v>9</v>
      </c>
      <c r="B20" s="175" t="s">
        <v>63</v>
      </c>
      <c r="C20" s="146" t="s">
        <v>6</v>
      </c>
      <c r="D20" s="20">
        <v>1328653.6499999999</v>
      </c>
      <c r="E20" s="15"/>
      <c r="F20" s="282">
        <f t="shared" si="4"/>
        <v>1328653.6499999999</v>
      </c>
      <c r="G20" s="48"/>
      <c r="H20" s="49"/>
      <c r="I20" s="283">
        <f t="shared" si="5"/>
        <v>1328653.6499999999</v>
      </c>
      <c r="J20" s="6">
        <v>1328653.6499999999</v>
      </c>
      <c r="K20" s="6">
        <f t="shared" si="2"/>
        <v>0</v>
      </c>
    </row>
    <row r="21" spans="1:11" x14ac:dyDescent="0.2">
      <c r="A21" s="59">
        <v>10</v>
      </c>
      <c r="B21" s="175" t="s">
        <v>64</v>
      </c>
      <c r="C21" s="146" t="s">
        <v>18</v>
      </c>
      <c r="D21" s="20">
        <v>1314632.3999999999</v>
      </c>
      <c r="E21" s="15"/>
      <c r="F21" s="282">
        <f t="shared" si="4"/>
        <v>1314632.3999999999</v>
      </c>
      <c r="G21" s="48"/>
      <c r="H21" s="49"/>
      <c r="I21" s="283">
        <f t="shared" si="5"/>
        <v>1314632.3999999999</v>
      </c>
      <c r="J21" s="6">
        <v>1314632.3999999999</v>
      </c>
      <c r="K21" s="6">
        <f t="shared" si="2"/>
        <v>0</v>
      </c>
    </row>
    <row r="22" spans="1:11" x14ac:dyDescent="0.2">
      <c r="A22" s="59">
        <v>11</v>
      </c>
      <c r="B22" s="175" t="s">
        <v>65</v>
      </c>
      <c r="C22" s="146" t="s">
        <v>7</v>
      </c>
      <c r="D22" s="20">
        <v>939423.75</v>
      </c>
      <c r="E22" s="15"/>
      <c r="F22" s="282">
        <f t="shared" si="4"/>
        <v>939423.75</v>
      </c>
      <c r="G22" s="48"/>
      <c r="H22" s="49"/>
      <c r="I22" s="283">
        <f t="shared" si="5"/>
        <v>939423.75</v>
      </c>
      <c r="J22" s="6">
        <v>939423.75</v>
      </c>
      <c r="K22" s="6">
        <f t="shared" si="2"/>
        <v>0</v>
      </c>
    </row>
    <row r="23" spans="1:11" x14ac:dyDescent="0.2">
      <c r="A23" s="59">
        <v>12</v>
      </c>
      <c r="B23" s="175" t="s">
        <v>66</v>
      </c>
      <c r="C23" s="146" t="s">
        <v>19</v>
      </c>
      <c r="D23" s="20">
        <v>1785185.55</v>
      </c>
      <c r="E23" s="15"/>
      <c r="F23" s="282">
        <f t="shared" si="4"/>
        <v>1785185.55</v>
      </c>
      <c r="G23" s="48"/>
      <c r="H23" s="49"/>
      <c r="I23" s="283">
        <f t="shared" si="5"/>
        <v>1785185.55</v>
      </c>
      <c r="J23" s="6">
        <v>1785185.55</v>
      </c>
      <c r="K23" s="6">
        <f t="shared" si="2"/>
        <v>0</v>
      </c>
    </row>
    <row r="24" spans="1:11" x14ac:dyDescent="0.2">
      <c r="A24" s="59">
        <v>13</v>
      </c>
      <c r="B24" s="175" t="s">
        <v>232</v>
      </c>
      <c r="C24" s="146" t="s">
        <v>233</v>
      </c>
      <c r="D24" s="20"/>
      <c r="E24" s="15"/>
      <c r="F24" s="282">
        <f t="shared" si="4"/>
        <v>0</v>
      </c>
      <c r="G24" s="48"/>
      <c r="H24" s="49"/>
      <c r="I24" s="283">
        <f t="shared" si="5"/>
        <v>0</v>
      </c>
    </row>
    <row r="25" spans="1:11" x14ac:dyDescent="0.2">
      <c r="A25" s="59">
        <v>14</v>
      </c>
      <c r="B25" s="175" t="s">
        <v>67</v>
      </c>
      <c r="C25" s="146" t="s">
        <v>22</v>
      </c>
      <c r="D25" s="20">
        <v>1545141.75</v>
      </c>
      <c r="E25" s="15"/>
      <c r="F25" s="282">
        <f t="shared" si="4"/>
        <v>1545141.75</v>
      </c>
      <c r="G25" s="48"/>
      <c r="H25" s="49"/>
      <c r="I25" s="283">
        <f t="shared" si="5"/>
        <v>1545141.75</v>
      </c>
      <c r="J25" s="6">
        <v>1545141.75</v>
      </c>
      <c r="K25" s="6">
        <f t="shared" si="2"/>
        <v>0</v>
      </c>
    </row>
    <row r="26" spans="1:11" x14ac:dyDescent="0.2">
      <c r="A26" s="59">
        <v>15</v>
      </c>
      <c r="B26" s="175" t="s">
        <v>68</v>
      </c>
      <c r="C26" s="146" t="s">
        <v>10</v>
      </c>
      <c r="D26" s="20">
        <v>2498586.75</v>
      </c>
      <c r="E26" s="15"/>
      <c r="F26" s="282">
        <f t="shared" si="4"/>
        <v>2498586.75</v>
      </c>
      <c r="G26" s="48"/>
      <c r="H26" s="49"/>
      <c r="I26" s="283">
        <f t="shared" si="5"/>
        <v>2498586.75</v>
      </c>
      <c r="J26" s="6">
        <v>2498586.75</v>
      </c>
      <c r="K26" s="6">
        <f t="shared" si="2"/>
        <v>0</v>
      </c>
    </row>
    <row r="27" spans="1:11" x14ac:dyDescent="0.2">
      <c r="A27" s="59">
        <v>16</v>
      </c>
      <c r="B27" s="175" t="s">
        <v>69</v>
      </c>
      <c r="C27" s="146" t="s">
        <v>310</v>
      </c>
      <c r="D27" s="20">
        <v>2156468.25</v>
      </c>
      <c r="E27" s="15"/>
      <c r="F27" s="282">
        <f t="shared" si="4"/>
        <v>2156468.25</v>
      </c>
      <c r="G27" s="48"/>
      <c r="H27" s="49"/>
      <c r="I27" s="283">
        <f t="shared" si="5"/>
        <v>2156468.25</v>
      </c>
      <c r="J27" s="6">
        <v>2156468.25</v>
      </c>
      <c r="K27" s="6">
        <f t="shared" si="2"/>
        <v>0</v>
      </c>
    </row>
    <row r="28" spans="1:11" x14ac:dyDescent="0.2">
      <c r="A28" s="59">
        <v>17</v>
      </c>
      <c r="B28" s="175" t="s">
        <v>70</v>
      </c>
      <c r="C28" s="146" t="s">
        <v>9</v>
      </c>
      <c r="D28" s="20">
        <v>5672436.9000000004</v>
      </c>
      <c r="E28" s="15">
        <v>176625.36</v>
      </c>
      <c r="F28" s="282">
        <f t="shared" si="4"/>
        <v>5849062.2600000007</v>
      </c>
      <c r="G28" s="48"/>
      <c r="H28" s="49">
        <v>2019836</v>
      </c>
      <c r="I28" s="283">
        <f t="shared" si="5"/>
        <v>7868898.2600000007</v>
      </c>
      <c r="J28" s="6">
        <v>7868898.2600000007</v>
      </c>
      <c r="K28" s="6">
        <f t="shared" si="2"/>
        <v>0</v>
      </c>
    </row>
    <row r="29" spans="1:11" x14ac:dyDescent="0.2">
      <c r="A29" s="59">
        <v>18</v>
      </c>
      <c r="B29" s="52" t="s">
        <v>71</v>
      </c>
      <c r="C29" s="146" t="s">
        <v>11</v>
      </c>
      <c r="D29" s="20">
        <v>589453.35</v>
      </c>
      <c r="E29" s="15"/>
      <c r="F29" s="282">
        <f t="shared" si="4"/>
        <v>589453.35</v>
      </c>
      <c r="G29" s="48"/>
      <c r="H29" s="49"/>
      <c r="I29" s="283">
        <f t="shared" si="5"/>
        <v>589453.35</v>
      </c>
      <c r="J29" s="6">
        <v>589453.35</v>
      </c>
      <c r="K29" s="6">
        <f t="shared" si="2"/>
        <v>0</v>
      </c>
    </row>
    <row r="30" spans="1:11" x14ac:dyDescent="0.2">
      <c r="A30" s="59">
        <v>19</v>
      </c>
      <c r="B30" s="52" t="s">
        <v>72</v>
      </c>
      <c r="C30" s="146" t="s">
        <v>210</v>
      </c>
      <c r="D30" s="20">
        <v>1104874.5</v>
      </c>
      <c r="E30" s="15"/>
      <c r="F30" s="282">
        <f t="shared" si="4"/>
        <v>1104874.5</v>
      </c>
      <c r="G30" s="48"/>
      <c r="H30" s="49"/>
      <c r="I30" s="283">
        <f t="shared" si="5"/>
        <v>1104874.5</v>
      </c>
      <c r="J30" s="6">
        <v>1104874.5</v>
      </c>
      <c r="K30" s="6">
        <f t="shared" si="2"/>
        <v>0</v>
      </c>
    </row>
    <row r="31" spans="1:11" x14ac:dyDescent="0.2">
      <c r="A31" s="59">
        <v>20</v>
      </c>
      <c r="B31" s="52" t="s">
        <v>73</v>
      </c>
      <c r="C31" s="146" t="s">
        <v>311</v>
      </c>
      <c r="D31" s="20">
        <v>3894542.4</v>
      </c>
      <c r="E31" s="15"/>
      <c r="F31" s="282">
        <f t="shared" si="4"/>
        <v>3894542.4</v>
      </c>
      <c r="G31" s="48"/>
      <c r="H31" s="49">
        <v>504959</v>
      </c>
      <c r="I31" s="283">
        <f t="shared" si="5"/>
        <v>4399501.4000000004</v>
      </c>
      <c r="J31" s="6">
        <v>4399501.4000000004</v>
      </c>
      <c r="K31" s="6">
        <f t="shared" si="2"/>
        <v>0</v>
      </c>
    </row>
    <row r="32" spans="1:11" x14ac:dyDescent="0.2">
      <c r="A32" s="59">
        <v>21</v>
      </c>
      <c r="B32" s="52" t="s">
        <v>74</v>
      </c>
      <c r="C32" s="146" t="s">
        <v>37</v>
      </c>
      <c r="D32" s="20">
        <v>2575423.2000000002</v>
      </c>
      <c r="E32" s="15">
        <v>176625.36</v>
      </c>
      <c r="F32" s="282">
        <f t="shared" si="4"/>
        <v>2752048.56</v>
      </c>
      <c r="G32" s="48"/>
      <c r="H32" s="49"/>
      <c r="I32" s="283">
        <f t="shared" si="5"/>
        <v>2752048.56</v>
      </c>
      <c r="J32" s="6">
        <v>2752048.56</v>
      </c>
      <c r="K32" s="6">
        <f t="shared" si="2"/>
        <v>0</v>
      </c>
    </row>
    <row r="33" spans="1:12" s="17" customFormat="1" x14ac:dyDescent="0.2">
      <c r="A33" s="59">
        <v>22</v>
      </c>
      <c r="B33" s="175" t="s">
        <v>75</v>
      </c>
      <c r="C33" s="146" t="s">
        <v>76</v>
      </c>
      <c r="D33" s="20"/>
      <c r="E33" s="15"/>
      <c r="F33" s="284">
        <f t="shared" si="4"/>
        <v>0</v>
      </c>
      <c r="G33" s="50"/>
      <c r="H33" s="51"/>
      <c r="I33" s="285">
        <f t="shared" si="5"/>
        <v>0</v>
      </c>
      <c r="J33" s="292"/>
      <c r="K33" s="6"/>
      <c r="L33" s="292"/>
    </row>
    <row r="34" spans="1:12" s="17" customFormat="1" x14ac:dyDescent="0.2">
      <c r="A34" s="59">
        <v>23</v>
      </c>
      <c r="B34" s="175" t="s">
        <v>77</v>
      </c>
      <c r="C34" s="146" t="s">
        <v>78</v>
      </c>
      <c r="D34" s="20"/>
      <c r="E34" s="15"/>
      <c r="F34" s="284">
        <f t="shared" si="4"/>
        <v>0</v>
      </c>
      <c r="G34" s="50"/>
      <c r="H34" s="51"/>
      <c r="I34" s="285">
        <f t="shared" si="5"/>
        <v>0</v>
      </c>
      <c r="J34" s="292"/>
      <c r="K34" s="6"/>
      <c r="L34" s="292"/>
    </row>
    <row r="35" spans="1:12" s="17" customFormat="1" ht="25.5" x14ac:dyDescent="0.2">
      <c r="A35" s="59">
        <v>24</v>
      </c>
      <c r="B35" s="175" t="s">
        <v>79</v>
      </c>
      <c r="C35" s="146" t="s">
        <v>80</v>
      </c>
      <c r="D35" s="20"/>
      <c r="E35" s="15"/>
      <c r="F35" s="284">
        <f t="shared" si="4"/>
        <v>0</v>
      </c>
      <c r="G35" s="50"/>
      <c r="H35" s="51"/>
      <c r="I35" s="285">
        <f t="shared" si="5"/>
        <v>0</v>
      </c>
      <c r="J35" s="292"/>
      <c r="K35" s="6"/>
      <c r="L35" s="292"/>
    </row>
    <row r="36" spans="1:12" s="17" customFormat="1" x14ac:dyDescent="0.2">
      <c r="A36" s="59">
        <v>25</v>
      </c>
      <c r="B36" s="52" t="s">
        <v>81</v>
      </c>
      <c r="C36" s="146" t="s">
        <v>82</v>
      </c>
      <c r="D36" s="20">
        <v>3653376.9</v>
      </c>
      <c r="E36" s="15"/>
      <c r="F36" s="284">
        <f t="shared" si="4"/>
        <v>3653376.9</v>
      </c>
      <c r="G36" s="50"/>
      <c r="H36" s="51"/>
      <c r="I36" s="285">
        <f t="shared" si="5"/>
        <v>3653376.9</v>
      </c>
      <c r="J36" s="292">
        <v>3653376.9</v>
      </c>
      <c r="K36" s="6">
        <f t="shared" si="2"/>
        <v>0</v>
      </c>
      <c r="L36" s="292"/>
    </row>
    <row r="37" spans="1:12" s="17" customFormat="1" x14ac:dyDescent="0.2">
      <c r="A37" s="59">
        <v>26</v>
      </c>
      <c r="B37" s="175" t="s">
        <v>83</v>
      </c>
      <c r="C37" s="146" t="s">
        <v>84</v>
      </c>
      <c r="D37" s="20"/>
      <c r="E37" s="15"/>
      <c r="F37" s="284">
        <f t="shared" si="4"/>
        <v>0</v>
      </c>
      <c r="G37" s="50"/>
      <c r="H37" s="51"/>
      <c r="I37" s="285">
        <f t="shared" si="5"/>
        <v>0</v>
      </c>
      <c r="J37" s="292"/>
      <c r="K37" s="6"/>
      <c r="L37" s="292"/>
    </row>
    <row r="38" spans="1:12" s="17" customFormat="1" x14ac:dyDescent="0.2">
      <c r="A38" s="59">
        <v>27</v>
      </c>
      <c r="B38" s="19" t="s">
        <v>85</v>
      </c>
      <c r="C38" s="146" t="s">
        <v>86</v>
      </c>
      <c r="D38" s="20"/>
      <c r="E38" s="15"/>
      <c r="F38" s="284">
        <f t="shared" si="4"/>
        <v>0</v>
      </c>
      <c r="G38" s="50"/>
      <c r="H38" s="51"/>
      <c r="I38" s="285">
        <f t="shared" si="5"/>
        <v>0</v>
      </c>
      <c r="J38" s="292"/>
      <c r="K38" s="6"/>
      <c r="L38" s="292"/>
    </row>
    <row r="39" spans="1:12" s="17" customFormat="1" x14ac:dyDescent="0.2">
      <c r="A39" s="265">
        <v>28</v>
      </c>
      <c r="B39" s="19" t="s">
        <v>87</v>
      </c>
      <c r="C39" s="146" t="s">
        <v>38</v>
      </c>
      <c r="D39" s="20">
        <v>3547376.25</v>
      </c>
      <c r="E39" s="15">
        <v>176625.36</v>
      </c>
      <c r="F39" s="284">
        <f t="shared" si="4"/>
        <v>3724001.61</v>
      </c>
      <c r="G39" s="50"/>
      <c r="H39" s="51"/>
      <c r="I39" s="285">
        <f t="shared" si="5"/>
        <v>3724001.61</v>
      </c>
      <c r="J39" s="292">
        <v>3724001.61</v>
      </c>
      <c r="K39" s="6">
        <f t="shared" si="2"/>
        <v>0</v>
      </c>
      <c r="L39" s="292"/>
    </row>
    <row r="40" spans="1:12" s="17" customFormat="1" x14ac:dyDescent="0.2">
      <c r="A40" s="265">
        <v>29</v>
      </c>
      <c r="B40" s="52" t="s">
        <v>88</v>
      </c>
      <c r="C40" s="146" t="s">
        <v>36</v>
      </c>
      <c r="D40" s="20"/>
      <c r="E40" s="15"/>
      <c r="F40" s="284">
        <f t="shared" si="4"/>
        <v>0</v>
      </c>
      <c r="G40" s="50"/>
      <c r="H40" s="51"/>
      <c r="I40" s="285">
        <f t="shared" si="5"/>
        <v>0</v>
      </c>
      <c r="J40" s="292"/>
      <c r="K40" s="6"/>
      <c r="L40" s="292"/>
    </row>
    <row r="41" spans="1:12" x14ac:dyDescent="0.2">
      <c r="A41" s="265">
        <v>30</v>
      </c>
      <c r="B41" s="19" t="s">
        <v>89</v>
      </c>
      <c r="C41" s="146" t="s">
        <v>16</v>
      </c>
      <c r="D41" s="20">
        <v>1607396.1</v>
      </c>
      <c r="E41" s="15"/>
      <c r="F41" s="282">
        <f t="shared" si="4"/>
        <v>1607396.1</v>
      </c>
      <c r="G41" s="48"/>
      <c r="H41" s="49"/>
      <c r="I41" s="283">
        <f t="shared" si="5"/>
        <v>1607396.1</v>
      </c>
      <c r="J41" s="6">
        <v>1607396.1</v>
      </c>
      <c r="K41" s="6">
        <f t="shared" si="2"/>
        <v>0</v>
      </c>
    </row>
    <row r="42" spans="1:12" x14ac:dyDescent="0.2">
      <c r="A42" s="265">
        <v>31</v>
      </c>
      <c r="B42" s="175" t="s">
        <v>90</v>
      </c>
      <c r="C42" s="146" t="s">
        <v>21</v>
      </c>
      <c r="D42" s="20">
        <v>4492969.3499999996</v>
      </c>
      <c r="E42" s="15"/>
      <c r="F42" s="282">
        <f t="shared" si="4"/>
        <v>4492969.3499999996</v>
      </c>
      <c r="G42" s="48"/>
      <c r="H42" s="49"/>
      <c r="I42" s="283">
        <f t="shared" si="5"/>
        <v>4492969.3499999996</v>
      </c>
      <c r="J42" s="6">
        <v>4492969.3499999996</v>
      </c>
      <c r="K42" s="6">
        <f t="shared" si="2"/>
        <v>0</v>
      </c>
    </row>
    <row r="43" spans="1:12" x14ac:dyDescent="0.2">
      <c r="A43" s="265">
        <v>32</v>
      </c>
      <c r="B43" s="19" t="s">
        <v>91</v>
      </c>
      <c r="C43" s="146" t="s">
        <v>24</v>
      </c>
      <c r="D43" s="20">
        <v>1423998.15</v>
      </c>
      <c r="E43" s="15"/>
      <c r="F43" s="282">
        <f t="shared" si="4"/>
        <v>1423998.15</v>
      </c>
      <c r="G43" s="48"/>
      <c r="H43" s="49"/>
      <c r="I43" s="283">
        <f t="shared" si="5"/>
        <v>1423998.15</v>
      </c>
      <c r="J43" s="6">
        <v>1423998.15</v>
      </c>
      <c r="K43" s="6">
        <f t="shared" si="2"/>
        <v>0</v>
      </c>
    </row>
    <row r="44" spans="1:12" x14ac:dyDescent="0.2">
      <c r="A44" s="265">
        <v>33</v>
      </c>
      <c r="B44" s="52" t="s">
        <v>92</v>
      </c>
      <c r="C44" s="146" t="s">
        <v>211</v>
      </c>
      <c r="D44" s="20">
        <v>3347713.65</v>
      </c>
      <c r="E44" s="15"/>
      <c r="F44" s="282">
        <f t="shared" si="4"/>
        <v>3347713.65</v>
      </c>
      <c r="G44" s="48"/>
      <c r="H44" s="49"/>
      <c r="I44" s="283">
        <f t="shared" si="5"/>
        <v>3347713.65</v>
      </c>
      <c r="J44" s="6">
        <v>3347713.65</v>
      </c>
      <c r="K44" s="6">
        <f t="shared" si="2"/>
        <v>0</v>
      </c>
    </row>
    <row r="45" spans="1:12" x14ac:dyDescent="0.2">
      <c r="A45" s="265">
        <v>34</v>
      </c>
      <c r="B45" s="110" t="s">
        <v>93</v>
      </c>
      <c r="C45" s="204" t="s">
        <v>212</v>
      </c>
      <c r="D45" s="20">
        <v>1425119.85</v>
      </c>
      <c r="E45" s="15"/>
      <c r="F45" s="282">
        <f t="shared" si="4"/>
        <v>1425119.85</v>
      </c>
      <c r="G45" s="48"/>
      <c r="H45" s="49"/>
      <c r="I45" s="283">
        <f t="shared" si="5"/>
        <v>1425119.85</v>
      </c>
      <c r="J45" s="6">
        <v>1425119.85</v>
      </c>
      <c r="K45" s="6">
        <f t="shared" si="2"/>
        <v>0</v>
      </c>
    </row>
    <row r="46" spans="1:12" x14ac:dyDescent="0.2">
      <c r="A46" s="265">
        <v>35</v>
      </c>
      <c r="B46" s="52" t="s">
        <v>94</v>
      </c>
      <c r="C46" s="146" t="s">
        <v>213</v>
      </c>
      <c r="D46" s="20">
        <v>724057.35</v>
      </c>
      <c r="E46" s="15"/>
      <c r="F46" s="282">
        <f t="shared" si="4"/>
        <v>724057.35</v>
      </c>
      <c r="G46" s="48"/>
      <c r="H46" s="49"/>
      <c r="I46" s="283">
        <f t="shared" si="5"/>
        <v>724057.35</v>
      </c>
      <c r="J46" s="6">
        <v>724057.35</v>
      </c>
      <c r="K46" s="6">
        <f t="shared" si="2"/>
        <v>0</v>
      </c>
    </row>
    <row r="47" spans="1:12" x14ac:dyDescent="0.2">
      <c r="A47" s="265">
        <v>36</v>
      </c>
      <c r="B47" s="52" t="s">
        <v>95</v>
      </c>
      <c r="C47" s="146" t="s">
        <v>23</v>
      </c>
      <c r="D47" s="20">
        <v>1273690.3500000001</v>
      </c>
      <c r="E47" s="15"/>
      <c r="F47" s="282">
        <f t="shared" si="4"/>
        <v>1273690.3500000001</v>
      </c>
      <c r="G47" s="48"/>
      <c r="H47" s="49"/>
      <c r="I47" s="283">
        <f t="shared" si="5"/>
        <v>1273690.3500000001</v>
      </c>
      <c r="J47" s="6">
        <v>1273690.3500000001</v>
      </c>
      <c r="K47" s="6">
        <f t="shared" si="2"/>
        <v>0</v>
      </c>
    </row>
    <row r="48" spans="1:12" x14ac:dyDescent="0.2">
      <c r="A48" s="265">
        <v>37</v>
      </c>
      <c r="B48" s="175" t="s">
        <v>96</v>
      </c>
      <c r="C48" s="146" t="s">
        <v>20</v>
      </c>
      <c r="D48" s="20">
        <v>1158155.25</v>
      </c>
      <c r="E48" s="15"/>
      <c r="F48" s="282">
        <f t="shared" si="4"/>
        <v>1158155.25</v>
      </c>
      <c r="G48" s="48"/>
      <c r="H48" s="49"/>
      <c r="I48" s="283">
        <f t="shared" si="5"/>
        <v>1158155.25</v>
      </c>
      <c r="J48" s="6">
        <v>1158155.25</v>
      </c>
      <c r="K48" s="6">
        <f t="shared" si="2"/>
        <v>0</v>
      </c>
    </row>
    <row r="49" spans="1:11" x14ac:dyDescent="0.2">
      <c r="A49" s="265">
        <v>38</v>
      </c>
      <c r="B49" s="19" t="s">
        <v>97</v>
      </c>
      <c r="C49" s="146" t="s">
        <v>98</v>
      </c>
      <c r="D49" s="20"/>
      <c r="E49" s="15"/>
      <c r="F49" s="282">
        <f t="shared" si="4"/>
        <v>0</v>
      </c>
      <c r="G49" s="48"/>
      <c r="H49" s="49"/>
      <c r="I49" s="283">
        <f t="shared" si="5"/>
        <v>0</v>
      </c>
    </row>
    <row r="50" spans="1:11" x14ac:dyDescent="0.2">
      <c r="A50" s="265">
        <v>39</v>
      </c>
      <c r="B50" s="175" t="s">
        <v>99</v>
      </c>
      <c r="C50" s="146" t="s">
        <v>100</v>
      </c>
      <c r="D50" s="20">
        <v>4765542.45</v>
      </c>
      <c r="E50" s="15">
        <v>176625.36</v>
      </c>
      <c r="F50" s="282">
        <f t="shared" si="4"/>
        <v>4942167.8100000005</v>
      </c>
      <c r="G50" s="48"/>
      <c r="H50" s="49"/>
      <c r="I50" s="283">
        <f t="shared" si="5"/>
        <v>4942167.8100000005</v>
      </c>
      <c r="J50" s="6">
        <v>4942167.8100000005</v>
      </c>
      <c r="K50" s="6">
        <f t="shared" si="2"/>
        <v>0</v>
      </c>
    </row>
    <row r="51" spans="1:11" x14ac:dyDescent="0.2">
      <c r="A51" s="265">
        <v>40</v>
      </c>
      <c r="B51" s="52" t="s">
        <v>101</v>
      </c>
      <c r="C51" s="146" t="s">
        <v>218</v>
      </c>
      <c r="D51" s="20">
        <v>1514855.85</v>
      </c>
      <c r="E51" s="15"/>
      <c r="F51" s="282">
        <f t="shared" si="4"/>
        <v>1514855.85</v>
      </c>
      <c r="G51" s="48"/>
      <c r="H51" s="49"/>
      <c r="I51" s="283">
        <f t="shared" si="5"/>
        <v>1514855.85</v>
      </c>
      <c r="J51" s="6">
        <v>1514855.85</v>
      </c>
      <c r="K51" s="6">
        <f t="shared" si="2"/>
        <v>0</v>
      </c>
    </row>
    <row r="52" spans="1:11" x14ac:dyDescent="0.2">
      <c r="A52" s="265">
        <v>41</v>
      </c>
      <c r="B52" s="52" t="s">
        <v>102</v>
      </c>
      <c r="C52" s="146" t="s">
        <v>2</v>
      </c>
      <c r="D52" s="20">
        <v>4169919.75</v>
      </c>
      <c r="E52" s="15"/>
      <c r="F52" s="282">
        <f t="shared" si="4"/>
        <v>4169919.75</v>
      </c>
      <c r="G52" s="48"/>
      <c r="H52" s="49">
        <v>1009918</v>
      </c>
      <c r="I52" s="283">
        <f t="shared" si="5"/>
        <v>5179837.75</v>
      </c>
      <c r="J52" s="6">
        <v>5179837.75</v>
      </c>
      <c r="K52" s="6">
        <f t="shared" si="2"/>
        <v>0</v>
      </c>
    </row>
    <row r="53" spans="1:11" x14ac:dyDescent="0.2">
      <c r="A53" s="265">
        <v>42</v>
      </c>
      <c r="B53" s="175" t="s">
        <v>103</v>
      </c>
      <c r="C53" s="146" t="s">
        <v>3</v>
      </c>
      <c r="D53" s="20">
        <v>1298928.6000000001</v>
      </c>
      <c r="E53" s="15"/>
      <c r="F53" s="282">
        <f t="shared" si="4"/>
        <v>1298928.6000000001</v>
      </c>
      <c r="G53" s="48"/>
      <c r="H53" s="49"/>
      <c r="I53" s="283">
        <f t="shared" si="5"/>
        <v>1298928.6000000001</v>
      </c>
      <c r="J53" s="6">
        <v>1298928.6000000001</v>
      </c>
      <c r="K53" s="6">
        <f t="shared" si="2"/>
        <v>0</v>
      </c>
    </row>
    <row r="54" spans="1:11" x14ac:dyDescent="0.2">
      <c r="A54" s="265">
        <v>43</v>
      </c>
      <c r="B54" s="19" t="s">
        <v>149</v>
      </c>
      <c r="C54" s="146" t="s">
        <v>32</v>
      </c>
      <c r="D54" s="20">
        <v>1368474</v>
      </c>
      <c r="E54" s="15"/>
      <c r="F54" s="282">
        <f t="shared" si="4"/>
        <v>1368474</v>
      </c>
      <c r="G54" s="48"/>
      <c r="H54" s="49"/>
      <c r="I54" s="283">
        <f t="shared" si="5"/>
        <v>1368474</v>
      </c>
      <c r="J54" s="6">
        <v>1368474</v>
      </c>
      <c r="K54" s="6">
        <f t="shared" si="2"/>
        <v>0</v>
      </c>
    </row>
    <row r="55" spans="1:11" x14ac:dyDescent="0.2">
      <c r="A55" s="265">
        <v>87</v>
      </c>
      <c r="B55" s="175" t="s">
        <v>104</v>
      </c>
      <c r="C55" s="146" t="s">
        <v>214</v>
      </c>
      <c r="D55" s="20">
        <v>1422315.6</v>
      </c>
      <c r="E55" s="15"/>
      <c r="F55" s="282">
        <f t="shared" si="4"/>
        <v>1422315.6</v>
      </c>
      <c r="G55" s="48"/>
      <c r="H55" s="49"/>
      <c r="I55" s="283">
        <f t="shared" si="5"/>
        <v>1422315.6</v>
      </c>
      <c r="J55" s="6">
        <v>1422315.6</v>
      </c>
      <c r="K55" s="6">
        <f t="shared" si="2"/>
        <v>0</v>
      </c>
    </row>
    <row r="56" spans="1:11" x14ac:dyDescent="0.2">
      <c r="A56" s="265">
        <v>44</v>
      </c>
      <c r="B56" s="19" t="s">
        <v>105</v>
      </c>
      <c r="C56" s="146" t="s">
        <v>0</v>
      </c>
      <c r="D56" s="20">
        <v>1279859.7</v>
      </c>
      <c r="E56" s="15"/>
      <c r="F56" s="282">
        <f t="shared" si="4"/>
        <v>1279859.7</v>
      </c>
      <c r="G56" s="48"/>
      <c r="H56" s="49"/>
      <c r="I56" s="283">
        <f t="shared" si="5"/>
        <v>1279859.7</v>
      </c>
      <c r="J56" s="6">
        <v>1279859.7</v>
      </c>
      <c r="K56" s="6">
        <f t="shared" si="2"/>
        <v>0</v>
      </c>
    </row>
    <row r="57" spans="1:11" x14ac:dyDescent="0.2">
      <c r="A57" s="265">
        <v>45</v>
      </c>
      <c r="B57" s="175" t="s">
        <v>106</v>
      </c>
      <c r="C57" s="146" t="s">
        <v>4</v>
      </c>
      <c r="D57" s="20">
        <v>706671</v>
      </c>
      <c r="E57" s="15"/>
      <c r="F57" s="282">
        <f t="shared" si="4"/>
        <v>706671</v>
      </c>
      <c r="G57" s="48"/>
      <c r="H57" s="49"/>
      <c r="I57" s="283">
        <f t="shared" si="5"/>
        <v>706671</v>
      </c>
      <c r="J57" s="6">
        <v>706671</v>
      </c>
      <c r="K57" s="6">
        <f t="shared" si="2"/>
        <v>0</v>
      </c>
    </row>
    <row r="58" spans="1:11" x14ac:dyDescent="0.2">
      <c r="A58" s="265">
        <v>46</v>
      </c>
      <c r="B58" s="19" t="s">
        <v>107</v>
      </c>
      <c r="C58" s="146" t="s">
        <v>1</v>
      </c>
      <c r="D58" s="20">
        <v>1426802.4</v>
      </c>
      <c r="E58" s="15"/>
      <c r="F58" s="282">
        <f t="shared" si="4"/>
        <v>1426802.4</v>
      </c>
      <c r="G58" s="48"/>
      <c r="H58" s="49"/>
      <c r="I58" s="283">
        <f t="shared" si="5"/>
        <v>1426802.4</v>
      </c>
      <c r="J58" s="6">
        <v>1426802.4</v>
      </c>
      <c r="K58" s="6">
        <f t="shared" si="2"/>
        <v>0</v>
      </c>
    </row>
    <row r="59" spans="1:11" x14ac:dyDescent="0.2">
      <c r="A59" s="265">
        <v>47</v>
      </c>
      <c r="B59" s="175" t="s">
        <v>108</v>
      </c>
      <c r="C59" s="146" t="s">
        <v>215</v>
      </c>
      <c r="D59" s="20">
        <v>1569819.15</v>
      </c>
      <c r="E59" s="15"/>
      <c r="F59" s="282">
        <f t="shared" si="4"/>
        <v>1569819.15</v>
      </c>
      <c r="G59" s="48"/>
      <c r="H59" s="49"/>
      <c r="I59" s="283">
        <f t="shared" si="5"/>
        <v>1569819.15</v>
      </c>
      <c r="J59" s="6">
        <v>1569819.15</v>
      </c>
      <c r="K59" s="6">
        <f t="shared" si="2"/>
        <v>0</v>
      </c>
    </row>
    <row r="60" spans="1:11" x14ac:dyDescent="0.2">
      <c r="A60" s="265">
        <v>48</v>
      </c>
      <c r="B60" s="175" t="s">
        <v>109</v>
      </c>
      <c r="C60" s="146" t="s">
        <v>25</v>
      </c>
      <c r="D60" s="20">
        <v>6047645.5499999998</v>
      </c>
      <c r="E60" s="15"/>
      <c r="F60" s="282">
        <f t="shared" si="4"/>
        <v>6047645.5499999998</v>
      </c>
      <c r="G60" s="48"/>
      <c r="H60" s="49"/>
      <c r="I60" s="283">
        <f t="shared" si="5"/>
        <v>6047645.5499999998</v>
      </c>
      <c r="J60" s="6">
        <v>6047645.5499999998</v>
      </c>
      <c r="K60" s="6">
        <f t="shared" si="2"/>
        <v>0</v>
      </c>
    </row>
    <row r="61" spans="1:11" x14ac:dyDescent="0.2">
      <c r="A61" s="265">
        <v>49</v>
      </c>
      <c r="B61" s="175" t="s">
        <v>157</v>
      </c>
      <c r="C61" s="146" t="s">
        <v>52</v>
      </c>
      <c r="D61" s="20">
        <v>1164324.6000000001</v>
      </c>
      <c r="E61" s="15"/>
      <c r="F61" s="282">
        <f t="shared" si="4"/>
        <v>1164324.6000000001</v>
      </c>
      <c r="G61" s="48"/>
      <c r="H61" s="49"/>
      <c r="I61" s="283">
        <f t="shared" si="5"/>
        <v>1164324.6000000001</v>
      </c>
      <c r="J61" s="6">
        <v>1164324.6000000001</v>
      </c>
      <c r="K61" s="6">
        <f t="shared" si="2"/>
        <v>0</v>
      </c>
    </row>
    <row r="62" spans="1:11" x14ac:dyDescent="0.2">
      <c r="A62" s="265">
        <v>95</v>
      </c>
      <c r="B62" s="175" t="s">
        <v>110</v>
      </c>
      <c r="C62" s="146" t="s">
        <v>216</v>
      </c>
      <c r="D62" s="20">
        <v>1176102.45</v>
      </c>
      <c r="E62" s="15"/>
      <c r="F62" s="282">
        <f t="shared" si="4"/>
        <v>1176102.45</v>
      </c>
      <c r="G62" s="48"/>
      <c r="H62" s="49"/>
      <c r="I62" s="283">
        <f t="shared" si="5"/>
        <v>1176102.45</v>
      </c>
      <c r="J62" s="6">
        <v>1176102.45</v>
      </c>
      <c r="K62" s="6">
        <f t="shared" si="2"/>
        <v>0</v>
      </c>
    </row>
    <row r="63" spans="1:11" x14ac:dyDescent="0.2">
      <c r="A63" s="265">
        <v>50</v>
      </c>
      <c r="B63" s="19" t="s">
        <v>159</v>
      </c>
      <c r="C63" s="146" t="s">
        <v>217</v>
      </c>
      <c r="D63" s="20">
        <v>1039255.05</v>
      </c>
      <c r="E63" s="15"/>
      <c r="F63" s="282">
        <f t="shared" si="4"/>
        <v>1039255.05</v>
      </c>
      <c r="G63" s="48"/>
      <c r="H63" s="49"/>
      <c r="I63" s="283">
        <f t="shared" si="5"/>
        <v>1039255.05</v>
      </c>
      <c r="J63" s="6">
        <v>1039255.05</v>
      </c>
      <c r="K63" s="6">
        <f t="shared" si="2"/>
        <v>0</v>
      </c>
    </row>
    <row r="64" spans="1:11" x14ac:dyDescent="0.2">
      <c r="A64" s="265">
        <v>97</v>
      </c>
      <c r="B64" s="175" t="s">
        <v>220</v>
      </c>
      <c r="C64" s="146" t="s">
        <v>219</v>
      </c>
      <c r="D64" s="20"/>
      <c r="E64" s="15"/>
      <c r="F64" s="282">
        <f t="shared" si="4"/>
        <v>0</v>
      </c>
      <c r="G64" s="48"/>
      <c r="H64" s="49"/>
      <c r="I64" s="283">
        <f t="shared" si="5"/>
        <v>0</v>
      </c>
    </row>
    <row r="65" spans="1:9" x14ac:dyDescent="0.2">
      <c r="A65" s="265">
        <v>51</v>
      </c>
      <c r="B65" s="175" t="s">
        <v>234</v>
      </c>
      <c r="C65" s="146" t="s">
        <v>235</v>
      </c>
      <c r="D65" s="20"/>
      <c r="E65" s="15"/>
      <c r="F65" s="282">
        <f t="shared" si="4"/>
        <v>0</v>
      </c>
      <c r="G65" s="48"/>
      <c r="H65" s="49"/>
      <c r="I65" s="283">
        <f t="shared" si="5"/>
        <v>0</v>
      </c>
    </row>
    <row r="66" spans="1:9" x14ac:dyDescent="0.2">
      <c r="A66" s="265">
        <v>52</v>
      </c>
      <c r="B66" s="175" t="s">
        <v>111</v>
      </c>
      <c r="C66" s="146" t="s">
        <v>51</v>
      </c>
      <c r="D66" s="20"/>
      <c r="E66" s="15"/>
      <c r="F66" s="282">
        <f t="shared" si="4"/>
        <v>0</v>
      </c>
      <c r="G66" s="48"/>
      <c r="H66" s="49"/>
      <c r="I66" s="283">
        <f t="shared" si="5"/>
        <v>0</v>
      </c>
    </row>
    <row r="67" spans="1:9" x14ac:dyDescent="0.2">
      <c r="A67" s="265">
        <v>53</v>
      </c>
      <c r="B67" s="19" t="s">
        <v>112</v>
      </c>
      <c r="C67" s="146" t="s">
        <v>236</v>
      </c>
      <c r="D67" s="20"/>
      <c r="E67" s="15"/>
      <c r="F67" s="282">
        <f t="shared" si="4"/>
        <v>0</v>
      </c>
      <c r="G67" s="48"/>
      <c r="H67" s="49"/>
      <c r="I67" s="283">
        <f t="shared" si="5"/>
        <v>0</v>
      </c>
    </row>
    <row r="68" spans="1:9" x14ac:dyDescent="0.2">
      <c r="A68" s="265">
        <v>54</v>
      </c>
      <c r="B68" s="52" t="s">
        <v>113</v>
      </c>
      <c r="C68" s="146" t="s">
        <v>114</v>
      </c>
      <c r="D68" s="20"/>
      <c r="E68" s="15"/>
      <c r="F68" s="282">
        <f t="shared" si="4"/>
        <v>0</v>
      </c>
      <c r="G68" s="48"/>
      <c r="H68" s="49"/>
      <c r="I68" s="283">
        <f t="shared" si="5"/>
        <v>0</v>
      </c>
    </row>
    <row r="69" spans="1:9" x14ac:dyDescent="0.2">
      <c r="A69" s="265">
        <v>55</v>
      </c>
      <c r="B69" s="19" t="s">
        <v>115</v>
      </c>
      <c r="C69" s="146" t="s">
        <v>237</v>
      </c>
      <c r="D69" s="20"/>
      <c r="E69" s="15"/>
      <c r="F69" s="282">
        <f t="shared" si="4"/>
        <v>0</v>
      </c>
      <c r="G69" s="48"/>
      <c r="H69" s="49"/>
      <c r="I69" s="283">
        <f t="shared" si="5"/>
        <v>0</v>
      </c>
    </row>
    <row r="70" spans="1:9" x14ac:dyDescent="0.2">
      <c r="A70" s="265">
        <v>56</v>
      </c>
      <c r="B70" s="175" t="s">
        <v>116</v>
      </c>
      <c r="C70" s="146" t="s">
        <v>271</v>
      </c>
      <c r="D70" s="20"/>
      <c r="E70" s="15"/>
      <c r="F70" s="282">
        <f t="shared" si="4"/>
        <v>0</v>
      </c>
      <c r="G70" s="48"/>
      <c r="H70" s="49"/>
      <c r="I70" s="283">
        <f t="shared" si="5"/>
        <v>0</v>
      </c>
    </row>
    <row r="71" spans="1:9" ht="25.5" x14ac:dyDescent="0.2">
      <c r="A71" s="265">
        <v>57</v>
      </c>
      <c r="B71" s="52" t="s">
        <v>117</v>
      </c>
      <c r="C71" s="146" t="s">
        <v>238</v>
      </c>
      <c r="D71" s="20"/>
      <c r="E71" s="15"/>
      <c r="F71" s="282">
        <f t="shared" si="4"/>
        <v>0</v>
      </c>
      <c r="G71" s="48"/>
      <c r="H71" s="49"/>
      <c r="I71" s="283">
        <f t="shared" si="5"/>
        <v>0</v>
      </c>
    </row>
    <row r="72" spans="1:9" ht="25.5" x14ac:dyDescent="0.2">
      <c r="A72" s="265">
        <v>58</v>
      </c>
      <c r="B72" s="52" t="s">
        <v>118</v>
      </c>
      <c r="C72" s="146" t="s">
        <v>239</v>
      </c>
      <c r="D72" s="20"/>
      <c r="E72" s="15"/>
      <c r="F72" s="282">
        <f t="shared" ref="F72:F132" si="6">SUM(D72:E72)</f>
        <v>0</v>
      </c>
      <c r="G72" s="48"/>
      <c r="H72" s="49"/>
      <c r="I72" s="283">
        <f t="shared" ref="I72:I132" si="7">F72+G72+H72</f>
        <v>0</v>
      </c>
    </row>
    <row r="73" spans="1:9" x14ac:dyDescent="0.2">
      <c r="A73" s="265">
        <v>59</v>
      </c>
      <c r="B73" s="19" t="s">
        <v>119</v>
      </c>
      <c r="C73" s="146" t="s">
        <v>240</v>
      </c>
      <c r="D73" s="20"/>
      <c r="E73" s="15"/>
      <c r="F73" s="282">
        <f t="shared" si="6"/>
        <v>0</v>
      </c>
      <c r="G73" s="48"/>
      <c r="H73" s="49"/>
      <c r="I73" s="283">
        <f t="shared" si="7"/>
        <v>0</v>
      </c>
    </row>
    <row r="74" spans="1:9" x14ac:dyDescent="0.2">
      <c r="A74" s="265">
        <v>60</v>
      </c>
      <c r="B74" s="19" t="s">
        <v>120</v>
      </c>
      <c r="C74" s="146" t="s">
        <v>50</v>
      </c>
      <c r="D74" s="20"/>
      <c r="E74" s="15"/>
      <c r="F74" s="282">
        <f t="shared" si="6"/>
        <v>0</v>
      </c>
      <c r="G74" s="48"/>
      <c r="H74" s="49"/>
      <c r="I74" s="283">
        <f t="shared" si="7"/>
        <v>0</v>
      </c>
    </row>
    <row r="75" spans="1:9" x14ac:dyDescent="0.2">
      <c r="A75" s="265">
        <v>61</v>
      </c>
      <c r="B75" s="19" t="s">
        <v>121</v>
      </c>
      <c r="C75" s="146" t="s">
        <v>241</v>
      </c>
      <c r="D75" s="20"/>
      <c r="E75" s="15"/>
      <c r="F75" s="282">
        <f t="shared" si="6"/>
        <v>0</v>
      </c>
      <c r="G75" s="48"/>
      <c r="H75" s="49"/>
      <c r="I75" s="283">
        <f t="shared" si="7"/>
        <v>0</v>
      </c>
    </row>
    <row r="76" spans="1:9" ht="25.5" x14ac:dyDescent="0.2">
      <c r="A76" s="265">
        <v>62</v>
      </c>
      <c r="B76" s="19" t="s">
        <v>122</v>
      </c>
      <c r="C76" s="146" t="s">
        <v>242</v>
      </c>
      <c r="D76" s="20"/>
      <c r="E76" s="15"/>
      <c r="F76" s="282">
        <f t="shared" si="6"/>
        <v>0</v>
      </c>
      <c r="G76" s="48"/>
      <c r="H76" s="49"/>
      <c r="I76" s="283">
        <f t="shared" si="7"/>
        <v>0</v>
      </c>
    </row>
    <row r="77" spans="1:9" ht="25.5" x14ac:dyDescent="0.2">
      <c r="A77" s="265">
        <v>63</v>
      </c>
      <c r="B77" s="52" t="s">
        <v>123</v>
      </c>
      <c r="C77" s="146" t="s">
        <v>243</v>
      </c>
      <c r="D77" s="20"/>
      <c r="E77" s="15"/>
      <c r="F77" s="282">
        <f t="shared" si="6"/>
        <v>0</v>
      </c>
      <c r="G77" s="48"/>
      <c r="H77" s="49"/>
      <c r="I77" s="283">
        <f t="shared" si="7"/>
        <v>0</v>
      </c>
    </row>
    <row r="78" spans="1:9" ht="25.5" x14ac:dyDescent="0.2">
      <c r="A78" s="265">
        <v>64</v>
      </c>
      <c r="B78" s="19" t="s">
        <v>124</v>
      </c>
      <c r="C78" s="146" t="s">
        <v>244</v>
      </c>
      <c r="D78" s="20"/>
      <c r="E78" s="15"/>
      <c r="F78" s="282">
        <f t="shared" si="6"/>
        <v>0</v>
      </c>
      <c r="G78" s="48"/>
      <c r="H78" s="49"/>
      <c r="I78" s="283">
        <f t="shared" si="7"/>
        <v>0</v>
      </c>
    </row>
    <row r="79" spans="1:9" ht="25.5" x14ac:dyDescent="0.2">
      <c r="A79" s="265">
        <v>65</v>
      </c>
      <c r="B79" s="19" t="s">
        <v>125</v>
      </c>
      <c r="C79" s="146" t="s">
        <v>245</v>
      </c>
      <c r="D79" s="20"/>
      <c r="E79" s="15"/>
      <c r="F79" s="282">
        <f t="shared" si="6"/>
        <v>0</v>
      </c>
      <c r="G79" s="48"/>
      <c r="H79" s="49"/>
      <c r="I79" s="283">
        <f t="shared" si="7"/>
        <v>0</v>
      </c>
    </row>
    <row r="80" spans="1:9" ht="25.5" x14ac:dyDescent="0.2">
      <c r="A80" s="265">
        <v>66</v>
      </c>
      <c r="B80" s="52" t="s">
        <v>126</v>
      </c>
      <c r="C80" s="146" t="s">
        <v>246</v>
      </c>
      <c r="D80" s="20"/>
      <c r="E80" s="15"/>
      <c r="F80" s="282">
        <f t="shared" si="6"/>
        <v>0</v>
      </c>
      <c r="G80" s="48"/>
      <c r="H80" s="49"/>
      <c r="I80" s="283">
        <f t="shared" si="7"/>
        <v>0</v>
      </c>
    </row>
    <row r="81" spans="1:9" ht="25.5" x14ac:dyDescent="0.2">
      <c r="A81" s="265">
        <v>67</v>
      </c>
      <c r="B81" s="52" t="s">
        <v>127</v>
      </c>
      <c r="C81" s="146" t="s">
        <v>247</v>
      </c>
      <c r="D81" s="20"/>
      <c r="E81" s="15"/>
      <c r="F81" s="282">
        <f t="shared" si="6"/>
        <v>0</v>
      </c>
      <c r="G81" s="48"/>
      <c r="H81" s="49"/>
      <c r="I81" s="283">
        <f t="shared" si="7"/>
        <v>0</v>
      </c>
    </row>
    <row r="82" spans="1:9" ht="25.5" x14ac:dyDescent="0.2">
      <c r="A82" s="265">
        <v>68</v>
      </c>
      <c r="B82" s="52" t="s">
        <v>128</v>
      </c>
      <c r="C82" s="146" t="s">
        <v>248</v>
      </c>
      <c r="D82" s="20"/>
      <c r="E82" s="15"/>
      <c r="F82" s="282">
        <f t="shared" si="6"/>
        <v>0</v>
      </c>
      <c r="G82" s="48"/>
      <c r="H82" s="49"/>
      <c r="I82" s="283">
        <f t="shared" si="7"/>
        <v>0</v>
      </c>
    </row>
    <row r="83" spans="1:9" x14ac:dyDescent="0.2">
      <c r="A83" s="265">
        <v>69</v>
      </c>
      <c r="B83" s="175" t="s">
        <v>129</v>
      </c>
      <c r="C83" s="146" t="s">
        <v>130</v>
      </c>
      <c r="D83" s="20"/>
      <c r="E83" s="15"/>
      <c r="F83" s="282">
        <f t="shared" si="6"/>
        <v>0</v>
      </c>
      <c r="G83" s="48"/>
      <c r="H83" s="49"/>
      <c r="I83" s="283">
        <f t="shared" si="7"/>
        <v>0</v>
      </c>
    </row>
    <row r="84" spans="1:9" x14ac:dyDescent="0.2">
      <c r="A84" s="265">
        <v>70</v>
      </c>
      <c r="B84" s="52" t="s">
        <v>131</v>
      </c>
      <c r="C84" s="146" t="s">
        <v>249</v>
      </c>
      <c r="D84" s="20"/>
      <c r="E84" s="15"/>
      <c r="F84" s="282">
        <f t="shared" si="6"/>
        <v>0</v>
      </c>
      <c r="G84" s="48"/>
      <c r="H84" s="49"/>
      <c r="I84" s="283">
        <f t="shared" si="7"/>
        <v>0</v>
      </c>
    </row>
    <row r="85" spans="1:9" x14ac:dyDescent="0.2">
      <c r="A85" s="265">
        <v>71</v>
      </c>
      <c r="B85" s="175" t="s">
        <v>132</v>
      </c>
      <c r="C85" s="146" t="s">
        <v>34</v>
      </c>
      <c r="D85" s="20"/>
      <c r="E85" s="15"/>
      <c r="F85" s="282">
        <f t="shared" si="6"/>
        <v>0</v>
      </c>
      <c r="G85" s="48"/>
      <c r="H85" s="49"/>
      <c r="I85" s="283">
        <f t="shared" si="7"/>
        <v>0</v>
      </c>
    </row>
    <row r="86" spans="1:9" x14ac:dyDescent="0.2">
      <c r="A86" s="265">
        <v>72</v>
      </c>
      <c r="B86" s="52" t="s">
        <v>133</v>
      </c>
      <c r="C86" s="54" t="s">
        <v>325</v>
      </c>
      <c r="D86" s="20"/>
      <c r="E86" s="15"/>
      <c r="F86" s="282">
        <f t="shared" si="6"/>
        <v>0</v>
      </c>
      <c r="G86" s="48"/>
      <c r="H86" s="49"/>
      <c r="I86" s="283">
        <f t="shared" si="7"/>
        <v>0</v>
      </c>
    </row>
    <row r="87" spans="1:9" x14ac:dyDescent="0.2">
      <c r="A87" s="265">
        <v>73</v>
      </c>
      <c r="B87" s="52" t="s">
        <v>134</v>
      </c>
      <c r="C87" s="146" t="s">
        <v>35</v>
      </c>
      <c r="D87" s="20"/>
      <c r="E87" s="15"/>
      <c r="F87" s="282">
        <f t="shared" si="6"/>
        <v>0</v>
      </c>
      <c r="G87" s="48"/>
      <c r="H87" s="49"/>
      <c r="I87" s="283">
        <f t="shared" si="7"/>
        <v>0</v>
      </c>
    </row>
    <row r="88" spans="1:9" x14ac:dyDescent="0.2">
      <c r="A88" s="265">
        <v>74</v>
      </c>
      <c r="B88" s="52" t="s">
        <v>135</v>
      </c>
      <c r="C88" s="146" t="s">
        <v>49</v>
      </c>
      <c r="D88" s="20"/>
      <c r="E88" s="15"/>
      <c r="F88" s="282">
        <f t="shared" si="6"/>
        <v>0</v>
      </c>
      <c r="G88" s="48"/>
      <c r="H88" s="49"/>
      <c r="I88" s="283">
        <f t="shared" si="7"/>
        <v>0</v>
      </c>
    </row>
    <row r="89" spans="1:9" x14ac:dyDescent="0.2">
      <c r="A89" s="265">
        <v>75</v>
      </c>
      <c r="B89" s="52" t="s">
        <v>136</v>
      </c>
      <c r="C89" s="146" t="s">
        <v>228</v>
      </c>
      <c r="D89" s="20"/>
      <c r="E89" s="15"/>
      <c r="F89" s="282">
        <f t="shared" si="6"/>
        <v>0</v>
      </c>
      <c r="G89" s="48"/>
      <c r="H89" s="49"/>
      <c r="I89" s="283">
        <f t="shared" si="7"/>
        <v>0</v>
      </c>
    </row>
    <row r="90" spans="1:9" x14ac:dyDescent="0.2">
      <c r="A90" s="265">
        <v>76</v>
      </c>
      <c r="B90" s="52" t="s">
        <v>137</v>
      </c>
      <c r="C90" s="146" t="s">
        <v>293</v>
      </c>
      <c r="D90" s="20"/>
      <c r="E90" s="15"/>
      <c r="F90" s="282">
        <f t="shared" si="6"/>
        <v>0</v>
      </c>
      <c r="G90" s="48"/>
      <c r="H90" s="49"/>
      <c r="I90" s="283">
        <f t="shared" si="7"/>
        <v>0</v>
      </c>
    </row>
    <row r="91" spans="1:9" x14ac:dyDescent="0.2">
      <c r="A91" s="265">
        <v>77</v>
      </c>
      <c r="B91" s="19" t="s">
        <v>138</v>
      </c>
      <c r="C91" s="146" t="s">
        <v>261</v>
      </c>
      <c r="D91" s="20"/>
      <c r="E91" s="15"/>
      <c r="F91" s="282">
        <f t="shared" si="6"/>
        <v>0</v>
      </c>
      <c r="G91" s="48"/>
      <c r="H91" s="49"/>
      <c r="I91" s="283">
        <f t="shared" si="7"/>
        <v>0</v>
      </c>
    </row>
    <row r="92" spans="1:9" ht="25.5" x14ac:dyDescent="0.2">
      <c r="A92" s="386">
        <v>78</v>
      </c>
      <c r="B92" s="389" t="s">
        <v>139</v>
      </c>
      <c r="C92" s="230" t="s">
        <v>250</v>
      </c>
      <c r="D92" s="20"/>
      <c r="E92" s="15"/>
      <c r="F92" s="282">
        <f t="shared" si="6"/>
        <v>0</v>
      </c>
      <c r="G92" s="48"/>
      <c r="H92" s="49"/>
      <c r="I92" s="283">
        <f t="shared" si="7"/>
        <v>0</v>
      </c>
    </row>
    <row r="93" spans="1:9" ht="38.25" x14ac:dyDescent="0.2">
      <c r="A93" s="435"/>
      <c r="B93" s="390"/>
      <c r="C93" s="146" t="s">
        <v>291</v>
      </c>
      <c r="D93" s="20"/>
      <c r="E93" s="15"/>
      <c r="F93" s="282">
        <f t="shared" si="6"/>
        <v>0</v>
      </c>
      <c r="G93" s="48"/>
      <c r="H93" s="49"/>
      <c r="I93" s="283">
        <f t="shared" si="7"/>
        <v>0</v>
      </c>
    </row>
    <row r="94" spans="1:9" ht="25.5" x14ac:dyDescent="0.2">
      <c r="A94" s="435"/>
      <c r="B94" s="390"/>
      <c r="C94" s="146" t="s">
        <v>251</v>
      </c>
      <c r="D94" s="20"/>
      <c r="E94" s="15"/>
      <c r="F94" s="282">
        <f t="shared" si="6"/>
        <v>0</v>
      </c>
      <c r="G94" s="48"/>
      <c r="H94" s="49"/>
      <c r="I94" s="283">
        <f t="shared" si="7"/>
        <v>0</v>
      </c>
    </row>
    <row r="95" spans="1:9" ht="38.25" x14ac:dyDescent="0.2">
      <c r="A95" s="436"/>
      <c r="B95" s="391"/>
      <c r="C95" s="231" t="s">
        <v>292</v>
      </c>
      <c r="D95" s="20"/>
      <c r="E95" s="15"/>
      <c r="F95" s="282">
        <f t="shared" si="6"/>
        <v>0</v>
      </c>
      <c r="G95" s="48"/>
      <c r="H95" s="49"/>
      <c r="I95" s="283">
        <f t="shared" si="7"/>
        <v>0</v>
      </c>
    </row>
    <row r="96" spans="1:9" ht="25.5" x14ac:dyDescent="0.2">
      <c r="A96" s="266">
        <v>79</v>
      </c>
      <c r="B96" s="19" t="s">
        <v>140</v>
      </c>
      <c r="C96" s="146" t="s">
        <v>48</v>
      </c>
      <c r="D96" s="20"/>
      <c r="E96" s="15"/>
      <c r="F96" s="282">
        <f t="shared" si="6"/>
        <v>0</v>
      </c>
      <c r="G96" s="48"/>
      <c r="H96" s="49"/>
      <c r="I96" s="283">
        <f t="shared" si="7"/>
        <v>0</v>
      </c>
    </row>
    <row r="97" spans="1:11" x14ac:dyDescent="0.2">
      <c r="A97" s="265">
        <v>80</v>
      </c>
      <c r="B97" s="19" t="s">
        <v>141</v>
      </c>
      <c r="C97" s="146" t="s">
        <v>142</v>
      </c>
      <c r="D97" s="20"/>
      <c r="E97" s="15"/>
      <c r="F97" s="282">
        <f t="shared" si="6"/>
        <v>0</v>
      </c>
      <c r="G97" s="48"/>
      <c r="H97" s="49"/>
      <c r="I97" s="283">
        <f t="shared" si="7"/>
        <v>0</v>
      </c>
    </row>
    <row r="98" spans="1:11" x14ac:dyDescent="0.2">
      <c r="A98" s="265">
        <v>81</v>
      </c>
      <c r="B98" s="175" t="s">
        <v>143</v>
      </c>
      <c r="C98" s="146" t="s">
        <v>144</v>
      </c>
      <c r="D98" s="20"/>
      <c r="E98" s="15"/>
      <c r="F98" s="282">
        <f t="shared" si="6"/>
        <v>0</v>
      </c>
      <c r="G98" s="48"/>
      <c r="H98" s="49"/>
      <c r="I98" s="283">
        <f t="shared" si="7"/>
        <v>0</v>
      </c>
    </row>
    <row r="99" spans="1:11" x14ac:dyDescent="0.2">
      <c r="A99" s="265">
        <v>82</v>
      </c>
      <c r="B99" s="19" t="s">
        <v>145</v>
      </c>
      <c r="C99" s="146" t="s">
        <v>27</v>
      </c>
      <c r="D99" s="20">
        <v>927085.05</v>
      </c>
      <c r="E99" s="15"/>
      <c r="F99" s="282">
        <f t="shared" si="6"/>
        <v>927085.05</v>
      </c>
      <c r="G99" s="48"/>
      <c r="H99" s="49"/>
      <c r="I99" s="283">
        <f t="shared" si="7"/>
        <v>927085.05</v>
      </c>
      <c r="J99" s="6">
        <v>927085.05</v>
      </c>
      <c r="K99" s="6">
        <f t="shared" ref="K99:K133" si="8">I99-J99</f>
        <v>0</v>
      </c>
    </row>
    <row r="100" spans="1:11" x14ac:dyDescent="0.2">
      <c r="A100" s="265">
        <v>83</v>
      </c>
      <c r="B100" s="175" t="s">
        <v>146</v>
      </c>
      <c r="C100" s="146" t="s">
        <v>12</v>
      </c>
      <c r="D100" s="20">
        <v>1194610.5</v>
      </c>
      <c r="E100" s="15"/>
      <c r="F100" s="282">
        <f t="shared" si="6"/>
        <v>1194610.5</v>
      </c>
      <c r="G100" s="48"/>
      <c r="H100" s="49"/>
      <c r="I100" s="283">
        <f t="shared" si="7"/>
        <v>1194610.5</v>
      </c>
      <c r="J100" s="6">
        <v>1194610.5</v>
      </c>
      <c r="K100" s="6">
        <f t="shared" si="8"/>
        <v>0</v>
      </c>
    </row>
    <row r="101" spans="1:11" x14ac:dyDescent="0.2">
      <c r="A101" s="265">
        <v>84</v>
      </c>
      <c r="B101" s="175" t="s">
        <v>147</v>
      </c>
      <c r="C101" s="146" t="s">
        <v>26</v>
      </c>
      <c r="D101" s="20">
        <v>2081314.35</v>
      </c>
      <c r="E101" s="15"/>
      <c r="F101" s="282">
        <f t="shared" si="6"/>
        <v>2081314.35</v>
      </c>
      <c r="G101" s="48"/>
      <c r="H101" s="49"/>
      <c r="I101" s="283">
        <f t="shared" si="7"/>
        <v>2081314.35</v>
      </c>
      <c r="J101" s="6">
        <v>2081314.35</v>
      </c>
      <c r="K101" s="6">
        <f t="shared" si="8"/>
        <v>0</v>
      </c>
    </row>
    <row r="102" spans="1:11" x14ac:dyDescent="0.2">
      <c r="A102" s="265">
        <v>85</v>
      </c>
      <c r="B102" s="19" t="s">
        <v>148</v>
      </c>
      <c r="C102" s="146" t="s">
        <v>42</v>
      </c>
      <c r="D102" s="20">
        <v>922037.4</v>
      </c>
      <c r="E102" s="15"/>
      <c r="F102" s="282">
        <f t="shared" si="6"/>
        <v>922037.4</v>
      </c>
      <c r="G102" s="48"/>
      <c r="H102" s="49"/>
      <c r="I102" s="283">
        <f t="shared" si="7"/>
        <v>922037.4</v>
      </c>
      <c r="J102" s="6">
        <v>922037.4</v>
      </c>
      <c r="K102" s="6">
        <f t="shared" si="8"/>
        <v>0</v>
      </c>
    </row>
    <row r="103" spans="1:11" x14ac:dyDescent="0.2">
      <c r="A103" s="265">
        <v>86</v>
      </c>
      <c r="B103" s="52" t="s">
        <v>150</v>
      </c>
      <c r="C103" s="146" t="s">
        <v>28</v>
      </c>
      <c r="D103" s="20">
        <v>2823879.75</v>
      </c>
      <c r="E103" s="15"/>
      <c r="F103" s="282">
        <f t="shared" si="6"/>
        <v>2823879.75</v>
      </c>
      <c r="G103" s="48"/>
      <c r="H103" s="49"/>
      <c r="I103" s="283">
        <f t="shared" si="7"/>
        <v>2823879.75</v>
      </c>
      <c r="J103" s="6">
        <v>2823879.75</v>
      </c>
      <c r="K103" s="6">
        <f t="shared" si="8"/>
        <v>0</v>
      </c>
    </row>
    <row r="104" spans="1:11" x14ac:dyDescent="0.2">
      <c r="A104" s="265">
        <v>88</v>
      </c>
      <c r="B104" s="52" t="s">
        <v>151</v>
      </c>
      <c r="C104" s="146" t="s">
        <v>29</v>
      </c>
      <c r="D104" s="20">
        <v>2025229.35</v>
      </c>
      <c r="E104" s="15"/>
      <c r="F104" s="282">
        <f t="shared" si="6"/>
        <v>2025229.35</v>
      </c>
      <c r="G104" s="48"/>
      <c r="H104" s="49"/>
      <c r="I104" s="283">
        <f t="shared" si="7"/>
        <v>2025229.35</v>
      </c>
      <c r="J104" s="6">
        <v>2025229.35</v>
      </c>
      <c r="K104" s="6">
        <f t="shared" si="8"/>
        <v>0</v>
      </c>
    </row>
    <row r="105" spans="1:11" x14ac:dyDescent="0.2">
      <c r="A105" s="265">
        <v>89</v>
      </c>
      <c r="B105" s="175" t="s">
        <v>152</v>
      </c>
      <c r="C105" s="146" t="s">
        <v>14</v>
      </c>
      <c r="D105" s="20">
        <v>925963.35</v>
      </c>
      <c r="E105" s="15"/>
      <c r="F105" s="282">
        <f t="shared" si="6"/>
        <v>925963.35</v>
      </c>
      <c r="G105" s="48"/>
      <c r="H105" s="49"/>
      <c r="I105" s="283">
        <f t="shared" si="7"/>
        <v>925963.35</v>
      </c>
      <c r="J105" s="6">
        <v>925963.35</v>
      </c>
      <c r="K105" s="6">
        <f t="shared" si="8"/>
        <v>0</v>
      </c>
    </row>
    <row r="106" spans="1:11" x14ac:dyDescent="0.2">
      <c r="A106" s="265">
        <v>90</v>
      </c>
      <c r="B106" s="52" t="s">
        <v>153</v>
      </c>
      <c r="C106" s="146" t="s">
        <v>30</v>
      </c>
      <c r="D106" s="20">
        <v>1251817.2</v>
      </c>
      <c r="E106" s="15"/>
      <c r="F106" s="282">
        <f t="shared" si="6"/>
        <v>1251817.2</v>
      </c>
      <c r="G106" s="48"/>
      <c r="H106" s="49"/>
      <c r="I106" s="283">
        <f t="shared" si="7"/>
        <v>1251817.2</v>
      </c>
      <c r="J106" s="6">
        <v>1251817.2</v>
      </c>
      <c r="K106" s="6">
        <f t="shared" si="8"/>
        <v>0</v>
      </c>
    </row>
    <row r="107" spans="1:11" x14ac:dyDescent="0.2">
      <c r="A107" s="265">
        <v>91</v>
      </c>
      <c r="B107" s="52" t="s">
        <v>154</v>
      </c>
      <c r="C107" s="146" t="s">
        <v>15</v>
      </c>
      <c r="D107" s="20">
        <v>954566.7</v>
      </c>
      <c r="E107" s="15"/>
      <c r="F107" s="282">
        <f t="shared" si="6"/>
        <v>954566.7</v>
      </c>
      <c r="G107" s="48"/>
      <c r="H107" s="49"/>
      <c r="I107" s="283">
        <f t="shared" si="7"/>
        <v>954566.7</v>
      </c>
      <c r="J107" s="6">
        <v>954566.7</v>
      </c>
      <c r="K107" s="6">
        <f t="shared" si="8"/>
        <v>0</v>
      </c>
    </row>
    <row r="108" spans="1:11" x14ac:dyDescent="0.2">
      <c r="A108" s="265">
        <v>92</v>
      </c>
      <c r="B108" s="19" t="s">
        <v>155</v>
      </c>
      <c r="C108" s="146" t="s">
        <v>13</v>
      </c>
      <c r="D108" s="20">
        <v>1489617.6</v>
      </c>
      <c r="E108" s="15">
        <v>176625.36</v>
      </c>
      <c r="F108" s="282">
        <f t="shared" si="6"/>
        <v>1666242.96</v>
      </c>
      <c r="G108" s="48"/>
      <c r="H108" s="49"/>
      <c r="I108" s="283">
        <f t="shared" si="7"/>
        <v>1666242.96</v>
      </c>
      <c r="J108" s="6">
        <v>1666242.96</v>
      </c>
      <c r="K108" s="6">
        <f t="shared" si="8"/>
        <v>0</v>
      </c>
    </row>
    <row r="109" spans="1:11" x14ac:dyDescent="0.2">
      <c r="A109" s="265">
        <v>93</v>
      </c>
      <c r="B109" s="175" t="s">
        <v>156</v>
      </c>
      <c r="C109" s="146" t="s">
        <v>31</v>
      </c>
      <c r="D109" s="20">
        <v>2590566.15</v>
      </c>
      <c r="E109" s="15"/>
      <c r="F109" s="282">
        <f t="shared" si="6"/>
        <v>2590566.15</v>
      </c>
      <c r="G109" s="48"/>
      <c r="H109" s="49"/>
      <c r="I109" s="283">
        <f t="shared" si="7"/>
        <v>2590566.15</v>
      </c>
      <c r="J109" s="6">
        <v>2590566.15</v>
      </c>
      <c r="K109" s="6">
        <f t="shared" si="8"/>
        <v>0</v>
      </c>
    </row>
    <row r="110" spans="1:11" x14ac:dyDescent="0.2">
      <c r="A110" s="265">
        <v>94</v>
      </c>
      <c r="B110" s="52" t="s">
        <v>158</v>
      </c>
      <c r="C110" s="146" t="s">
        <v>33</v>
      </c>
      <c r="D110" s="20">
        <v>2623656.2999999998</v>
      </c>
      <c r="E110" s="15"/>
      <c r="F110" s="282">
        <f t="shared" si="6"/>
        <v>2623656.2999999998</v>
      </c>
      <c r="G110" s="48"/>
      <c r="H110" s="49"/>
      <c r="I110" s="283">
        <f t="shared" si="7"/>
        <v>2623656.2999999998</v>
      </c>
      <c r="J110" s="6">
        <v>2623656.2999999998</v>
      </c>
      <c r="K110" s="6">
        <f t="shared" si="8"/>
        <v>0</v>
      </c>
    </row>
    <row r="111" spans="1:11" x14ac:dyDescent="0.2">
      <c r="A111" s="265">
        <v>96</v>
      </c>
      <c r="B111" s="52" t="s">
        <v>160</v>
      </c>
      <c r="C111" s="146" t="s">
        <v>161</v>
      </c>
      <c r="D111" s="20"/>
      <c r="E111" s="15"/>
      <c r="F111" s="282">
        <f t="shared" si="6"/>
        <v>0</v>
      </c>
      <c r="G111" s="48"/>
      <c r="H111" s="49"/>
      <c r="I111" s="283">
        <f t="shared" si="7"/>
        <v>0</v>
      </c>
    </row>
    <row r="112" spans="1:11" x14ac:dyDescent="0.2">
      <c r="A112" s="265">
        <v>98</v>
      </c>
      <c r="B112" s="52" t="s">
        <v>162</v>
      </c>
      <c r="C112" s="146" t="s">
        <v>163</v>
      </c>
      <c r="D112" s="20"/>
      <c r="E112" s="15"/>
      <c r="F112" s="282">
        <f t="shared" si="6"/>
        <v>0</v>
      </c>
      <c r="G112" s="48"/>
      <c r="H112" s="49"/>
      <c r="I112" s="283">
        <f t="shared" si="7"/>
        <v>0</v>
      </c>
    </row>
    <row r="113" spans="1:9" x14ac:dyDescent="0.2">
      <c r="A113" s="265">
        <v>99</v>
      </c>
      <c r="B113" s="175" t="s">
        <v>164</v>
      </c>
      <c r="C113" s="146" t="s">
        <v>165</v>
      </c>
      <c r="D113" s="20"/>
      <c r="E113" s="15"/>
      <c r="F113" s="282">
        <f t="shared" si="6"/>
        <v>0</v>
      </c>
      <c r="G113" s="48"/>
      <c r="H113" s="49"/>
      <c r="I113" s="283">
        <f t="shared" si="7"/>
        <v>0</v>
      </c>
    </row>
    <row r="114" spans="1:9" x14ac:dyDescent="0.2">
      <c r="A114" s="265">
        <v>100</v>
      </c>
      <c r="B114" s="175" t="s">
        <v>166</v>
      </c>
      <c r="C114" s="146" t="s">
        <v>167</v>
      </c>
      <c r="D114" s="20"/>
      <c r="E114" s="15"/>
      <c r="F114" s="282">
        <f t="shared" si="6"/>
        <v>0</v>
      </c>
      <c r="G114" s="48"/>
      <c r="H114" s="49"/>
      <c r="I114" s="283">
        <f t="shared" si="7"/>
        <v>0</v>
      </c>
    </row>
    <row r="115" spans="1:9" x14ac:dyDescent="0.2">
      <c r="A115" s="265">
        <v>101</v>
      </c>
      <c r="B115" s="175" t="s">
        <v>168</v>
      </c>
      <c r="C115" s="146" t="s">
        <v>169</v>
      </c>
      <c r="D115" s="20"/>
      <c r="E115" s="15"/>
      <c r="F115" s="282">
        <f t="shared" si="6"/>
        <v>0</v>
      </c>
      <c r="G115" s="48"/>
      <c r="H115" s="49"/>
      <c r="I115" s="283">
        <f t="shared" si="7"/>
        <v>0</v>
      </c>
    </row>
    <row r="116" spans="1:9" x14ac:dyDescent="0.2">
      <c r="A116" s="265">
        <v>102</v>
      </c>
      <c r="B116" s="175" t="s">
        <v>170</v>
      </c>
      <c r="C116" s="146" t="s">
        <v>171</v>
      </c>
      <c r="D116" s="20"/>
      <c r="E116" s="15"/>
      <c r="F116" s="282">
        <f t="shared" si="6"/>
        <v>0</v>
      </c>
      <c r="G116" s="48"/>
      <c r="H116" s="49"/>
      <c r="I116" s="283">
        <f t="shared" si="7"/>
        <v>0</v>
      </c>
    </row>
    <row r="117" spans="1:9" x14ac:dyDescent="0.2">
      <c r="A117" s="265">
        <v>103</v>
      </c>
      <c r="B117" s="175" t="s">
        <v>172</v>
      </c>
      <c r="C117" s="146" t="s">
        <v>173</v>
      </c>
      <c r="D117" s="20"/>
      <c r="E117" s="15"/>
      <c r="F117" s="282">
        <f t="shared" si="6"/>
        <v>0</v>
      </c>
      <c r="G117" s="48"/>
      <c r="H117" s="49"/>
      <c r="I117" s="283">
        <f t="shared" si="7"/>
        <v>0</v>
      </c>
    </row>
    <row r="118" spans="1:9" x14ac:dyDescent="0.2">
      <c r="A118" s="265">
        <v>104</v>
      </c>
      <c r="B118" s="116" t="s">
        <v>174</v>
      </c>
      <c r="C118" s="204" t="s">
        <v>175</v>
      </c>
      <c r="D118" s="20"/>
      <c r="E118" s="15"/>
      <c r="F118" s="282">
        <f t="shared" si="6"/>
        <v>0</v>
      </c>
      <c r="G118" s="48"/>
      <c r="H118" s="49"/>
      <c r="I118" s="283">
        <f t="shared" si="7"/>
        <v>0</v>
      </c>
    </row>
    <row r="119" spans="1:9" x14ac:dyDescent="0.2">
      <c r="A119" s="265">
        <v>105</v>
      </c>
      <c r="B119" s="19" t="s">
        <v>176</v>
      </c>
      <c r="C119" s="146" t="s">
        <v>177</v>
      </c>
      <c r="D119" s="20"/>
      <c r="E119" s="15"/>
      <c r="F119" s="282">
        <f t="shared" si="6"/>
        <v>0</v>
      </c>
      <c r="G119" s="48"/>
      <c r="H119" s="49"/>
      <c r="I119" s="283">
        <f t="shared" si="7"/>
        <v>0</v>
      </c>
    </row>
    <row r="120" spans="1:9" x14ac:dyDescent="0.2">
      <c r="A120" s="265">
        <v>106</v>
      </c>
      <c r="B120" s="175" t="s">
        <v>178</v>
      </c>
      <c r="C120" s="146" t="s">
        <v>179</v>
      </c>
      <c r="D120" s="20"/>
      <c r="E120" s="15"/>
      <c r="F120" s="282">
        <f t="shared" si="6"/>
        <v>0</v>
      </c>
      <c r="G120" s="48"/>
      <c r="H120" s="49"/>
      <c r="I120" s="283">
        <f t="shared" si="7"/>
        <v>0</v>
      </c>
    </row>
    <row r="121" spans="1:9" x14ac:dyDescent="0.2">
      <c r="A121" s="265">
        <v>107</v>
      </c>
      <c r="B121" s="52" t="s">
        <v>180</v>
      </c>
      <c r="C121" s="232" t="s">
        <v>181</v>
      </c>
      <c r="D121" s="20"/>
      <c r="E121" s="15"/>
      <c r="F121" s="282">
        <f t="shared" si="6"/>
        <v>0</v>
      </c>
      <c r="G121" s="48"/>
      <c r="H121" s="49"/>
      <c r="I121" s="283">
        <f t="shared" si="7"/>
        <v>0</v>
      </c>
    </row>
    <row r="122" spans="1:9" x14ac:dyDescent="0.2">
      <c r="A122" s="265">
        <v>108</v>
      </c>
      <c r="B122" s="175" t="s">
        <v>182</v>
      </c>
      <c r="C122" s="146" t="s">
        <v>264</v>
      </c>
      <c r="D122" s="20"/>
      <c r="E122" s="15"/>
      <c r="F122" s="282">
        <f t="shared" si="6"/>
        <v>0</v>
      </c>
      <c r="G122" s="48"/>
      <c r="H122" s="49"/>
      <c r="I122" s="283">
        <f t="shared" si="7"/>
        <v>0</v>
      </c>
    </row>
    <row r="123" spans="1:9" x14ac:dyDescent="0.2">
      <c r="A123" s="265">
        <v>109</v>
      </c>
      <c r="B123" s="19" t="s">
        <v>183</v>
      </c>
      <c r="C123" s="146" t="s">
        <v>252</v>
      </c>
      <c r="D123" s="20"/>
      <c r="E123" s="15"/>
      <c r="F123" s="282">
        <f t="shared" si="6"/>
        <v>0</v>
      </c>
      <c r="G123" s="48"/>
      <c r="H123" s="49"/>
      <c r="I123" s="283">
        <f t="shared" si="7"/>
        <v>0</v>
      </c>
    </row>
    <row r="124" spans="1:9" x14ac:dyDescent="0.2">
      <c r="A124" s="265">
        <v>110</v>
      </c>
      <c r="B124" s="52" t="s">
        <v>307</v>
      </c>
      <c r="C124" s="146" t="s">
        <v>312</v>
      </c>
      <c r="D124" s="20"/>
      <c r="E124" s="15"/>
      <c r="F124" s="282">
        <f t="shared" si="6"/>
        <v>0</v>
      </c>
      <c r="G124" s="48"/>
      <c r="H124" s="49"/>
      <c r="I124" s="283">
        <f t="shared" si="7"/>
        <v>0</v>
      </c>
    </row>
    <row r="125" spans="1:9" x14ac:dyDescent="0.2">
      <c r="A125" s="265">
        <v>111</v>
      </c>
      <c r="B125" s="24" t="s">
        <v>328</v>
      </c>
      <c r="C125" s="177" t="s">
        <v>327</v>
      </c>
      <c r="D125" s="20"/>
      <c r="E125" s="15"/>
      <c r="F125" s="282">
        <f t="shared" si="6"/>
        <v>0</v>
      </c>
      <c r="G125" s="48"/>
      <c r="H125" s="49"/>
      <c r="I125" s="283">
        <f t="shared" si="7"/>
        <v>0</v>
      </c>
    </row>
    <row r="126" spans="1:9" x14ac:dyDescent="0.2">
      <c r="A126" s="265">
        <v>112</v>
      </c>
      <c r="B126" s="19" t="s">
        <v>184</v>
      </c>
      <c r="C126" s="146" t="s">
        <v>306</v>
      </c>
      <c r="D126" s="20"/>
      <c r="E126" s="15"/>
      <c r="F126" s="282">
        <f t="shared" si="6"/>
        <v>0</v>
      </c>
      <c r="G126" s="48"/>
      <c r="H126" s="49"/>
      <c r="I126" s="283">
        <f t="shared" si="7"/>
        <v>0</v>
      </c>
    </row>
    <row r="127" spans="1:9" x14ac:dyDescent="0.2">
      <c r="A127" s="265">
        <v>113</v>
      </c>
      <c r="B127" s="175" t="s">
        <v>185</v>
      </c>
      <c r="C127" s="146" t="s">
        <v>186</v>
      </c>
      <c r="D127" s="20"/>
      <c r="E127" s="15"/>
      <c r="F127" s="282">
        <f t="shared" si="6"/>
        <v>0</v>
      </c>
      <c r="G127" s="48"/>
      <c r="H127" s="49"/>
      <c r="I127" s="283">
        <f t="shared" si="7"/>
        <v>0</v>
      </c>
    </row>
    <row r="128" spans="1:9" ht="25.5" x14ac:dyDescent="0.2">
      <c r="A128" s="265">
        <v>114</v>
      </c>
      <c r="B128" s="175" t="s">
        <v>187</v>
      </c>
      <c r="C128" s="229" t="s">
        <v>300</v>
      </c>
      <c r="D128" s="20"/>
      <c r="E128" s="15"/>
      <c r="F128" s="282">
        <f t="shared" si="6"/>
        <v>0</v>
      </c>
      <c r="G128" s="48"/>
      <c r="H128" s="49"/>
      <c r="I128" s="283">
        <f t="shared" si="7"/>
        <v>0</v>
      </c>
    </row>
    <row r="129" spans="1:11" x14ac:dyDescent="0.2">
      <c r="A129" s="265">
        <v>115</v>
      </c>
      <c r="B129" s="175" t="s">
        <v>188</v>
      </c>
      <c r="C129" s="146" t="s">
        <v>223</v>
      </c>
      <c r="D129" s="20"/>
      <c r="E129" s="15"/>
      <c r="F129" s="282">
        <f t="shared" si="6"/>
        <v>0</v>
      </c>
      <c r="G129" s="48"/>
      <c r="H129" s="49"/>
      <c r="I129" s="283">
        <f t="shared" si="7"/>
        <v>0</v>
      </c>
    </row>
    <row r="130" spans="1:11" x14ac:dyDescent="0.2">
      <c r="A130" s="265">
        <v>116</v>
      </c>
      <c r="B130" s="175" t="s">
        <v>189</v>
      </c>
      <c r="C130" s="146" t="s">
        <v>190</v>
      </c>
      <c r="D130" s="20"/>
      <c r="E130" s="15"/>
      <c r="F130" s="282">
        <f t="shared" si="6"/>
        <v>0</v>
      </c>
      <c r="G130" s="48"/>
      <c r="H130" s="49"/>
      <c r="I130" s="283">
        <f t="shared" si="7"/>
        <v>0</v>
      </c>
    </row>
    <row r="131" spans="1:11" x14ac:dyDescent="0.2">
      <c r="A131" s="265">
        <v>117</v>
      </c>
      <c r="B131" s="175" t="s">
        <v>191</v>
      </c>
      <c r="C131" s="146" t="s">
        <v>39</v>
      </c>
      <c r="D131" s="20"/>
      <c r="E131" s="15"/>
      <c r="F131" s="282">
        <f t="shared" si="6"/>
        <v>0</v>
      </c>
      <c r="G131" s="48"/>
      <c r="H131" s="49"/>
      <c r="I131" s="283">
        <f t="shared" si="7"/>
        <v>0</v>
      </c>
    </row>
    <row r="132" spans="1:11" x14ac:dyDescent="0.2">
      <c r="A132" s="265">
        <v>118</v>
      </c>
      <c r="B132" s="52" t="s">
        <v>192</v>
      </c>
      <c r="C132" s="146" t="s">
        <v>45</v>
      </c>
      <c r="D132" s="20"/>
      <c r="E132" s="15"/>
      <c r="F132" s="282">
        <f t="shared" si="6"/>
        <v>0</v>
      </c>
      <c r="G132" s="48"/>
      <c r="H132" s="49"/>
      <c r="I132" s="283">
        <f t="shared" si="7"/>
        <v>0</v>
      </c>
    </row>
    <row r="133" spans="1:11" x14ac:dyDescent="0.2">
      <c r="A133" s="265">
        <v>119</v>
      </c>
      <c r="B133" s="52" t="s">
        <v>193</v>
      </c>
      <c r="C133" s="146" t="s">
        <v>225</v>
      </c>
      <c r="D133" s="20">
        <v>52635772.5</v>
      </c>
      <c r="E133" s="15">
        <v>19302317.120000001</v>
      </c>
      <c r="F133" s="282">
        <f t="shared" ref="F133:F146" si="9">SUM(D133:E133)</f>
        <v>71938089.620000005</v>
      </c>
      <c r="G133" s="48">
        <v>22421880.359999999</v>
      </c>
      <c r="H133" s="49">
        <v>3534713</v>
      </c>
      <c r="I133" s="283">
        <f t="shared" ref="I133:I146" si="10">F133+G133+H133</f>
        <v>97894682.980000004</v>
      </c>
      <c r="J133" s="6">
        <v>97894682.980000004</v>
      </c>
      <c r="K133" s="6">
        <f t="shared" si="8"/>
        <v>0</v>
      </c>
    </row>
    <row r="134" spans="1:11" x14ac:dyDescent="0.2">
      <c r="A134" s="265">
        <v>120</v>
      </c>
      <c r="B134" s="52" t="s">
        <v>194</v>
      </c>
      <c r="C134" s="146" t="s">
        <v>47</v>
      </c>
      <c r="D134" s="20"/>
      <c r="E134" s="15"/>
      <c r="F134" s="282">
        <f t="shared" si="9"/>
        <v>0</v>
      </c>
      <c r="G134" s="48"/>
      <c r="H134" s="49"/>
      <c r="I134" s="283">
        <f t="shared" si="10"/>
        <v>0</v>
      </c>
    </row>
    <row r="135" spans="1:11" x14ac:dyDescent="0.2">
      <c r="A135" s="265">
        <v>121</v>
      </c>
      <c r="B135" s="175" t="s">
        <v>195</v>
      </c>
      <c r="C135" s="146" t="s">
        <v>46</v>
      </c>
      <c r="D135" s="20"/>
      <c r="E135" s="15"/>
      <c r="F135" s="282">
        <f t="shared" si="9"/>
        <v>0</v>
      </c>
      <c r="G135" s="48"/>
      <c r="H135" s="49"/>
      <c r="I135" s="283">
        <f t="shared" si="10"/>
        <v>0</v>
      </c>
    </row>
    <row r="136" spans="1:11" x14ac:dyDescent="0.2">
      <c r="A136" s="265">
        <v>122</v>
      </c>
      <c r="B136" s="175" t="s">
        <v>196</v>
      </c>
      <c r="C136" s="146" t="s">
        <v>197</v>
      </c>
      <c r="D136" s="20"/>
      <c r="E136" s="15"/>
      <c r="F136" s="282">
        <f t="shared" si="9"/>
        <v>0</v>
      </c>
      <c r="G136" s="48"/>
      <c r="H136" s="49"/>
      <c r="I136" s="283">
        <f t="shared" si="10"/>
        <v>0</v>
      </c>
    </row>
    <row r="137" spans="1:11" x14ac:dyDescent="0.2">
      <c r="A137" s="265">
        <v>123</v>
      </c>
      <c r="B137" s="175" t="s">
        <v>198</v>
      </c>
      <c r="C137" s="146" t="s">
        <v>40</v>
      </c>
      <c r="D137" s="20"/>
      <c r="E137" s="15"/>
      <c r="F137" s="282">
        <f t="shared" si="9"/>
        <v>0</v>
      </c>
      <c r="G137" s="48"/>
      <c r="H137" s="49"/>
      <c r="I137" s="283">
        <f t="shared" si="10"/>
        <v>0</v>
      </c>
    </row>
    <row r="138" spans="1:11" x14ac:dyDescent="0.2">
      <c r="A138" s="265">
        <v>124</v>
      </c>
      <c r="B138" s="52" t="s">
        <v>199</v>
      </c>
      <c r="C138" s="146" t="s">
        <v>224</v>
      </c>
      <c r="D138" s="20"/>
      <c r="E138" s="15"/>
      <c r="F138" s="282">
        <f t="shared" si="9"/>
        <v>0</v>
      </c>
      <c r="G138" s="48"/>
      <c r="H138" s="49"/>
      <c r="I138" s="283">
        <f t="shared" si="10"/>
        <v>0</v>
      </c>
    </row>
    <row r="139" spans="1:11" ht="25.5" x14ac:dyDescent="0.2">
      <c r="A139" s="265">
        <v>125</v>
      </c>
      <c r="B139" s="19" t="s">
        <v>200</v>
      </c>
      <c r="C139" s="54" t="s">
        <v>330</v>
      </c>
      <c r="D139" s="20">
        <v>2970822.45</v>
      </c>
      <c r="E139" s="15"/>
      <c r="F139" s="282">
        <f t="shared" si="9"/>
        <v>2970822.45</v>
      </c>
      <c r="G139" s="48"/>
      <c r="H139" s="49"/>
      <c r="I139" s="283">
        <f t="shared" si="10"/>
        <v>2970822.45</v>
      </c>
      <c r="J139" s="6">
        <v>2970822.45</v>
      </c>
      <c r="K139" s="6">
        <f t="shared" ref="K139" si="11">I139-J139</f>
        <v>0</v>
      </c>
    </row>
    <row r="140" spans="1:11" x14ac:dyDescent="0.2">
      <c r="A140" s="265">
        <v>126</v>
      </c>
      <c r="B140" s="175" t="s">
        <v>201</v>
      </c>
      <c r="C140" s="146" t="s">
        <v>202</v>
      </c>
      <c r="D140" s="20"/>
      <c r="E140" s="15"/>
      <c r="F140" s="282">
        <f t="shared" si="9"/>
        <v>0</v>
      </c>
      <c r="G140" s="48"/>
      <c r="H140" s="49"/>
      <c r="I140" s="283">
        <f t="shared" si="10"/>
        <v>0</v>
      </c>
    </row>
    <row r="141" spans="1:11" x14ac:dyDescent="0.2">
      <c r="A141" s="265">
        <v>127</v>
      </c>
      <c r="B141" s="52" t="s">
        <v>203</v>
      </c>
      <c r="C141" s="146" t="s">
        <v>204</v>
      </c>
      <c r="D141" s="20"/>
      <c r="E141" s="15"/>
      <c r="F141" s="282">
        <f t="shared" si="9"/>
        <v>0</v>
      </c>
      <c r="G141" s="48"/>
      <c r="H141" s="49"/>
      <c r="I141" s="283">
        <f t="shared" si="10"/>
        <v>0</v>
      </c>
    </row>
    <row r="142" spans="1:11" x14ac:dyDescent="0.2">
      <c r="A142" s="265">
        <v>128</v>
      </c>
      <c r="B142" s="175" t="s">
        <v>205</v>
      </c>
      <c r="C142" s="146" t="s">
        <v>206</v>
      </c>
      <c r="D142" s="20"/>
      <c r="E142" s="15"/>
      <c r="F142" s="282">
        <f t="shared" si="9"/>
        <v>0</v>
      </c>
      <c r="G142" s="48"/>
      <c r="H142" s="49"/>
      <c r="I142" s="283">
        <f t="shared" si="10"/>
        <v>0</v>
      </c>
    </row>
    <row r="143" spans="1:11" x14ac:dyDescent="0.2">
      <c r="A143" s="265">
        <v>129</v>
      </c>
      <c r="B143" s="18" t="s">
        <v>253</v>
      </c>
      <c r="C143" s="203" t="s">
        <v>254</v>
      </c>
      <c r="D143" s="20"/>
      <c r="E143" s="15"/>
      <c r="F143" s="282">
        <f t="shared" si="9"/>
        <v>0</v>
      </c>
      <c r="G143" s="56"/>
      <c r="H143" s="49"/>
      <c r="I143" s="283">
        <f t="shared" si="10"/>
        <v>0</v>
      </c>
    </row>
    <row r="144" spans="1:11" x14ac:dyDescent="0.2">
      <c r="A144" s="265">
        <v>130</v>
      </c>
      <c r="B144" s="21" t="s">
        <v>255</v>
      </c>
      <c r="C144" s="203" t="s">
        <v>256</v>
      </c>
      <c r="D144" s="20"/>
      <c r="E144" s="15"/>
      <c r="F144" s="282">
        <f t="shared" si="9"/>
        <v>0</v>
      </c>
      <c r="G144" s="56"/>
      <c r="H144" s="49"/>
      <c r="I144" s="283">
        <f t="shared" si="10"/>
        <v>0</v>
      </c>
    </row>
    <row r="145" spans="1:9" x14ac:dyDescent="0.2">
      <c r="A145" s="265">
        <v>131</v>
      </c>
      <c r="B145" s="147" t="s">
        <v>257</v>
      </c>
      <c r="C145" s="260" t="s">
        <v>326</v>
      </c>
      <c r="D145" s="20"/>
      <c r="E145" s="15"/>
      <c r="F145" s="282">
        <f t="shared" si="9"/>
        <v>0</v>
      </c>
      <c r="G145" s="58"/>
      <c r="H145" s="56"/>
      <c r="I145" s="283">
        <f t="shared" si="10"/>
        <v>0</v>
      </c>
    </row>
    <row r="146" spans="1:9" x14ac:dyDescent="0.2">
      <c r="A146" s="265">
        <v>132</v>
      </c>
      <c r="B146" s="176" t="s">
        <v>262</v>
      </c>
      <c r="C146" s="167" t="s">
        <v>263</v>
      </c>
      <c r="D146" s="23"/>
      <c r="E146" s="22"/>
      <c r="F146" s="286">
        <f t="shared" si="9"/>
        <v>0</v>
      </c>
      <c r="G146" s="60"/>
      <c r="H146" s="61"/>
      <c r="I146" s="287">
        <f t="shared" si="10"/>
        <v>0</v>
      </c>
    </row>
    <row r="147" spans="1:9" x14ac:dyDescent="0.2">
      <c r="A147" s="265">
        <v>133</v>
      </c>
      <c r="B147" s="24" t="s">
        <v>298</v>
      </c>
      <c r="C147" s="167" t="s">
        <v>297</v>
      </c>
      <c r="D147" s="228"/>
      <c r="E147" s="15"/>
      <c r="F147" s="282">
        <f t="shared" ref="F147" si="12">SUM(D147:E147)</f>
        <v>0</v>
      </c>
      <c r="G147" s="56"/>
      <c r="H147" s="49"/>
      <c r="I147" s="283">
        <f t="shared" ref="I147" si="13">F147+G147+H147</f>
        <v>0</v>
      </c>
    </row>
    <row r="148" spans="1:9" x14ac:dyDescent="0.2">
      <c r="A148" s="265">
        <v>134</v>
      </c>
      <c r="B148" s="24" t="s">
        <v>305</v>
      </c>
      <c r="C148" s="167" t="s">
        <v>304</v>
      </c>
      <c r="D148" s="228"/>
      <c r="E148" s="15"/>
      <c r="F148" s="282">
        <f t="shared" ref="F148" si="14">SUM(D148:E148)</f>
        <v>0</v>
      </c>
      <c r="G148" s="56"/>
      <c r="H148" s="49"/>
      <c r="I148" s="283">
        <f t="shared" ref="I148" si="15">F148+G148+H148</f>
        <v>0</v>
      </c>
    </row>
    <row r="149" spans="1:9" ht="13.5" thickBot="1" x14ac:dyDescent="0.25">
      <c r="A149" s="302">
        <v>135</v>
      </c>
      <c r="B149" s="303" t="s">
        <v>308</v>
      </c>
      <c r="C149" s="304" t="s">
        <v>309</v>
      </c>
      <c r="D149" s="319"/>
      <c r="E149" s="320"/>
      <c r="F149" s="310">
        <f t="shared" ref="F149" si="16">SUM(D149:E149)</f>
        <v>0</v>
      </c>
      <c r="G149" s="321"/>
      <c r="H149" s="322"/>
      <c r="I149" s="318">
        <f t="shared" ref="I149" si="17">F149+G149+H149</f>
        <v>0</v>
      </c>
    </row>
    <row r="150" spans="1:9" x14ac:dyDescent="0.2">
      <c r="D150" s="154">
        <v>169003469.16999999</v>
      </c>
      <c r="E150" s="154">
        <v>20362151.18</v>
      </c>
      <c r="F150" s="154">
        <v>189365620.34999999</v>
      </c>
      <c r="G150" s="154">
        <v>22421936.77</v>
      </c>
      <c r="H150" s="154">
        <v>12119046.289999999</v>
      </c>
      <c r="I150" s="288">
        <v>223906603.41</v>
      </c>
    </row>
    <row r="151" spans="1:9" x14ac:dyDescent="0.2">
      <c r="D151" s="6">
        <f>D6-D150</f>
        <v>0</v>
      </c>
      <c r="E151" s="6">
        <f t="shared" ref="E151:I151" si="18">E6-E150</f>
        <v>0</v>
      </c>
      <c r="F151" s="6">
        <f t="shared" si="18"/>
        <v>0</v>
      </c>
      <c r="G151" s="6">
        <f t="shared" si="18"/>
        <v>0</v>
      </c>
      <c r="H151" s="6">
        <f t="shared" si="18"/>
        <v>0</v>
      </c>
      <c r="I151" s="6">
        <f t="shared" si="18"/>
        <v>0</v>
      </c>
    </row>
    <row r="152" spans="1:9" x14ac:dyDescent="0.2">
      <c r="I152" s="6"/>
    </row>
    <row r="153" spans="1:9" x14ac:dyDescent="0.2">
      <c r="I153" s="6"/>
    </row>
  </sheetData>
  <mergeCells count="19">
    <mergeCell ref="A1:I1"/>
    <mergeCell ref="A3:A5"/>
    <mergeCell ref="B3:B5"/>
    <mergeCell ref="C3:C5"/>
    <mergeCell ref="A6:C6"/>
    <mergeCell ref="D3:F3"/>
    <mergeCell ref="G3:G5"/>
    <mergeCell ref="H3:H5"/>
    <mergeCell ref="I3:I5"/>
    <mergeCell ref="D4:D5"/>
    <mergeCell ref="E4:E5"/>
    <mergeCell ref="F4:F5"/>
    <mergeCell ref="A92:A95"/>
    <mergeCell ref="B92:B95"/>
    <mergeCell ref="A7:C7"/>
    <mergeCell ref="A9:C9"/>
    <mergeCell ref="A10:C10"/>
    <mergeCell ref="A11:C11"/>
    <mergeCell ref="A8:C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154"/>
  <sheetViews>
    <sheetView zoomScale="90" zoomScaleNormal="90" workbookViewId="0">
      <pane xSplit="3" ySplit="11" topLeftCell="D126" activePane="bottomRight" state="frozen"/>
      <selection activeCell="C173" sqref="C173"/>
      <selection pane="topRight" activeCell="C173" sqref="C173"/>
      <selection pane="bottomLeft" activeCell="C173" sqref="C173"/>
      <selection pane="bottomRight" activeCell="C139" sqref="C139"/>
    </sheetView>
  </sheetViews>
  <sheetFormatPr defaultRowHeight="12.75" x14ac:dyDescent="0.2"/>
  <cols>
    <col min="1" max="1" width="4.5703125" style="143" customWidth="1"/>
    <col min="2" max="2" width="7.7109375" style="143" customWidth="1"/>
    <col min="3" max="3" width="45.140625" style="43" customWidth="1"/>
    <col min="4" max="4" width="19.28515625" style="44" customWidth="1"/>
    <col min="5" max="5" width="14.7109375" style="44" customWidth="1"/>
    <col min="6" max="6" width="15.140625" style="66" customWidth="1"/>
    <col min="7" max="7" width="16.28515625" style="44" customWidth="1"/>
    <col min="8" max="8" width="16.5703125" style="44" customWidth="1"/>
    <col min="9" max="9" width="16.85546875" style="44" customWidth="1"/>
    <col min="10" max="10" width="9.5703125" style="44" customWidth="1"/>
    <col min="11" max="16384" width="9.140625" style="143"/>
  </cols>
  <sheetData>
    <row r="1" spans="1:10" ht="36.75" customHeight="1" x14ac:dyDescent="0.2">
      <c r="A1" s="466" t="s">
        <v>321</v>
      </c>
      <c r="B1" s="467"/>
      <c r="C1" s="467"/>
      <c r="D1" s="468"/>
      <c r="E1" s="355"/>
      <c r="F1" s="355"/>
      <c r="G1" s="355"/>
      <c r="H1" s="355"/>
    </row>
    <row r="2" spans="1:10" ht="15" customHeight="1" thickBot="1" x14ac:dyDescent="0.25">
      <c r="C2" s="4"/>
    </row>
    <row r="3" spans="1:10" s="221" customFormat="1" ht="17.25" customHeight="1" x14ac:dyDescent="0.2">
      <c r="A3" s="482" t="s">
        <v>43</v>
      </c>
      <c r="B3" s="479" t="s">
        <v>265</v>
      </c>
      <c r="C3" s="476" t="s">
        <v>44</v>
      </c>
      <c r="D3" s="465" t="s">
        <v>260</v>
      </c>
      <c r="E3" s="382"/>
      <c r="F3" s="383"/>
      <c r="G3" s="472" t="s">
        <v>266</v>
      </c>
      <c r="H3" s="469" t="s">
        <v>259</v>
      </c>
      <c r="I3" s="211"/>
      <c r="J3" s="211"/>
    </row>
    <row r="4" spans="1:10" s="221" customFormat="1" ht="17.25" customHeight="1" x14ac:dyDescent="0.2">
      <c r="A4" s="483"/>
      <c r="B4" s="480"/>
      <c r="C4" s="477"/>
      <c r="D4" s="485" t="s">
        <v>229</v>
      </c>
      <c r="E4" s="348" t="s">
        <v>230</v>
      </c>
      <c r="F4" s="488" t="s">
        <v>231</v>
      </c>
      <c r="G4" s="470"/>
      <c r="H4" s="470"/>
      <c r="I4" s="211"/>
      <c r="J4" s="211"/>
    </row>
    <row r="5" spans="1:10" s="221" customFormat="1" ht="58.5" customHeight="1" thickBot="1" x14ac:dyDescent="0.25">
      <c r="A5" s="484"/>
      <c r="B5" s="481"/>
      <c r="C5" s="478"/>
      <c r="D5" s="486"/>
      <c r="E5" s="487"/>
      <c r="F5" s="489"/>
      <c r="G5" s="473"/>
      <c r="H5" s="471"/>
      <c r="I5" s="211"/>
      <c r="J5" s="211"/>
    </row>
    <row r="6" spans="1:10" s="144" customFormat="1" ht="15.75" customHeight="1" x14ac:dyDescent="0.2">
      <c r="A6" s="369" t="s">
        <v>222</v>
      </c>
      <c r="B6" s="370"/>
      <c r="C6" s="475"/>
      <c r="D6" s="67">
        <f t="shared" ref="D6:H6" si="0">SUM(D7:D11)</f>
        <v>86320344.539999977</v>
      </c>
      <c r="E6" s="68">
        <f t="shared" si="0"/>
        <v>66564094.239999995</v>
      </c>
      <c r="F6" s="249">
        <f t="shared" si="0"/>
        <v>152884438.77999997</v>
      </c>
      <c r="G6" s="45">
        <f t="shared" si="0"/>
        <v>924343918</v>
      </c>
      <c r="H6" s="136">
        <f t="shared" si="0"/>
        <v>1077228356.78</v>
      </c>
      <c r="I6" s="66">
        <v>1077228356.78</v>
      </c>
      <c r="J6" s="66">
        <f>H6-I6</f>
        <v>0</v>
      </c>
    </row>
    <row r="7" spans="1:10" s="7" customFormat="1" ht="15.75" customHeight="1" x14ac:dyDescent="0.2">
      <c r="A7" s="363" t="s">
        <v>313</v>
      </c>
      <c r="B7" s="367"/>
      <c r="C7" s="367"/>
      <c r="D7" s="72"/>
      <c r="E7" s="70"/>
      <c r="F7" s="208"/>
      <c r="G7" s="207"/>
      <c r="H7" s="207"/>
      <c r="I7" s="3"/>
      <c r="J7" s="66"/>
    </row>
    <row r="8" spans="1:10" s="145" customFormat="1" ht="15.75" customHeight="1" x14ac:dyDescent="0.2">
      <c r="A8" s="366" t="s">
        <v>53</v>
      </c>
      <c r="B8" s="367"/>
      <c r="C8" s="367"/>
      <c r="D8" s="83">
        <v>33.840000000000003</v>
      </c>
      <c r="E8" s="9">
        <v>19.73</v>
      </c>
      <c r="F8" s="42">
        <f>SUM(D8:E8)</f>
        <v>53.570000000000007</v>
      </c>
      <c r="G8" s="163">
        <v>1272.4000000000001</v>
      </c>
      <c r="H8" s="11">
        <f>F8+G8</f>
        <v>1325.97</v>
      </c>
      <c r="I8" s="293">
        <v>1325.97</v>
      </c>
      <c r="J8" s="66">
        <f t="shared" ref="J8:J69" si="1">H8-I8</f>
        <v>0</v>
      </c>
    </row>
    <row r="9" spans="1:10" s="145" customFormat="1" ht="15.75" customHeight="1" x14ac:dyDescent="0.2">
      <c r="A9" s="366" t="s">
        <v>314</v>
      </c>
      <c r="B9" s="367"/>
      <c r="C9" s="367"/>
      <c r="D9" s="83"/>
      <c r="E9" s="9"/>
      <c r="F9" s="42"/>
      <c r="G9" s="163"/>
      <c r="H9" s="11"/>
      <c r="I9" s="293"/>
      <c r="J9" s="66"/>
    </row>
    <row r="10" spans="1:10" s="145" customFormat="1" ht="15.75" customHeight="1" x14ac:dyDescent="0.2">
      <c r="A10" s="366" t="s">
        <v>315</v>
      </c>
      <c r="B10" s="367"/>
      <c r="C10" s="367"/>
      <c r="D10" s="83"/>
      <c r="E10" s="9"/>
      <c r="F10" s="42"/>
      <c r="G10" s="163"/>
      <c r="H10" s="11"/>
      <c r="I10" s="293"/>
      <c r="J10" s="66"/>
    </row>
    <row r="11" spans="1:10" s="144" customFormat="1" ht="15.75" customHeight="1" x14ac:dyDescent="0.2">
      <c r="A11" s="360" t="s">
        <v>221</v>
      </c>
      <c r="B11" s="361"/>
      <c r="C11" s="474"/>
      <c r="D11" s="77">
        <f>SUM(D12:D149)-D92</f>
        <v>86320310.699999973</v>
      </c>
      <c r="E11" s="172">
        <f>SUM(E12:E149)-E92</f>
        <v>66564074.509999998</v>
      </c>
      <c r="F11" s="171">
        <f>SUM(F12:F149)-F92</f>
        <v>152884385.20999998</v>
      </c>
      <c r="G11" s="170">
        <f>SUM(G12:G149)-G92</f>
        <v>924342645.60000002</v>
      </c>
      <c r="H11" s="13">
        <f>SUM(H12:H149)-H92</f>
        <v>1077227030.8099999</v>
      </c>
      <c r="I11" s="66">
        <v>1077227030.8099999</v>
      </c>
      <c r="J11" s="66">
        <f t="shared" si="1"/>
        <v>0</v>
      </c>
    </row>
    <row r="12" spans="1:10" s="17" customFormat="1" x14ac:dyDescent="0.2">
      <c r="A12" s="59">
        <v>1</v>
      </c>
      <c r="B12" s="52" t="s">
        <v>54</v>
      </c>
      <c r="C12" s="115" t="s">
        <v>41</v>
      </c>
      <c r="D12" s="275"/>
      <c r="E12" s="84"/>
      <c r="F12" s="42">
        <f>SUM(D12:E12)</f>
        <v>0</v>
      </c>
      <c r="G12" s="277">
        <v>10069092</v>
      </c>
      <c r="H12" s="149">
        <f t="shared" ref="H12:H41" si="2">F12+G12</f>
        <v>10069092</v>
      </c>
      <c r="I12" s="292">
        <v>10069092</v>
      </c>
      <c r="J12" s="44">
        <f t="shared" si="1"/>
        <v>0</v>
      </c>
    </row>
    <row r="13" spans="1:10" s="17" customFormat="1" x14ac:dyDescent="0.2">
      <c r="A13" s="59">
        <v>2</v>
      </c>
      <c r="B13" s="19" t="s">
        <v>55</v>
      </c>
      <c r="C13" s="115" t="s">
        <v>207</v>
      </c>
      <c r="D13" s="275">
        <v>904552.4</v>
      </c>
      <c r="E13" s="84">
        <v>462840.46</v>
      </c>
      <c r="F13" s="42">
        <f t="shared" ref="F13:F75" si="3">SUM(D13:E13)</f>
        <v>1367392.86</v>
      </c>
      <c r="G13" s="277">
        <v>10069092</v>
      </c>
      <c r="H13" s="149">
        <f t="shared" si="2"/>
        <v>11436484.859999999</v>
      </c>
      <c r="I13" s="292">
        <v>11436484.859999999</v>
      </c>
      <c r="J13" s="44">
        <f t="shared" si="1"/>
        <v>0</v>
      </c>
    </row>
    <row r="14" spans="1:10" s="17" customFormat="1" x14ac:dyDescent="0.2">
      <c r="A14" s="59">
        <v>3</v>
      </c>
      <c r="B14" s="175" t="s">
        <v>56</v>
      </c>
      <c r="C14" s="115" t="s">
        <v>5</v>
      </c>
      <c r="D14" s="275">
        <v>2078009.95</v>
      </c>
      <c r="E14" s="84">
        <v>1370945.16</v>
      </c>
      <c r="F14" s="42">
        <f t="shared" si="3"/>
        <v>3448955.11</v>
      </c>
      <c r="G14" s="277">
        <v>16110547.199999999</v>
      </c>
      <c r="H14" s="149">
        <f t="shared" si="2"/>
        <v>19559502.309999999</v>
      </c>
      <c r="I14" s="292">
        <v>19559502.309999999</v>
      </c>
      <c r="J14" s="44">
        <f t="shared" si="1"/>
        <v>0</v>
      </c>
    </row>
    <row r="15" spans="1:10" s="17" customFormat="1" x14ac:dyDescent="0.2">
      <c r="A15" s="59">
        <v>4</v>
      </c>
      <c r="B15" s="52" t="s">
        <v>57</v>
      </c>
      <c r="C15" s="115" t="s">
        <v>208</v>
      </c>
      <c r="D15" s="275">
        <v>472195.1</v>
      </c>
      <c r="E15" s="84"/>
      <c r="F15" s="42">
        <f t="shared" si="3"/>
        <v>472195.1</v>
      </c>
      <c r="G15" s="277">
        <v>10069092</v>
      </c>
      <c r="H15" s="149">
        <f t="shared" si="2"/>
        <v>10541287.1</v>
      </c>
      <c r="I15" s="292">
        <v>10541287.1</v>
      </c>
      <c r="J15" s="44">
        <f t="shared" si="1"/>
        <v>0</v>
      </c>
    </row>
    <row r="16" spans="1:10" s="17" customFormat="1" x14ac:dyDescent="0.2">
      <c r="A16" s="59">
        <v>5</v>
      </c>
      <c r="B16" s="52" t="s">
        <v>58</v>
      </c>
      <c r="C16" s="115" t="s">
        <v>8</v>
      </c>
      <c r="D16" s="275"/>
      <c r="E16" s="84"/>
      <c r="F16" s="42">
        <f t="shared" si="3"/>
        <v>0</v>
      </c>
      <c r="G16" s="277">
        <v>10069092</v>
      </c>
      <c r="H16" s="149">
        <f t="shared" si="2"/>
        <v>10069092</v>
      </c>
      <c r="I16" s="292">
        <v>10069092</v>
      </c>
      <c r="J16" s="44">
        <f t="shared" si="1"/>
        <v>0</v>
      </c>
    </row>
    <row r="17" spans="1:10" s="17" customFormat="1" x14ac:dyDescent="0.2">
      <c r="A17" s="59">
        <v>6</v>
      </c>
      <c r="B17" s="175" t="s">
        <v>59</v>
      </c>
      <c r="C17" s="115" t="s">
        <v>60</v>
      </c>
      <c r="D17" s="275">
        <v>4410864.6500000004</v>
      </c>
      <c r="E17" s="84">
        <v>1716610.82</v>
      </c>
      <c r="F17" s="42">
        <f t="shared" si="3"/>
        <v>6127475.4700000007</v>
      </c>
      <c r="G17" s="277">
        <v>21145093.199999999</v>
      </c>
      <c r="H17" s="149">
        <f t="shared" si="2"/>
        <v>27272568.670000002</v>
      </c>
      <c r="I17" s="292">
        <v>27272568.670000002</v>
      </c>
      <c r="J17" s="44">
        <f t="shared" si="1"/>
        <v>0</v>
      </c>
    </row>
    <row r="18" spans="1:10" s="17" customFormat="1" x14ac:dyDescent="0.2">
      <c r="A18" s="59">
        <v>7</v>
      </c>
      <c r="B18" s="52" t="s">
        <v>61</v>
      </c>
      <c r="C18" s="115" t="s">
        <v>209</v>
      </c>
      <c r="D18" s="275">
        <v>1905770.05</v>
      </c>
      <c r="E18" s="84">
        <v>1230335.3999999999</v>
      </c>
      <c r="F18" s="42">
        <f t="shared" si="3"/>
        <v>3136105.45</v>
      </c>
      <c r="G18" s="277">
        <v>10069092</v>
      </c>
      <c r="H18" s="149">
        <f t="shared" si="2"/>
        <v>13205197.449999999</v>
      </c>
      <c r="I18" s="292">
        <v>13205197.449999999</v>
      </c>
      <c r="J18" s="44">
        <f t="shared" si="1"/>
        <v>0</v>
      </c>
    </row>
    <row r="19" spans="1:10" s="17" customFormat="1" x14ac:dyDescent="0.2">
      <c r="A19" s="59">
        <v>8</v>
      </c>
      <c r="B19" s="175" t="s">
        <v>62</v>
      </c>
      <c r="C19" s="115" t="s">
        <v>17</v>
      </c>
      <c r="D19" s="275"/>
      <c r="E19" s="84"/>
      <c r="F19" s="42">
        <f t="shared" si="3"/>
        <v>0</v>
      </c>
      <c r="G19" s="277">
        <v>10069092</v>
      </c>
      <c r="H19" s="149">
        <f t="shared" si="2"/>
        <v>10069092</v>
      </c>
      <c r="I19" s="292">
        <v>10069092</v>
      </c>
      <c r="J19" s="44">
        <f t="shared" si="1"/>
        <v>0</v>
      </c>
    </row>
    <row r="20" spans="1:10" s="17" customFormat="1" x14ac:dyDescent="0.2">
      <c r="A20" s="59">
        <v>9</v>
      </c>
      <c r="B20" s="175" t="s">
        <v>63</v>
      </c>
      <c r="C20" s="115" t="s">
        <v>6</v>
      </c>
      <c r="D20" s="275">
        <v>463407.35</v>
      </c>
      <c r="E20" s="84">
        <v>290007.63</v>
      </c>
      <c r="F20" s="42">
        <f t="shared" si="3"/>
        <v>753414.98</v>
      </c>
      <c r="G20" s="277">
        <v>5034546</v>
      </c>
      <c r="H20" s="149">
        <f t="shared" si="2"/>
        <v>5787960.9800000004</v>
      </c>
      <c r="I20" s="292">
        <v>5787960.9800000004</v>
      </c>
      <c r="J20" s="44">
        <f t="shared" si="1"/>
        <v>0</v>
      </c>
    </row>
    <row r="21" spans="1:10" s="17" customFormat="1" x14ac:dyDescent="0.2">
      <c r="A21" s="59">
        <v>10</v>
      </c>
      <c r="B21" s="175" t="s">
        <v>64</v>
      </c>
      <c r="C21" s="115" t="s">
        <v>18</v>
      </c>
      <c r="D21" s="275"/>
      <c r="E21" s="84"/>
      <c r="F21" s="42">
        <f t="shared" si="3"/>
        <v>0</v>
      </c>
      <c r="G21" s="277">
        <v>10069092</v>
      </c>
      <c r="H21" s="149">
        <f t="shared" si="2"/>
        <v>10069092</v>
      </c>
      <c r="I21" s="292">
        <v>10069092</v>
      </c>
      <c r="J21" s="44">
        <f t="shared" si="1"/>
        <v>0</v>
      </c>
    </row>
    <row r="22" spans="1:10" s="17" customFormat="1" x14ac:dyDescent="0.2">
      <c r="A22" s="59">
        <v>11</v>
      </c>
      <c r="B22" s="175" t="s">
        <v>65</v>
      </c>
      <c r="C22" s="115" t="s">
        <v>7</v>
      </c>
      <c r="D22" s="275"/>
      <c r="E22" s="84"/>
      <c r="F22" s="42">
        <f t="shared" si="3"/>
        <v>0</v>
      </c>
      <c r="G22" s="277">
        <v>10069092</v>
      </c>
      <c r="H22" s="149">
        <f t="shared" si="2"/>
        <v>10069092</v>
      </c>
      <c r="I22" s="292">
        <v>10069092</v>
      </c>
      <c r="J22" s="44">
        <f t="shared" si="1"/>
        <v>0</v>
      </c>
    </row>
    <row r="23" spans="1:10" s="17" customFormat="1" x14ac:dyDescent="0.2">
      <c r="A23" s="59">
        <v>12</v>
      </c>
      <c r="B23" s="175" t="s">
        <v>66</v>
      </c>
      <c r="C23" s="115" t="s">
        <v>19</v>
      </c>
      <c r="D23" s="275">
        <v>929158.1</v>
      </c>
      <c r="E23" s="84">
        <v>0</v>
      </c>
      <c r="F23" s="42">
        <f t="shared" si="3"/>
        <v>929158.1</v>
      </c>
      <c r="G23" s="277">
        <v>10069092</v>
      </c>
      <c r="H23" s="149">
        <f t="shared" si="2"/>
        <v>10998250.1</v>
      </c>
      <c r="I23" s="292">
        <v>10998250.1</v>
      </c>
      <c r="J23" s="44">
        <f t="shared" si="1"/>
        <v>0</v>
      </c>
    </row>
    <row r="24" spans="1:10" s="17" customFormat="1" x14ac:dyDescent="0.2">
      <c r="A24" s="59">
        <v>13</v>
      </c>
      <c r="B24" s="175" t="s">
        <v>232</v>
      </c>
      <c r="C24" s="115" t="s">
        <v>233</v>
      </c>
      <c r="D24" s="275"/>
      <c r="E24" s="84"/>
      <c r="F24" s="42">
        <f t="shared" si="3"/>
        <v>0</v>
      </c>
      <c r="G24" s="277"/>
      <c r="H24" s="149">
        <f t="shared" si="2"/>
        <v>0</v>
      </c>
      <c r="I24" s="292"/>
      <c r="J24" s="44"/>
    </row>
    <row r="25" spans="1:10" s="17" customFormat="1" x14ac:dyDescent="0.2">
      <c r="A25" s="59">
        <v>14</v>
      </c>
      <c r="B25" s="175" t="s">
        <v>67</v>
      </c>
      <c r="C25" s="115" t="s">
        <v>22</v>
      </c>
      <c r="D25" s="275"/>
      <c r="E25" s="84"/>
      <c r="F25" s="42">
        <f t="shared" si="3"/>
        <v>0</v>
      </c>
      <c r="G25" s="277">
        <v>10069092</v>
      </c>
      <c r="H25" s="149">
        <f t="shared" si="2"/>
        <v>10069092</v>
      </c>
      <c r="I25" s="292">
        <v>10069092</v>
      </c>
      <c r="J25" s="44">
        <f t="shared" si="1"/>
        <v>0</v>
      </c>
    </row>
    <row r="26" spans="1:10" s="17" customFormat="1" x14ac:dyDescent="0.2">
      <c r="A26" s="59">
        <v>15</v>
      </c>
      <c r="B26" s="175" t="s">
        <v>68</v>
      </c>
      <c r="C26" s="115" t="s">
        <v>10</v>
      </c>
      <c r="D26" s="275"/>
      <c r="E26" s="84"/>
      <c r="F26" s="42">
        <f t="shared" si="3"/>
        <v>0</v>
      </c>
      <c r="G26" s="277">
        <v>10069092</v>
      </c>
      <c r="H26" s="149">
        <f t="shared" si="2"/>
        <v>10069092</v>
      </c>
      <c r="I26" s="292">
        <v>10069092</v>
      </c>
      <c r="J26" s="44">
        <f t="shared" si="1"/>
        <v>0</v>
      </c>
    </row>
    <row r="27" spans="1:10" s="17" customFormat="1" x14ac:dyDescent="0.2">
      <c r="A27" s="59">
        <v>16</v>
      </c>
      <c r="B27" s="175" t="s">
        <v>69</v>
      </c>
      <c r="C27" s="115" t="s">
        <v>310</v>
      </c>
      <c r="D27" s="275">
        <v>1103155.55</v>
      </c>
      <c r="E27" s="84">
        <v>776283.05</v>
      </c>
      <c r="F27" s="42">
        <f t="shared" si="3"/>
        <v>1879438.6</v>
      </c>
      <c r="G27" s="277">
        <v>10069092</v>
      </c>
      <c r="H27" s="149">
        <f t="shared" si="2"/>
        <v>11948530.6</v>
      </c>
      <c r="I27" s="292">
        <v>11948530.6</v>
      </c>
      <c r="J27" s="44">
        <f t="shared" si="1"/>
        <v>0</v>
      </c>
    </row>
    <row r="28" spans="1:10" s="17" customFormat="1" x14ac:dyDescent="0.2">
      <c r="A28" s="59">
        <v>17</v>
      </c>
      <c r="B28" s="175" t="s">
        <v>70</v>
      </c>
      <c r="C28" s="115" t="s">
        <v>9</v>
      </c>
      <c r="D28" s="275">
        <v>3232134.45</v>
      </c>
      <c r="E28" s="84">
        <v>2337637.2599999998</v>
      </c>
      <c r="F28" s="42">
        <f t="shared" si="3"/>
        <v>5569771.71</v>
      </c>
      <c r="G28" s="277">
        <v>11076001.199999999</v>
      </c>
      <c r="H28" s="149">
        <f t="shared" si="2"/>
        <v>16645772.91</v>
      </c>
      <c r="I28" s="292">
        <v>16645772.91</v>
      </c>
      <c r="J28" s="44">
        <f t="shared" si="1"/>
        <v>0</v>
      </c>
    </row>
    <row r="29" spans="1:10" s="17" customFormat="1" x14ac:dyDescent="0.2">
      <c r="A29" s="59">
        <v>18</v>
      </c>
      <c r="B29" s="52" t="s">
        <v>71</v>
      </c>
      <c r="C29" s="115" t="s">
        <v>11</v>
      </c>
      <c r="D29" s="275">
        <v>345065.65</v>
      </c>
      <c r="E29" s="84">
        <v>278290.15000000002</v>
      </c>
      <c r="F29" s="42">
        <f t="shared" si="3"/>
        <v>623355.80000000005</v>
      </c>
      <c r="G29" s="277">
        <v>5034546</v>
      </c>
      <c r="H29" s="149">
        <f t="shared" si="2"/>
        <v>5657901.7999999998</v>
      </c>
      <c r="I29" s="292">
        <v>5657901.7999999998</v>
      </c>
      <c r="J29" s="44">
        <f t="shared" si="1"/>
        <v>0</v>
      </c>
    </row>
    <row r="30" spans="1:10" s="17" customFormat="1" x14ac:dyDescent="0.2">
      <c r="A30" s="59">
        <v>19</v>
      </c>
      <c r="B30" s="52" t="s">
        <v>72</v>
      </c>
      <c r="C30" s="115" t="s">
        <v>210</v>
      </c>
      <c r="D30" s="275">
        <v>877603.3</v>
      </c>
      <c r="E30" s="84">
        <v>562439.04</v>
      </c>
      <c r="F30" s="42">
        <f t="shared" si="3"/>
        <v>1440042.34</v>
      </c>
      <c r="G30" s="277">
        <v>10069092</v>
      </c>
      <c r="H30" s="149">
        <f t="shared" si="2"/>
        <v>11509134.34</v>
      </c>
      <c r="I30" s="292">
        <v>11509134.34</v>
      </c>
      <c r="J30" s="44">
        <f t="shared" si="1"/>
        <v>0</v>
      </c>
    </row>
    <row r="31" spans="1:10" s="17" customFormat="1" x14ac:dyDescent="0.2">
      <c r="A31" s="59">
        <v>20</v>
      </c>
      <c r="B31" s="52" t="s">
        <v>73</v>
      </c>
      <c r="C31" s="115" t="s">
        <v>311</v>
      </c>
      <c r="D31" s="275">
        <v>1462281.6</v>
      </c>
      <c r="E31" s="84">
        <v>896387.22</v>
      </c>
      <c r="F31" s="42">
        <f t="shared" si="3"/>
        <v>2358668.8200000003</v>
      </c>
      <c r="G31" s="277">
        <v>10069092</v>
      </c>
      <c r="H31" s="149">
        <f t="shared" si="2"/>
        <v>12427760.82</v>
      </c>
      <c r="I31" s="292">
        <v>12427760.82</v>
      </c>
      <c r="J31" s="44">
        <f t="shared" si="1"/>
        <v>0</v>
      </c>
    </row>
    <row r="32" spans="1:10" s="17" customFormat="1" x14ac:dyDescent="0.2">
      <c r="A32" s="59">
        <v>21</v>
      </c>
      <c r="B32" s="52" t="s">
        <v>74</v>
      </c>
      <c r="C32" s="115" t="s">
        <v>37</v>
      </c>
      <c r="D32" s="275">
        <v>1220911.3999999999</v>
      </c>
      <c r="E32" s="84">
        <v>1379733.27</v>
      </c>
      <c r="F32" s="42">
        <f t="shared" si="3"/>
        <v>2600644.67</v>
      </c>
      <c r="G32" s="277">
        <v>11076001.199999999</v>
      </c>
      <c r="H32" s="149">
        <f t="shared" si="2"/>
        <v>13676645.869999999</v>
      </c>
      <c r="I32" s="292">
        <v>13676645.869999999</v>
      </c>
      <c r="J32" s="44">
        <f t="shared" si="1"/>
        <v>0</v>
      </c>
    </row>
    <row r="33" spans="1:10" s="17" customFormat="1" x14ac:dyDescent="0.2">
      <c r="A33" s="59">
        <v>22</v>
      </c>
      <c r="B33" s="175" t="s">
        <v>75</v>
      </c>
      <c r="C33" s="115" t="s">
        <v>76</v>
      </c>
      <c r="D33" s="275"/>
      <c r="E33" s="84"/>
      <c r="F33" s="42">
        <f t="shared" si="3"/>
        <v>0</v>
      </c>
      <c r="G33" s="277"/>
      <c r="H33" s="149">
        <f t="shared" si="2"/>
        <v>0</v>
      </c>
      <c r="I33" s="292"/>
      <c r="J33" s="44"/>
    </row>
    <row r="34" spans="1:10" s="17" customFormat="1" x14ac:dyDescent="0.2">
      <c r="A34" s="59">
        <v>23</v>
      </c>
      <c r="B34" s="175" t="s">
        <v>77</v>
      </c>
      <c r="C34" s="115" t="s">
        <v>78</v>
      </c>
      <c r="D34" s="275"/>
      <c r="E34" s="84"/>
      <c r="F34" s="42">
        <f t="shared" si="3"/>
        <v>0</v>
      </c>
      <c r="G34" s="277"/>
      <c r="H34" s="149">
        <f t="shared" si="2"/>
        <v>0</v>
      </c>
      <c r="I34" s="292"/>
      <c r="J34" s="44"/>
    </row>
    <row r="35" spans="1:10" s="17" customFormat="1" ht="15" customHeight="1" x14ac:dyDescent="0.2">
      <c r="A35" s="59">
        <v>24</v>
      </c>
      <c r="B35" s="175" t="s">
        <v>79</v>
      </c>
      <c r="C35" s="115" t="s">
        <v>80</v>
      </c>
      <c r="D35" s="275"/>
      <c r="E35" s="84"/>
      <c r="F35" s="42">
        <f t="shared" si="3"/>
        <v>0</v>
      </c>
      <c r="G35" s="277"/>
      <c r="H35" s="149">
        <f t="shared" si="2"/>
        <v>0</v>
      </c>
      <c r="I35" s="292"/>
      <c r="J35" s="44"/>
    </row>
    <row r="36" spans="1:10" s="17" customFormat="1" x14ac:dyDescent="0.2">
      <c r="A36" s="59">
        <v>25</v>
      </c>
      <c r="B36" s="52" t="s">
        <v>81</v>
      </c>
      <c r="C36" s="115" t="s">
        <v>82</v>
      </c>
      <c r="D36" s="275">
        <v>7055391.5499999998</v>
      </c>
      <c r="E36" s="84">
        <v>2355213.48</v>
      </c>
      <c r="F36" s="42">
        <f t="shared" si="3"/>
        <v>9410605.0299999993</v>
      </c>
      <c r="G36" s="277">
        <v>20138184</v>
      </c>
      <c r="H36" s="149">
        <f t="shared" si="2"/>
        <v>29548789.030000001</v>
      </c>
      <c r="I36" s="292">
        <v>29548789.030000001</v>
      </c>
      <c r="J36" s="44">
        <f t="shared" si="1"/>
        <v>0</v>
      </c>
    </row>
    <row r="37" spans="1:10" s="17" customFormat="1" x14ac:dyDescent="0.2">
      <c r="A37" s="59">
        <v>26</v>
      </c>
      <c r="B37" s="175" t="s">
        <v>83</v>
      </c>
      <c r="C37" s="115" t="s">
        <v>84</v>
      </c>
      <c r="D37" s="275"/>
      <c r="E37" s="84">
        <v>1042855.72</v>
      </c>
      <c r="F37" s="42">
        <f t="shared" si="3"/>
        <v>1042855.72</v>
      </c>
      <c r="G37" s="277">
        <v>2013818.4</v>
      </c>
      <c r="H37" s="149">
        <f t="shared" si="2"/>
        <v>3056674.12</v>
      </c>
      <c r="I37" s="292">
        <v>3056674.12</v>
      </c>
      <c r="J37" s="44">
        <f t="shared" si="1"/>
        <v>0</v>
      </c>
    </row>
    <row r="38" spans="1:10" s="17" customFormat="1" x14ac:dyDescent="0.2">
      <c r="A38" s="59">
        <v>27</v>
      </c>
      <c r="B38" s="19" t="s">
        <v>85</v>
      </c>
      <c r="C38" s="115" t="s">
        <v>86</v>
      </c>
      <c r="D38" s="275"/>
      <c r="E38" s="84"/>
      <c r="F38" s="42">
        <f t="shared" si="3"/>
        <v>0</v>
      </c>
      <c r="G38" s="277"/>
      <c r="H38" s="149">
        <f t="shared" si="2"/>
        <v>0</v>
      </c>
      <c r="I38" s="292"/>
      <c r="J38" s="44"/>
    </row>
    <row r="39" spans="1:10" s="17" customFormat="1" x14ac:dyDescent="0.2">
      <c r="A39" s="265">
        <v>28</v>
      </c>
      <c r="B39" s="19" t="s">
        <v>87</v>
      </c>
      <c r="C39" s="115" t="s">
        <v>38</v>
      </c>
      <c r="D39" s="275">
        <v>2434792.6</v>
      </c>
      <c r="E39" s="84">
        <v>2199956.87</v>
      </c>
      <c r="F39" s="42">
        <f t="shared" si="3"/>
        <v>4634749.4700000007</v>
      </c>
      <c r="G39" s="277">
        <v>11076001.199999999</v>
      </c>
      <c r="H39" s="149">
        <f t="shared" si="2"/>
        <v>15710750.67</v>
      </c>
      <c r="I39" s="292">
        <v>15710750.67</v>
      </c>
      <c r="J39" s="44">
        <f t="shared" si="1"/>
        <v>0</v>
      </c>
    </row>
    <row r="40" spans="1:10" s="17" customFormat="1" x14ac:dyDescent="0.2">
      <c r="A40" s="265">
        <v>29</v>
      </c>
      <c r="B40" s="52" t="s">
        <v>88</v>
      </c>
      <c r="C40" s="115" t="s">
        <v>36</v>
      </c>
      <c r="D40" s="275">
        <v>3050520.95</v>
      </c>
      <c r="E40" s="84">
        <v>2806336.46</v>
      </c>
      <c r="F40" s="42">
        <f t="shared" si="3"/>
        <v>5856857.4100000001</v>
      </c>
      <c r="G40" s="277">
        <v>10069092</v>
      </c>
      <c r="H40" s="149">
        <f t="shared" si="2"/>
        <v>15925949.41</v>
      </c>
      <c r="I40" s="292">
        <v>15925949.41</v>
      </c>
      <c r="J40" s="44">
        <f t="shared" si="1"/>
        <v>0</v>
      </c>
    </row>
    <row r="41" spans="1:10" s="17" customFormat="1" x14ac:dyDescent="0.2">
      <c r="A41" s="265">
        <v>30</v>
      </c>
      <c r="B41" s="19" t="s">
        <v>89</v>
      </c>
      <c r="C41" s="115" t="s">
        <v>16</v>
      </c>
      <c r="D41" s="275">
        <v>519063.1</v>
      </c>
      <c r="E41" s="84">
        <v>424758.65</v>
      </c>
      <c r="F41" s="42">
        <f t="shared" si="3"/>
        <v>943821.75</v>
      </c>
      <c r="G41" s="277">
        <v>10069092</v>
      </c>
      <c r="H41" s="149">
        <f t="shared" si="2"/>
        <v>11012913.75</v>
      </c>
      <c r="I41" s="292">
        <v>11012913.75</v>
      </c>
      <c r="J41" s="44">
        <f t="shared" si="1"/>
        <v>0</v>
      </c>
    </row>
    <row r="42" spans="1:10" s="17" customFormat="1" x14ac:dyDescent="0.2">
      <c r="A42" s="265">
        <v>31</v>
      </c>
      <c r="B42" s="175" t="s">
        <v>90</v>
      </c>
      <c r="C42" s="115" t="s">
        <v>21</v>
      </c>
      <c r="D42" s="275">
        <v>1752863.2</v>
      </c>
      <c r="E42" s="84">
        <v>1306499.02</v>
      </c>
      <c r="F42" s="42">
        <f t="shared" si="3"/>
        <v>3059362.2199999997</v>
      </c>
      <c r="G42" s="277">
        <v>15103638</v>
      </c>
      <c r="H42" s="149">
        <f t="shared" ref="H42:H72" si="4">F42+G42</f>
        <v>18163000.219999999</v>
      </c>
      <c r="I42" s="292">
        <v>18163000.219999999</v>
      </c>
      <c r="J42" s="44">
        <f t="shared" si="1"/>
        <v>0</v>
      </c>
    </row>
    <row r="43" spans="1:10" s="17" customFormat="1" x14ac:dyDescent="0.2">
      <c r="A43" s="265">
        <v>32</v>
      </c>
      <c r="B43" s="19" t="s">
        <v>91</v>
      </c>
      <c r="C43" s="115" t="s">
        <v>24</v>
      </c>
      <c r="D43" s="275"/>
      <c r="E43" s="84"/>
      <c r="F43" s="42">
        <f t="shared" si="3"/>
        <v>0</v>
      </c>
      <c r="G43" s="277">
        <v>10069092</v>
      </c>
      <c r="H43" s="149">
        <f t="shared" si="4"/>
        <v>10069092</v>
      </c>
      <c r="I43" s="292">
        <v>10069092</v>
      </c>
      <c r="J43" s="44">
        <f t="shared" si="1"/>
        <v>0</v>
      </c>
    </row>
    <row r="44" spans="1:10" s="17" customFormat="1" x14ac:dyDescent="0.2">
      <c r="A44" s="265">
        <v>33</v>
      </c>
      <c r="B44" s="52" t="s">
        <v>92</v>
      </c>
      <c r="C44" s="115" t="s">
        <v>211</v>
      </c>
      <c r="D44" s="275">
        <v>2082110.9</v>
      </c>
      <c r="E44" s="84">
        <v>1549636.73</v>
      </c>
      <c r="F44" s="42">
        <f t="shared" si="3"/>
        <v>3631747.63</v>
      </c>
      <c r="G44" s="277">
        <v>10069092</v>
      </c>
      <c r="H44" s="149">
        <f t="shared" si="4"/>
        <v>13700839.629999999</v>
      </c>
      <c r="I44" s="292">
        <v>13700839.629999999</v>
      </c>
      <c r="J44" s="44">
        <f t="shared" si="1"/>
        <v>0</v>
      </c>
    </row>
    <row r="45" spans="1:10" s="17" customFormat="1" x14ac:dyDescent="0.2">
      <c r="A45" s="265">
        <v>34</v>
      </c>
      <c r="B45" s="110" t="s">
        <v>93</v>
      </c>
      <c r="C45" s="186" t="s">
        <v>212</v>
      </c>
      <c r="D45" s="275"/>
      <c r="E45" s="84"/>
      <c r="F45" s="42">
        <f t="shared" si="3"/>
        <v>0</v>
      </c>
      <c r="G45" s="277">
        <v>10069092</v>
      </c>
      <c r="H45" s="149">
        <f t="shared" si="4"/>
        <v>10069092</v>
      </c>
      <c r="I45" s="292">
        <v>10069092</v>
      </c>
      <c r="J45" s="44">
        <f t="shared" si="1"/>
        <v>0</v>
      </c>
    </row>
    <row r="46" spans="1:10" s="17" customFormat="1" x14ac:dyDescent="0.2">
      <c r="A46" s="265">
        <v>35</v>
      </c>
      <c r="B46" s="52" t="s">
        <v>94</v>
      </c>
      <c r="C46" s="115" t="s">
        <v>213</v>
      </c>
      <c r="D46" s="275">
        <v>404236.5</v>
      </c>
      <c r="E46" s="84">
        <v>246067.08</v>
      </c>
      <c r="F46" s="42">
        <f t="shared" si="3"/>
        <v>650303.57999999996</v>
      </c>
      <c r="G46" s="277">
        <v>10069092</v>
      </c>
      <c r="H46" s="149">
        <f t="shared" si="4"/>
        <v>10719395.58</v>
      </c>
      <c r="I46" s="292">
        <v>10719395.58</v>
      </c>
      <c r="J46" s="44">
        <f t="shared" si="1"/>
        <v>0</v>
      </c>
    </row>
    <row r="47" spans="1:10" s="17" customFormat="1" x14ac:dyDescent="0.2">
      <c r="A47" s="265">
        <v>36</v>
      </c>
      <c r="B47" s="52" t="s">
        <v>95</v>
      </c>
      <c r="C47" s="115" t="s">
        <v>23</v>
      </c>
      <c r="D47" s="275"/>
      <c r="E47" s="84"/>
      <c r="F47" s="42">
        <f t="shared" si="3"/>
        <v>0</v>
      </c>
      <c r="G47" s="277">
        <v>10069092</v>
      </c>
      <c r="H47" s="149">
        <f t="shared" si="4"/>
        <v>10069092</v>
      </c>
      <c r="I47" s="292">
        <v>10069092</v>
      </c>
      <c r="J47" s="44">
        <f t="shared" si="1"/>
        <v>0</v>
      </c>
    </row>
    <row r="48" spans="1:10" s="17" customFormat="1" x14ac:dyDescent="0.2">
      <c r="A48" s="265">
        <v>37</v>
      </c>
      <c r="B48" s="175" t="s">
        <v>96</v>
      </c>
      <c r="C48" s="115" t="s">
        <v>20</v>
      </c>
      <c r="D48" s="275"/>
      <c r="E48" s="84"/>
      <c r="F48" s="42">
        <f t="shared" si="3"/>
        <v>0</v>
      </c>
      <c r="G48" s="277">
        <v>10069092</v>
      </c>
      <c r="H48" s="149">
        <f t="shared" si="4"/>
        <v>10069092</v>
      </c>
      <c r="I48" s="292">
        <v>10069092</v>
      </c>
      <c r="J48" s="44">
        <f t="shared" si="1"/>
        <v>0</v>
      </c>
    </row>
    <row r="49" spans="1:10" s="17" customFormat="1" x14ac:dyDescent="0.2">
      <c r="A49" s="265">
        <v>38</v>
      </c>
      <c r="B49" s="19" t="s">
        <v>97</v>
      </c>
      <c r="C49" s="115" t="s">
        <v>98</v>
      </c>
      <c r="D49" s="275"/>
      <c r="E49" s="84"/>
      <c r="F49" s="42">
        <f t="shared" si="3"/>
        <v>0</v>
      </c>
      <c r="G49" s="277"/>
      <c r="H49" s="149">
        <f t="shared" si="4"/>
        <v>0</v>
      </c>
      <c r="I49" s="292"/>
      <c r="J49" s="44"/>
    </row>
    <row r="50" spans="1:10" s="17" customFormat="1" x14ac:dyDescent="0.2">
      <c r="A50" s="265">
        <v>39</v>
      </c>
      <c r="B50" s="175" t="s">
        <v>99</v>
      </c>
      <c r="C50" s="115" t="s">
        <v>100</v>
      </c>
      <c r="D50" s="275">
        <v>2210412.0499999998</v>
      </c>
      <c r="E50" s="84">
        <v>1813280.03</v>
      </c>
      <c r="F50" s="42">
        <f t="shared" si="3"/>
        <v>4023692.08</v>
      </c>
      <c r="G50" s="277">
        <v>11076001.199999999</v>
      </c>
      <c r="H50" s="149">
        <f t="shared" si="4"/>
        <v>15099693.279999999</v>
      </c>
      <c r="I50" s="292">
        <v>15099693.279999999</v>
      </c>
      <c r="J50" s="44">
        <f t="shared" si="1"/>
        <v>0</v>
      </c>
    </row>
    <row r="51" spans="1:10" s="17" customFormat="1" x14ac:dyDescent="0.2">
      <c r="A51" s="265">
        <v>40</v>
      </c>
      <c r="B51" s="52" t="s">
        <v>101</v>
      </c>
      <c r="C51" s="115" t="s">
        <v>218</v>
      </c>
      <c r="D51" s="275">
        <v>583506.6</v>
      </c>
      <c r="E51" s="84">
        <v>790929.9</v>
      </c>
      <c r="F51" s="42">
        <f t="shared" si="3"/>
        <v>1374436.5</v>
      </c>
      <c r="G51" s="277">
        <v>10069092</v>
      </c>
      <c r="H51" s="149">
        <f t="shared" si="4"/>
        <v>11443528.5</v>
      </c>
      <c r="I51" s="292">
        <v>11443528.5</v>
      </c>
      <c r="J51" s="44">
        <f t="shared" si="1"/>
        <v>0</v>
      </c>
    </row>
    <row r="52" spans="1:10" s="17" customFormat="1" x14ac:dyDescent="0.2">
      <c r="A52" s="265">
        <v>41</v>
      </c>
      <c r="B52" s="52" t="s">
        <v>102</v>
      </c>
      <c r="C52" s="115" t="s">
        <v>2</v>
      </c>
      <c r="D52" s="275">
        <v>2312935.7999999998</v>
      </c>
      <c r="E52" s="84">
        <v>2440165.21</v>
      </c>
      <c r="F52" s="42">
        <f t="shared" si="3"/>
        <v>4753101.01</v>
      </c>
      <c r="G52" s="277">
        <v>20138184</v>
      </c>
      <c r="H52" s="149">
        <f t="shared" si="4"/>
        <v>24891285.009999998</v>
      </c>
      <c r="I52" s="292">
        <v>24891285.009999998</v>
      </c>
      <c r="J52" s="44">
        <f t="shared" si="1"/>
        <v>0</v>
      </c>
    </row>
    <row r="53" spans="1:10" s="17" customFormat="1" x14ac:dyDescent="0.2">
      <c r="A53" s="265">
        <v>42</v>
      </c>
      <c r="B53" s="175" t="s">
        <v>103</v>
      </c>
      <c r="C53" s="115" t="s">
        <v>3</v>
      </c>
      <c r="D53" s="275"/>
      <c r="E53" s="84"/>
      <c r="F53" s="42">
        <f t="shared" si="3"/>
        <v>0</v>
      </c>
      <c r="G53" s="277">
        <v>10069092</v>
      </c>
      <c r="H53" s="149">
        <f t="shared" si="4"/>
        <v>10069092</v>
      </c>
      <c r="I53" s="292">
        <v>10069092</v>
      </c>
      <c r="J53" s="44">
        <f t="shared" si="1"/>
        <v>0</v>
      </c>
    </row>
    <row r="54" spans="1:10" s="17" customFormat="1" x14ac:dyDescent="0.2">
      <c r="A54" s="265">
        <v>43</v>
      </c>
      <c r="B54" s="19" t="s">
        <v>149</v>
      </c>
      <c r="C54" s="115" t="s">
        <v>32</v>
      </c>
      <c r="D54" s="275">
        <v>585850</v>
      </c>
      <c r="E54" s="84">
        <v>0</v>
      </c>
      <c r="F54" s="42">
        <f t="shared" si="3"/>
        <v>585850</v>
      </c>
      <c r="G54" s="277">
        <v>10069092</v>
      </c>
      <c r="H54" s="149">
        <f t="shared" si="4"/>
        <v>10654942</v>
      </c>
      <c r="I54" s="292">
        <v>10654942</v>
      </c>
      <c r="J54" s="44">
        <f t="shared" si="1"/>
        <v>0</v>
      </c>
    </row>
    <row r="55" spans="1:10" s="17" customFormat="1" x14ac:dyDescent="0.2">
      <c r="A55" s="265">
        <v>87</v>
      </c>
      <c r="B55" s="175" t="s">
        <v>104</v>
      </c>
      <c r="C55" s="115" t="s">
        <v>214</v>
      </c>
      <c r="D55" s="275"/>
      <c r="E55" s="84"/>
      <c r="F55" s="42">
        <f t="shared" si="3"/>
        <v>0</v>
      </c>
      <c r="G55" s="277">
        <v>10069092</v>
      </c>
      <c r="H55" s="149">
        <f t="shared" si="4"/>
        <v>10069092</v>
      </c>
      <c r="I55" s="292">
        <v>10069092</v>
      </c>
      <c r="J55" s="44">
        <f t="shared" si="1"/>
        <v>0</v>
      </c>
    </row>
    <row r="56" spans="1:10" s="17" customFormat="1" x14ac:dyDescent="0.2">
      <c r="A56" s="265">
        <v>44</v>
      </c>
      <c r="B56" s="19" t="s">
        <v>105</v>
      </c>
      <c r="C56" s="115" t="s">
        <v>0</v>
      </c>
      <c r="D56" s="275">
        <v>796756</v>
      </c>
      <c r="E56" s="84">
        <v>1154171.78</v>
      </c>
      <c r="F56" s="42">
        <f t="shared" si="3"/>
        <v>1950927.78</v>
      </c>
      <c r="G56" s="277">
        <v>10069092</v>
      </c>
      <c r="H56" s="149">
        <f t="shared" si="4"/>
        <v>12020019.779999999</v>
      </c>
      <c r="I56" s="292">
        <v>12020019.779999999</v>
      </c>
      <c r="J56" s="44">
        <f t="shared" si="1"/>
        <v>0</v>
      </c>
    </row>
    <row r="57" spans="1:10" s="17" customFormat="1" x14ac:dyDescent="0.2">
      <c r="A57" s="265">
        <v>45</v>
      </c>
      <c r="B57" s="175" t="s">
        <v>106</v>
      </c>
      <c r="C57" s="115" t="s">
        <v>4</v>
      </c>
      <c r="D57" s="275">
        <v>292339.15000000002</v>
      </c>
      <c r="E57" s="84"/>
      <c r="F57" s="42">
        <f t="shared" si="3"/>
        <v>292339.15000000002</v>
      </c>
      <c r="G57" s="277">
        <v>10069092</v>
      </c>
      <c r="H57" s="149">
        <f t="shared" si="4"/>
        <v>10361431.15</v>
      </c>
      <c r="I57" s="292">
        <v>10361431.15</v>
      </c>
      <c r="J57" s="44">
        <f t="shared" si="1"/>
        <v>0</v>
      </c>
    </row>
    <row r="58" spans="1:10" s="17" customFormat="1" x14ac:dyDescent="0.2">
      <c r="A58" s="265">
        <v>46</v>
      </c>
      <c r="B58" s="19" t="s">
        <v>107</v>
      </c>
      <c r="C58" s="115" t="s">
        <v>1</v>
      </c>
      <c r="D58" s="275">
        <v>544254.65</v>
      </c>
      <c r="E58" s="84">
        <v>331018.81</v>
      </c>
      <c r="F58" s="42">
        <f t="shared" si="3"/>
        <v>875273.46</v>
      </c>
      <c r="G58" s="277">
        <v>10069092</v>
      </c>
      <c r="H58" s="149">
        <f t="shared" si="4"/>
        <v>10944365.460000001</v>
      </c>
      <c r="I58" s="292">
        <v>10944365.460000001</v>
      </c>
      <c r="J58" s="44">
        <f t="shared" si="1"/>
        <v>0</v>
      </c>
    </row>
    <row r="59" spans="1:10" s="17" customFormat="1" x14ac:dyDescent="0.2">
      <c r="A59" s="265">
        <v>47</v>
      </c>
      <c r="B59" s="175" t="s">
        <v>108</v>
      </c>
      <c r="C59" s="115" t="s">
        <v>215</v>
      </c>
      <c r="D59" s="275">
        <v>815503.2</v>
      </c>
      <c r="E59" s="84"/>
      <c r="F59" s="42">
        <f t="shared" si="3"/>
        <v>815503.2</v>
      </c>
      <c r="G59" s="277">
        <v>10069092</v>
      </c>
      <c r="H59" s="149">
        <f t="shared" si="4"/>
        <v>10884595.199999999</v>
      </c>
      <c r="I59" s="292">
        <v>10884595.199999999</v>
      </c>
      <c r="J59" s="44">
        <f t="shared" si="1"/>
        <v>0</v>
      </c>
    </row>
    <row r="60" spans="1:10" s="17" customFormat="1" x14ac:dyDescent="0.2">
      <c r="A60" s="265">
        <v>48</v>
      </c>
      <c r="B60" s="175" t="s">
        <v>109</v>
      </c>
      <c r="C60" s="115" t="s">
        <v>25</v>
      </c>
      <c r="D60" s="275">
        <v>2720101.55</v>
      </c>
      <c r="E60" s="84">
        <v>1886514.28</v>
      </c>
      <c r="F60" s="42">
        <f t="shared" si="3"/>
        <v>4606615.83</v>
      </c>
      <c r="G60" s="277">
        <v>15103638</v>
      </c>
      <c r="H60" s="149">
        <f t="shared" si="4"/>
        <v>19710253.829999998</v>
      </c>
      <c r="I60" s="292">
        <v>19710253.829999998</v>
      </c>
      <c r="J60" s="44">
        <f t="shared" si="1"/>
        <v>0</v>
      </c>
    </row>
    <row r="61" spans="1:10" s="17" customFormat="1" x14ac:dyDescent="0.2">
      <c r="A61" s="265">
        <v>49</v>
      </c>
      <c r="B61" s="175" t="s">
        <v>157</v>
      </c>
      <c r="C61" s="115" t="s">
        <v>52</v>
      </c>
      <c r="D61" s="275">
        <v>595223.6</v>
      </c>
      <c r="E61" s="84">
        <v>1080937.53</v>
      </c>
      <c r="F61" s="42">
        <f t="shared" si="3"/>
        <v>1676161.13</v>
      </c>
      <c r="G61" s="277">
        <v>10069092</v>
      </c>
      <c r="H61" s="149">
        <f t="shared" si="4"/>
        <v>11745253.129999999</v>
      </c>
      <c r="I61" s="292">
        <v>11745253.129999999</v>
      </c>
      <c r="J61" s="44">
        <f t="shared" si="1"/>
        <v>0</v>
      </c>
    </row>
    <row r="62" spans="1:10" s="17" customFormat="1" x14ac:dyDescent="0.2">
      <c r="A62" s="265">
        <v>95</v>
      </c>
      <c r="B62" s="175" t="s">
        <v>110</v>
      </c>
      <c r="C62" s="115" t="s">
        <v>216</v>
      </c>
      <c r="D62" s="275">
        <v>456377.15</v>
      </c>
      <c r="E62" s="84"/>
      <c r="F62" s="42">
        <f t="shared" si="3"/>
        <v>456377.15</v>
      </c>
      <c r="G62" s="277">
        <v>10069092</v>
      </c>
      <c r="H62" s="149">
        <f t="shared" si="4"/>
        <v>10525469.15</v>
      </c>
      <c r="I62" s="292">
        <v>10525469.15</v>
      </c>
      <c r="J62" s="44">
        <f t="shared" si="1"/>
        <v>0</v>
      </c>
    </row>
    <row r="63" spans="1:10" s="17" customFormat="1" x14ac:dyDescent="0.2">
      <c r="A63" s="265">
        <v>50</v>
      </c>
      <c r="B63" s="19" t="s">
        <v>159</v>
      </c>
      <c r="C63" s="115" t="s">
        <v>217</v>
      </c>
      <c r="D63" s="275"/>
      <c r="E63" s="84"/>
      <c r="F63" s="42">
        <f t="shared" si="3"/>
        <v>0</v>
      </c>
      <c r="G63" s="277">
        <v>10069092</v>
      </c>
      <c r="H63" s="149">
        <f t="shared" si="4"/>
        <v>10069092</v>
      </c>
      <c r="I63" s="292">
        <v>10069092</v>
      </c>
      <c r="J63" s="44">
        <f t="shared" si="1"/>
        <v>0</v>
      </c>
    </row>
    <row r="64" spans="1:10" s="17" customFormat="1" x14ac:dyDescent="0.2">
      <c r="A64" s="265">
        <v>97</v>
      </c>
      <c r="B64" s="175" t="s">
        <v>220</v>
      </c>
      <c r="C64" s="115" t="s">
        <v>219</v>
      </c>
      <c r="D64" s="275"/>
      <c r="E64" s="84"/>
      <c r="F64" s="42">
        <f t="shared" si="3"/>
        <v>0</v>
      </c>
      <c r="G64" s="277"/>
      <c r="H64" s="149">
        <f t="shared" si="4"/>
        <v>0</v>
      </c>
      <c r="I64" s="292"/>
      <c r="J64" s="44"/>
    </row>
    <row r="65" spans="1:10" s="17" customFormat="1" x14ac:dyDescent="0.2">
      <c r="A65" s="265">
        <v>51</v>
      </c>
      <c r="B65" s="175" t="s">
        <v>234</v>
      </c>
      <c r="C65" s="115" t="s">
        <v>235</v>
      </c>
      <c r="D65" s="275"/>
      <c r="E65" s="84"/>
      <c r="F65" s="42">
        <f t="shared" si="3"/>
        <v>0</v>
      </c>
      <c r="G65" s="277"/>
      <c r="H65" s="149">
        <f t="shared" si="4"/>
        <v>0</v>
      </c>
      <c r="I65" s="292"/>
      <c r="J65" s="44"/>
    </row>
    <row r="66" spans="1:10" s="17" customFormat="1" x14ac:dyDescent="0.2">
      <c r="A66" s="265">
        <v>52</v>
      </c>
      <c r="B66" s="175" t="s">
        <v>111</v>
      </c>
      <c r="C66" s="115" t="s">
        <v>51</v>
      </c>
      <c r="D66" s="275"/>
      <c r="E66" s="84"/>
      <c r="F66" s="42">
        <f t="shared" si="3"/>
        <v>0</v>
      </c>
      <c r="G66" s="277"/>
      <c r="H66" s="149">
        <f t="shared" si="4"/>
        <v>0</v>
      </c>
      <c r="I66" s="292"/>
      <c r="J66" s="44"/>
    </row>
    <row r="67" spans="1:10" s="17" customFormat="1" x14ac:dyDescent="0.2">
      <c r="A67" s="265">
        <v>53</v>
      </c>
      <c r="B67" s="19" t="s">
        <v>112</v>
      </c>
      <c r="C67" s="115" t="s">
        <v>236</v>
      </c>
      <c r="D67" s="275"/>
      <c r="E67" s="84"/>
      <c r="F67" s="42">
        <f t="shared" si="3"/>
        <v>0</v>
      </c>
      <c r="G67" s="277"/>
      <c r="H67" s="149">
        <f t="shared" si="4"/>
        <v>0</v>
      </c>
      <c r="I67" s="292"/>
      <c r="J67" s="44"/>
    </row>
    <row r="68" spans="1:10" s="17" customFormat="1" x14ac:dyDescent="0.2">
      <c r="A68" s="265">
        <v>54</v>
      </c>
      <c r="B68" s="52" t="s">
        <v>113</v>
      </c>
      <c r="C68" s="115" t="s">
        <v>114</v>
      </c>
      <c r="D68" s="275"/>
      <c r="E68" s="84"/>
      <c r="F68" s="42">
        <f t="shared" si="3"/>
        <v>0</v>
      </c>
      <c r="G68" s="277"/>
      <c r="H68" s="149">
        <f t="shared" si="4"/>
        <v>0</v>
      </c>
      <c r="I68" s="292"/>
      <c r="J68" s="44"/>
    </row>
    <row r="69" spans="1:10" s="17" customFormat="1" x14ac:dyDescent="0.2">
      <c r="A69" s="265">
        <v>55</v>
      </c>
      <c r="B69" s="19" t="s">
        <v>115</v>
      </c>
      <c r="C69" s="115" t="s">
        <v>237</v>
      </c>
      <c r="D69" s="275"/>
      <c r="E69" s="84">
        <v>1672670.27</v>
      </c>
      <c r="F69" s="42">
        <f t="shared" si="3"/>
        <v>1672670.27</v>
      </c>
      <c r="G69" s="277"/>
      <c r="H69" s="149">
        <f t="shared" si="4"/>
        <v>1672670.27</v>
      </c>
      <c r="I69" s="292">
        <v>1672670.27</v>
      </c>
      <c r="J69" s="44">
        <f t="shared" si="1"/>
        <v>0</v>
      </c>
    </row>
    <row r="70" spans="1:10" s="17" customFormat="1" x14ac:dyDescent="0.2">
      <c r="A70" s="265">
        <v>56</v>
      </c>
      <c r="B70" s="175" t="s">
        <v>116</v>
      </c>
      <c r="C70" s="115" t="s">
        <v>271</v>
      </c>
      <c r="D70" s="275"/>
      <c r="E70" s="84"/>
      <c r="F70" s="42">
        <f t="shared" si="3"/>
        <v>0</v>
      </c>
      <c r="G70" s="277"/>
      <c r="H70" s="149">
        <f t="shared" si="4"/>
        <v>0</v>
      </c>
      <c r="I70" s="292"/>
      <c r="J70" s="44"/>
    </row>
    <row r="71" spans="1:10" s="17" customFormat="1" ht="25.5" x14ac:dyDescent="0.2">
      <c r="A71" s="265">
        <v>57</v>
      </c>
      <c r="B71" s="52" t="s">
        <v>117</v>
      </c>
      <c r="C71" s="115" t="s">
        <v>238</v>
      </c>
      <c r="D71" s="275"/>
      <c r="E71" s="84"/>
      <c r="F71" s="42">
        <f t="shared" si="3"/>
        <v>0</v>
      </c>
      <c r="G71" s="277"/>
      <c r="H71" s="149">
        <f t="shared" si="4"/>
        <v>0</v>
      </c>
      <c r="I71" s="292"/>
      <c r="J71" s="44"/>
    </row>
    <row r="72" spans="1:10" s="17" customFormat="1" ht="25.5" x14ac:dyDescent="0.2">
      <c r="A72" s="265">
        <v>58</v>
      </c>
      <c r="B72" s="52" t="s">
        <v>118</v>
      </c>
      <c r="C72" s="115" t="s">
        <v>239</v>
      </c>
      <c r="D72" s="275"/>
      <c r="E72" s="84"/>
      <c r="F72" s="42">
        <f t="shared" si="3"/>
        <v>0</v>
      </c>
      <c r="G72" s="277"/>
      <c r="H72" s="149">
        <f t="shared" si="4"/>
        <v>0</v>
      </c>
      <c r="I72" s="292"/>
      <c r="J72" s="44"/>
    </row>
    <row r="73" spans="1:10" s="17" customFormat="1" ht="15.75" customHeight="1" x14ac:dyDescent="0.2">
      <c r="A73" s="265">
        <v>59</v>
      </c>
      <c r="B73" s="19" t="s">
        <v>119</v>
      </c>
      <c r="C73" s="115" t="s">
        <v>240</v>
      </c>
      <c r="D73" s="275">
        <v>2087383.55</v>
      </c>
      <c r="E73" s="84">
        <v>2369860.33</v>
      </c>
      <c r="F73" s="42">
        <f t="shared" si="3"/>
        <v>4457243.88</v>
      </c>
      <c r="G73" s="277"/>
      <c r="H73" s="149">
        <f t="shared" ref="H73:H104" si="5">F73+G73</f>
        <v>4457243.88</v>
      </c>
      <c r="I73" s="292">
        <v>4457243.88</v>
      </c>
      <c r="J73" s="44">
        <f t="shared" ref="J73:J130" si="6">H73-I73</f>
        <v>0</v>
      </c>
    </row>
    <row r="74" spans="1:10" s="17" customFormat="1" ht="15.75" customHeight="1" x14ac:dyDescent="0.2">
      <c r="A74" s="265">
        <v>60</v>
      </c>
      <c r="B74" s="19" t="s">
        <v>120</v>
      </c>
      <c r="C74" s="115" t="s">
        <v>50</v>
      </c>
      <c r="D74" s="275">
        <v>1247860.5</v>
      </c>
      <c r="E74" s="84">
        <v>2695020.4</v>
      </c>
      <c r="F74" s="42">
        <f t="shared" si="3"/>
        <v>3942880.9</v>
      </c>
      <c r="G74" s="277"/>
      <c r="H74" s="149">
        <f t="shared" si="5"/>
        <v>3942880.9</v>
      </c>
      <c r="I74" s="292">
        <v>3942880.9</v>
      </c>
      <c r="J74" s="44">
        <f t="shared" si="6"/>
        <v>0</v>
      </c>
    </row>
    <row r="75" spans="1:10" s="17" customFormat="1" ht="15.75" customHeight="1" x14ac:dyDescent="0.2">
      <c r="A75" s="265">
        <v>61</v>
      </c>
      <c r="B75" s="19" t="s">
        <v>121</v>
      </c>
      <c r="C75" s="115" t="s">
        <v>241</v>
      </c>
      <c r="D75" s="275">
        <v>2938623.6</v>
      </c>
      <c r="E75" s="84"/>
      <c r="F75" s="42">
        <f t="shared" si="3"/>
        <v>2938623.6</v>
      </c>
      <c r="G75" s="277"/>
      <c r="H75" s="149">
        <f t="shared" si="5"/>
        <v>2938623.6</v>
      </c>
      <c r="I75" s="292">
        <v>2938623.6</v>
      </c>
      <c r="J75" s="44">
        <f t="shared" si="6"/>
        <v>0</v>
      </c>
    </row>
    <row r="76" spans="1:10" s="17" customFormat="1" ht="15.75" customHeight="1" x14ac:dyDescent="0.2">
      <c r="A76" s="265">
        <v>62</v>
      </c>
      <c r="B76" s="19" t="s">
        <v>122</v>
      </c>
      <c r="C76" s="115" t="s">
        <v>242</v>
      </c>
      <c r="D76" s="275"/>
      <c r="E76" s="84"/>
      <c r="F76" s="42">
        <f t="shared" ref="F76:F139" si="7">SUM(D76:E76)</f>
        <v>0</v>
      </c>
      <c r="G76" s="277"/>
      <c r="H76" s="149">
        <f t="shared" si="5"/>
        <v>0</v>
      </c>
      <c r="I76" s="292"/>
      <c r="J76" s="44"/>
    </row>
    <row r="77" spans="1:10" s="17" customFormat="1" ht="15.75" customHeight="1" x14ac:dyDescent="0.2">
      <c r="A77" s="265">
        <v>63</v>
      </c>
      <c r="B77" s="52" t="s">
        <v>123</v>
      </c>
      <c r="C77" s="115" t="s">
        <v>243</v>
      </c>
      <c r="D77" s="275"/>
      <c r="E77" s="84"/>
      <c r="F77" s="42">
        <f t="shared" si="7"/>
        <v>0</v>
      </c>
      <c r="G77" s="277"/>
      <c r="H77" s="149">
        <f t="shared" si="5"/>
        <v>0</v>
      </c>
      <c r="I77" s="292"/>
      <c r="J77" s="44"/>
    </row>
    <row r="78" spans="1:10" s="17" customFormat="1" ht="15.75" customHeight="1" x14ac:dyDescent="0.2">
      <c r="A78" s="265">
        <v>64</v>
      </c>
      <c r="B78" s="19" t="s">
        <v>124</v>
      </c>
      <c r="C78" s="115" t="s">
        <v>244</v>
      </c>
      <c r="D78" s="275"/>
      <c r="E78" s="84"/>
      <c r="F78" s="42">
        <f t="shared" si="7"/>
        <v>0</v>
      </c>
      <c r="G78" s="277"/>
      <c r="H78" s="149">
        <f t="shared" si="5"/>
        <v>0</v>
      </c>
      <c r="I78" s="292"/>
      <c r="J78" s="44"/>
    </row>
    <row r="79" spans="1:10" s="17" customFormat="1" ht="15.75" customHeight="1" x14ac:dyDescent="0.2">
      <c r="A79" s="265">
        <v>65</v>
      </c>
      <c r="B79" s="19" t="s">
        <v>125</v>
      </c>
      <c r="C79" s="115" t="s">
        <v>245</v>
      </c>
      <c r="D79" s="275"/>
      <c r="E79" s="84"/>
      <c r="F79" s="42">
        <f t="shared" si="7"/>
        <v>0</v>
      </c>
      <c r="G79" s="277"/>
      <c r="H79" s="149">
        <f t="shared" si="5"/>
        <v>0</v>
      </c>
      <c r="I79" s="292"/>
      <c r="J79" s="44"/>
    </row>
    <row r="80" spans="1:10" s="17" customFormat="1" ht="15.75" customHeight="1" x14ac:dyDescent="0.2">
      <c r="A80" s="265">
        <v>66</v>
      </c>
      <c r="B80" s="52" t="s">
        <v>126</v>
      </c>
      <c r="C80" s="115" t="s">
        <v>246</v>
      </c>
      <c r="D80" s="275"/>
      <c r="E80" s="84"/>
      <c r="F80" s="42">
        <f t="shared" si="7"/>
        <v>0</v>
      </c>
      <c r="G80" s="277"/>
      <c r="H80" s="149">
        <f t="shared" si="5"/>
        <v>0</v>
      </c>
      <c r="I80" s="292"/>
      <c r="J80" s="44"/>
    </row>
    <row r="81" spans="1:10" s="17" customFormat="1" ht="15.75" customHeight="1" x14ac:dyDescent="0.2">
      <c r="A81" s="265">
        <v>67</v>
      </c>
      <c r="B81" s="52" t="s">
        <v>127</v>
      </c>
      <c r="C81" s="115" t="s">
        <v>247</v>
      </c>
      <c r="D81" s="275"/>
      <c r="E81" s="84"/>
      <c r="F81" s="42">
        <f t="shared" si="7"/>
        <v>0</v>
      </c>
      <c r="G81" s="277"/>
      <c r="H81" s="149">
        <f t="shared" si="5"/>
        <v>0</v>
      </c>
      <c r="I81" s="292"/>
      <c r="J81" s="44"/>
    </row>
    <row r="82" spans="1:10" s="17" customFormat="1" ht="15.75" customHeight="1" x14ac:dyDescent="0.2">
      <c r="A82" s="265">
        <v>68</v>
      </c>
      <c r="B82" s="52" t="s">
        <v>128</v>
      </c>
      <c r="C82" s="115" t="s">
        <v>248</v>
      </c>
      <c r="D82" s="275"/>
      <c r="E82" s="84"/>
      <c r="F82" s="42">
        <f t="shared" si="7"/>
        <v>0</v>
      </c>
      <c r="G82" s="277"/>
      <c r="H82" s="149">
        <f t="shared" si="5"/>
        <v>0</v>
      </c>
      <c r="I82" s="292"/>
      <c r="J82" s="44"/>
    </row>
    <row r="83" spans="1:10" s="17" customFormat="1" x14ac:dyDescent="0.2">
      <c r="A83" s="265">
        <v>69</v>
      </c>
      <c r="B83" s="175" t="s">
        <v>129</v>
      </c>
      <c r="C83" s="115" t="s">
        <v>130</v>
      </c>
      <c r="D83" s="275">
        <v>1500947.7</v>
      </c>
      <c r="E83" s="84"/>
      <c r="F83" s="42">
        <f t="shared" si="7"/>
        <v>1500947.7</v>
      </c>
      <c r="G83" s="277">
        <v>15103638</v>
      </c>
      <c r="H83" s="149">
        <f t="shared" si="5"/>
        <v>16604585.699999999</v>
      </c>
      <c r="I83" s="292">
        <v>16604585.699999999</v>
      </c>
      <c r="J83" s="44">
        <f t="shared" si="6"/>
        <v>0</v>
      </c>
    </row>
    <row r="84" spans="1:10" s="17" customFormat="1" x14ac:dyDescent="0.2">
      <c r="A84" s="265">
        <v>70</v>
      </c>
      <c r="B84" s="52" t="s">
        <v>131</v>
      </c>
      <c r="C84" s="115" t="s">
        <v>249</v>
      </c>
      <c r="D84" s="275">
        <v>4011900.8</v>
      </c>
      <c r="E84" s="84">
        <v>2990886.77</v>
      </c>
      <c r="F84" s="42">
        <f t="shared" si="7"/>
        <v>7002787.5700000003</v>
      </c>
      <c r="G84" s="277">
        <v>30207276</v>
      </c>
      <c r="H84" s="149">
        <f t="shared" si="5"/>
        <v>37210063.57</v>
      </c>
      <c r="I84" s="292">
        <v>37210063.57</v>
      </c>
      <c r="J84" s="44">
        <f t="shared" si="6"/>
        <v>0</v>
      </c>
    </row>
    <row r="85" spans="1:10" s="17" customFormat="1" x14ac:dyDescent="0.2">
      <c r="A85" s="265">
        <v>71</v>
      </c>
      <c r="B85" s="175" t="s">
        <v>132</v>
      </c>
      <c r="C85" s="115" t="s">
        <v>34</v>
      </c>
      <c r="D85" s="275">
        <v>2277784.7999999998</v>
      </c>
      <c r="E85" s="84">
        <v>1409026.97</v>
      </c>
      <c r="F85" s="42">
        <f t="shared" si="7"/>
        <v>3686811.7699999996</v>
      </c>
      <c r="G85" s="277">
        <v>10069092</v>
      </c>
      <c r="H85" s="149">
        <f t="shared" si="5"/>
        <v>13755903.77</v>
      </c>
      <c r="I85" s="292">
        <v>13755903.77</v>
      </c>
      <c r="J85" s="44">
        <f t="shared" si="6"/>
        <v>0</v>
      </c>
    </row>
    <row r="86" spans="1:10" s="17" customFormat="1" x14ac:dyDescent="0.2">
      <c r="A86" s="265">
        <v>72</v>
      </c>
      <c r="B86" s="52" t="s">
        <v>133</v>
      </c>
      <c r="C86" s="54" t="s">
        <v>325</v>
      </c>
      <c r="D86" s="275">
        <v>545426.35</v>
      </c>
      <c r="E86" s="84"/>
      <c r="F86" s="42">
        <f t="shared" si="7"/>
        <v>545426.35</v>
      </c>
      <c r="G86" s="277">
        <v>10069092</v>
      </c>
      <c r="H86" s="149">
        <f t="shared" si="5"/>
        <v>10614518.35</v>
      </c>
      <c r="I86" s="292">
        <v>10614518.35</v>
      </c>
      <c r="J86" s="44">
        <f t="shared" si="6"/>
        <v>0</v>
      </c>
    </row>
    <row r="87" spans="1:10" s="17" customFormat="1" x14ac:dyDescent="0.2">
      <c r="A87" s="265">
        <v>73</v>
      </c>
      <c r="B87" s="52" t="s">
        <v>134</v>
      </c>
      <c r="C87" s="115" t="s">
        <v>35</v>
      </c>
      <c r="D87" s="275">
        <v>3783419.3</v>
      </c>
      <c r="E87" s="84">
        <v>1980254.12</v>
      </c>
      <c r="F87" s="42">
        <f t="shared" si="7"/>
        <v>5763673.4199999999</v>
      </c>
      <c r="G87" s="277">
        <v>15103638</v>
      </c>
      <c r="H87" s="149">
        <f t="shared" si="5"/>
        <v>20867311.420000002</v>
      </c>
      <c r="I87" s="292">
        <v>20867311.420000002</v>
      </c>
      <c r="J87" s="44">
        <f t="shared" si="6"/>
        <v>0</v>
      </c>
    </row>
    <row r="88" spans="1:10" s="17" customFormat="1" x14ac:dyDescent="0.2">
      <c r="A88" s="265">
        <v>74</v>
      </c>
      <c r="B88" s="52" t="s">
        <v>135</v>
      </c>
      <c r="C88" s="115" t="s">
        <v>49</v>
      </c>
      <c r="D88" s="275"/>
      <c r="E88" s="84">
        <v>2035912.15</v>
      </c>
      <c r="F88" s="42">
        <f t="shared" si="7"/>
        <v>2035912.15</v>
      </c>
      <c r="G88" s="276">
        <v>12082910.4</v>
      </c>
      <c r="H88" s="149">
        <f t="shared" si="5"/>
        <v>14118822.550000001</v>
      </c>
      <c r="I88" s="292">
        <v>14118822.550000001</v>
      </c>
      <c r="J88" s="44">
        <f t="shared" si="6"/>
        <v>0</v>
      </c>
    </row>
    <row r="89" spans="1:10" s="17" customFormat="1" x14ac:dyDescent="0.2">
      <c r="A89" s="265">
        <v>75</v>
      </c>
      <c r="B89" s="52" t="s">
        <v>136</v>
      </c>
      <c r="C89" s="115" t="s">
        <v>228</v>
      </c>
      <c r="D89" s="275">
        <v>3052864.35</v>
      </c>
      <c r="E89" s="84"/>
      <c r="F89" s="42">
        <f t="shared" si="7"/>
        <v>3052864.35</v>
      </c>
      <c r="G89" s="277">
        <v>16110547.199999999</v>
      </c>
      <c r="H89" s="149">
        <f t="shared" si="5"/>
        <v>19163411.550000001</v>
      </c>
      <c r="I89" s="292">
        <v>19163411.550000001</v>
      </c>
      <c r="J89" s="44">
        <f t="shared" si="6"/>
        <v>0</v>
      </c>
    </row>
    <row r="90" spans="1:10" s="17" customFormat="1" x14ac:dyDescent="0.2">
      <c r="A90" s="265">
        <v>76</v>
      </c>
      <c r="B90" s="52" t="s">
        <v>137</v>
      </c>
      <c r="C90" s="115" t="s">
        <v>293</v>
      </c>
      <c r="D90" s="275"/>
      <c r="E90" s="84"/>
      <c r="F90" s="42">
        <f t="shared" si="7"/>
        <v>0</v>
      </c>
      <c r="G90" s="277"/>
      <c r="H90" s="149">
        <f t="shared" si="5"/>
        <v>0</v>
      </c>
      <c r="I90" s="292"/>
      <c r="J90" s="44"/>
    </row>
    <row r="91" spans="1:10" s="17" customFormat="1" ht="16.5" customHeight="1" x14ac:dyDescent="0.2">
      <c r="A91" s="265">
        <v>77</v>
      </c>
      <c r="B91" s="19" t="s">
        <v>138</v>
      </c>
      <c r="C91" s="115" t="s">
        <v>261</v>
      </c>
      <c r="D91" s="275"/>
      <c r="E91" s="84"/>
      <c r="F91" s="42">
        <f t="shared" si="7"/>
        <v>0</v>
      </c>
      <c r="G91" s="277"/>
      <c r="H91" s="149">
        <f t="shared" si="5"/>
        <v>0</v>
      </c>
      <c r="I91" s="292"/>
      <c r="J91" s="44"/>
    </row>
    <row r="92" spans="1:10" s="17" customFormat="1" ht="27.75" customHeight="1" x14ac:dyDescent="0.2">
      <c r="A92" s="386">
        <v>78</v>
      </c>
      <c r="B92" s="389" t="s">
        <v>139</v>
      </c>
      <c r="C92" s="187" t="s">
        <v>250</v>
      </c>
      <c r="D92" s="275"/>
      <c r="E92" s="84"/>
      <c r="F92" s="42">
        <f t="shared" si="7"/>
        <v>0</v>
      </c>
      <c r="G92" s="277"/>
      <c r="H92" s="149">
        <f t="shared" si="5"/>
        <v>0</v>
      </c>
      <c r="I92" s="292"/>
      <c r="J92" s="44"/>
    </row>
    <row r="93" spans="1:10" s="17" customFormat="1" ht="38.25" x14ac:dyDescent="0.2">
      <c r="A93" s="435"/>
      <c r="B93" s="390"/>
      <c r="C93" s="115" t="s">
        <v>291</v>
      </c>
      <c r="D93" s="275"/>
      <c r="E93" s="84"/>
      <c r="F93" s="42">
        <f t="shared" si="7"/>
        <v>0</v>
      </c>
      <c r="G93" s="277"/>
      <c r="H93" s="149">
        <f t="shared" si="5"/>
        <v>0</v>
      </c>
      <c r="I93" s="292"/>
      <c r="J93" s="44"/>
    </row>
    <row r="94" spans="1:10" s="17" customFormat="1" ht="16.5" customHeight="1" x14ac:dyDescent="0.2">
      <c r="A94" s="435"/>
      <c r="B94" s="390"/>
      <c r="C94" s="115" t="s">
        <v>251</v>
      </c>
      <c r="D94" s="275"/>
      <c r="E94" s="84"/>
      <c r="F94" s="42">
        <f t="shared" si="7"/>
        <v>0</v>
      </c>
      <c r="G94" s="277"/>
      <c r="H94" s="149">
        <f t="shared" si="5"/>
        <v>0</v>
      </c>
      <c r="I94" s="292"/>
      <c r="J94" s="44"/>
    </row>
    <row r="95" spans="1:10" s="17" customFormat="1" ht="38.25" x14ac:dyDescent="0.2">
      <c r="A95" s="436"/>
      <c r="B95" s="391"/>
      <c r="C95" s="188" t="s">
        <v>292</v>
      </c>
      <c r="D95" s="275"/>
      <c r="E95" s="84"/>
      <c r="F95" s="42">
        <f t="shared" si="7"/>
        <v>0</v>
      </c>
      <c r="G95" s="277"/>
      <c r="H95" s="149">
        <f t="shared" si="5"/>
        <v>0</v>
      </c>
      <c r="I95" s="292"/>
      <c r="J95" s="44"/>
    </row>
    <row r="96" spans="1:10" s="17" customFormat="1" ht="25.5" x14ac:dyDescent="0.2">
      <c r="A96" s="266">
        <v>79</v>
      </c>
      <c r="B96" s="19" t="s">
        <v>140</v>
      </c>
      <c r="C96" s="115" t="s">
        <v>48</v>
      </c>
      <c r="D96" s="275"/>
      <c r="E96" s="84"/>
      <c r="F96" s="42">
        <f t="shared" si="7"/>
        <v>0</v>
      </c>
      <c r="G96" s="277"/>
      <c r="H96" s="149">
        <f t="shared" si="5"/>
        <v>0</v>
      </c>
      <c r="I96" s="292"/>
      <c r="J96" s="44"/>
    </row>
    <row r="97" spans="1:10" s="17" customFormat="1" x14ac:dyDescent="0.2">
      <c r="A97" s="265">
        <v>80</v>
      </c>
      <c r="B97" s="19" t="s">
        <v>141</v>
      </c>
      <c r="C97" s="115" t="s">
        <v>142</v>
      </c>
      <c r="D97" s="275"/>
      <c r="E97" s="84"/>
      <c r="F97" s="42">
        <f t="shared" si="7"/>
        <v>0</v>
      </c>
      <c r="G97" s="277"/>
      <c r="H97" s="149">
        <f t="shared" si="5"/>
        <v>0</v>
      </c>
      <c r="I97" s="292"/>
      <c r="J97" s="44"/>
    </row>
    <row r="98" spans="1:10" s="17" customFormat="1" x14ac:dyDescent="0.2">
      <c r="A98" s="265">
        <v>81</v>
      </c>
      <c r="B98" s="175" t="s">
        <v>143</v>
      </c>
      <c r="C98" s="115" t="s">
        <v>144</v>
      </c>
      <c r="D98" s="275"/>
      <c r="E98" s="84"/>
      <c r="F98" s="42">
        <f t="shared" si="7"/>
        <v>0</v>
      </c>
      <c r="G98" s="277"/>
      <c r="H98" s="149">
        <f t="shared" si="5"/>
        <v>0</v>
      </c>
      <c r="I98" s="292"/>
      <c r="J98" s="44"/>
    </row>
    <row r="99" spans="1:10" s="17" customFormat="1" x14ac:dyDescent="0.2">
      <c r="A99" s="265">
        <v>82</v>
      </c>
      <c r="B99" s="19" t="s">
        <v>145</v>
      </c>
      <c r="C99" s="115" t="s">
        <v>27</v>
      </c>
      <c r="D99" s="275"/>
      <c r="E99" s="84"/>
      <c r="F99" s="42">
        <f t="shared" si="7"/>
        <v>0</v>
      </c>
      <c r="G99" s="277">
        <v>10069092</v>
      </c>
      <c r="H99" s="149">
        <f t="shared" si="5"/>
        <v>10069092</v>
      </c>
      <c r="I99" s="292">
        <v>10069092</v>
      </c>
      <c r="J99" s="44">
        <f t="shared" si="6"/>
        <v>0</v>
      </c>
    </row>
    <row r="100" spans="1:10" s="17" customFormat="1" x14ac:dyDescent="0.2">
      <c r="A100" s="265">
        <v>83</v>
      </c>
      <c r="B100" s="175" t="s">
        <v>146</v>
      </c>
      <c r="C100" s="115" t="s">
        <v>12</v>
      </c>
      <c r="D100" s="275"/>
      <c r="E100" s="84"/>
      <c r="F100" s="42">
        <f t="shared" si="7"/>
        <v>0</v>
      </c>
      <c r="G100" s="277">
        <v>10069092</v>
      </c>
      <c r="H100" s="149">
        <f t="shared" si="5"/>
        <v>10069092</v>
      </c>
      <c r="I100" s="292">
        <v>10069092</v>
      </c>
      <c r="J100" s="44">
        <f t="shared" si="6"/>
        <v>0</v>
      </c>
    </row>
    <row r="101" spans="1:10" s="17" customFormat="1" x14ac:dyDescent="0.2">
      <c r="A101" s="265">
        <v>84</v>
      </c>
      <c r="B101" s="175" t="s">
        <v>147</v>
      </c>
      <c r="C101" s="115" t="s">
        <v>26</v>
      </c>
      <c r="D101" s="275">
        <v>1034611.1</v>
      </c>
      <c r="E101" s="84">
        <v>626885.18000000005</v>
      </c>
      <c r="F101" s="42">
        <f t="shared" si="7"/>
        <v>1661496.28</v>
      </c>
      <c r="G101" s="277">
        <v>10069092</v>
      </c>
      <c r="H101" s="149">
        <f t="shared" si="5"/>
        <v>11730588.279999999</v>
      </c>
      <c r="I101" s="292">
        <v>11730588.279999999</v>
      </c>
      <c r="J101" s="44">
        <f t="shared" si="6"/>
        <v>0</v>
      </c>
    </row>
    <row r="102" spans="1:10" s="17" customFormat="1" x14ac:dyDescent="0.2">
      <c r="A102" s="265">
        <v>85</v>
      </c>
      <c r="B102" s="19" t="s">
        <v>148</v>
      </c>
      <c r="C102" s="115" t="s">
        <v>42</v>
      </c>
      <c r="D102" s="275">
        <v>452862.05</v>
      </c>
      <c r="E102" s="84">
        <v>354453.77</v>
      </c>
      <c r="F102" s="42">
        <f t="shared" si="7"/>
        <v>807315.82000000007</v>
      </c>
      <c r="G102" s="277">
        <v>5034546</v>
      </c>
      <c r="H102" s="149">
        <f t="shared" si="5"/>
        <v>5841861.8200000003</v>
      </c>
      <c r="I102" s="292">
        <v>5841861.8200000003</v>
      </c>
      <c r="J102" s="44">
        <f t="shared" si="6"/>
        <v>0</v>
      </c>
    </row>
    <row r="103" spans="1:10" s="17" customFormat="1" x14ac:dyDescent="0.2">
      <c r="A103" s="265">
        <v>86</v>
      </c>
      <c r="B103" s="52" t="s">
        <v>150</v>
      </c>
      <c r="C103" s="115" t="s">
        <v>28</v>
      </c>
      <c r="D103" s="275">
        <v>1173457.55</v>
      </c>
      <c r="E103" s="84">
        <v>837799.82</v>
      </c>
      <c r="F103" s="42">
        <f t="shared" si="7"/>
        <v>2011257.37</v>
      </c>
      <c r="G103" s="277">
        <v>10069092</v>
      </c>
      <c r="H103" s="149">
        <f t="shared" si="5"/>
        <v>12080349.370000001</v>
      </c>
      <c r="I103" s="292">
        <v>12080349.370000001</v>
      </c>
      <c r="J103" s="44">
        <f t="shared" si="6"/>
        <v>0</v>
      </c>
    </row>
    <row r="104" spans="1:10" s="17" customFormat="1" x14ac:dyDescent="0.2">
      <c r="A104" s="265">
        <v>88</v>
      </c>
      <c r="B104" s="52" t="s">
        <v>151</v>
      </c>
      <c r="C104" s="115" t="s">
        <v>29</v>
      </c>
      <c r="D104" s="275">
        <v>2056333.5</v>
      </c>
      <c r="E104" s="84">
        <v>1025279.5</v>
      </c>
      <c r="F104" s="42">
        <f t="shared" si="7"/>
        <v>3081613</v>
      </c>
      <c r="G104" s="277">
        <v>10069092</v>
      </c>
      <c r="H104" s="149">
        <f t="shared" si="5"/>
        <v>13150705</v>
      </c>
      <c r="I104" s="292">
        <v>13150705</v>
      </c>
      <c r="J104" s="44">
        <f t="shared" si="6"/>
        <v>0</v>
      </c>
    </row>
    <row r="105" spans="1:10" s="17" customFormat="1" x14ac:dyDescent="0.2">
      <c r="A105" s="265">
        <v>89</v>
      </c>
      <c r="B105" s="175" t="s">
        <v>152</v>
      </c>
      <c r="C105" s="115" t="s">
        <v>14</v>
      </c>
      <c r="D105" s="275"/>
      <c r="E105" s="84"/>
      <c r="F105" s="42">
        <f t="shared" si="7"/>
        <v>0</v>
      </c>
      <c r="G105" s="277">
        <v>5034546</v>
      </c>
      <c r="H105" s="149">
        <f t="shared" ref="H105:H133" si="8">F105+G105</f>
        <v>5034546</v>
      </c>
      <c r="I105" s="292">
        <v>5034546</v>
      </c>
      <c r="J105" s="44">
        <f t="shared" si="6"/>
        <v>0</v>
      </c>
    </row>
    <row r="106" spans="1:10" s="17" customFormat="1" x14ac:dyDescent="0.2">
      <c r="A106" s="265">
        <v>90</v>
      </c>
      <c r="B106" s="52" t="s">
        <v>153</v>
      </c>
      <c r="C106" s="115" t="s">
        <v>30</v>
      </c>
      <c r="D106" s="275">
        <v>540153.69999999995</v>
      </c>
      <c r="E106" s="84"/>
      <c r="F106" s="42">
        <f t="shared" si="7"/>
        <v>540153.69999999995</v>
      </c>
      <c r="G106" s="277">
        <v>10069092</v>
      </c>
      <c r="H106" s="149">
        <f t="shared" si="8"/>
        <v>10609245.699999999</v>
      </c>
      <c r="I106" s="292">
        <v>10609245.699999999</v>
      </c>
      <c r="J106" s="44">
        <f t="shared" si="6"/>
        <v>0</v>
      </c>
    </row>
    <row r="107" spans="1:10" s="17" customFormat="1" x14ac:dyDescent="0.2">
      <c r="A107" s="265">
        <v>91</v>
      </c>
      <c r="B107" s="52" t="s">
        <v>154</v>
      </c>
      <c r="C107" s="115" t="s">
        <v>15</v>
      </c>
      <c r="D107" s="275"/>
      <c r="E107" s="84"/>
      <c r="F107" s="42">
        <f t="shared" si="7"/>
        <v>0</v>
      </c>
      <c r="G107" s="277">
        <v>10069092</v>
      </c>
      <c r="H107" s="149">
        <f t="shared" si="8"/>
        <v>10069092</v>
      </c>
      <c r="I107" s="292">
        <v>10069092</v>
      </c>
      <c r="J107" s="44">
        <f t="shared" si="6"/>
        <v>0</v>
      </c>
    </row>
    <row r="108" spans="1:10" s="17" customFormat="1" x14ac:dyDescent="0.2">
      <c r="A108" s="265">
        <v>92</v>
      </c>
      <c r="B108" s="19" t="s">
        <v>155</v>
      </c>
      <c r="C108" s="115" t="s">
        <v>13</v>
      </c>
      <c r="D108" s="275">
        <v>1805003.85</v>
      </c>
      <c r="E108" s="84">
        <v>1476402.48</v>
      </c>
      <c r="F108" s="42">
        <f t="shared" si="7"/>
        <v>3281406.33</v>
      </c>
      <c r="G108" s="277">
        <v>11076001.199999999</v>
      </c>
      <c r="H108" s="149">
        <f t="shared" si="8"/>
        <v>14357407.529999999</v>
      </c>
      <c r="I108" s="292">
        <v>14357407.529999999</v>
      </c>
      <c r="J108" s="44">
        <f t="shared" si="6"/>
        <v>0</v>
      </c>
    </row>
    <row r="109" spans="1:10" s="17" customFormat="1" x14ac:dyDescent="0.2">
      <c r="A109" s="265">
        <v>93</v>
      </c>
      <c r="B109" s="175" t="s">
        <v>156</v>
      </c>
      <c r="C109" s="115" t="s">
        <v>31</v>
      </c>
      <c r="D109" s="275">
        <v>402478.95</v>
      </c>
      <c r="E109" s="84"/>
      <c r="F109" s="42">
        <f t="shared" si="7"/>
        <v>402478.95</v>
      </c>
      <c r="G109" s="277">
        <v>10069092</v>
      </c>
      <c r="H109" s="149">
        <f t="shared" si="8"/>
        <v>10471570.949999999</v>
      </c>
      <c r="I109" s="292">
        <v>10471570.949999999</v>
      </c>
      <c r="J109" s="44">
        <f t="shared" si="6"/>
        <v>0</v>
      </c>
    </row>
    <row r="110" spans="1:10" s="17" customFormat="1" x14ac:dyDescent="0.2">
      <c r="A110" s="265">
        <v>94</v>
      </c>
      <c r="B110" s="52" t="s">
        <v>158</v>
      </c>
      <c r="C110" s="115" t="s">
        <v>33</v>
      </c>
      <c r="D110" s="275">
        <v>1484543.9</v>
      </c>
      <c r="E110" s="84">
        <v>1139524.93</v>
      </c>
      <c r="F110" s="42">
        <f t="shared" si="7"/>
        <v>2624068.83</v>
      </c>
      <c r="G110" s="277">
        <v>10069092</v>
      </c>
      <c r="H110" s="149">
        <f t="shared" si="8"/>
        <v>12693160.83</v>
      </c>
      <c r="I110" s="292">
        <v>12693160.83</v>
      </c>
      <c r="J110" s="44">
        <f t="shared" si="6"/>
        <v>0</v>
      </c>
    </row>
    <row r="111" spans="1:10" s="17" customFormat="1" x14ac:dyDescent="0.2">
      <c r="A111" s="265">
        <v>96</v>
      </c>
      <c r="B111" s="52" t="s">
        <v>160</v>
      </c>
      <c r="C111" s="115" t="s">
        <v>161</v>
      </c>
      <c r="D111" s="275"/>
      <c r="E111" s="84"/>
      <c r="F111" s="42">
        <f t="shared" si="7"/>
        <v>0</v>
      </c>
      <c r="G111" s="277"/>
      <c r="H111" s="149">
        <f t="shared" si="8"/>
        <v>0</v>
      </c>
      <c r="I111" s="292"/>
      <c r="J111" s="44"/>
    </row>
    <row r="112" spans="1:10" s="17" customFormat="1" x14ac:dyDescent="0.2">
      <c r="A112" s="265">
        <v>98</v>
      </c>
      <c r="B112" s="52" t="s">
        <v>162</v>
      </c>
      <c r="C112" s="115" t="s">
        <v>163</v>
      </c>
      <c r="D112" s="275"/>
      <c r="E112" s="84"/>
      <c r="F112" s="42">
        <f t="shared" si="7"/>
        <v>0</v>
      </c>
      <c r="G112" s="277"/>
      <c r="H112" s="149">
        <f t="shared" si="8"/>
        <v>0</v>
      </c>
      <c r="I112" s="292"/>
      <c r="J112" s="44"/>
    </row>
    <row r="113" spans="1:10" s="17" customFormat="1" x14ac:dyDescent="0.2">
      <c r="A113" s="265">
        <v>99</v>
      </c>
      <c r="B113" s="175" t="s">
        <v>164</v>
      </c>
      <c r="C113" s="115" t="s">
        <v>165</v>
      </c>
      <c r="D113" s="275"/>
      <c r="E113" s="84"/>
      <c r="F113" s="42">
        <f t="shared" si="7"/>
        <v>0</v>
      </c>
      <c r="G113" s="277"/>
      <c r="H113" s="149">
        <f t="shared" si="8"/>
        <v>0</v>
      </c>
      <c r="I113" s="292"/>
      <c r="J113" s="44"/>
    </row>
    <row r="114" spans="1:10" s="17" customFormat="1" x14ac:dyDescent="0.2">
      <c r="A114" s="265">
        <v>100</v>
      </c>
      <c r="B114" s="175" t="s">
        <v>166</v>
      </c>
      <c r="C114" s="115" t="s">
        <v>167</v>
      </c>
      <c r="D114" s="275"/>
      <c r="E114" s="84"/>
      <c r="F114" s="42">
        <f t="shared" si="7"/>
        <v>0</v>
      </c>
      <c r="G114" s="277"/>
      <c r="H114" s="149">
        <f t="shared" si="8"/>
        <v>0</v>
      </c>
      <c r="I114" s="292"/>
      <c r="J114" s="44"/>
    </row>
    <row r="115" spans="1:10" s="17" customFormat="1" x14ac:dyDescent="0.2">
      <c r="A115" s="265">
        <v>101</v>
      </c>
      <c r="B115" s="175" t="s">
        <v>168</v>
      </c>
      <c r="C115" s="115" t="s">
        <v>169</v>
      </c>
      <c r="D115" s="275"/>
      <c r="E115" s="84"/>
      <c r="F115" s="42">
        <f t="shared" si="7"/>
        <v>0</v>
      </c>
      <c r="G115" s="277"/>
      <c r="H115" s="149">
        <f t="shared" si="8"/>
        <v>0</v>
      </c>
      <c r="I115" s="292"/>
      <c r="J115" s="44"/>
    </row>
    <row r="116" spans="1:10" s="17" customFormat="1" x14ac:dyDescent="0.2">
      <c r="A116" s="265">
        <v>102</v>
      </c>
      <c r="B116" s="175" t="s">
        <v>170</v>
      </c>
      <c r="C116" s="115" t="s">
        <v>171</v>
      </c>
      <c r="D116" s="275"/>
      <c r="E116" s="84"/>
      <c r="F116" s="42">
        <f t="shared" si="7"/>
        <v>0</v>
      </c>
      <c r="G116" s="277"/>
      <c r="H116" s="149">
        <f t="shared" si="8"/>
        <v>0</v>
      </c>
      <c r="I116" s="292"/>
      <c r="J116" s="44"/>
    </row>
    <row r="117" spans="1:10" s="17" customFormat="1" x14ac:dyDescent="0.2">
      <c r="A117" s="265">
        <v>103</v>
      </c>
      <c r="B117" s="175" t="s">
        <v>172</v>
      </c>
      <c r="C117" s="115" t="s">
        <v>173</v>
      </c>
      <c r="D117" s="275"/>
      <c r="E117" s="84"/>
      <c r="F117" s="42">
        <f t="shared" si="7"/>
        <v>0</v>
      </c>
      <c r="G117" s="277"/>
      <c r="H117" s="149">
        <f t="shared" si="8"/>
        <v>0</v>
      </c>
      <c r="I117" s="292"/>
      <c r="J117" s="44"/>
    </row>
    <row r="118" spans="1:10" s="17" customFormat="1" x14ac:dyDescent="0.2">
      <c r="A118" s="265">
        <v>104</v>
      </c>
      <c r="B118" s="116" t="s">
        <v>174</v>
      </c>
      <c r="C118" s="186" t="s">
        <v>175</v>
      </c>
      <c r="D118" s="275"/>
      <c r="E118" s="84"/>
      <c r="F118" s="42">
        <f t="shared" si="7"/>
        <v>0</v>
      </c>
      <c r="G118" s="277"/>
      <c r="H118" s="149">
        <f t="shared" si="8"/>
        <v>0</v>
      </c>
      <c r="I118" s="292"/>
      <c r="J118" s="44"/>
    </row>
    <row r="119" spans="1:10" s="17" customFormat="1" x14ac:dyDescent="0.2">
      <c r="A119" s="265">
        <v>105</v>
      </c>
      <c r="B119" s="19" t="s">
        <v>176</v>
      </c>
      <c r="C119" s="115" t="s">
        <v>177</v>
      </c>
      <c r="D119" s="275"/>
      <c r="E119" s="84"/>
      <c r="F119" s="42">
        <f t="shared" si="7"/>
        <v>0</v>
      </c>
      <c r="G119" s="277"/>
      <c r="H119" s="149">
        <f t="shared" si="8"/>
        <v>0</v>
      </c>
      <c r="I119" s="292"/>
      <c r="J119" s="44"/>
    </row>
    <row r="120" spans="1:10" s="17" customFormat="1" x14ac:dyDescent="0.2">
      <c r="A120" s="265">
        <v>106</v>
      </c>
      <c r="B120" s="175" t="s">
        <v>178</v>
      </c>
      <c r="C120" s="115" t="s">
        <v>179</v>
      </c>
      <c r="D120" s="275"/>
      <c r="E120" s="84"/>
      <c r="F120" s="42">
        <f t="shared" si="7"/>
        <v>0</v>
      </c>
      <c r="G120" s="277"/>
      <c r="H120" s="149">
        <f t="shared" si="8"/>
        <v>0</v>
      </c>
      <c r="I120" s="292"/>
      <c r="J120" s="44"/>
    </row>
    <row r="121" spans="1:10" s="17" customFormat="1" x14ac:dyDescent="0.2">
      <c r="A121" s="265">
        <v>107</v>
      </c>
      <c r="B121" s="52" t="s">
        <v>180</v>
      </c>
      <c r="C121" s="189" t="s">
        <v>181</v>
      </c>
      <c r="D121" s="275"/>
      <c r="E121" s="84"/>
      <c r="F121" s="42">
        <f t="shared" si="7"/>
        <v>0</v>
      </c>
      <c r="G121" s="277"/>
      <c r="H121" s="149">
        <f t="shared" si="8"/>
        <v>0</v>
      </c>
      <c r="I121" s="292"/>
      <c r="J121" s="44"/>
    </row>
    <row r="122" spans="1:10" s="17" customFormat="1" x14ac:dyDescent="0.2">
      <c r="A122" s="265">
        <v>108</v>
      </c>
      <c r="B122" s="175" t="s">
        <v>182</v>
      </c>
      <c r="C122" s="115" t="s">
        <v>264</v>
      </c>
      <c r="D122" s="275"/>
      <c r="E122" s="84"/>
      <c r="F122" s="42">
        <f t="shared" si="7"/>
        <v>0</v>
      </c>
      <c r="G122" s="277"/>
      <c r="H122" s="149">
        <f t="shared" si="8"/>
        <v>0</v>
      </c>
      <c r="I122" s="292"/>
      <c r="J122" s="44"/>
    </row>
    <row r="123" spans="1:10" s="17" customFormat="1" x14ac:dyDescent="0.2">
      <c r="A123" s="265">
        <v>109</v>
      </c>
      <c r="B123" s="19" t="s">
        <v>183</v>
      </c>
      <c r="C123" s="115" t="s">
        <v>252</v>
      </c>
      <c r="D123" s="275"/>
      <c r="E123" s="84"/>
      <c r="F123" s="42">
        <f t="shared" si="7"/>
        <v>0</v>
      </c>
      <c r="G123" s="277"/>
      <c r="H123" s="149">
        <f t="shared" si="8"/>
        <v>0</v>
      </c>
      <c r="I123" s="292"/>
      <c r="J123" s="44"/>
    </row>
    <row r="124" spans="1:10" s="17" customFormat="1" x14ac:dyDescent="0.2">
      <c r="A124" s="265">
        <v>110</v>
      </c>
      <c r="B124" s="52" t="s">
        <v>307</v>
      </c>
      <c r="C124" s="115" t="s">
        <v>312</v>
      </c>
      <c r="D124" s="275"/>
      <c r="E124" s="84"/>
      <c r="F124" s="42">
        <f t="shared" si="7"/>
        <v>0</v>
      </c>
      <c r="G124" s="277"/>
      <c r="H124" s="149">
        <f t="shared" si="8"/>
        <v>0</v>
      </c>
      <c r="I124" s="292"/>
      <c r="J124" s="44"/>
    </row>
    <row r="125" spans="1:10" s="17" customFormat="1" x14ac:dyDescent="0.2">
      <c r="A125" s="265">
        <v>111</v>
      </c>
      <c r="B125" s="24" t="s">
        <v>328</v>
      </c>
      <c r="C125" s="177" t="s">
        <v>327</v>
      </c>
      <c r="D125" s="275"/>
      <c r="E125" s="84"/>
      <c r="F125" s="42">
        <f t="shared" si="7"/>
        <v>0</v>
      </c>
      <c r="G125" s="277"/>
      <c r="H125" s="149">
        <f t="shared" si="8"/>
        <v>0</v>
      </c>
      <c r="I125" s="292"/>
      <c r="J125" s="44"/>
    </row>
    <row r="126" spans="1:10" s="17" customFormat="1" x14ac:dyDescent="0.2">
      <c r="A126" s="265">
        <v>112</v>
      </c>
      <c r="B126" s="19" t="s">
        <v>184</v>
      </c>
      <c r="C126" s="115" t="s">
        <v>306</v>
      </c>
      <c r="D126" s="275"/>
      <c r="E126" s="84"/>
      <c r="F126" s="42">
        <f t="shared" si="7"/>
        <v>0</v>
      </c>
      <c r="G126" s="277"/>
      <c r="H126" s="149">
        <f t="shared" si="8"/>
        <v>0</v>
      </c>
      <c r="I126" s="292"/>
      <c r="J126" s="44"/>
    </row>
    <row r="127" spans="1:10" s="17" customFormat="1" x14ac:dyDescent="0.2">
      <c r="A127" s="265">
        <v>113</v>
      </c>
      <c r="B127" s="175" t="s">
        <v>185</v>
      </c>
      <c r="C127" s="115" t="s">
        <v>186</v>
      </c>
      <c r="D127" s="275"/>
      <c r="E127" s="84"/>
      <c r="F127" s="42">
        <f t="shared" si="7"/>
        <v>0</v>
      </c>
      <c r="G127" s="277"/>
      <c r="H127" s="149">
        <f t="shared" si="8"/>
        <v>0</v>
      </c>
      <c r="I127" s="292"/>
      <c r="J127" s="44"/>
    </row>
    <row r="128" spans="1:10" s="17" customFormat="1" x14ac:dyDescent="0.2">
      <c r="A128" s="265">
        <v>114</v>
      </c>
      <c r="B128" s="175" t="s">
        <v>187</v>
      </c>
      <c r="C128" s="106" t="s">
        <v>300</v>
      </c>
      <c r="D128" s="275"/>
      <c r="E128" s="84"/>
      <c r="F128" s="42">
        <f t="shared" si="7"/>
        <v>0</v>
      </c>
      <c r="G128" s="277"/>
      <c r="H128" s="149">
        <f t="shared" si="8"/>
        <v>0</v>
      </c>
      <c r="I128" s="292"/>
      <c r="J128" s="44"/>
    </row>
    <row r="129" spans="1:10" s="17" customFormat="1" x14ac:dyDescent="0.2">
      <c r="A129" s="265">
        <v>115</v>
      </c>
      <c r="B129" s="175" t="s">
        <v>188</v>
      </c>
      <c r="C129" s="115" t="s">
        <v>223</v>
      </c>
      <c r="D129" s="275"/>
      <c r="E129" s="84"/>
      <c r="F129" s="42">
        <f t="shared" si="7"/>
        <v>0</v>
      </c>
      <c r="G129" s="277"/>
      <c r="H129" s="149">
        <f t="shared" si="8"/>
        <v>0</v>
      </c>
      <c r="I129" s="292"/>
      <c r="J129" s="44"/>
    </row>
    <row r="130" spans="1:10" s="17" customFormat="1" x14ac:dyDescent="0.2">
      <c r="A130" s="265">
        <v>116</v>
      </c>
      <c r="B130" s="175" t="s">
        <v>189</v>
      </c>
      <c r="C130" s="115" t="s">
        <v>190</v>
      </c>
      <c r="D130" s="275">
        <v>1659713.05</v>
      </c>
      <c r="E130" s="84">
        <v>2463600.17</v>
      </c>
      <c r="F130" s="42">
        <f t="shared" si="7"/>
        <v>4123313.2199999997</v>
      </c>
      <c r="G130" s="277">
        <v>40276368</v>
      </c>
      <c r="H130" s="149">
        <f t="shared" si="8"/>
        <v>44399681.219999999</v>
      </c>
      <c r="I130" s="292">
        <v>44399681.219999999</v>
      </c>
      <c r="J130" s="44">
        <f t="shared" si="6"/>
        <v>0</v>
      </c>
    </row>
    <row r="131" spans="1:10" s="17" customFormat="1" x14ac:dyDescent="0.2">
      <c r="A131" s="265">
        <v>117</v>
      </c>
      <c r="B131" s="175" t="s">
        <v>191</v>
      </c>
      <c r="C131" s="115" t="s">
        <v>39</v>
      </c>
      <c r="D131" s="275"/>
      <c r="E131" s="84"/>
      <c r="F131" s="42">
        <f t="shared" si="7"/>
        <v>0</v>
      </c>
      <c r="G131" s="277"/>
      <c r="H131" s="149">
        <f t="shared" si="8"/>
        <v>0</v>
      </c>
      <c r="I131" s="292"/>
      <c r="J131" s="44"/>
    </row>
    <row r="132" spans="1:10" s="17" customFormat="1" x14ac:dyDescent="0.2">
      <c r="A132" s="265">
        <v>118</v>
      </c>
      <c r="B132" s="52" t="s">
        <v>192</v>
      </c>
      <c r="C132" s="115" t="s">
        <v>45</v>
      </c>
      <c r="D132" s="275"/>
      <c r="E132" s="84"/>
      <c r="F132" s="42">
        <f t="shared" si="7"/>
        <v>0</v>
      </c>
      <c r="G132" s="277"/>
      <c r="H132" s="149">
        <f t="shared" si="8"/>
        <v>0</v>
      </c>
      <c r="I132" s="292"/>
      <c r="J132" s="44"/>
    </row>
    <row r="133" spans="1:10" s="17" customFormat="1" x14ac:dyDescent="0.2">
      <c r="A133" s="265">
        <v>119</v>
      </c>
      <c r="B133" s="52" t="s">
        <v>193</v>
      </c>
      <c r="C133" s="115" t="s">
        <v>225</v>
      </c>
      <c r="D133" s="275"/>
      <c r="E133" s="84"/>
      <c r="F133" s="42">
        <f t="shared" si="7"/>
        <v>0</v>
      </c>
      <c r="G133" s="277"/>
      <c r="H133" s="149">
        <f t="shared" si="8"/>
        <v>0</v>
      </c>
      <c r="I133" s="292"/>
      <c r="J133" s="44"/>
    </row>
    <row r="134" spans="1:10" s="17" customFormat="1" x14ac:dyDescent="0.2">
      <c r="A134" s="265">
        <v>120</v>
      </c>
      <c r="B134" s="52" t="s">
        <v>194</v>
      </c>
      <c r="C134" s="115" t="s">
        <v>47</v>
      </c>
      <c r="D134" s="275"/>
      <c r="E134" s="84"/>
      <c r="F134" s="42">
        <f t="shared" si="7"/>
        <v>0</v>
      </c>
      <c r="G134" s="277"/>
      <c r="H134" s="149">
        <f t="shared" ref="H134:H149" si="9">F134+G134</f>
        <v>0</v>
      </c>
      <c r="I134" s="292"/>
      <c r="J134" s="44"/>
    </row>
    <row r="135" spans="1:10" s="17" customFormat="1" x14ac:dyDescent="0.2">
      <c r="A135" s="265">
        <v>121</v>
      </c>
      <c r="B135" s="175" t="s">
        <v>195</v>
      </c>
      <c r="C135" s="115" t="s">
        <v>46</v>
      </c>
      <c r="D135" s="275"/>
      <c r="E135" s="84"/>
      <c r="F135" s="42">
        <f t="shared" si="7"/>
        <v>0</v>
      </c>
      <c r="G135" s="277"/>
      <c r="H135" s="149">
        <f t="shared" si="9"/>
        <v>0</v>
      </c>
      <c r="I135" s="292"/>
      <c r="J135" s="44"/>
    </row>
    <row r="136" spans="1:10" s="17" customFormat="1" x14ac:dyDescent="0.2">
      <c r="A136" s="265">
        <v>122</v>
      </c>
      <c r="B136" s="175" t="s">
        <v>196</v>
      </c>
      <c r="C136" s="115" t="s">
        <v>197</v>
      </c>
      <c r="D136" s="275"/>
      <c r="E136" s="84"/>
      <c r="F136" s="42">
        <f t="shared" si="7"/>
        <v>0</v>
      </c>
      <c r="G136" s="277"/>
      <c r="H136" s="149">
        <f t="shared" si="9"/>
        <v>0</v>
      </c>
      <c r="I136" s="292"/>
      <c r="J136" s="44"/>
    </row>
    <row r="137" spans="1:10" s="17" customFormat="1" x14ac:dyDescent="0.2">
      <c r="A137" s="265">
        <v>123</v>
      </c>
      <c r="B137" s="175" t="s">
        <v>198</v>
      </c>
      <c r="C137" s="115" t="s">
        <v>40</v>
      </c>
      <c r="D137" s="275">
        <v>1564805.35</v>
      </c>
      <c r="E137" s="84"/>
      <c r="F137" s="42">
        <f t="shared" si="7"/>
        <v>1564805.35</v>
      </c>
      <c r="G137" s="277">
        <v>70483644</v>
      </c>
      <c r="H137" s="149">
        <f t="shared" si="9"/>
        <v>72048449.349999994</v>
      </c>
      <c r="I137" s="292">
        <v>72048449.349999994</v>
      </c>
      <c r="J137" s="44">
        <f t="shared" ref="J137:J147" si="10">H137-I137</f>
        <v>0</v>
      </c>
    </row>
    <row r="138" spans="1:10" s="17" customFormat="1" x14ac:dyDescent="0.2">
      <c r="A138" s="265">
        <v>124</v>
      </c>
      <c r="B138" s="52" t="s">
        <v>199</v>
      </c>
      <c r="C138" s="115" t="s">
        <v>224</v>
      </c>
      <c r="D138" s="275">
        <v>1599370.5</v>
      </c>
      <c r="E138" s="84"/>
      <c r="F138" s="42">
        <f t="shared" si="7"/>
        <v>1599370.5</v>
      </c>
      <c r="G138" s="277"/>
      <c r="H138" s="149">
        <f t="shared" si="9"/>
        <v>1599370.5</v>
      </c>
      <c r="I138" s="292">
        <v>1599370.5</v>
      </c>
      <c r="J138" s="44">
        <f t="shared" si="10"/>
        <v>0</v>
      </c>
    </row>
    <row r="139" spans="1:10" s="17" customFormat="1" x14ac:dyDescent="0.2">
      <c r="A139" s="265">
        <v>125</v>
      </c>
      <c r="B139" s="19" t="s">
        <v>200</v>
      </c>
      <c r="C139" s="54" t="s">
        <v>330</v>
      </c>
      <c r="D139" s="275">
        <v>2483418.15</v>
      </c>
      <c r="E139" s="84">
        <v>1382662.64</v>
      </c>
      <c r="F139" s="42">
        <f t="shared" si="7"/>
        <v>3866080.79</v>
      </c>
      <c r="G139" s="277"/>
      <c r="H139" s="149">
        <f t="shared" si="9"/>
        <v>3866080.79</v>
      </c>
      <c r="I139" s="292">
        <v>3866080.79</v>
      </c>
      <c r="J139" s="44">
        <f t="shared" si="10"/>
        <v>0</v>
      </c>
    </row>
    <row r="140" spans="1:10" s="17" customFormat="1" x14ac:dyDescent="0.2">
      <c r="A140" s="265">
        <v>126</v>
      </c>
      <c r="B140" s="175" t="s">
        <v>201</v>
      </c>
      <c r="C140" s="115" t="s">
        <v>202</v>
      </c>
      <c r="D140" s="275"/>
      <c r="E140" s="84"/>
      <c r="F140" s="42">
        <f t="shared" ref="F140:F149" si="11">SUM(D140:E140)</f>
        <v>0</v>
      </c>
      <c r="G140" s="277">
        <v>30207276</v>
      </c>
      <c r="H140" s="149">
        <f t="shared" si="9"/>
        <v>30207276</v>
      </c>
      <c r="I140" s="292">
        <v>30207276</v>
      </c>
      <c r="J140" s="44">
        <f t="shared" si="10"/>
        <v>0</v>
      </c>
    </row>
    <row r="141" spans="1:10" s="17" customFormat="1" x14ac:dyDescent="0.2">
      <c r="A141" s="265">
        <v>127</v>
      </c>
      <c r="B141" s="52" t="s">
        <v>203</v>
      </c>
      <c r="C141" s="115" t="s">
        <v>204</v>
      </c>
      <c r="D141" s="275"/>
      <c r="E141" s="84"/>
      <c r="F141" s="42">
        <f t="shared" si="11"/>
        <v>0</v>
      </c>
      <c r="G141" s="277"/>
      <c r="H141" s="149">
        <f t="shared" si="9"/>
        <v>0</v>
      </c>
      <c r="I141" s="292"/>
      <c r="J141" s="44"/>
    </row>
    <row r="142" spans="1:10" s="17" customFormat="1" x14ac:dyDescent="0.2">
      <c r="A142" s="265">
        <v>128</v>
      </c>
      <c r="B142" s="175" t="s">
        <v>205</v>
      </c>
      <c r="C142" s="115" t="s">
        <v>206</v>
      </c>
      <c r="D142" s="275"/>
      <c r="E142" s="84"/>
      <c r="F142" s="42">
        <f t="shared" si="11"/>
        <v>0</v>
      </c>
      <c r="G142" s="277"/>
      <c r="H142" s="149">
        <f t="shared" si="9"/>
        <v>0</v>
      </c>
      <c r="I142" s="292"/>
      <c r="J142" s="44"/>
    </row>
    <row r="143" spans="1:10" s="17" customFormat="1" x14ac:dyDescent="0.2">
      <c r="A143" s="265">
        <v>129</v>
      </c>
      <c r="B143" s="18" t="s">
        <v>253</v>
      </c>
      <c r="C143" s="190" t="s">
        <v>254</v>
      </c>
      <c r="D143" s="275"/>
      <c r="E143" s="84"/>
      <c r="F143" s="42">
        <f t="shared" si="11"/>
        <v>0</v>
      </c>
      <c r="G143" s="277"/>
      <c r="H143" s="149">
        <f t="shared" si="9"/>
        <v>0</v>
      </c>
      <c r="I143" s="292"/>
      <c r="J143" s="44"/>
    </row>
    <row r="144" spans="1:10" s="17" customFormat="1" x14ac:dyDescent="0.2">
      <c r="A144" s="265">
        <v>130</v>
      </c>
      <c r="B144" s="21" t="s">
        <v>255</v>
      </c>
      <c r="C144" s="190" t="s">
        <v>256</v>
      </c>
      <c r="D144" s="275"/>
      <c r="E144" s="84"/>
      <c r="F144" s="42">
        <f t="shared" si="11"/>
        <v>0</v>
      </c>
      <c r="G144" s="277"/>
      <c r="H144" s="149">
        <f t="shared" si="9"/>
        <v>0</v>
      </c>
      <c r="I144" s="292"/>
      <c r="J144" s="44"/>
    </row>
    <row r="145" spans="1:10" s="17" customFormat="1" x14ac:dyDescent="0.2">
      <c r="A145" s="265">
        <v>131</v>
      </c>
      <c r="B145" s="147" t="s">
        <v>257</v>
      </c>
      <c r="C145" s="260" t="s">
        <v>326</v>
      </c>
      <c r="D145" s="275"/>
      <c r="E145" s="84"/>
      <c r="F145" s="42">
        <f t="shared" si="11"/>
        <v>0</v>
      </c>
      <c r="G145" s="151">
        <v>6041455.2000000002</v>
      </c>
      <c r="H145" s="149">
        <f t="shared" si="9"/>
        <v>6041455.2000000002</v>
      </c>
      <c r="I145" s="292">
        <v>6041455.2000000002</v>
      </c>
      <c r="J145" s="44">
        <f t="shared" si="10"/>
        <v>0</v>
      </c>
    </row>
    <row r="146" spans="1:10" s="17" customFormat="1" x14ac:dyDescent="0.2">
      <c r="A146" s="265">
        <v>132</v>
      </c>
      <c r="B146" s="176" t="s">
        <v>262</v>
      </c>
      <c r="C146" s="168" t="s">
        <v>263</v>
      </c>
      <c r="D146" s="275"/>
      <c r="E146" s="84"/>
      <c r="F146" s="42">
        <f t="shared" si="11"/>
        <v>0</v>
      </c>
      <c r="G146" s="278"/>
      <c r="H146" s="163">
        <f t="shared" si="9"/>
        <v>0</v>
      </c>
      <c r="I146" s="292"/>
      <c r="J146" s="44"/>
    </row>
    <row r="147" spans="1:10" s="17" customFormat="1" x14ac:dyDescent="0.2">
      <c r="A147" s="265">
        <v>133</v>
      </c>
      <c r="B147" s="24" t="s">
        <v>298</v>
      </c>
      <c r="C147" s="168" t="s">
        <v>297</v>
      </c>
      <c r="D147" s="275"/>
      <c r="E147" s="84">
        <v>9373984</v>
      </c>
      <c r="F147" s="42">
        <f t="shared" si="11"/>
        <v>9373984</v>
      </c>
      <c r="G147" s="151">
        <v>60414552</v>
      </c>
      <c r="H147" s="156">
        <f t="shared" si="9"/>
        <v>69788536</v>
      </c>
      <c r="I147" s="292">
        <v>69788536</v>
      </c>
      <c r="J147" s="44">
        <f t="shared" si="10"/>
        <v>0</v>
      </c>
    </row>
    <row r="148" spans="1:10" s="17" customFormat="1" x14ac:dyDescent="0.2">
      <c r="A148" s="265">
        <v>134</v>
      </c>
      <c r="B148" s="24" t="s">
        <v>305</v>
      </c>
      <c r="C148" s="168" t="s">
        <v>304</v>
      </c>
      <c r="D148" s="275"/>
      <c r="E148" s="84"/>
      <c r="F148" s="42">
        <f t="shared" si="11"/>
        <v>0</v>
      </c>
      <c r="G148" s="151"/>
      <c r="H148" s="156">
        <f t="shared" si="9"/>
        <v>0</v>
      </c>
      <c r="I148" s="292"/>
      <c r="J148" s="292"/>
    </row>
    <row r="149" spans="1:10" ht="13.5" thickBot="1" x14ac:dyDescent="0.25">
      <c r="A149" s="302">
        <v>135</v>
      </c>
      <c r="B149" s="303" t="s">
        <v>308</v>
      </c>
      <c r="C149" s="314" t="s">
        <v>309</v>
      </c>
      <c r="D149" s="315"/>
      <c r="E149" s="309"/>
      <c r="F149" s="316">
        <f t="shared" si="11"/>
        <v>0</v>
      </c>
      <c r="G149" s="317"/>
      <c r="H149" s="318">
        <f t="shared" si="9"/>
        <v>0</v>
      </c>
    </row>
    <row r="150" spans="1:10" x14ac:dyDescent="0.2">
      <c r="D150" s="154">
        <v>86320344.540000007</v>
      </c>
      <c r="E150" s="154">
        <v>66564094.240000002</v>
      </c>
      <c r="F150" s="154">
        <v>152884438.78</v>
      </c>
      <c r="G150" s="154">
        <v>924343918</v>
      </c>
      <c r="H150" s="288">
        <v>1077228356.78</v>
      </c>
    </row>
    <row r="151" spans="1:10" x14ac:dyDescent="0.2">
      <c r="D151" s="6">
        <f>D6-D150</f>
        <v>0</v>
      </c>
      <c r="E151" s="6">
        <f t="shared" ref="E151:H151" si="12">E6-E150</f>
        <v>0</v>
      </c>
      <c r="F151" s="6">
        <f t="shared" si="12"/>
        <v>0</v>
      </c>
      <c r="G151" s="6">
        <f t="shared" si="12"/>
        <v>0</v>
      </c>
      <c r="H151" s="6">
        <f t="shared" si="12"/>
        <v>0</v>
      </c>
    </row>
    <row r="152" spans="1:10" x14ac:dyDescent="0.2">
      <c r="D152" s="6"/>
      <c r="E152" s="6"/>
      <c r="F152" s="3"/>
      <c r="G152" s="6"/>
      <c r="H152" s="6"/>
    </row>
    <row r="153" spans="1:10" x14ac:dyDescent="0.2">
      <c r="G153" s="6"/>
      <c r="H153" s="6"/>
    </row>
    <row r="154" spans="1:10" x14ac:dyDescent="0.2">
      <c r="G154" s="6"/>
      <c r="H154" s="6"/>
    </row>
  </sheetData>
  <mergeCells count="18">
    <mergeCell ref="A1:H1"/>
    <mergeCell ref="H3:H5"/>
    <mergeCell ref="G3:G5"/>
    <mergeCell ref="A11:C11"/>
    <mergeCell ref="A6:C6"/>
    <mergeCell ref="C3:C5"/>
    <mergeCell ref="B3:B5"/>
    <mergeCell ref="A3:A5"/>
    <mergeCell ref="A8:C8"/>
    <mergeCell ref="D4:D5"/>
    <mergeCell ref="E4:E5"/>
    <mergeCell ref="F4:F5"/>
    <mergeCell ref="B92:B95"/>
    <mergeCell ref="A7:C7"/>
    <mergeCell ref="A9:C9"/>
    <mergeCell ref="A10:C10"/>
    <mergeCell ref="D3:F3"/>
    <mergeCell ref="A92:A95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S154"/>
  <sheetViews>
    <sheetView zoomScale="90" zoomScaleNormal="90" workbookViewId="0">
      <pane xSplit="3" ySplit="11" topLeftCell="D124" activePane="bottomRight" state="frozen"/>
      <selection pane="topRight" activeCell="D1" sqref="D1"/>
      <selection pane="bottomLeft" activeCell="A12" sqref="A12"/>
      <selection pane="bottomRight" activeCell="C139" sqref="C139"/>
    </sheetView>
  </sheetViews>
  <sheetFormatPr defaultRowHeight="12.75" x14ac:dyDescent="0.2"/>
  <cols>
    <col min="1" max="1" width="5.140625" style="253" customWidth="1"/>
    <col min="2" max="2" width="9.140625" style="253"/>
    <col min="3" max="3" width="36.28515625" style="253" customWidth="1"/>
    <col min="4" max="4" width="15.42578125" style="261" customWidth="1"/>
    <col min="5" max="5" width="13.7109375" style="261" customWidth="1"/>
    <col min="6" max="6" width="13.140625" style="262" customWidth="1"/>
    <col min="7" max="7" width="13.42578125" style="261" customWidth="1"/>
    <col min="8" max="8" width="13.7109375" style="261" customWidth="1"/>
    <col min="9" max="10" width="13.5703125" style="262" customWidth="1"/>
    <col min="11" max="11" width="15.28515625" style="166" customWidth="1"/>
    <col min="12" max="12" width="15.5703125" style="166" customWidth="1"/>
    <col min="13" max="13" width="14.140625" style="269" customWidth="1"/>
    <col min="14" max="14" width="14.7109375" style="166" customWidth="1"/>
    <col min="15" max="15" width="15.28515625" style="166" customWidth="1"/>
    <col min="16" max="16" width="14.28515625" style="269" customWidth="1"/>
    <col min="17" max="17" width="15.5703125" style="269" customWidth="1"/>
    <col min="18" max="18" width="15.7109375" style="261" customWidth="1"/>
    <col min="19" max="19" width="10" style="261" customWidth="1"/>
    <col min="20" max="16384" width="9.140625" style="253"/>
  </cols>
  <sheetData>
    <row r="1" spans="1:19" ht="15.75" x14ac:dyDescent="0.25">
      <c r="A1" s="490" t="s">
        <v>322</v>
      </c>
      <c r="B1" s="491"/>
      <c r="C1" s="491"/>
      <c r="D1" s="491"/>
      <c r="E1" s="491"/>
      <c r="F1" s="491"/>
      <c r="G1" s="491"/>
      <c r="H1" s="491"/>
      <c r="I1" s="491"/>
      <c r="J1" s="491"/>
      <c r="K1" s="492"/>
      <c r="L1" s="492"/>
      <c r="M1" s="492"/>
      <c r="N1" s="492"/>
      <c r="O1" s="492"/>
      <c r="P1" s="492"/>
      <c r="Q1" s="493"/>
    </row>
    <row r="2" spans="1:19" ht="13.5" thickBot="1" x14ac:dyDescent="0.25"/>
    <row r="3" spans="1:19" s="184" customFormat="1" ht="17.25" customHeight="1" x14ac:dyDescent="0.2">
      <c r="A3" s="440" t="s">
        <v>43</v>
      </c>
      <c r="B3" s="443" t="s">
        <v>265</v>
      </c>
      <c r="C3" s="446" t="s">
        <v>44</v>
      </c>
      <c r="D3" s="497" t="s">
        <v>260</v>
      </c>
      <c r="E3" s="450"/>
      <c r="F3" s="450"/>
      <c r="G3" s="450"/>
      <c r="H3" s="450"/>
      <c r="I3" s="450"/>
      <c r="J3" s="451"/>
      <c r="K3" s="497" t="s">
        <v>268</v>
      </c>
      <c r="L3" s="450"/>
      <c r="M3" s="498"/>
      <c r="N3" s="502" t="s">
        <v>269</v>
      </c>
      <c r="O3" s="450"/>
      <c r="P3" s="450"/>
      <c r="Q3" s="494" t="s">
        <v>259</v>
      </c>
      <c r="R3" s="212"/>
      <c r="S3" s="212"/>
    </row>
    <row r="4" spans="1:19" s="184" customFormat="1" ht="18" customHeight="1" x14ac:dyDescent="0.2">
      <c r="A4" s="504"/>
      <c r="B4" s="505"/>
      <c r="C4" s="506"/>
      <c r="D4" s="507" t="s">
        <v>226</v>
      </c>
      <c r="E4" s="508"/>
      <c r="F4" s="508"/>
      <c r="G4" s="509" t="s">
        <v>227</v>
      </c>
      <c r="H4" s="500"/>
      <c r="I4" s="500"/>
      <c r="J4" s="510" t="s">
        <v>231</v>
      </c>
      <c r="K4" s="499"/>
      <c r="L4" s="500"/>
      <c r="M4" s="501"/>
      <c r="N4" s="503"/>
      <c r="O4" s="500"/>
      <c r="P4" s="500"/>
      <c r="Q4" s="495"/>
      <c r="R4" s="212"/>
      <c r="S4" s="212"/>
    </row>
    <row r="5" spans="1:19" s="271" customFormat="1" ht="48" customHeight="1" thickBot="1" x14ac:dyDescent="0.25">
      <c r="A5" s="442"/>
      <c r="B5" s="445"/>
      <c r="C5" s="448"/>
      <c r="D5" s="218" t="s">
        <v>289</v>
      </c>
      <c r="E5" s="270" t="s">
        <v>256</v>
      </c>
      <c r="F5" s="220" t="s">
        <v>231</v>
      </c>
      <c r="G5" s="219" t="s">
        <v>289</v>
      </c>
      <c r="H5" s="270" t="s">
        <v>256</v>
      </c>
      <c r="I5" s="259" t="s">
        <v>231</v>
      </c>
      <c r="J5" s="511"/>
      <c r="K5" s="218" t="s">
        <v>289</v>
      </c>
      <c r="L5" s="270" t="s">
        <v>256</v>
      </c>
      <c r="M5" s="298" t="s">
        <v>231</v>
      </c>
      <c r="N5" s="296" t="s">
        <v>289</v>
      </c>
      <c r="O5" s="270" t="s">
        <v>256</v>
      </c>
      <c r="P5" s="220" t="s">
        <v>231</v>
      </c>
      <c r="Q5" s="496"/>
      <c r="R5" s="291"/>
      <c r="S5" s="291"/>
    </row>
    <row r="6" spans="1:19" s="272" customFormat="1" ht="15.75" customHeight="1" x14ac:dyDescent="0.2">
      <c r="A6" s="369" t="s">
        <v>222</v>
      </c>
      <c r="B6" s="370"/>
      <c r="C6" s="371"/>
      <c r="D6" s="256">
        <f t="shared" ref="D6:I6" si="0">SUM(D7:D11)</f>
        <v>11901209.560000001</v>
      </c>
      <c r="E6" s="257">
        <f t="shared" si="0"/>
        <v>37576431</v>
      </c>
      <c r="F6" s="257">
        <f t="shared" si="0"/>
        <v>49478094.160000004</v>
      </c>
      <c r="G6" s="257">
        <f t="shared" si="0"/>
        <v>4440976.2000000011</v>
      </c>
      <c r="H6" s="257">
        <f t="shared" si="0"/>
        <v>14022051</v>
      </c>
      <c r="I6" s="257">
        <f t="shared" si="0"/>
        <v>18463032.780000001</v>
      </c>
      <c r="J6" s="295">
        <f t="shared" ref="J6" si="1">SUM(J7:J11)</f>
        <v>67941126.940000013</v>
      </c>
      <c r="K6" s="256">
        <f t="shared" ref="K6" si="2">SUM(K7:K11)</f>
        <v>141454856.40000001</v>
      </c>
      <c r="L6" s="257">
        <f t="shared" ref="L6" si="3">SUM(L7:L11)</f>
        <v>313120080</v>
      </c>
      <c r="M6" s="258">
        <f t="shared" ref="M6" si="4">SUM(M7:M11)</f>
        <v>454576966.78999996</v>
      </c>
      <c r="N6" s="297">
        <f t="shared" ref="N6" si="5">SUM(N7:N11)</f>
        <v>23557954</v>
      </c>
      <c r="O6" s="257">
        <f t="shared" ref="O6" si="6">SUM(O7:O11)</f>
        <v>52936108.399999999</v>
      </c>
      <c r="P6" s="257">
        <f t="shared" ref="P6" si="7">SUM(P7:P11)</f>
        <v>76494807.670000002</v>
      </c>
      <c r="Q6" s="258">
        <f t="shared" ref="Q6" si="8">SUM(Q7:Q11)</f>
        <v>599012901.39999998</v>
      </c>
      <c r="R6" s="262">
        <v>599012901.39999998</v>
      </c>
      <c r="S6" s="262">
        <f>Q6-R6</f>
        <v>0</v>
      </c>
    </row>
    <row r="7" spans="1:19" s="272" customFormat="1" ht="15.75" customHeight="1" x14ac:dyDescent="0.2">
      <c r="A7" s="363" t="s">
        <v>313</v>
      </c>
      <c r="B7" s="367"/>
      <c r="C7" s="368"/>
      <c r="D7" s="197"/>
      <c r="E7" s="8"/>
      <c r="F7" s="8"/>
      <c r="G7" s="8"/>
      <c r="H7" s="8"/>
      <c r="I7" s="8"/>
      <c r="J7" s="164"/>
      <c r="K7" s="197"/>
      <c r="L7" s="8"/>
      <c r="M7" s="157"/>
      <c r="N7" s="201"/>
      <c r="O7" s="8"/>
      <c r="P7" s="8"/>
      <c r="Q7" s="157"/>
      <c r="R7" s="262"/>
      <c r="S7" s="262"/>
    </row>
    <row r="8" spans="1:19" s="4" customFormat="1" ht="15.75" customHeight="1" x14ac:dyDescent="0.2">
      <c r="A8" s="366" t="s">
        <v>53</v>
      </c>
      <c r="B8" s="367"/>
      <c r="C8" s="368"/>
      <c r="D8" s="198"/>
      <c r="E8" s="76"/>
      <c r="F8" s="8">
        <v>453.6</v>
      </c>
      <c r="G8" s="76"/>
      <c r="H8" s="76"/>
      <c r="I8" s="8">
        <v>5.58</v>
      </c>
      <c r="J8" s="282">
        <f t="shared" ref="J8" si="9">F8+I8</f>
        <v>459.18</v>
      </c>
      <c r="K8" s="198"/>
      <c r="L8" s="76"/>
      <c r="M8" s="157">
        <v>2030.39</v>
      </c>
      <c r="N8" s="201"/>
      <c r="O8" s="8"/>
      <c r="P8" s="8">
        <v>745.27</v>
      </c>
      <c r="Q8" s="273">
        <f t="shared" ref="Q8" si="10">J8+M8+P8</f>
        <v>3234.84</v>
      </c>
      <c r="R8" s="3">
        <v>3234.84</v>
      </c>
      <c r="S8" s="262">
        <f t="shared" ref="S8:S63" si="11">Q8-R8</f>
        <v>0</v>
      </c>
    </row>
    <row r="9" spans="1:19" s="4" customFormat="1" ht="15.75" customHeight="1" x14ac:dyDescent="0.2">
      <c r="A9" s="366" t="s">
        <v>314</v>
      </c>
      <c r="B9" s="367"/>
      <c r="C9" s="368"/>
      <c r="D9" s="198"/>
      <c r="E9" s="76"/>
      <c r="F9" s="76"/>
      <c r="G9" s="76"/>
      <c r="H9" s="76"/>
      <c r="I9" s="76"/>
      <c r="J9" s="200"/>
      <c r="K9" s="198"/>
      <c r="L9" s="76"/>
      <c r="M9" s="199"/>
      <c r="N9" s="185"/>
      <c r="O9" s="76"/>
      <c r="P9" s="76"/>
      <c r="Q9" s="199"/>
      <c r="R9" s="6"/>
      <c r="S9" s="262"/>
    </row>
    <row r="10" spans="1:19" s="4" customFormat="1" ht="15.75" customHeight="1" x14ac:dyDescent="0.2">
      <c r="A10" s="366" t="s">
        <v>315</v>
      </c>
      <c r="B10" s="367"/>
      <c r="C10" s="368"/>
      <c r="D10" s="198"/>
      <c r="E10" s="76"/>
      <c r="F10" s="76"/>
      <c r="G10" s="76"/>
      <c r="H10" s="76"/>
      <c r="I10" s="76"/>
      <c r="J10" s="200"/>
      <c r="K10" s="198"/>
      <c r="L10" s="76"/>
      <c r="M10" s="199"/>
      <c r="N10" s="185"/>
      <c r="O10" s="76"/>
      <c r="P10" s="76"/>
      <c r="Q10" s="199"/>
      <c r="R10" s="6"/>
      <c r="S10" s="262"/>
    </row>
    <row r="11" spans="1:19" s="272" customFormat="1" ht="15.75" customHeight="1" x14ac:dyDescent="0.2">
      <c r="A11" s="360" t="s">
        <v>221</v>
      </c>
      <c r="B11" s="361"/>
      <c r="C11" s="362"/>
      <c r="D11" s="170">
        <f t="shared" ref="D11:Q11" si="12">SUM(D12:D149)-D92</f>
        <v>11901209.560000001</v>
      </c>
      <c r="E11" s="172">
        <f t="shared" si="12"/>
        <v>37576431</v>
      </c>
      <c r="F11" s="172">
        <f t="shared" si="12"/>
        <v>49477640.560000002</v>
      </c>
      <c r="G11" s="172">
        <f t="shared" si="12"/>
        <v>4440976.2000000011</v>
      </c>
      <c r="H11" s="172">
        <f t="shared" si="12"/>
        <v>14022051</v>
      </c>
      <c r="I11" s="172">
        <f t="shared" si="12"/>
        <v>18463027.200000003</v>
      </c>
      <c r="J11" s="173">
        <f t="shared" si="12"/>
        <v>67940667.760000005</v>
      </c>
      <c r="K11" s="170">
        <f t="shared" si="12"/>
        <v>141454856.40000001</v>
      </c>
      <c r="L11" s="172">
        <f t="shared" si="12"/>
        <v>313120080</v>
      </c>
      <c r="M11" s="78">
        <f t="shared" si="12"/>
        <v>454574936.39999998</v>
      </c>
      <c r="N11" s="171">
        <f t="shared" si="12"/>
        <v>23557954</v>
      </c>
      <c r="O11" s="172">
        <f t="shared" si="12"/>
        <v>52936108.399999999</v>
      </c>
      <c r="P11" s="172">
        <f t="shared" si="12"/>
        <v>76494062.400000006</v>
      </c>
      <c r="Q11" s="78">
        <f t="shared" si="12"/>
        <v>599009666.55999994</v>
      </c>
      <c r="R11" s="262">
        <v>599009666.55999994</v>
      </c>
      <c r="S11" s="262">
        <f t="shared" si="11"/>
        <v>0</v>
      </c>
    </row>
    <row r="12" spans="1:19" x14ac:dyDescent="0.2">
      <c r="A12" s="59">
        <v>1</v>
      </c>
      <c r="B12" s="52" t="s">
        <v>54</v>
      </c>
      <c r="C12" s="146" t="s">
        <v>41</v>
      </c>
      <c r="D12" s="20"/>
      <c r="E12" s="15"/>
      <c r="F12" s="27"/>
      <c r="G12" s="31"/>
      <c r="H12" s="31"/>
      <c r="I12" s="274"/>
      <c r="J12" s="282"/>
      <c r="K12" s="41"/>
      <c r="L12" s="31"/>
      <c r="M12" s="36"/>
      <c r="N12" s="33"/>
      <c r="O12" s="31"/>
      <c r="P12" s="27"/>
      <c r="Q12" s="273">
        <f>J12+M12+P12</f>
        <v>0</v>
      </c>
      <c r="S12" s="262"/>
    </row>
    <row r="13" spans="1:19" x14ac:dyDescent="0.2">
      <c r="A13" s="59">
        <v>2</v>
      </c>
      <c r="B13" s="19" t="s">
        <v>55</v>
      </c>
      <c r="C13" s="146" t="s">
        <v>207</v>
      </c>
      <c r="D13" s="20"/>
      <c r="E13" s="15"/>
      <c r="F13" s="27"/>
      <c r="G13" s="31"/>
      <c r="H13" s="31"/>
      <c r="I13" s="274"/>
      <c r="J13" s="282"/>
      <c r="K13" s="41"/>
      <c r="L13" s="31"/>
      <c r="M13" s="36"/>
      <c r="N13" s="33"/>
      <c r="O13" s="31"/>
      <c r="P13" s="27"/>
      <c r="Q13" s="273">
        <f t="shared" ref="Q13:Q71" si="13">J13+M13+P13</f>
        <v>0</v>
      </c>
      <c r="S13" s="262"/>
    </row>
    <row r="14" spans="1:19" x14ac:dyDescent="0.2">
      <c r="A14" s="59">
        <v>3</v>
      </c>
      <c r="B14" s="175" t="s">
        <v>56</v>
      </c>
      <c r="C14" s="146" t="s">
        <v>5</v>
      </c>
      <c r="D14" s="20">
        <v>717473.2</v>
      </c>
      <c r="E14" s="15"/>
      <c r="F14" s="27">
        <f t="shared" ref="F14:F63" si="14">SUM(D14:E14)</f>
        <v>717473.2</v>
      </c>
      <c r="G14" s="31">
        <v>203227.2</v>
      </c>
      <c r="H14" s="31"/>
      <c r="I14" s="274">
        <f t="shared" ref="I14:I63" si="15">SUM(G14:H14)</f>
        <v>203227.2</v>
      </c>
      <c r="J14" s="282">
        <f t="shared" ref="J14:J63" si="16">F14+I14</f>
        <v>920700.39999999991</v>
      </c>
      <c r="K14" s="41"/>
      <c r="L14" s="31"/>
      <c r="M14" s="36"/>
      <c r="N14" s="33">
        <v>4157286</v>
      </c>
      <c r="O14" s="31"/>
      <c r="P14" s="27">
        <f t="shared" ref="P14:P63" si="17">SUM(N14:O14)</f>
        <v>4157286</v>
      </c>
      <c r="Q14" s="273">
        <f t="shared" si="13"/>
        <v>5077986.4000000004</v>
      </c>
      <c r="R14" s="261">
        <v>5077986.4000000004</v>
      </c>
      <c r="S14" s="261">
        <f t="shared" si="11"/>
        <v>0</v>
      </c>
    </row>
    <row r="15" spans="1:19" x14ac:dyDescent="0.2">
      <c r="A15" s="59">
        <v>4</v>
      </c>
      <c r="B15" s="52" t="s">
        <v>57</v>
      </c>
      <c r="C15" s="146" t="s">
        <v>208</v>
      </c>
      <c r="D15" s="20"/>
      <c r="E15" s="15"/>
      <c r="F15" s="27"/>
      <c r="G15" s="31"/>
      <c r="H15" s="31"/>
      <c r="I15" s="274"/>
      <c r="J15" s="282"/>
      <c r="K15" s="41"/>
      <c r="L15" s="31"/>
      <c r="M15" s="36"/>
      <c r="N15" s="33"/>
      <c r="O15" s="31"/>
      <c r="P15" s="27"/>
      <c r="Q15" s="273">
        <f t="shared" si="13"/>
        <v>0</v>
      </c>
    </row>
    <row r="16" spans="1:19" x14ac:dyDescent="0.2">
      <c r="A16" s="59">
        <v>5</v>
      </c>
      <c r="B16" s="52" t="s">
        <v>58</v>
      </c>
      <c r="C16" s="146" t="s">
        <v>8</v>
      </c>
      <c r="D16" s="20"/>
      <c r="E16" s="15"/>
      <c r="F16" s="27"/>
      <c r="G16" s="31"/>
      <c r="H16" s="31"/>
      <c r="I16" s="274"/>
      <c r="J16" s="282"/>
      <c r="K16" s="41"/>
      <c r="L16" s="31"/>
      <c r="M16" s="36"/>
      <c r="N16" s="33"/>
      <c r="O16" s="31"/>
      <c r="P16" s="27"/>
      <c r="Q16" s="273">
        <f t="shared" si="13"/>
        <v>0</v>
      </c>
    </row>
    <row r="17" spans="1:19" x14ac:dyDescent="0.2">
      <c r="A17" s="59">
        <v>6</v>
      </c>
      <c r="B17" s="175" t="s">
        <v>59</v>
      </c>
      <c r="C17" s="146" t="s">
        <v>60</v>
      </c>
      <c r="D17" s="20"/>
      <c r="E17" s="15"/>
      <c r="F17" s="27"/>
      <c r="G17" s="31"/>
      <c r="H17" s="31"/>
      <c r="I17" s="274"/>
      <c r="J17" s="282"/>
      <c r="K17" s="41"/>
      <c r="L17" s="31"/>
      <c r="M17" s="36"/>
      <c r="N17" s="33"/>
      <c r="O17" s="31"/>
      <c r="P17" s="27"/>
      <c r="Q17" s="273">
        <f t="shared" si="13"/>
        <v>0</v>
      </c>
    </row>
    <row r="18" spans="1:19" x14ac:dyDescent="0.2">
      <c r="A18" s="59">
        <v>7</v>
      </c>
      <c r="B18" s="52" t="s">
        <v>61</v>
      </c>
      <c r="C18" s="146" t="s">
        <v>209</v>
      </c>
      <c r="D18" s="20"/>
      <c r="E18" s="15"/>
      <c r="F18" s="27"/>
      <c r="G18" s="31"/>
      <c r="H18" s="31"/>
      <c r="I18" s="274"/>
      <c r="J18" s="282"/>
      <c r="K18" s="41"/>
      <c r="L18" s="31"/>
      <c r="M18" s="36"/>
      <c r="N18" s="33"/>
      <c r="O18" s="31"/>
      <c r="P18" s="27"/>
      <c r="Q18" s="273">
        <f t="shared" si="13"/>
        <v>0</v>
      </c>
    </row>
    <row r="19" spans="1:19" x14ac:dyDescent="0.2">
      <c r="A19" s="59">
        <v>8</v>
      </c>
      <c r="B19" s="175" t="s">
        <v>62</v>
      </c>
      <c r="C19" s="146" t="s">
        <v>17</v>
      </c>
      <c r="D19" s="20"/>
      <c r="E19" s="15"/>
      <c r="F19" s="27"/>
      <c r="G19" s="31"/>
      <c r="H19" s="31"/>
      <c r="I19" s="274"/>
      <c r="J19" s="282"/>
      <c r="K19" s="41"/>
      <c r="L19" s="31"/>
      <c r="M19" s="36"/>
      <c r="N19" s="33"/>
      <c r="O19" s="31"/>
      <c r="P19" s="27"/>
      <c r="Q19" s="273">
        <f t="shared" si="13"/>
        <v>0</v>
      </c>
    </row>
    <row r="20" spans="1:19" x14ac:dyDescent="0.2">
      <c r="A20" s="59">
        <v>9</v>
      </c>
      <c r="B20" s="175" t="s">
        <v>63</v>
      </c>
      <c r="C20" s="146" t="s">
        <v>6</v>
      </c>
      <c r="D20" s="20"/>
      <c r="E20" s="15"/>
      <c r="F20" s="27"/>
      <c r="G20" s="31"/>
      <c r="H20" s="31"/>
      <c r="I20" s="274"/>
      <c r="J20" s="282"/>
      <c r="K20" s="41"/>
      <c r="L20" s="31"/>
      <c r="M20" s="36"/>
      <c r="N20" s="33"/>
      <c r="O20" s="31"/>
      <c r="P20" s="27"/>
      <c r="Q20" s="273">
        <f t="shared" si="13"/>
        <v>0</v>
      </c>
    </row>
    <row r="21" spans="1:19" x14ac:dyDescent="0.2">
      <c r="A21" s="59">
        <v>10</v>
      </c>
      <c r="B21" s="175" t="s">
        <v>64</v>
      </c>
      <c r="C21" s="146" t="s">
        <v>18</v>
      </c>
      <c r="D21" s="20">
        <v>717473.2</v>
      </c>
      <c r="E21" s="15"/>
      <c r="F21" s="27">
        <f t="shared" si="14"/>
        <v>717473.2</v>
      </c>
      <c r="G21" s="31">
        <v>288675</v>
      </c>
      <c r="H21" s="31"/>
      <c r="I21" s="274">
        <f t="shared" si="15"/>
        <v>288675</v>
      </c>
      <c r="J21" s="282">
        <f t="shared" si="16"/>
        <v>1006148.2</v>
      </c>
      <c r="K21" s="41">
        <v>15487758</v>
      </c>
      <c r="L21" s="31"/>
      <c r="M21" s="36">
        <f t="shared" ref="M21:M55" si="18">SUM(K21:L21)</f>
        <v>15487758</v>
      </c>
      <c r="N21" s="33"/>
      <c r="O21" s="31"/>
      <c r="P21" s="27"/>
      <c r="Q21" s="273">
        <f t="shared" si="13"/>
        <v>16493906.199999999</v>
      </c>
      <c r="R21" s="261">
        <v>16493906.199999999</v>
      </c>
      <c r="S21" s="261">
        <f t="shared" si="11"/>
        <v>0</v>
      </c>
    </row>
    <row r="22" spans="1:19" x14ac:dyDescent="0.2">
      <c r="A22" s="59">
        <v>11</v>
      </c>
      <c r="B22" s="175" t="s">
        <v>65</v>
      </c>
      <c r="C22" s="146" t="s">
        <v>7</v>
      </c>
      <c r="D22" s="20"/>
      <c r="E22" s="15"/>
      <c r="F22" s="27"/>
      <c r="G22" s="31"/>
      <c r="H22" s="31"/>
      <c r="I22" s="274"/>
      <c r="J22" s="282"/>
      <c r="K22" s="41"/>
      <c r="L22" s="31"/>
      <c r="M22" s="36"/>
      <c r="N22" s="33"/>
      <c r="O22" s="31"/>
      <c r="P22" s="27"/>
      <c r="Q22" s="273">
        <f t="shared" si="13"/>
        <v>0</v>
      </c>
    </row>
    <row r="23" spans="1:19" x14ac:dyDescent="0.2">
      <c r="A23" s="59">
        <v>12</v>
      </c>
      <c r="B23" s="175" t="s">
        <v>66</v>
      </c>
      <c r="C23" s="146" t="s">
        <v>19</v>
      </c>
      <c r="D23" s="20"/>
      <c r="E23" s="15"/>
      <c r="F23" s="27"/>
      <c r="G23" s="31"/>
      <c r="H23" s="31"/>
      <c r="I23" s="274"/>
      <c r="J23" s="282"/>
      <c r="K23" s="41"/>
      <c r="L23" s="31"/>
      <c r="M23" s="36"/>
      <c r="N23" s="33"/>
      <c r="O23" s="31"/>
      <c r="P23" s="27"/>
      <c r="Q23" s="273">
        <f t="shared" si="13"/>
        <v>0</v>
      </c>
    </row>
    <row r="24" spans="1:19" ht="12" customHeight="1" x14ac:dyDescent="0.2">
      <c r="A24" s="59">
        <v>13</v>
      </c>
      <c r="B24" s="175" t="s">
        <v>232</v>
      </c>
      <c r="C24" s="146" t="s">
        <v>233</v>
      </c>
      <c r="D24" s="20"/>
      <c r="E24" s="15"/>
      <c r="F24" s="27"/>
      <c r="G24" s="31"/>
      <c r="H24" s="31"/>
      <c r="I24" s="274"/>
      <c r="J24" s="282"/>
      <c r="K24" s="41"/>
      <c r="L24" s="31"/>
      <c r="M24" s="36"/>
      <c r="N24" s="33"/>
      <c r="O24" s="31"/>
      <c r="P24" s="27"/>
      <c r="Q24" s="273">
        <f t="shared" si="13"/>
        <v>0</v>
      </c>
    </row>
    <row r="25" spans="1:19" x14ac:dyDescent="0.2">
      <c r="A25" s="59">
        <v>14</v>
      </c>
      <c r="B25" s="175" t="s">
        <v>67</v>
      </c>
      <c r="C25" s="146" t="s">
        <v>22</v>
      </c>
      <c r="D25" s="20"/>
      <c r="E25" s="15"/>
      <c r="F25" s="27"/>
      <c r="G25" s="31"/>
      <c r="H25" s="31"/>
      <c r="I25" s="274"/>
      <c r="J25" s="282"/>
      <c r="K25" s="41"/>
      <c r="L25" s="31"/>
      <c r="M25" s="36"/>
      <c r="N25" s="33"/>
      <c r="O25" s="31"/>
      <c r="P25" s="27"/>
      <c r="Q25" s="273">
        <f t="shared" si="13"/>
        <v>0</v>
      </c>
    </row>
    <row r="26" spans="1:19" x14ac:dyDescent="0.2">
      <c r="A26" s="59">
        <v>15</v>
      </c>
      <c r="B26" s="175" t="s">
        <v>68</v>
      </c>
      <c r="C26" s="146" t="s">
        <v>10</v>
      </c>
      <c r="D26" s="20"/>
      <c r="E26" s="15"/>
      <c r="F26" s="27"/>
      <c r="G26" s="31"/>
      <c r="H26" s="31"/>
      <c r="I26" s="274"/>
      <c r="J26" s="282"/>
      <c r="K26" s="41"/>
      <c r="L26" s="31"/>
      <c r="M26" s="36"/>
      <c r="N26" s="33"/>
      <c r="O26" s="31"/>
      <c r="P26" s="27"/>
      <c r="Q26" s="273">
        <f t="shared" si="13"/>
        <v>0</v>
      </c>
    </row>
    <row r="27" spans="1:19" x14ac:dyDescent="0.2">
      <c r="A27" s="59">
        <v>16</v>
      </c>
      <c r="B27" s="175" t="s">
        <v>69</v>
      </c>
      <c r="C27" s="146" t="s">
        <v>310</v>
      </c>
      <c r="D27" s="20"/>
      <c r="E27" s="15"/>
      <c r="F27" s="27"/>
      <c r="G27" s="31"/>
      <c r="H27" s="31"/>
      <c r="I27" s="274"/>
      <c r="J27" s="282"/>
      <c r="K27" s="41"/>
      <c r="L27" s="31"/>
      <c r="M27" s="36"/>
      <c r="N27" s="33"/>
      <c r="O27" s="31"/>
      <c r="P27" s="27"/>
      <c r="Q27" s="273">
        <f t="shared" si="13"/>
        <v>0</v>
      </c>
    </row>
    <row r="28" spans="1:19" x14ac:dyDescent="0.2">
      <c r="A28" s="59">
        <v>17</v>
      </c>
      <c r="B28" s="175" t="s">
        <v>70</v>
      </c>
      <c r="C28" s="146" t="s">
        <v>9</v>
      </c>
      <c r="D28" s="20">
        <v>1835453.7</v>
      </c>
      <c r="E28" s="15"/>
      <c r="F28" s="27">
        <f t="shared" si="14"/>
        <v>1835453.7</v>
      </c>
      <c r="G28" s="31">
        <v>1032301.8</v>
      </c>
      <c r="H28" s="31"/>
      <c r="I28" s="274">
        <f t="shared" si="15"/>
        <v>1032301.8</v>
      </c>
      <c r="J28" s="282">
        <f t="shared" si="16"/>
        <v>2867755.5</v>
      </c>
      <c r="K28" s="41"/>
      <c r="L28" s="31"/>
      <c r="M28" s="36"/>
      <c r="N28" s="33"/>
      <c r="O28" s="31"/>
      <c r="P28" s="27"/>
      <c r="Q28" s="273">
        <f t="shared" si="13"/>
        <v>2867755.5</v>
      </c>
      <c r="R28" s="261">
        <v>2867755.5</v>
      </c>
      <c r="S28" s="261">
        <f t="shared" si="11"/>
        <v>0</v>
      </c>
    </row>
    <row r="29" spans="1:19" x14ac:dyDescent="0.2">
      <c r="A29" s="59">
        <v>18</v>
      </c>
      <c r="B29" s="52" t="s">
        <v>71</v>
      </c>
      <c r="C29" s="146" t="s">
        <v>11</v>
      </c>
      <c r="D29" s="20"/>
      <c r="E29" s="15"/>
      <c r="F29" s="27"/>
      <c r="G29" s="31"/>
      <c r="H29" s="31"/>
      <c r="I29" s="274"/>
      <c r="J29" s="282"/>
      <c r="K29" s="41"/>
      <c r="L29" s="31"/>
      <c r="M29" s="36"/>
      <c r="N29" s="33"/>
      <c r="O29" s="31"/>
      <c r="P29" s="27"/>
      <c r="Q29" s="273">
        <f t="shared" si="13"/>
        <v>0</v>
      </c>
    </row>
    <row r="30" spans="1:19" x14ac:dyDescent="0.2">
      <c r="A30" s="59">
        <v>19</v>
      </c>
      <c r="B30" s="52" t="s">
        <v>72</v>
      </c>
      <c r="C30" s="146" t="s">
        <v>210</v>
      </c>
      <c r="D30" s="20"/>
      <c r="E30" s="15"/>
      <c r="F30" s="27"/>
      <c r="G30" s="31"/>
      <c r="H30" s="31"/>
      <c r="I30" s="274"/>
      <c r="J30" s="282"/>
      <c r="K30" s="41"/>
      <c r="L30" s="31"/>
      <c r="M30" s="36"/>
      <c r="N30" s="33"/>
      <c r="O30" s="31"/>
      <c r="P30" s="27"/>
      <c r="Q30" s="273">
        <f t="shared" si="13"/>
        <v>0</v>
      </c>
    </row>
    <row r="31" spans="1:19" x14ac:dyDescent="0.2">
      <c r="A31" s="59">
        <v>20</v>
      </c>
      <c r="B31" s="52" t="s">
        <v>73</v>
      </c>
      <c r="C31" s="146" t="s">
        <v>311</v>
      </c>
      <c r="D31" s="20">
        <v>637371.74</v>
      </c>
      <c r="E31" s="15"/>
      <c r="F31" s="27">
        <f t="shared" si="14"/>
        <v>637371.74</v>
      </c>
      <c r="G31" s="31">
        <v>288675</v>
      </c>
      <c r="H31" s="31"/>
      <c r="I31" s="274">
        <f t="shared" si="15"/>
        <v>288675</v>
      </c>
      <c r="J31" s="282">
        <f t="shared" si="16"/>
        <v>926046.74</v>
      </c>
      <c r="K31" s="41">
        <v>15487758</v>
      </c>
      <c r="L31" s="31"/>
      <c r="M31" s="36">
        <f t="shared" si="18"/>
        <v>15487758</v>
      </c>
      <c r="N31" s="33"/>
      <c r="O31" s="31"/>
      <c r="P31" s="27">
        <f t="shared" si="17"/>
        <v>0</v>
      </c>
      <c r="Q31" s="273">
        <f t="shared" si="13"/>
        <v>16413804.74</v>
      </c>
      <c r="R31" s="261">
        <v>16413804.74</v>
      </c>
      <c r="S31" s="261">
        <f t="shared" si="11"/>
        <v>0</v>
      </c>
    </row>
    <row r="32" spans="1:19" x14ac:dyDescent="0.2">
      <c r="A32" s="59">
        <v>21</v>
      </c>
      <c r="B32" s="52" t="s">
        <v>74</v>
      </c>
      <c r="C32" s="146" t="s">
        <v>37</v>
      </c>
      <c r="D32" s="20">
        <v>716981.78</v>
      </c>
      <c r="E32" s="15"/>
      <c r="F32" s="27">
        <f t="shared" si="14"/>
        <v>716981.78</v>
      </c>
      <c r="G32" s="31">
        <v>203227.2</v>
      </c>
      <c r="H32" s="31"/>
      <c r="I32" s="274">
        <f t="shared" si="15"/>
        <v>203227.2</v>
      </c>
      <c r="J32" s="282">
        <f t="shared" si="16"/>
        <v>920208.98</v>
      </c>
      <c r="K32" s="41">
        <v>15487758</v>
      </c>
      <c r="L32" s="31"/>
      <c r="M32" s="36">
        <f t="shared" si="18"/>
        <v>15487758</v>
      </c>
      <c r="N32" s="33"/>
      <c r="O32" s="31"/>
      <c r="P32" s="27">
        <f t="shared" si="17"/>
        <v>0</v>
      </c>
      <c r="Q32" s="273">
        <f t="shared" si="13"/>
        <v>16407966.98</v>
      </c>
      <c r="R32" s="261">
        <v>16407966.98</v>
      </c>
      <c r="S32" s="261">
        <f t="shared" si="11"/>
        <v>0</v>
      </c>
    </row>
    <row r="33" spans="1:19" x14ac:dyDescent="0.2">
      <c r="A33" s="59">
        <v>22</v>
      </c>
      <c r="B33" s="175" t="s">
        <v>75</v>
      </c>
      <c r="C33" s="146" t="s">
        <v>76</v>
      </c>
      <c r="D33" s="20"/>
      <c r="E33" s="15"/>
      <c r="F33" s="27"/>
      <c r="G33" s="31"/>
      <c r="H33" s="31"/>
      <c r="I33" s="274"/>
      <c r="J33" s="282"/>
      <c r="K33" s="41"/>
      <c r="L33" s="31"/>
      <c r="M33" s="36"/>
      <c r="N33" s="33"/>
      <c r="O33" s="31"/>
      <c r="P33" s="27"/>
      <c r="Q33" s="273">
        <f t="shared" si="13"/>
        <v>0</v>
      </c>
    </row>
    <row r="34" spans="1:19" x14ac:dyDescent="0.2">
      <c r="A34" s="59">
        <v>23</v>
      </c>
      <c r="B34" s="175" t="s">
        <v>77</v>
      </c>
      <c r="C34" s="146" t="s">
        <v>78</v>
      </c>
      <c r="D34" s="20"/>
      <c r="E34" s="15"/>
      <c r="F34" s="27"/>
      <c r="G34" s="31"/>
      <c r="H34" s="31"/>
      <c r="I34" s="274"/>
      <c r="J34" s="282"/>
      <c r="K34" s="41"/>
      <c r="L34" s="31"/>
      <c r="M34" s="36"/>
      <c r="N34" s="33"/>
      <c r="O34" s="31"/>
      <c r="P34" s="27"/>
      <c r="Q34" s="273">
        <f t="shared" si="13"/>
        <v>0</v>
      </c>
    </row>
    <row r="35" spans="1:19" ht="25.5" x14ac:dyDescent="0.2">
      <c r="A35" s="59">
        <v>24</v>
      </c>
      <c r="B35" s="175" t="s">
        <v>79</v>
      </c>
      <c r="C35" s="146" t="s">
        <v>80</v>
      </c>
      <c r="D35" s="20"/>
      <c r="E35" s="15"/>
      <c r="F35" s="27"/>
      <c r="G35" s="31"/>
      <c r="H35" s="31"/>
      <c r="I35" s="274"/>
      <c r="J35" s="282"/>
      <c r="K35" s="41"/>
      <c r="L35" s="31"/>
      <c r="M35" s="36"/>
      <c r="N35" s="33"/>
      <c r="O35" s="31"/>
      <c r="P35" s="27"/>
      <c r="Q35" s="273">
        <f t="shared" si="13"/>
        <v>0</v>
      </c>
    </row>
    <row r="36" spans="1:19" x14ac:dyDescent="0.2">
      <c r="A36" s="59">
        <v>25</v>
      </c>
      <c r="B36" s="52" t="s">
        <v>81</v>
      </c>
      <c r="C36" s="146" t="s">
        <v>82</v>
      </c>
      <c r="D36" s="20">
        <v>716981.78</v>
      </c>
      <c r="E36" s="15"/>
      <c r="F36" s="27">
        <f t="shared" si="14"/>
        <v>716981.78</v>
      </c>
      <c r="G36" s="31">
        <v>288675</v>
      </c>
      <c r="H36" s="31"/>
      <c r="I36" s="274">
        <f t="shared" si="15"/>
        <v>288675</v>
      </c>
      <c r="J36" s="282">
        <f t="shared" si="16"/>
        <v>1005656.78</v>
      </c>
      <c r="K36" s="41">
        <v>23231637</v>
      </c>
      <c r="L36" s="31"/>
      <c r="M36" s="36">
        <f t="shared" si="18"/>
        <v>23231637</v>
      </c>
      <c r="N36" s="33">
        <v>4157286</v>
      </c>
      <c r="O36" s="31"/>
      <c r="P36" s="27">
        <f t="shared" si="17"/>
        <v>4157286</v>
      </c>
      <c r="Q36" s="273">
        <f t="shared" si="13"/>
        <v>28394579.780000001</v>
      </c>
      <c r="R36" s="261">
        <v>28394579.780000001</v>
      </c>
      <c r="S36" s="261">
        <f t="shared" si="11"/>
        <v>0</v>
      </c>
    </row>
    <row r="37" spans="1:19" x14ac:dyDescent="0.2">
      <c r="A37" s="59">
        <v>26</v>
      </c>
      <c r="B37" s="175" t="s">
        <v>83</v>
      </c>
      <c r="C37" s="146" t="s">
        <v>84</v>
      </c>
      <c r="D37" s="20"/>
      <c r="E37" s="15"/>
      <c r="F37" s="27"/>
      <c r="G37" s="31"/>
      <c r="H37" s="31"/>
      <c r="I37" s="274"/>
      <c r="J37" s="282"/>
      <c r="K37" s="41"/>
      <c r="L37" s="31"/>
      <c r="M37" s="36"/>
      <c r="N37" s="33"/>
      <c r="O37" s="31"/>
      <c r="P37" s="27"/>
      <c r="Q37" s="273">
        <f t="shared" si="13"/>
        <v>0</v>
      </c>
    </row>
    <row r="38" spans="1:19" x14ac:dyDescent="0.2">
      <c r="A38" s="59">
        <v>27</v>
      </c>
      <c r="B38" s="19" t="s">
        <v>85</v>
      </c>
      <c r="C38" s="146" t="s">
        <v>86</v>
      </c>
      <c r="D38" s="20"/>
      <c r="E38" s="15"/>
      <c r="F38" s="27"/>
      <c r="G38" s="31"/>
      <c r="H38" s="31"/>
      <c r="I38" s="274"/>
      <c r="J38" s="282"/>
      <c r="K38" s="41"/>
      <c r="L38" s="31"/>
      <c r="M38" s="36"/>
      <c r="N38" s="33"/>
      <c r="O38" s="31"/>
      <c r="P38" s="27"/>
      <c r="Q38" s="273">
        <f t="shared" si="13"/>
        <v>0</v>
      </c>
    </row>
    <row r="39" spans="1:19" x14ac:dyDescent="0.2">
      <c r="A39" s="265">
        <v>28</v>
      </c>
      <c r="B39" s="19" t="s">
        <v>87</v>
      </c>
      <c r="C39" s="146" t="s">
        <v>38</v>
      </c>
      <c r="D39" s="20">
        <v>729758.7</v>
      </c>
      <c r="E39" s="15"/>
      <c r="F39" s="27">
        <f t="shared" si="14"/>
        <v>729758.7</v>
      </c>
      <c r="G39" s="31">
        <v>288675</v>
      </c>
      <c r="H39" s="31"/>
      <c r="I39" s="274">
        <f t="shared" si="15"/>
        <v>288675</v>
      </c>
      <c r="J39" s="282">
        <f t="shared" si="16"/>
        <v>1018433.7</v>
      </c>
      <c r="K39" s="41">
        <v>7743879</v>
      </c>
      <c r="L39" s="31"/>
      <c r="M39" s="36">
        <f t="shared" si="18"/>
        <v>7743879</v>
      </c>
      <c r="N39" s="33">
        <v>4157286</v>
      </c>
      <c r="O39" s="31"/>
      <c r="P39" s="27">
        <f t="shared" si="17"/>
        <v>4157286</v>
      </c>
      <c r="Q39" s="273">
        <f t="shared" si="13"/>
        <v>12919598.699999999</v>
      </c>
      <c r="R39" s="261">
        <v>12919598.699999999</v>
      </c>
      <c r="S39" s="261">
        <f t="shared" si="11"/>
        <v>0</v>
      </c>
    </row>
    <row r="40" spans="1:19" x14ac:dyDescent="0.2">
      <c r="A40" s="265">
        <v>29</v>
      </c>
      <c r="B40" s="52" t="s">
        <v>88</v>
      </c>
      <c r="C40" s="146" t="s">
        <v>36</v>
      </c>
      <c r="D40" s="20"/>
      <c r="E40" s="15"/>
      <c r="F40" s="27"/>
      <c r="G40" s="31"/>
      <c r="H40" s="31"/>
      <c r="I40" s="274"/>
      <c r="J40" s="282"/>
      <c r="K40" s="41"/>
      <c r="L40" s="31"/>
      <c r="M40" s="36"/>
      <c r="N40" s="33"/>
      <c r="O40" s="31"/>
      <c r="P40" s="27"/>
      <c r="Q40" s="273">
        <f t="shared" si="13"/>
        <v>0</v>
      </c>
    </row>
    <row r="41" spans="1:19" x14ac:dyDescent="0.2">
      <c r="A41" s="265">
        <v>30</v>
      </c>
      <c r="B41" s="19" t="s">
        <v>89</v>
      </c>
      <c r="C41" s="146" t="s">
        <v>16</v>
      </c>
      <c r="D41" s="20"/>
      <c r="E41" s="15"/>
      <c r="F41" s="27"/>
      <c r="G41" s="31"/>
      <c r="H41" s="31"/>
      <c r="I41" s="274"/>
      <c r="J41" s="282"/>
      <c r="K41" s="41"/>
      <c r="L41" s="31"/>
      <c r="M41" s="36"/>
      <c r="N41" s="33"/>
      <c r="O41" s="31"/>
      <c r="P41" s="27"/>
      <c r="Q41" s="273">
        <f t="shared" si="13"/>
        <v>0</v>
      </c>
    </row>
    <row r="42" spans="1:19" x14ac:dyDescent="0.2">
      <c r="A42" s="265">
        <v>31</v>
      </c>
      <c r="B42" s="175" t="s">
        <v>90</v>
      </c>
      <c r="C42" s="146" t="s">
        <v>21</v>
      </c>
      <c r="D42" s="20"/>
      <c r="E42" s="15"/>
      <c r="F42" s="27"/>
      <c r="G42" s="31"/>
      <c r="H42" s="31"/>
      <c r="I42" s="274"/>
      <c r="J42" s="282"/>
      <c r="K42" s="41"/>
      <c r="L42" s="31"/>
      <c r="M42" s="36"/>
      <c r="N42" s="33"/>
      <c r="O42" s="31"/>
      <c r="P42" s="27"/>
      <c r="Q42" s="273">
        <f t="shared" si="13"/>
        <v>0</v>
      </c>
    </row>
    <row r="43" spans="1:19" x14ac:dyDescent="0.2">
      <c r="A43" s="265">
        <v>32</v>
      </c>
      <c r="B43" s="19" t="s">
        <v>91</v>
      </c>
      <c r="C43" s="146" t="s">
        <v>24</v>
      </c>
      <c r="D43" s="20"/>
      <c r="E43" s="15"/>
      <c r="F43" s="27"/>
      <c r="G43" s="31"/>
      <c r="H43" s="31"/>
      <c r="I43" s="274"/>
      <c r="J43" s="282"/>
      <c r="K43" s="41"/>
      <c r="L43" s="31"/>
      <c r="M43" s="36"/>
      <c r="N43" s="33"/>
      <c r="O43" s="31"/>
      <c r="P43" s="27"/>
      <c r="Q43" s="273">
        <f t="shared" si="13"/>
        <v>0</v>
      </c>
    </row>
    <row r="44" spans="1:19" x14ac:dyDescent="0.2">
      <c r="A44" s="265">
        <v>33</v>
      </c>
      <c r="B44" s="52" t="s">
        <v>92</v>
      </c>
      <c r="C44" s="146" t="s">
        <v>211</v>
      </c>
      <c r="D44" s="20">
        <v>717473.2</v>
      </c>
      <c r="E44" s="15"/>
      <c r="F44" s="27">
        <f t="shared" si="14"/>
        <v>717473.2</v>
      </c>
      <c r="G44" s="31">
        <v>288675</v>
      </c>
      <c r="H44" s="31"/>
      <c r="I44" s="274">
        <f t="shared" si="15"/>
        <v>288675</v>
      </c>
      <c r="J44" s="282">
        <f t="shared" si="16"/>
        <v>1006148.2</v>
      </c>
      <c r="K44" s="41">
        <v>17036533.800000001</v>
      </c>
      <c r="L44" s="31"/>
      <c r="M44" s="36">
        <f t="shared" si="18"/>
        <v>17036533.800000001</v>
      </c>
      <c r="N44" s="33"/>
      <c r="O44" s="31"/>
      <c r="P44" s="27"/>
      <c r="Q44" s="273">
        <f t="shared" si="13"/>
        <v>18042682</v>
      </c>
      <c r="R44" s="261">
        <v>18042682</v>
      </c>
      <c r="S44" s="261">
        <f t="shared" si="11"/>
        <v>0</v>
      </c>
    </row>
    <row r="45" spans="1:19" x14ac:dyDescent="0.2">
      <c r="A45" s="265">
        <v>34</v>
      </c>
      <c r="B45" s="110" t="s">
        <v>93</v>
      </c>
      <c r="C45" s="204" t="s">
        <v>212</v>
      </c>
      <c r="D45" s="20">
        <v>716981.78</v>
      </c>
      <c r="E45" s="15"/>
      <c r="F45" s="27">
        <f t="shared" si="14"/>
        <v>716981.78</v>
      </c>
      <c r="G45" s="31">
        <v>203227.2</v>
      </c>
      <c r="H45" s="31"/>
      <c r="I45" s="274">
        <f t="shared" si="15"/>
        <v>203227.2</v>
      </c>
      <c r="J45" s="282">
        <f t="shared" si="16"/>
        <v>920208.98</v>
      </c>
      <c r="K45" s="41"/>
      <c r="L45" s="31"/>
      <c r="M45" s="36"/>
      <c r="N45" s="33">
        <v>2771524</v>
      </c>
      <c r="O45" s="31"/>
      <c r="P45" s="27">
        <f t="shared" si="17"/>
        <v>2771524</v>
      </c>
      <c r="Q45" s="273">
        <f t="shared" si="13"/>
        <v>3691732.98</v>
      </c>
      <c r="R45" s="261">
        <v>3691732.98</v>
      </c>
      <c r="S45" s="261">
        <f t="shared" si="11"/>
        <v>0</v>
      </c>
    </row>
    <row r="46" spans="1:19" x14ac:dyDescent="0.2">
      <c r="A46" s="265">
        <v>35</v>
      </c>
      <c r="B46" s="52" t="s">
        <v>94</v>
      </c>
      <c r="C46" s="146" t="s">
        <v>213</v>
      </c>
      <c r="D46" s="20"/>
      <c r="E46" s="15"/>
      <c r="F46" s="27"/>
      <c r="G46" s="31"/>
      <c r="H46" s="31"/>
      <c r="I46" s="274"/>
      <c r="J46" s="282"/>
      <c r="K46" s="41"/>
      <c r="L46" s="31"/>
      <c r="M46" s="36"/>
      <c r="N46" s="33"/>
      <c r="O46" s="31"/>
      <c r="P46" s="27"/>
      <c r="Q46" s="273">
        <f t="shared" si="13"/>
        <v>0</v>
      </c>
    </row>
    <row r="47" spans="1:19" x14ac:dyDescent="0.2">
      <c r="A47" s="265">
        <v>36</v>
      </c>
      <c r="B47" s="52" t="s">
        <v>95</v>
      </c>
      <c r="C47" s="146" t="s">
        <v>23</v>
      </c>
      <c r="D47" s="20"/>
      <c r="E47" s="15"/>
      <c r="F47" s="27"/>
      <c r="G47" s="31"/>
      <c r="H47" s="31"/>
      <c r="I47" s="274"/>
      <c r="J47" s="282"/>
      <c r="K47" s="41"/>
      <c r="L47" s="31"/>
      <c r="M47" s="36"/>
      <c r="N47" s="33"/>
      <c r="O47" s="31"/>
      <c r="P47" s="27"/>
      <c r="Q47" s="273">
        <f t="shared" si="13"/>
        <v>0</v>
      </c>
    </row>
    <row r="48" spans="1:19" x14ac:dyDescent="0.2">
      <c r="A48" s="265">
        <v>37</v>
      </c>
      <c r="B48" s="175" t="s">
        <v>96</v>
      </c>
      <c r="C48" s="146" t="s">
        <v>20</v>
      </c>
      <c r="D48" s="20"/>
      <c r="E48" s="15"/>
      <c r="F48" s="27"/>
      <c r="G48" s="31"/>
      <c r="H48" s="31"/>
      <c r="I48" s="274"/>
      <c r="J48" s="282"/>
      <c r="K48" s="41"/>
      <c r="L48" s="31"/>
      <c r="M48" s="36"/>
      <c r="N48" s="33"/>
      <c r="O48" s="31"/>
      <c r="P48" s="27"/>
      <c r="Q48" s="273">
        <f t="shared" si="13"/>
        <v>0</v>
      </c>
    </row>
    <row r="49" spans="1:19" x14ac:dyDescent="0.2">
      <c r="A49" s="265">
        <v>38</v>
      </c>
      <c r="B49" s="19" t="s">
        <v>97</v>
      </c>
      <c r="C49" s="146" t="s">
        <v>98</v>
      </c>
      <c r="D49" s="20"/>
      <c r="E49" s="15"/>
      <c r="F49" s="27"/>
      <c r="G49" s="31"/>
      <c r="H49" s="31"/>
      <c r="I49" s="274"/>
      <c r="J49" s="282"/>
      <c r="K49" s="41"/>
      <c r="L49" s="31"/>
      <c r="M49" s="36"/>
      <c r="N49" s="33"/>
      <c r="O49" s="31"/>
      <c r="P49" s="27"/>
      <c r="Q49" s="273">
        <f t="shared" si="13"/>
        <v>0</v>
      </c>
    </row>
    <row r="50" spans="1:19" x14ac:dyDescent="0.2">
      <c r="A50" s="265">
        <v>39</v>
      </c>
      <c r="B50" s="175" t="s">
        <v>99</v>
      </c>
      <c r="C50" s="146" t="s">
        <v>100</v>
      </c>
      <c r="D50" s="20"/>
      <c r="E50" s="15"/>
      <c r="F50" s="27"/>
      <c r="G50" s="31"/>
      <c r="H50" s="31"/>
      <c r="I50" s="274"/>
      <c r="J50" s="282"/>
      <c r="K50" s="41"/>
      <c r="L50" s="31"/>
      <c r="M50" s="36"/>
      <c r="N50" s="33"/>
      <c r="O50" s="31"/>
      <c r="P50" s="27"/>
      <c r="Q50" s="273">
        <f t="shared" si="13"/>
        <v>0</v>
      </c>
    </row>
    <row r="51" spans="1:19" x14ac:dyDescent="0.2">
      <c r="A51" s="265">
        <v>40</v>
      </c>
      <c r="B51" s="52" t="s">
        <v>101</v>
      </c>
      <c r="C51" s="146" t="s">
        <v>218</v>
      </c>
      <c r="D51" s="20">
        <v>628526.18000000005</v>
      </c>
      <c r="E51" s="15"/>
      <c r="F51" s="27">
        <f t="shared" si="14"/>
        <v>628526.18000000005</v>
      </c>
      <c r="G51" s="31">
        <v>203227.2</v>
      </c>
      <c r="H51" s="31"/>
      <c r="I51" s="274">
        <f t="shared" si="15"/>
        <v>203227.2</v>
      </c>
      <c r="J51" s="282">
        <f t="shared" si="16"/>
        <v>831753.38000000012</v>
      </c>
      <c r="K51" s="41"/>
      <c r="L51" s="31"/>
      <c r="M51" s="36"/>
      <c r="N51" s="33">
        <v>2771524</v>
      </c>
      <c r="O51" s="31"/>
      <c r="P51" s="27">
        <f t="shared" si="17"/>
        <v>2771524</v>
      </c>
      <c r="Q51" s="273">
        <f t="shared" si="13"/>
        <v>3603277.38</v>
      </c>
      <c r="R51" s="261">
        <v>3603277.38</v>
      </c>
      <c r="S51" s="261">
        <f t="shared" si="11"/>
        <v>0</v>
      </c>
    </row>
    <row r="52" spans="1:19" x14ac:dyDescent="0.2">
      <c r="A52" s="265">
        <v>41</v>
      </c>
      <c r="B52" s="52" t="s">
        <v>102</v>
      </c>
      <c r="C52" s="146" t="s">
        <v>2</v>
      </c>
      <c r="D52" s="20"/>
      <c r="E52" s="15"/>
      <c r="F52" s="27"/>
      <c r="G52" s="31"/>
      <c r="H52" s="31"/>
      <c r="I52" s="274"/>
      <c r="J52" s="282"/>
      <c r="K52" s="41"/>
      <c r="L52" s="31"/>
      <c r="M52" s="36"/>
      <c r="N52" s="33"/>
      <c r="O52" s="31"/>
      <c r="P52" s="27"/>
      <c r="Q52" s="273">
        <f t="shared" si="13"/>
        <v>0</v>
      </c>
    </row>
    <row r="53" spans="1:19" x14ac:dyDescent="0.2">
      <c r="A53" s="265">
        <v>42</v>
      </c>
      <c r="B53" s="175" t="s">
        <v>103</v>
      </c>
      <c r="C53" s="146" t="s">
        <v>3</v>
      </c>
      <c r="D53" s="20"/>
      <c r="E53" s="15"/>
      <c r="F53" s="27"/>
      <c r="G53" s="31"/>
      <c r="H53" s="31"/>
      <c r="I53" s="274"/>
      <c r="J53" s="282"/>
      <c r="K53" s="41"/>
      <c r="L53" s="31"/>
      <c r="M53" s="36"/>
      <c r="N53" s="33"/>
      <c r="O53" s="31"/>
      <c r="P53" s="27"/>
      <c r="Q53" s="273">
        <f t="shared" si="13"/>
        <v>0</v>
      </c>
    </row>
    <row r="54" spans="1:19" x14ac:dyDescent="0.2">
      <c r="A54" s="265">
        <v>43</v>
      </c>
      <c r="B54" s="19" t="s">
        <v>149</v>
      </c>
      <c r="C54" s="146" t="s">
        <v>32</v>
      </c>
      <c r="D54" s="20"/>
      <c r="E54" s="15"/>
      <c r="F54" s="27"/>
      <c r="G54" s="31"/>
      <c r="H54" s="31"/>
      <c r="I54" s="274"/>
      <c r="J54" s="282"/>
      <c r="K54" s="41"/>
      <c r="L54" s="31"/>
      <c r="M54" s="36"/>
      <c r="N54" s="33"/>
      <c r="O54" s="31"/>
      <c r="P54" s="27"/>
      <c r="Q54" s="273">
        <f t="shared" si="13"/>
        <v>0</v>
      </c>
    </row>
    <row r="55" spans="1:19" x14ac:dyDescent="0.2">
      <c r="A55" s="265">
        <v>87</v>
      </c>
      <c r="B55" s="175" t="s">
        <v>104</v>
      </c>
      <c r="C55" s="146" t="s">
        <v>214</v>
      </c>
      <c r="D55" s="20">
        <v>717473.2</v>
      </c>
      <c r="E55" s="15"/>
      <c r="F55" s="27">
        <f t="shared" si="14"/>
        <v>717473.2</v>
      </c>
      <c r="G55" s="31">
        <v>288675</v>
      </c>
      <c r="H55" s="31"/>
      <c r="I55" s="274">
        <f t="shared" si="15"/>
        <v>288675</v>
      </c>
      <c r="J55" s="282">
        <f t="shared" si="16"/>
        <v>1006148.2</v>
      </c>
      <c r="K55" s="41">
        <v>17036533.800000001</v>
      </c>
      <c r="L55" s="31"/>
      <c r="M55" s="36">
        <f t="shared" si="18"/>
        <v>17036533.800000001</v>
      </c>
      <c r="N55" s="33"/>
      <c r="O55" s="31"/>
      <c r="P55" s="27"/>
      <c r="Q55" s="273">
        <f t="shared" si="13"/>
        <v>18042682</v>
      </c>
      <c r="R55" s="261">
        <v>18042682</v>
      </c>
      <c r="S55" s="261">
        <f t="shared" si="11"/>
        <v>0</v>
      </c>
    </row>
    <row r="56" spans="1:19" x14ac:dyDescent="0.2">
      <c r="A56" s="265">
        <v>44</v>
      </c>
      <c r="B56" s="19" t="s">
        <v>105</v>
      </c>
      <c r="C56" s="146" t="s">
        <v>0</v>
      </c>
      <c r="D56" s="20"/>
      <c r="E56" s="15"/>
      <c r="F56" s="27"/>
      <c r="G56" s="31"/>
      <c r="H56" s="31"/>
      <c r="I56" s="274"/>
      <c r="J56" s="282"/>
      <c r="K56" s="41"/>
      <c r="L56" s="31"/>
      <c r="M56" s="36"/>
      <c r="N56" s="33"/>
      <c r="O56" s="31"/>
      <c r="P56" s="27"/>
      <c r="Q56" s="273">
        <f t="shared" si="13"/>
        <v>0</v>
      </c>
    </row>
    <row r="57" spans="1:19" x14ac:dyDescent="0.2">
      <c r="A57" s="265">
        <v>45</v>
      </c>
      <c r="B57" s="175" t="s">
        <v>106</v>
      </c>
      <c r="C57" s="146" t="s">
        <v>4</v>
      </c>
      <c r="D57" s="20"/>
      <c r="E57" s="15"/>
      <c r="F57" s="27"/>
      <c r="G57" s="31"/>
      <c r="H57" s="31"/>
      <c r="I57" s="274"/>
      <c r="J57" s="282"/>
      <c r="K57" s="41"/>
      <c r="L57" s="31"/>
      <c r="M57" s="36"/>
      <c r="N57" s="33"/>
      <c r="O57" s="31"/>
      <c r="P57" s="27"/>
      <c r="Q57" s="273">
        <f t="shared" si="13"/>
        <v>0</v>
      </c>
    </row>
    <row r="58" spans="1:19" x14ac:dyDescent="0.2">
      <c r="A58" s="265">
        <v>46</v>
      </c>
      <c r="B58" s="19" t="s">
        <v>107</v>
      </c>
      <c r="C58" s="146" t="s">
        <v>1</v>
      </c>
      <c r="D58" s="20"/>
      <c r="E58" s="15"/>
      <c r="F58" s="27"/>
      <c r="G58" s="31"/>
      <c r="H58" s="31"/>
      <c r="I58" s="274"/>
      <c r="J58" s="282"/>
      <c r="K58" s="41"/>
      <c r="L58" s="31"/>
      <c r="M58" s="36"/>
      <c r="N58" s="33"/>
      <c r="O58" s="31"/>
      <c r="P58" s="27"/>
      <c r="Q58" s="273">
        <f t="shared" si="13"/>
        <v>0</v>
      </c>
    </row>
    <row r="59" spans="1:19" x14ac:dyDescent="0.2">
      <c r="A59" s="265">
        <v>47</v>
      </c>
      <c r="B59" s="175" t="s">
        <v>108</v>
      </c>
      <c r="C59" s="146" t="s">
        <v>215</v>
      </c>
      <c r="D59" s="20"/>
      <c r="E59" s="15"/>
      <c r="F59" s="27"/>
      <c r="G59" s="31"/>
      <c r="H59" s="31"/>
      <c r="I59" s="274"/>
      <c r="J59" s="282"/>
      <c r="K59" s="41"/>
      <c r="L59" s="31"/>
      <c r="M59" s="36"/>
      <c r="N59" s="33"/>
      <c r="O59" s="31"/>
      <c r="P59" s="27"/>
      <c r="Q59" s="273">
        <f t="shared" si="13"/>
        <v>0</v>
      </c>
    </row>
    <row r="60" spans="1:19" x14ac:dyDescent="0.2">
      <c r="A60" s="265">
        <v>48</v>
      </c>
      <c r="B60" s="175" t="s">
        <v>109</v>
      </c>
      <c r="C60" s="146" t="s">
        <v>25</v>
      </c>
      <c r="D60" s="20"/>
      <c r="E60" s="15"/>
      <c r="F60" s="27"/>
      <c r="G60" s="31"/>
      <c r="H60" s="31"/>
      <c r="I60" s="274"/>
      <c r="J60" s="282"/>
      <c r="K60" s="41"/>
      <c r="L60" s="31"/>
      <c r="M60" s="36"/>
      <c r="N60" s="33"/>
      <c r="O60" s="31"/>
      <c r="P60" s="27"/>
      <c r="Q60" s="273">
        <f t="shared" si="13"/>
        <v>0</v>
      </c>
    </row>
    <row r="61" spans="1:19" x14ac:dyDescent="0.2">
      <c r="A61" s="265">
        <v>49</v>
      </c>
      <c r="B61" s="175" t="s">
        <v>157</v>
      </c>
      <c r="C61" s="146" t="s">
        <v>52</v>
      </c>
      <c r="D61" s="20">
        <v>716981.78</v>
      </c>
      <c r="E61" s="15"/>
      <c r="F61" s="27">
        <f t="shared" si="14"/>
        <v>716981.78</v>
      </c>
      <c r="G61" s="31">
        <v>203227.2</v>
      </c>
      <c r="H61" s="31"/>
      <c r="I61" s="274">
        <f t="shared" si="15"/>
        <v>203227.2</v>
      </c>
      <c r="J61" s="282">
        <f t="shared" si="16"/>
        <v>920208.98</v>
      </c>
      <c r="K61" s="41"/>
      <c r="L61" s="31"/>
      <c r="M61" s="36"/>
      <c r="N61" s="33">
        <v>2771524</v>
      </c>
      <c r="O61" s="31"/>
      <c r="P61" s="27">
        <f t="shared" si="17"/>
        <v>2771524</v>
      </c>
      <c r="Q61" s="273">
        <f t="shared" si="13"/>
        <v>3691732.98</v>
      </c>
      <c r="R61" s="261">
        <v>3691732.98</v>
      </c>
      <c r="S61" s="261">
        <f t="shared" si="11"/>
        <v>0</v>
      </c>
    </row>
    <row r="62" spans="1:19" x14ac:dyDescent="0.2">
      <c r="A62" s="265">
        <v>95</v>
      </c>
      <c r="B62" s="175" t="s">
        <v>110</v>
      </c>
      <c r="C62" s="146" t="s">
        <v>216</v>
      </c>
      <c r="D62" s="20"/>
      <c r="E62" s="15"/>
      <c r="F62" s="27"/>
      <c r="G62" s="31"/>
      <c r="H62" s="31"/>
      <c r="I62" s="274"/>
      <c r="J62" s="282"/>
      <c r="K62" s="41"/>
      <c r="L62" s="31"/>
      <c r="M62" s="36"/>
      <c r="N62" s="33"/>
      <c r="O62" s="31"/>
      <c r="P62" s="27"/>
      <c r="Q62" s="273">
        <f t="shared" si="13"/>
        <v>0</v>
      </c>
    </row>
    <row r="63" spans="1:19" x14ac:dyDescent="0.2">
      <c r="A63" s="265">
        <v>50</v>
      </c>
      <c r="B63" s="19" t="s">
        <v>159</v>
      </c>
      <c r="C63" s="146" t="s">
        <v>217</v>
      </c>
      <c r="D63" s="20">
        <v>328759.98</v>
      </c>
      <c r="E63" s="15"/>
      <c r="F63" s="27">
        <f t="shared" si="14"/>
        <v>328759.98</v>
      </c>
      <c r="G63" s="31"/>
      <c r="H63" s="31"/>
      <c r="I63" s="274">
        <f t="shared" si="15"/>
        <v>0</v>
      </c>
      <c r="J63" s="282">
        <f t="shared" si="16"/>
        <v>328759.98</v>
      </c>
      <c r="K63" s="41"/>
      <c r="L63" s="31"/>
      <c r="M63" s="36"/>
      <c r="N63" s="33">
        <v>2771524</v>
      </c>
      <c r="O63" s="31"/>
      <c r="P63" s="27">
        <f t="shared" si="17"/>
        <v>2771524</v>
      </c>
      <c r="Q63" s="273">
        <f t="shared" si="13"/>
        <v>3100283.98</v>
      </c>
      <c r="R63" s="261">
        <v>3100283.98</v>
      </c>
      <c r="S63" s="261">
        <f t="shared" si="11"/>
        <v>0</v>
      </c>
    </row>
    <row r="64" spans="1:19" x14ac:dyDescent="0.2">
      <c r="A64" s="265">
        <v>97</v>
      </c>
      <c r="B64" s="175" t="s">
        <v>220</v>
      </c>
      <c r="C64" s="146" t="s">
        <v>219</v>
      </c>
      <c r="D64" s="20"/>
      <c r="E64" s="15"/>
      <c r="F64" s="27"/>
      <c r="G64" s="31"/>
      <c r="H64" s="31"/>
      <c r="I64" s="274"/>
      <c r="J64" s="282"/>
      <c r="K64" s="41"/>
      <c r="L64" s="31"/>
      <c r="M64" s="36"/>
      <c r="N64" s="33"/>
      <c r="O64" s="31"/>
      <c r="P64" s="27"/>
      <c r="Q64" s="273">
        <f t="shared" si="13"/>
        <v>0</v>
      </c>
    </row>
    <row r="65" spans="1:17" x14ac:dyDescent="0.2">
      <c r="A65" s="265">
        <v>51</v>
      </c>
      <c r="B65" s="175" t="s">
        <v>234</v>
      </c>
      <c r="C65" s="146" t="s">
        <v>235</v>
      </c>
      <c r="D65" s="20"/>
      <c r="E65" s="15"/>
      <c r="F65" s="27"/>
      <c r="G65" s="31"/>
      <c r="H65" s="31"/>
      <c r="I65" s="274"/>
      <c r="J65" s="282"/>
      <c r="K65" s="41"/>
      <c r="L65" s="31"/>
      <c r="M65" s="36"/>
      <c r="N65" s="33"/>
      <c r="O65" s="31"/>
      <c r="P65" s="27"/>
      <c r="Q65" s="273">
        <f t="shared" si="13"/>
        <v>0</v>
      </c>
    </row>
    <row r="66" spans="1:17" x14ac:dyDescent="0.2">
      <c r="A66" s="265">
        <v>52</v>
      </c>
      <c r="B66" s="175" t="s">
        <v>111</v>
      </c>
      <c r="C66" s="146" t="s">
        <v>51</v>
      </c>
      <c r="D66" s="20"/>
      <c r="E66" s="15"/>
      <c r="F66" s="27"/>
      <c r="G66" s="31"/>
      <c r="H66" s="31"/>
      <c r="I66" s="274"/>
      <c r="J66" s="282"/>
      <c r="K66" s="41"/>
      <c r="L66" s="31"/>
      <c r="M66" s="36"/>
      <c r="N66" s="33"/>
      <c r="O66" s="31"/>
      <c r="P66" s="27"/>
      <c r="Q66" s="273">
        <f t="shared" si="13"/>
        <v>0</v>
      </c>
    </row>
    <row r="67" spans="1:17" x14ac:dyDescent="0.2">
      <c r="A67" s="265">
        <v>53</v>
      </c>
      <c r="B67" s="19" t="s">
        <v>112</v>
      </c>
      <c r="C67" s="146" t="s">
        <v>236</v>
      </c>
      <c r="D67" s="20"/>
      <c r="E67" s="15"/>
      <c r="F67" s="27"/>
      <c r="G67" s="31"/>
      <c r="H67" s="31"/>
      <c r="I67" s="274"/>
      <c r="J67" s="282"/>
      <c r="K67" s="41"/>
      <c r="L67" s="31"/>
      <c r="M67" s="36"/>
      <c r="N67" s="33"/>
      <c r="O67" s="31"/>
      <c r="P67" s="27"/>
      <c r="Q67" s="273">
        <f t="shared" si="13"/>
        <v>0</v>
      </c>
    </row>
    <row r="68" spans="1:17" x14ac:dyDescent="0.2">
      <c r="A68" s="265">
        <v>54</v>
      </c>
      <c r="B68" s="52" t="s">
        <v>113</v>
      </c>
      <c r="C68" s="146" t="s">
        <v>114</v>
      </c>
      <c r="D68" s="20"/>
      <c r="E68" s="15"/>
      <c r="F68" s="27"/>
      <c r="G68" s="31"/>
      <c r="H68" s="31"/>
      <c r="I68" s="274"/>
      <c r="J68" s="282"/>
      <c r="K68" s="41"/>
      <c r="L68" s="31"/>
      <c r="M68" s="36"/>
      <c r="N68" s="33"/>
      <c r="O68" s="31"/>
      <c r="P68" s="27"/>
      <c r="Q68" s="273">
        <f t="shared" si="13"/>
        <v>0</v>
      </c>
    </row>
    <row r="69" spans="1:17" x14ac:dyDescent="0.2">
      <c r="A69" s="265">
        <v>55</v>
      </c>
      <c r="B69" s="19" t="s">
        <v>115</v>
      </c>
      <c r="C69" s="146" t="s">
        <v>237</v>
      </c>
      <c r="D69" s="20"/>
      <c r="E69" s="15"/>
      <c r="F69" s="27"/>
      <c r="G69" s="31"/>
      <c r="H69" s="31"/>
      <c r="I69" s="274"/>
      <c r="J69" s="282"/>
      <c r="K69" s="41"/>
      <c r="L69" s="31"/>
      <c r="M69" s="36"/>
      <c r="N69" s="33"/>
      <c r="O69" s="31"/>
      <c r="P69" s="27"/>
      <c r="Q69" s="273">
        <f t="shared" si="13"/>
        <v>0</v>
      </c>
    </row>
    <row r="70" spans="1:17" x14ac:dyDescent="0.2">
      <c r="A70" s="265">
        <v>56</v>
      </c>
      <c r="B70" s="175" t="s">
        <v>116</v>
      </c>
      <c r="C70" s="146" t="s">
        <v>271</v>
      </c>
      <c r="D70" s="20"/>
      <c r="E70" s="15"/>
      <c r="F70" s="27"/>
      <c r="G70" s="31"/>
      <c r="H70" s="31"/>
      <c r="I70" s="274"/>
      <c r="J70" s="282"/>
      <c r="K70" s="41"/>
      <c r="L70" s="31"/>
      <c r="M70" s="36"/>
      <c r="N70" s="33"/>
      <c r="O70" s="31"/>
      <c r="P70" s="27"/>
      <c r="Q70" s="273">
        <f t="shared" si="13"/>
        <v>0</v>
      </c>
    </row>
    <row r="71" spans="1:17" ht="25.5" x14ac:dyDescent="0.2">
      <c r="A71" s="265">
        <v>57</v>
      </c>
      <c r="B71" s="52" t="s">
        <v>117</v>
      </c>
      <c r="C71" s="146" t="s">
        <v>238</v>
      </c>
      <c r="D71" s="20"/>
      <c r="E71" s="15"/>
      <c r="F71" s="27"/>
      <c r="G71" s="31"/>
      <c r="H71" s="31"/>
      <c r="I71" s="274"/>
      <c r="J71" s="282"/>
      <c r="K71" s="41"/>
      <c r="L71" s="31"/>
      <c r="M71" s="36"/>
      <c r="N71" s="33"/>
      <c r="O71" s="31"/>
      <c r="P71" s="27"/>
      <c r="Q71" s="273">
        <f t="shared" si="13"/>
        <v>0</v>
      </c>
    </row>
    <row r="72" spans="1:17" ht="25.5" x14ac:dyDescent="0.2">
      <c r="A72" s="265">
        <v>58</v>
      </c>
      <c r="B72" s="52" t="s">
        <v>118</v>
      </c>
      <c r="C72" s="146" t="s">
        <v>239</v>
      </c>
      <c r="D72" s="20"/>
      <c r="E72" s="15"/>
      <c r="F72" s="27"/>
      <c r="G72" s="31"/>
      <c r="H72" s="31"/>
      <c r="I72" s="274"/>
      <c r="J72" s="282"/>
      <c r="K72" s="41"/>
      <c r="L72" s="31"/>
      <c r="M72" s="36">
        <f t="shared" ref="M72:M105" si="19">SUM(K72:L72)</f>
        <v>0</v>
      </c>
      <c r="N72" s="33"/>
      <c r="O72" s="31"/>
      <c r="P72" s="27">
        <f t="shared" ref="P72" si="20">SUM(N72:O72)</f>
        <v>0</v>
      </c>
      <c r="Q72" s="273">
        <f t="shared" ref="Q72:Q132" si="21">J72+M72+P72</f>
        <v>0</v>
      </c>
    </row>
    <row r="73" spans="1:17" x14ac:dyDescent="0.2">
      <c r="A73" s="265">
        <v>59</v>
      </c>
      <c r="B73" s="19" t="s">
        <v>119</v>
      </c>
      <c r="C73" s="146" t="s">
        <v>240</v>
      </c>
      <c r="D73" s="20"/>
      <c r="E73" s="15"/>
      <c r="F73" s="27"/>
      <c r="G73" s="31"/>
      <c r="H73" s="31"/>
      <c r="I73" s="274"/>
      <c r="J73" s="282"/>
      <c r="K73" s="41"/>
      <c r="L73" s="31"/>
      <c r="M73" s="36"/>
      <c r="N73" s="33"/>
      <c r="O73" s="31"/>
      <c r="P73" s="27"/>
      <c r="Q73" s="273">
        <f t="shared" si="21"/>
        <v>0</v>
      </c>
    </row>
    <row r="74" spans="1:17" x14ac:dyDescent="0.2">
      <c r="A74" s="265">
        <v>60</v>
      </c>
      <c r="B74" s="19" t="s">
        <v>120</v>
      </c>
      <c r="C74" s="146" t="s">
        <v>50</v>
      </c>
      <c r="D74" s="20"/>
      <c r="E74" s="15"/>
      <c r="F74" s="27"/>
      <c r="G74" s="31"/>
      <c r="H74" s="31"/>
      <c r="I74" s="274"/>
      <c r="J74" s="282"/>
      <c r="K74" s="41"/>
      <c r="L74" s="31"/>
      <c r="M74" s="36"/>
      <c r="N74" s="33"/>
      <c r="O74" s="31"/>
      <c r="P74" s="27"/>
      <c r="Q74" s="273">
        <f t="shared" si="21"/>
        <v>0</v>
      </c>
    </row>
    <row r="75" spans="1:17" x14ac:dyDescent="0.2">
      <c r="A75" s="265">
        <v>61</v>
      </c>
      <c r="B75" s="19" t="s">
        <v>121</v>
      </c>
      <c r="C75" s="146" t="s">
        <v>241</v>
      </c>
      <c r="D75" s="20"/>
      <c r="E75" s="15"/>
      <c r="F75" s="27"/>
      <c r="G75" s="31"/>
      <c r="H75" s="31"/>
      <c r="I75" s="274"/>
      <c r="J75" s="282"/>
      <c r="K75" s="41"/>
      <c r="L75" s="31"/>
      <c r="M75" s="36"/>
      <c r="N75" s="33"/>
      <c r="O75" s="31"/>
      <c r="P75" s="27"/>
      <c r="Q75" s="273">
        <f t="shared" si="21"/>
        <v>0</v>
      </c>
    </row>
    <row r="76" spans="1:17" ht="25.5" x14ac:dyDescent="0.2">
      <c r="A76" s="265">
        <v>62</v>
      </c>
      <c r="B76" s="19" t="s">
        <v>122</v>
      </c>
      <c r="C76" s="146" t="s">
        <v>242</v>
      </c>
      <c r="D76" s="20"/>
      <c r="E76" s="15"/>
      <c r="F76" s="27"/>
      <c r="G76" s="31"/>
      <c r="H76" s="31"/>
      <c r="I76" s="274"/>
      <c r="J76" s="282"/>
      <c r="K76" s="41"/>
      <c r="L76" s="31"/>
      <c r="M76" s="36"/>
      <c r="N76" s="33"/>
      <c r="O76" s="31"/>
      <c r="P76" s="27"/>
      <c r="Q76" s="273">
        <f t="shared" si="21"/>
        <v>0</v>
      </c>
    </row>
    <row r="77" spans="1:17" ht="25.5" x14ac:dyDescent="0.2">
      <c r="A77" s="265">
        <v>63</v>
      </c>
      <c r="B77" s="52" t="s">
        <v>123</v>
      </c>
      <c r="C77" s="146" t="s">
        <v>243</v>
      </c>
      <c r="D77" s="20"/>
      <c r="E77" s="15"/>
      <c r="F77" s="27"/>
      <c r="G77" s="31"/>
      <c r="H77" s="31"/>
      <c r="I77" s="274"/>
      <c r="J77" s="282"/>
      <c r="K77" s="41"/>
      <c r="L77" s="31"/>
      <c r="M77" s="36"/>
      <c r="N77" s="33"/>
      <c r="O77" s="31"/>
      <c r="P77" s="27"/>
      <c r="Q77" s="273">
        <f t="shared" si="21"/>
        <v>0</v>
      </c>
    </row>
    <row r="78" spans="1:17" ht="25.5" x14ac:dyDescent="0.2">
      <c r="A78" s="265">
        <v>64</v>
      </c>
      <c r="B78" s="19" t="s">
        <v>124</v>
      </c>
      <c r="C78" s="146" t="s">
        <v>244</v>
      </c>
      <c r="D78" s="20"/>
      <c r="E78" s="15"/>
      <c r="F78" s="27"/>
      <c r="G78" s="31"/>
      <c r="H78" s="31"/>
      <c r="I78" s="274"/>
      <c r="J78" s="282"/>
      <c r="K78" s="41"/>
      <c r="L78" s="31"/>
      <c r="M78" s="36"/>
      <c r="N78" s="33"/>
      <c r="O78" s="31"/>
      <c r="P78" s="27"/>
      <c r="Q78" s="273">
        <f t="shared" si="21"/>
        <v>0</v>
      </c>
    </row>
    <row r="79" spans="1:17" ht="25.5" x14ac:dyDescent="0.2">
      <c r="A79" s="265">
        <v>65</v>
      </c>
      <c r="B79" s="19" t="s">
        <v>125</v>
      </c>
      <c r="C79" s="146" t="s">
        <v>245</v>
      </c>
      <c r="D79" s="20"/>
      <c r="E79" s="15"/>
      <c r="F79" s="27"/>
      <c r="G79" s="31"/>
      <c r="H79" s="31"/>
      <c r="I79" s="274"/>
      <c r="J79" s="282"/>
      <c r="K79" s="41"/>
      <c r="L79" s="31"/>
      <c r="M79" s="36"/>
      <c r="N79" s="33"/>
      <c r="O79" s="31"/>
      <c r="P79" s="27"/>
      <c r="Q79" s="273">
        <f t="shared" si="21"/>
        <v>0</v>
      </c>
    </row>
    <row r="80" spans="1:17" ht="25.5" x14ac:dyDescent="0.2">
      <c r="A80" s="265">
        <v>66</v>
      </c>
      <c r="B80" s="52" t="s">
        <v>126</v>
      </c>
      <c r="C80" s="146" t="s">
        <v>246</v>
      </c>
      <c r="D80" s="20"/>
      <c r="E80" s="15"/>
      <c r="F80" s="27"/>
      <c r="G80" s="31"/>
      <c r="H80" s="31"/>
      <c r="I80" s="274"/>
      <c r="J80" s="282"/>
      <c r="K80" s="41"/>
      <c r="L80" s="31"/>
      <c r="M80" s="36"/>
      <c r="N80" s="33"/>
      <c r="O80" s="31"/>
      <c r="P80" s="27"/>
      <c r="Q80" s="273">
        <f t="shared" si="21"/>
        <v>0</v>
      </c>
    </row>
    <row r="81" spans="1:17" ht="25.5" x14ac:dyDescent="0.2">
      <c r="A81" s="265">
        <v>67</v>
      </c>
      <c r="B81" s="52" t="s">
        <v>127</v>
      </c>
      <c r="C81" s="146" t="s">
        <v>247</v>
      </c>
      <c r="D81" s="20"/>
      <c r="E81" s="15"/>
      <c r="F81" s="27"/>
      <c r="G81" s="31"/>
      <c r="H81" s="31"/>
      <c r="I81" s="274"/>
      <c r="J81" s="282"/>
      <c r="K81" s="41"/>
      <c r="L81" s="31"/>
      <c r="M81" s="36"/>
      <c r="N81" s="33"/>
      <c r="O81" s="31"/>
      <c r="P81" s="27"/>
      <c r="Q81" s="273">
        <f t="shared" si="21"/>
        <v>0</v>
      </c>
    </row>
    <row r="82" spans="1:17" ht="25.5" x14ac:dyDescent="0.2">
      <c r="A82" s="265">
        <v>68</v>
      </c>
      <c r="B82" s="52" t="s">
        <v>128</v>
      </c>
      <c r="C82" s="146" t="s">
        <v>248</v>
      </c>
      <c r="D82" s="20"/>
      <c r="E82" s="15"/>
      <c r="F82" s="27"/>
      <c r="G82" s="31"/>
      <c r="H82" s="31"/>
      <c r="I82" s="274"/>
      <c r="J82" s="282"/>
      <c r="K82" s="41"/>
      <c r="L82" s="31"/>
      <c r="M82" s="36"/>
      <c r="N82" s="33"/>
      <c r="O82" s="31"/>
      <c r="P82" s="27"/>
      <c r="Q82" s="273">
        <f t="shared" si="21"/>
        <v>0</v>
      </c>
    </row>
    <row r="83" spans="1:17" x14ac:dyDescent="0.2">
      <c r="A83" s="265">
        <v>69</v>
      </c>
      <c r="B83" s="175" t="s">
        <v>129</v>
      </c>
      <c r="C83" s="146" t="s">
        <v>130</v>
      </c>
      <c r="D83" s="20"/>
      <c r="E83" s="15"/>
      <c r="F83" s="27"/>
      <c r="G83" s="31"/>
      <c r="H83" s="31"/>
      <c r="I83" s="274"/>
      <c r="J83" s="282"/>
      <c r="K83" s="41"/>
      <c r="L83" s="31"/>
      <c r="M83" s="36"/>
      <c r="N83" s="33"/>
      <c r="O83" s="31"/>
      <c r="P83" s="27"/>
      <c r="Q83" s="273">
        <f t="shared" si="21"/>
        <v>0</v>
      </c>
    </row>
    <row r="84" spans="1:17" x14ac:dyDescent="0.2">
      <c r="A84" s="265">
        <v>70</v>
      </c>
      <c r="B84" s="52" t="s">
        <v>131</v>
      </c>
      <c r="C84" s="146" t="s">
        <v>249</v>
      </c>
      <c r="D84" s="20"/>
      <c r="E84" s="15"/>
      <c r="F84" s="27"/>
      <c r="G84" s="31"/>
      <c r="H84" s="31"/>
      <c r="I84" s="274"/>
      <c r="J84" s="282"/>
      <c r="K84" s="41"/>
      <c r="L84" s="31"/>
      <c r="M84" s="36"/>
      <c r="N84" s="33"/>
      <c r="O84" s="31"/>
      <c r="P84" s="27"/>
      <c r="Q84" s="273">
        <f t="shared" si="21"/>
        <v>0</v>
      </c>
    </row>
    <row r="85" spans="1:17" x14ac:dyDescent="0.2">
      <c r="A85" s="265">
        <v>71</v>
      </c>
      <c r="B85" s="175" t="s">
        <v>132</v>
      </c>
      <c r="C85" s="146" t="s">
        <v>34</v>
      </c>
      <c r="D85" s="20"/>
      <c r="E85" s="15"/>
      <c r="F85" s="27"/>
      <c r="G85" s="31"/>
      <c r="H85" s="31"/>
      <c r="I85" s="274"/>
      <c r="J85" s="282"/>
      <c r="K85" s="41"/>
      <c r="L85" s="31"/>
      <c r="M85" s="36"/>
      <c r="N85" s="33"/>
      <c r="O85" s="31"/>
      <c r="P85" s="27"/>
      <c r="Q85" s="273">
        <f t="shared" si="21"/>
        <v>0</v>
      </c>
    </row>
    <row r="86" spans="1:17" x14ac:dyDescent="0.2">
      <c r="A86" s="265">
        <v>72</v>
      </c>
      <c r="B86" s="52" t="s">
        <v>133</v>
      </c>
      <c r="C86" s="146" t="s">
        <v>325</v>
      </c>
      <c r="D86" s="20"/>
      <c r="E86" s="15"/>
      <c r="F86" s="27"/>
      <c r="G86" s="31"/>
      <c r="H86" s="31"/>
      <c r="I86" s="274"/>
      <c r="J86" s="282"/>
      <c r="K86" s="41"/>
      <c r="L86" s="31"/>
      <c r="M86" s="36"/>
      <c r="N86" s="33"/>
      <c r="O86" s="31"/>
      <c r="P86" s="27"/>
      <c r="Q86" s="273">
        <f t="shared" si="21"/>
        <v>0</v>
      </c>
    </row>
    <row r="87" spans="1:17" x14ac:dyDescent="0.2">
      <c r="A87" s="265">
        <v>73</v>
      </c>
      <c r="B87" s="52" t="s">
        <v>134</v>
      </c>
      <c r="C87" s="146" t="s">
        <v>35</v>
      </c>
      <c r="D87" s="20"/>
      <c r="E87" s="15"/>
      <c r="F87" s="27"/>
      <c r="G87" s="31"/>
      <c r="H87" s="31"/>
      <c r="I87" s="274"/>
      <c r="J87" s="282"/>
      <c r="K87" s="41"/>
      <c r="L87" s="31"/>
      <c r="M87" s="36"/>
      <c r="N87" s="33"/>
      <c r="O87" s="31"/>
      <c r="P87" s="27"/>
      <c r="Q87" s="273">
        <f t="shared" si="21"/>
        <v>0</v>
      </c>
    </row>
    <row r="88" spans="1:17" x14ac:dyDescent="0.2">
      <c r="A88" s="265">
        <v>74</v>
      </c>
      <c r="B88" s="52" t="s">
        <v>135</v>
      </c>
      <c r="C88" s="146" t="s">
        <v>49</v>
      </c>
      <c r="D88" s="20"/>
      <c r="E88" s="15"/>
      <c r="F88" s="27"/>
      <c r="G88" s="31"/>
      <c r="H88" s="31"/>
      <c r="I88" s="274"/>
      <c r="J88" s="282"/>
      <c r="K88" s="41"/>
      <c r="L88" s="31"/>
      <c r="M88" s="36"/>
      <c r="N88" s="33"/>
      <c r="O88" s="31"/>
      <c r="P88" s="27"/>
      <c r="Q88" s="273">
        <f t="shared" si="21"/>
        <v>0</v>
      </c>
    </row>
    <row r="89" spans="1:17" x14ac:dyDescent="0.2">
      <c r="A89" s="265">
        <v>75</v>
      </c>
      <c r="B89" s="52" t="s">
        <v>136</v>
      </c>
      <c r="C89" s="146" t="s">
        <v>228</v>
      </c>
      <c r="D89" s="20"/>
      <c r="E89" s="15"/>
      <c r="F89" s="27"/>
      <c r="G89" s="31"/>
      <c r="H89" s="31"/>
      <c r="I89" s="274"/>
      <c r="J89" s="282"/>
      <c r="K89" s="41"/>
      <c r="L89" s="31"/>
      <c r="M89" s="36"/>
      <c r="N89" s="33"/>
      <c r="O89" s="31"/>
      <c r="P89" s="27"/>
      <c r="Q89" s="273">
        <f t="shared" si="21"/>
        <v>0</v>
      </c>
    </row>
    <row r="90" spans="1:17" x14ac:dyDescent="0.2">
      <c r="A90" s="265">
        <v>76</v>
      </c>
      <c r="B90" s="52" t="s">
        <v>137</v>
      </c>
      <c r="C90" s="146" t="s">
        <v>293</v>
      </c>
      <c r="D90" s="20"/>
      <c r="E90" s="15"/>
      <c r="F90" s="27"/>
      <c r="G90" s="31"/>
      <c r="H90" s="31"/>
      <c r="I90" s="274"/>
      <c r="J90" s="282"/>
      <c r="K90" s="41"/>
      <c r="L90" s="31"/>
      <c r="M90" s="36"/>
      <c r="N90" s="33"/>
      <c r="O90" s="31"/>
      <c r="P90" s="27"/>
      <c r="Q90" s="273">
        <f t="shared" si="21"/>
        <v>0</v>
      </c>
    </row>
    <row r="91" spans="1:17" x14ac:dyDescent="0.2">
      <c r="A91" s="265">
        <v>77</v>
      </c>
      <c r="B91" s="19" t="s">
        <v>138</v>
      </c>
      <c r="C91" s="146" t="s">
        <v>261</v>
      </c>
      <c r="D91" s="20"/>
      <c r="E91" s="15"/>
      <c r="F91" s="27"/>
      <c r="G91" s="31"/>
      <c r="H91" s="31"/>
      <c r="I91" s="274"/>
      <c r="J91" s="282"/>
      <c r="K91" s="41"/>
      <c r="L91" s="31"/>
      <c r="M91" s="36"/>
      <c r="N91" s="33"/>
      <c r="O91" s="31"/>
      <c r="P91" s="27"/>
      <c r="Q91" s="273">
        <f t="shared" si="21"/>
        <v>0</v>
      </c>
    </row>
    <row r="92" spans="1:17" ht="25.5" x14ac:dyDescent="0.2">
      <c r="A92" s="386">
        <v>78</v>
      </c>
      <c r="B92" s="389" t="s">
        <v>139</v>
      </c>
      <c r="C92" s="230" t="s">
        <v>250</v>
      </c>
      <c r="D92" s="20"/>
      <c r="E92" s="15"/>
      <c r="F92" s="27"/>
      <c r="G92" s="31"/>
      <c r="H92" s="31"/>
      <c r="I92" s="274"/>
      <c r="J92" s="282"/>
      <c r="K92" s="41"/>
      <c r="L92" s="31"/>
      <c r="M92" s="36"/>
      <c r="N92" s="33"/>
      <c r="O92" s="31"/>
      <c r="P92" s="27"/>
      <c r="Q92" s="273">
        <f t="shared" si="21"/>
        <v>0</v>
      </c>
    </row>
    <row r="93" spans="1:17" ht="38.25" x14ac:dyDescent="0.2">
      <c r="A93" s="435"/>
      <c r="B93" s="390"/>
      <c r="C93" s="146" t="s">
        <v>291</v>
      </c>
      <c r="D93" s="20"/>
      <c r="E93" s="15"/>
      <c r="F93" s="27"/>
      <c r="G93" s="31"/>
      <c r="H93" s="31"/>
      <c r="I93" s="274"/>
      <c r="J93" s="282"/>
      <c r="K93" s="41"/>
      <c r="L93" s="31"/>
      <c r="M93" s="36"/>
      <c r="N93" s="33"/>
      <c r="O93" s="31"/>
      <c r="P93" s="27"/>
      <c r="Q93" s="273">
        <f t="shared" si="21"/>
        <v>0</v>
      </c>
    </row>
    <row r="94" spans="1:17" ht="25.5" x14ac:dyDescent="0.2">
      <c r="A94" s="435"/>
      <c r="B94" s="390"/>
      <c r="C94" s="146" t="s">
        <v>251</v>
      </c>
      <c r="D94" s="20"/>
      <c r="E94" s="15"/>
      <c r="F94" s="27"/>
      <c r="G94" s="31"/>
      <c r="H94" s="31"/>
      <c r="I94" s="274"/>
      <c r="J94" s="282"/>
      <c r="K94" s="41"/>
      <c r="L94" s="31"/>
      <c r="M94" s="36"/>
      <c r="N94" s="33"/>
      <c r="O94" s="31"/>
      <c r="P94" s="27"/>
      <c r="Q94" s="273">
        <f t="shared" si="21"/>
        <v>0</v>
      </c>
    </row>
    <row r="95" spans="1:17" ht="38.25" x14ac:dyDescent="0.2">
      <c r="A95" s="436"/>
      <c r="B95" s="391"/>
      <c r="C95" s="231" t="s">
        <v>292</v>
      </c>
      <c r="D95" s="20"/>
      <c r="E95" s="15"/>
      <c r="F95" s="27"/>
      <c r="G95" s="31"/>
      <c r="H95" s="31"/>
      <c r="I95" s="274"/>
      <c r="J95" s="282"/>
      <c r="K95" s="41"/>
      <c r="L95" s="31"/>
      <c r="M95" s="36"/>
      <c r="N95" s="33"/>
      <c r="O95" s="31"/>
      <c r="P95" s="27"/>
      <c r="Q95" s="273">
        <f t="shared" si="21"/>
        <v>0</v>
      </c>
    </row>
    <row r="96" spans="1:17" ht="25.5" x14ac:dyDescent="0.2">
      <c r="A96" s="266">
        <v>79</v>
      </c>
      <c r="B96" s="19" t="s">
        <v>140</v>
      </c>
      <c r="C96" s="146" t="s">
        <v>48</v>
      </c>
      <c r="D96" s="20"/>
      <c r="E96" s="15"/>
      <c r="F96" s="27"/>
      <c r="G96" s="31"/>
      <c r="H96" s="31"/>
      <c r="I96" s="274"/>
      <c r="J96" s="282"/>
      <c r="K96" s="41"/>
      <c r="L96" s="31"/>
      <c r="M96" s="36"/>
      <c r="N96" s="33"/>
      <c r="O96" s="31"/>
      <c r="P96" s="27"/>
      <c r="Q96" s="273">
        <f t="shared" si="21"/>
        <v>0</v>
      </c>
    </row>
    <row r="97" spans="1:19" x14ac:dyDescent="0.2">
      <c r="A97" s="265">
        <v>80</v>
      </c>
      <c r="B97" s="19" t="s">
        <v>141</v>
      </c>
      <c r="C97" s="146" t="s">
        <v>142</v>
      </c>
      <c r="D97" s="20"/>
      <c r="E97" s="15"/>
      <c r="F97" s="27"/>
      <c r="G97" s="31"/>
      <c r="H97" s="31"/>
      <c r="I97" s="274"/>
      <c r="J97" s="282"/>
      <c r="K97" s="41"/>
      <c r="L97" s="31"/>
      <c r="M97" s="36"/>
      <c r="N97" s="33"/>
      <c r="O97" s="31"/>
      <c r="P97" s="27"/>
      <c r="Q97" s="273">
        <f t="shared" si="21"/>
        <v>0</v>
      </c>
    </row>
    <row r="98" spans="1:19" x14ac:dyDescent="0.2">
      <c r="A98" s="265">
        <v>81</v>
      </c>
      <c r="B98" s="175" t="s">
        <v>143</v>
      </c>
      <c r="C98" s="146" t="s">
        <v>144</v>
      </c>
      <c r="D98" s="20"/>
      <c r="E98" s="15"/>
      <c r="F98" s="27"/>
      <c r="G98" s="31"/>
      <c r="H98" s="31"/>
      <c r="I98" s="274"/>
      <c r="J98" s="282"/>
      <c r="K98" s="41"/>
      <c r="L98" s="31"/>
      <c r="M98" s="36"/>
      <c r="N98" s="33"/>
      <c r="O98" s="31"/>
      <c r="P98" s="27"/>
      <c r="Q98" s="273">
        <f t="shared" si="21"/>
        <v>0</v>
      </c>
    </row>
    <row r="99" spans="1:19" x14ac:dyDescent="0.2">
      <c r="A99" s="265">
        <v>82</v>
      </c>
      <c r="B99" s="19" t="s">
        <v>145</v>
      </c>
      <c r="C99" s="146" t="s">
        <v>27</v>
      </c>
      <c r="D99" s="20">
        <v>328759.98</v>
      </c>
      <c r="E99" s="15"/>
      <c r="F99" s="27">
        <f t="shared" ref="F99:F105" si="22">SUM(D99:E99)</f>
        <v>328759.98</v>
      </c>
      <c r="G99" s="31">
        <v>203227.2</v>
      </c>
      <c r="H99" s="31"/>
      <c r="I99" s="274">
        <f t="shared" ref="I99:I105" si="23">SUM(G99:H99)</f>
        <v>203227.2</v>
      </c>
      <c r="J99" s="282">
        <f t="shared" ref="J99:J105" si="24">F99+I99</f>
        <v>531987.17999999993</v>
      </c>
      <c r="K99" s="41">
        <v>12906465</v>
      </c>
      <c r="L99" s="31"/>
      <c r="M99" s="36">
        <f t="shared" si="19"/>
        <v>12906465</v>
      </c>
      <c r="N99" s="33"/>
      <c r="O99" s="31"/>
      <c r="P99" s="27"/>
      <c r="Q99" s="273">
        <f t="shared" si="21"/>
        <v>13438452.18</v>
      </c>
      <c r="R99" s="261">
        <v>13438452.18</v>
      </c>
      <c r="S99" s="261">
        <f t="shared" ref="S99:S105" si="25">Q99-R99</f>
        <v>0</v>
      </c>
    </row>
    <row r="100" spans="1:19" x14ac:dyDescent="0.2">
      <c r="A100" s="265">
        <v>83</v>
      </c>
      <c r="B100" s="175" t="s">
        <v>146</v>
      </c>
      <c r="C100" s="146" t="s">
        <v>12</v>
      </c>
      <c r="D100" s="20">
        <v>716981.78</v>
      </c>
      <c r="E100" s="15"/>
      <c r="F100" s="27">
        <f t="shared" si="22"/>
        <v>716981.78</v>
      </c>
      <c r="G100" s="31">
        <v>203227.2</v>
      </c>
      <c r="H100" s="31"/>
      <c r="I100" s="274">
        <f t="shared" si="23"/>
        <v>203227.2</v>
      </c>
      <c r="J100" s="282">
        <f t="shared" si="24"/>
        <v>920208.98</v>
      </c>
      <c r="K100" s="41"/>
      <c r="L100" s="31"/>
      <c r="M100" s="36"/>
      <c r="N100" s="33"/>
      <c r="O100" s="31"/>
      <c r="P100" s="27"/>
      <c r="Q100" s="273">
        <f t="shared" si="21"/>
        <v>920208.98</v>
      </c>
      <c r="R100" s="261">
        <v>920208.98</v>
      </c>
      <c r="S100" s="261">
        <f t="shared" si="25"/>
        <v>0</v>
      </c>
    </row>
    <row r="101" spans="1:19" x14ac:dyDescent="0.2">
      <c r="A101" s="265">
        <v>84</v>
      </c>
      <c r="B101" s="175" t="s">
        <v>147</v>
      </c>
      <c r="C101" s="146" t="s">
        <v>26</v>
      </c>
      <c r="D101" s="20"/>
      <c r="E101" s="15"/>
      <c r="F101" s="27"/>
      <c r="G101" s="31"/>
      <c r="H101" s="31"/>
      <c r="I101" s="274"/>
      <c r="J101" s="282"/>
      <c r="K101" s="41"/>
      <c r="L101" s="31"/>
      <c r="M101" s="36"/>
      <c r="N101" s="33"/>
      <c r="O101" s="31"/>
      <c r="P101" s="27"/>
      <c r="Q101" s="273">
        <f t="shared" si="21"/>
        <v>0</v>
      </c>
    </row>
    <row r="102" spans="1:19" x14ac:dyDescent="0.2">
      <c r="A102" s="265">
        <v>85</v>
      </c>
      <c r="B102" s="19" t="s">
        <v>148</v>
      </c>
      <c r="C102" s="146" t="s">
        <v>42</v>
      </c>
      <c r="D102" s="20"/>
      <c r="E102" s="15"/>
      <c r="F102" s="27"/>
      <c r="G102" s="31"/>
      <c r="H102" s="31"/>
      <c r="I102" s="274"/>
      <c r="J102" s="282"/>
      <c r="K102" s="41"/>
      <c r="L102" s="31"/>
      <c r="M102" s="36"/>
      <c r="N102" s="33"/>
      <c r="O102" s="31"/>
      <c r="P102" s="27"/>
      <c r="Q102" s="273">
        <f t="shared" si="21"/>
        <v>0</v>
      </c>
    </row>
    <row r="103" spans="1:19" x14ac:dyDescent="0.2">
      <c r="A103" s="265">
        <v>86</v>
      </c>
      <c r="B103" s="52" t="s">
        <v>150</v>
      </c>
      <c r="C103" s="146" t="s">
        <v>28</v>
      </c>
      <c r="D103" s="20"/>
      <c r="E103" s="15"/>
      <c r="F103" s="27"/>
      <c r="G103" s="31"/>
      <c r="H103" s="31"/>
      <c r="I103" s="274"/>
      <c r="J103" s="282"/>
      <c r="K103" s="41"/>
      <c r="L103" s="31"/>
      <c r="M103" s="36"/>
      <c r="N103" s="33"/>
      <c r="O103" s="31"/>
      <c r="P103" s="27"/>
      <c r="Q103" s="273">
        <f t="shared" si="21"/>
        <v>0</v>
      </c>
    </row>
    <row r="104" spans="1:19" x14ac:dyDescent="0.2">
      <c r="A104" s="265">
        <v>88</v>
      </c>
      <c r="B104" s="52" t="s">
        <v>151</v>
      </c>
      <c r="C104" s="146" t="s">
        <v>29</v>
      </c>
      <c r="D104" s="20">
        <v>328759.98</v>
      </c>
      <c r="E104" s="15"/>
      <c r="F104" s="27">
        <f t="shared" si="22"/>
        <v>328759.98</v>
      </c>
      <c r="G104" s="31"/>
      <c r="H104" s="31"/>
      <c r="I104" s="274"/>
      <c r="J104" s="282">
        <f t="shared" si="24"/>
        <v>328759.98</v>
      </c>
      <c r="K104" s="41"/>
      <c r="L104" s="31"/>
      <c r="M104" s="36"/>
      <c r="N104" s="33"/>
      <c r="O104" s="31"/>
      <c r="P104" s="27"/>
      <c r="Q104" s="273">
        <f t="shared" si="21"/>
        <v>328759.98</v>
      </c>
      <c r="R104" s="261">
        <v>328759.98</v>
      </c>
      <c r="S104" s="261">
        <f t="shared" si="25"/>
        <v>0</v>
      </c>
    </row>
    <row r="105" spans="1:19" x14ac:dyDescent="0.2">
      <c r="A105" s="265">
        <v>89</v>
      </c>
      <c r="B105" s="175" t="s">
        <v>152</v>
      </c>
      <c r="C105" s="146" t="s">
        <v>14</v>
      </c>
      <c r="D105" s="20">
        <v>629017.59999999998</v>
      </c>
      <c r="E105" s="15"/>
      <c r="F105" s="27">
        <f t="shared" si="22"/>
        <v>629017.59999999998</v>
      </c>
      <c r="G105" s="31">
        <v>254034</v>
      </c>
      <c r="H105" s="31"/>
      <c r="I105" s="274">
        <f t="shared" si="23"/>
        <v>254034</v>
      </c>
      <c r="J105" s="282">
        <f t="shared" si="24"/>
        <v>883051.6</v>
      </c>
      <c r="K105" s="41">
        <v>17036533.800000001</v>
      </c>
      <c r="L105" s="31"/>
      <c r="M105" s="36">
        <f t="shared" si="19"/>
        <v>17036533.800000001</v>
      </c>
      <c r="N105" s="33"/>
      <c r="O105" s="31"/>
      <c r="P105" s="27"/>
      <c r="Q105" s="273">
        <f t="shared" si="21"/>
        <v>17919585.400000002</v>
      </c>
      <c r="R105" s="261">
        <v>17919585.400000002</v>
      </c>
      <c r="S105" s="261">
        <f t="shared" si="25"/>
        <v>0</v>
      </c>
    </row>
    <row r="106" spans="1:19" x14ac:dyDescent="0.2">
      <c r="A106" s="265">
        <v>90</v>
      </c>
      <c r="B106" s="52" t="s">
        <v>153</v>
      </c>
      <c r="C106" s="146" t="s">
        <v>30</v>
      </c>
      <c r="D106" s="20"/>
      <c r="E106" s="15"/>
      <c r="F106" s="27"/>
      <c r="G106" s="31"/>
      <c r="H106" s="31"/>
      <c r="I106" s="274"/>
      <c r="J106" s="282"/>
      <c r="K106" s="41"/>
      <c r="L106" s="31"/>
      <c r="M106" s="36"/>
      <c r="N106" s="33"/>
      <c r="O106" s="31"/>
      <c r="P106" s="27"/>
      <c r="Q106" s="273">
        <f t="shared" si="21"/>
        <v>0</v>
      </c>
    </row>
    <row r="107" spans="1:19" x14ac:dyDescent="0.2">
      <c r="A107" s="265">
        <v>91</v>
      </c>
      <c r="B107" s="52" t="s">
        <v>154</v>
      </c>
      <c r="C107" s="146" t="s">
        <v>15</v>
      </c>
      <c r="D107" s="20"/>
      <c r="E107" s="15"/>
      <c r="F107" s="27"/>
      <c r="G107" s="31"/>
      <c r="H107" s="31"/>
      <c r="I107" s="274"/>
      <c r="J107" s="282"/>
      <c r="K107" s="41"/>
      <c r="L107" s="31"/>
      <c r="M107" s="36"/>
      <c r="N107" s="33"/>
      <c r="O107" s="31"/>
      <c r="P107" s="27"/>
      <c r="Q107" s="273">
        <f t="shared" si="21"/>
        <v>0</v>
      </c>
    </row>
    <row r="108" spans="1:19" x14ac:dyDescent="0.2">
      <c r="A108" s="265">
        <v>92</v>
      </c>
      <c r="B108" s="19" t="s">
        <v>155</v>
      </c>
      <c r="C108" s="146" t="s">
        <v>13</v>
      </c>
      <c r="D108" s="20"/>
      <c r="E108" s="15"/>
      <c r="F108" s="27"/>
      <c r="G108" s="31"/>
      <c r="H108" s="31"/>
      <c r="I108" s="274"/>
      <c r="J108" s="282"/>
      <c r="K108" s="41"/>
      <c r="L108" s="31"/>
      <c r="M108" s="36"/>
      <c r="N108" s="33"/>
      <c r="O108" s="31"/>
      <c r="P108" s="27"/>
      <c r="Q108" s="273">
        <f t="shared" si="21"/>
        <v>0</v>
      </c>
    </row>
    <row r="109" spans="1:19" x14ac:dyDescent="0.2">
      <c r="A109" s="265">
        <v>93</v>
      </c>
      <c r="B109" s="175" t="s">
        <v>156</v>
      </c>
      <c r="C109" s="146" t="s">
        <v>31</v>
      </c>
      <c r="D109" s="20"/>
      <c r="E109" s="15"/>
      <c r="F109" s="27"/>
      <c r="G109" s="31"/>
      <c r="H109" s="31"/>
      <c r="I109" s="274"/>
      <c r="J109" s="282"/>
      <c r="K109" s="41"/>
      <c r="L109" s="31"/>
      <c r="M109" s="36"/>
      <c r="N109" s="33"/>
      <c r="O109" s="31"/>
      <c r="P109" s="27"/>
      <c r="Q109" s="273">
        <f t="shared" si="21"/>
        <v>0</v>
      </c>
    </row>
    <row r="110" spans="1:19" x14ac:dyDescent="0.2">
      <c r="A110" s="265">
        <v>94</v>
      </c>
      <c r="B110" s="52" t="s">
        <v>158</v>
      </c>
      <c r="C110" s="146" t="s">
        <v>33</v>
      </c>
      <c r="D110" s="20"/>
      <c r="E110" s="15"/>
      <c r="F110" s="27"/>
      <c r="G110" s="31"/>
      <c r="H110" s="31"/>
      <c r="I110" s="274"/>
      <c r="J110" s="282"/>
      <c r="K110" s="41"/>
      <c r="L110" s="31"/>
      <c r="M110" s="36"/>
      <c r="N110" s="33"/>
      <c r="O110" s="31"/>
      <c r="P110" s="27"/>
      <c r="Q110" s="273">
        <f t="shared" si="21"/>
        <v>0</v>
      </c>
    </row>
    <row r="111" spans="1:19" x14ac:dyDescent="0.2">
      <c r="A111" s="265">
        <v>96</v>
      </c>
      <c r="B111" s="52" t="s">
        <v>160</v>
      </c>
      <c r="C111" s="146" t="s">
        <v>161</v>
      </c>
      <c r="D111" s="20"/>
      <c r="E111" s="15"/>
      <c r="F111" s="27"/>
      <c r="G111" s="31"/>
      <c r="H111" s="31"/>
      <c r="I111" s="274"/>
      <c r="J111" s="282"/>
      <c r="K111" s="41"/>
      <c r="L111" s="31"/>
      <c r="M111" s="36"/>
      <c r="N111" s="33"/>
      <c r="O111" s="31"/>
      <c r="P111" s="27"/>
      <c r="Q111" s="273">
        <f t="shared" si="21"/>
        <v>0</v>
      </c>
    </row>
    <row r="112" spans="1:19" x14ac:dyDescent="0.2">
      <c r="A112" s="265">
        <v>98</v>
      </c>
      <c r="B112" s="52" t="s">
        <v>162</v>
      </c>
      <c r="C112" s="146" t="s">
        <v>163</v>
      </c>
      <c r="D112" s="20"/>
      <c r="E112" s="15"/>
      <c r="F112" s="27"/>
      <c r="G112" s="31"/>
      <c r="H112" s="31"/>
      <c r="I112" s="274"/>
      <c r="J112" s="282"/>
      <c r="K112" s="41"/>
      <c r="L112" s="31"/>
      <c r="M112" s="36"/>
      <c r="N112" s="33"/>
      <c r="O112" s="31"/>
      <c r="P112" s="27"/>
      <c r="Q112" s="273">
        <f t="shared" si="21"/>
        <v>0</v>
      </c>
    </row>
    <row r="113" spans="1:17" x14ac:dyDescent="0.2">
      <c r="A113" s="265">
        <v>99</v>
      </c>
      <c r="B113" s="175" t="s">
        <v>164</v>
      </c>
      <c r="C113" s="146" t="s">
        <v>165</v>
      </c>
      <c r="D113" s="20"/>
      <c r="E113" s="15"/>
      <c r="F113" s="27"/>
      <c r="G113" s="31"/>
      <c r="H113" s="31"/>
      <c r="I113" s="274"/>
      <c r="J113" s="282"/>
      <c r="K113" s="41"/>
      <c r="L113" s="31"/>
      <c r="M113" s="36"/>
      <c r="N113" s="33"/>
      <c r="O113" s="31"/>
      <c r="P113" s="27"/>
      <c r="Q113" s="273">
        <f t="shared" si="21"/>
        <v>0</v>
      </c>
    </row>
    <row r="114" spans="1:17" x14ac:dyDescent="0.2">
      <c r="A114" s="265">
        <v>100</v>
      </c>
      <c r="B114" s="175" t="s">
        <v>166</v>
      </c>
      <c r="C114" s="146" t="s">
        <v>167</v>
      </c>
      <c r="D114" s="20"/>
      <c r="E114" s="15"/>
      <c r="F114" s="27"/>
      <c r="G114" s="31"/>
      <c r="H114" s="31"/>
      <c r="I114" s="274"/>
      <c r="J114" s="282"/>
      <c r="K114" s="41"/>
      <c r="L114" s="31"/>
      <c r="M114" s="36"/>
      <c r="N114" s="33"/>
      <c r="O114" s="31"/>
      <c r="P114" s="27"/>
      <c r="Q114" s="273">
        <f t="shared" si="21"/>
        <v>0</v>
      </c>
    </row>
    <row r="115" spans="1:17" x14ac:dyDescent="0.2">
      <c r="A115" s="265">
        <v>101</v>
      </c>
      <c r="B115" s="175" t="s">
        <v>168</v>
      </c>
      <c r="C115" s="146" t="s">
        <v>169</v>
      </c>
      <c r="D115" s="20"/>
      <c r="E115" s="15"/>
      <c r="F115" s="27"/>
      <c r="G115" s="31"/>
      <c r="H115" s="31"/>
      <c r="I115" s="274"/>
      <c r="J115" s="282"/>
      <c r="K115" s="41"/>
      <c r="L115" s="31"/>
      <c r="M115" s="36"/>
      <c r="N115" s="33"/>
      <c r="O115" s="31"/>
      <c r="P115" s="27"/>
      <c r="Q115" s="273">
        <f t="shared" si="21"/>
        <v>0</v>
      </c>
    </row>
    <row r="116" spans="1:17" x14ac:dyDescent="0.2">
      <c r="A116" s="265">
        <v>102</v>
      </c>
      <c r="B116" s="175" t="s">
        <v>170</v>
      </c>
      <c r="C116" s="146" t="s">
        <v>171</v>
      </c>
      <c r="D116" s="20"/>
      <c r="E116" s="15"/>
      <c r="F116" s="27"/>
      <c r="G116" s="31"/>
      <c r="H116" s="31"/>
      <c r="I116" s="274"/>
      <c r="J116" s="282"/>
      <c r="K116" s="41"/>
      <c r="L116" s="31"/>
      <c r="M116" s="36"/>
      <c r="N116" s="33"/>
      <c r="O116" s="31"/>
      <c r="P116" s="27"/>
      <c r="Q116" s="273">
        <f t="shared" si="21"/>
        <v>0</v>
      </c>
    </row>
    <row r="117" spans="1:17" x14ac:dyDescent="0.2">
      <c r="A117" s="265">
        <v>103</v>
      </c>
      <c r="B117" s="175" t="s">
        <v>172</v>
      </c>
      <c r="C117" s="146" t="s">
        <v>173</v>
      </c>
      <c r="D117" s="20"/>
      <c r="E117" s="15"/>
      <c r="F117" s="27"/>
      <c r="G117" s="31"/>
      <c r="H117" s="31"/>
      <c r="I117" s="274"/>
      <c r="J117" s="282"/>
      <c r="K117" s="41"/>
      <c r="L117" s="31"/>
      <c r="M117" s="36"/>
      <c r="N117" s="33"/>
      <c r="O117" s="31"/>
      <c r="P117" s="27"/>
      <c r="Q117" s="273">
        <f t="shared" si="21"/>
        <v>0</v>
      </c>
    </row>
    <row r="118" spans="1:17" x14ac:dyDescent="0.2">
      <c r="A118" s="265">
        <v>104</v>
      </c>
      <c r="B118" s="116" t="s">
        <v>174</v>
      </c>
      <c r="C118" s="204" t="s">
        <v>175</v>
      </c>
      <c r="D118" s="20"/>
      <c r="E118" s="15"/>
      <c r="F118" s="27"/>
      <c r="G118" s="31"/>
      <c r="H118" s="31"/>
      <c r="I118" s="274"/>
      <c r="J118" s="282"/>
      <c r="K118" s="41"/>
      <c r="L118" s="31"/>
      <c r="M118" s="36"/>
      <c r="N118" s="33"/>
      <c r="O118" s="31"/>
      <c r="P118" s="27"/>
      <c r="Q118" s="273">
        <f t="shared" si="21"/>
        <v>0</v>
      </c>
    </row>
    <row r="119" spans="1:17" x14ac:dyDescent="0.2">
      <c r="A119" s="265">
        <v>105</v>
      </c>
      <c r="B119" s="19" t="s">
        <v>176</v>
      </c>
      <c r="C119" s="146" t="s">
        <v>177</v>
      </c>
      <c r="D119" s="20"/>
      <c r="E119" s="15"/>
      <c r="F119" s="27"/>
      <c r="G119" s="31"/>
      <c r="H119" s="31"/>
      <c r="I119" s="274"/>
      <c r="J119" s="282"/>
      <c r="K119" s="41"/>
      <c r="L119" s="31"/>
      <c r="M119" s="36"/>
      <c r="N119" s="33"/>
      <c r="O119" s="31"/>
      <c r="P119" s="27"/>
      <c r="Q119" s="273">
        <f t="shared" si="21"/>
        <v>0</v>
      </c>
    </row>
    <row r="120" spans="1:17" x14ac:dyDescent="0.2">
      <c r="A120" s="265">
        <v>106</v>
      </c>
      <c r="B120" s="175" t="s">
        <v>178</v>
      </c>
      <c r="C120" s="146" t="s">
        <v>179</v>
      </c>
      <c r="D120" s="20"/>
      <c r="E120" s="15"/>
      <c r="F120" s="27"/>
      <c r="G120" s="31"/>
      <c r="H120" s="31"/>
      <c r="I120" s="274"/>
      <c r="J120" s="282"/>
      <c r="K120" s="41"/>
      <c r="L120" s="31"/>
      <c r="M120" s="36"/>
      <c r="N120" s="33"/>
      <c r="O120" s="31"/>
      <c r="P120" s="27"/>
      <c r="Q120" s="273">
        <f t="shared" si="21"/>
        <v>0</v>
      </c>
    </row>
    <row r="121" spans="1:17" x14ac:dyDescent="0.2">
      <c r="A121" s="265">
        <v>107</v>
      </c>
      <c r="B121" s="52" t="s">
        <v>180</v>
      </c>
      <c r="C121" s="232" t="s">
        <v>181</v>
      </c>
      <c r="D121" s="20"/>
      <c r="E121" s="15"/>
      <c r="F121" s="27"/>
      <c r="G121" s="31"/>
      <c r="H121" s="31"/>
      <c r="I121" s="274"/>
      <c r="J121" s="282"/>
      <c r="K121" s="41"/>
      <c r="L121" s="31"/>
      <c r="M121" s="36"/>
      <c r="N121" s="33"/>
      <c r="O121" s="31"/>
      <c r="P121" s="27"/>
      <c r="Q121" s="273">
        <f t="shared" si="21"/>
        <v>0</v>
      </c>
    </row>
    <row r="122" spans="1:17" x14ac:dyDescent="0.2">
      <c r="A122" s="265">
        <v>108</v>
      </c>
      <c r="B122" s="175" t="s">
        <v>182</v>
      </c>
      <c r="C122" s="146" t="s">
        <v>264</v>
      </c>
      <c r="D122" s="20"/>
      <c r="E122" s="15"/>
      <c r="F122" s="27"/>
      <c r="G122" s="31"/>
      <c r="H122" s="31"/>
      <c r="I122" s="274"/>
      <c r="J122" s="282"/>
      <c r="K122" s="41"/>
      <c r="L122" s="31"/>
      <c r="M122" s="36"/>
      <c r="N122" s="33"/>
      <c r="O122" s="31"/>
      <c r="P122" s="27"/>
      <c r="Q122" s="273">
        <f t="shared" si="21"/>
        <v>0</v>
      </c>
    </row>
    <row r="123" spans="1:17" x14ac:dyDescent="0.2">
      <c r="A123" s="265">
        <v>109</v>
      </c>
      <c r="B123" s="19" t="s">
        <v>183</v>
      </c>
      <c r="C123" s="146" t="s">
        <v>252</v>
      </c>
      <c r="D123" s="20"/>
      <c r="E123" s="15"/>
      <c r="F123" s="27"/>
      <c r="G123" s="31"/>
      <c r="H123" s="31"/>
      <c r="I123" s="274"/>
      <c r="J123" s="282"/>
      <c r="K123" s="41"/>
      <c r="L123" s="31"/>
      <c r="M123" s="36"/>
      <c r="N123" s="33"/>
      <c r="O123" s="31"/>
      <c r="P123" s="27"/>
      <c r="Q123" s="273">
        <f t="shared" si="21"/>
        <v>0</v>
      </c>
    </row>
    <row r="124" spans="1:17" x14ac:dyDescent="0.2">
      <c r="A124" s="265">
        <v>110</v>
      </c>
      <c r="B124" s="52" t="s">
        <v>307</v>
      </c>
      <c r="C124" s="146" t="s">
        <v>312</v>
      </c>
      <c r="D124" s="20"/>
      <c r="E124" s="15"/>
      <c r="F124" s="27"/>
      <c r="G124" s="31"/>
      <c r="H124" s="31"/>
      <c r="I124" s="274"/>
      <c r="J124" s="282"/>
      <c r="K124" s="41"/>
      <c r="L124" s="31"/>
      <c r="M124" s="36"/>
      <c r="N124" s="33"/>
      <c r="O124" s="31"/>
      <c r="P124" s="27"/>
      <c r="Q124" s="273">
        <f t="shared" si="21"/>
        <v>0</v>
      </c>
    </row>
    <row r="125" spans="1:17" x14ac:dyDescent="0.2">
      <c r="A125" s="265">
        <v>111</v>
      </c>
      <c r="B125" s="24" t="s">
        <v>328</v>
      </c>
      <c r="C125" s="204" t="s">
        <v>327</v>
      </c>
      <c r="D125" s="20"/>
      <c r="E125" s="15"/>
      <c r="F125" s="27"/>
      <c r="G125" s="31"/>
      <c r="H125" s="31"/>
      <c r="I125" s="274"/>
      <c r="J125" s="282"/>
      <c r="K125" s="41"/>
      <c r="L125" s="31"/>
      <c r="M125" s="36"/>
      <c r="N125" s="33"/>
      <c r="O125" s="31"/>
      <c r="P125" s="27"/>
      <c r="Q125" s="273">
        <f t="shared" si="21"/>
        <v>0</v>
      </c>
    </row>
    <row r="126" spans="1:17" x14ac:dyDescent="0.2">
      <c r="A126" s="265">
        <v>112</v>
      </c>
      <c r="B126" s="19" t="s">
        <v>184</v>
      </c>
      <c r="C126" s="146" t="s">
        <v>306</v>
      </c>
      <c r="D126" s="20"/>
      <c r="E126" s="15"/>
      <c r="F126" s="27"/>
      <c r="G126" s="31"/>
      <c r="H126" s="31"/>
      <c r="I126" s="274"/>
      <c r="J126" s="282"/>
      <c r="K126" s="41"/>
      <c r="L126" s="31"/>
      <c r="M126" s="36"/>
      <c r="N126" s="33"/>
      <c r="O126" s="31"/>
      <c r="P126" s="27"/>
      <c r="Q126" s="273">
        <f t="shared" si="21"/>
        <v>0</v>
      </c>
    </row>
    <row r="127" spans="1:17" x14ac:dyDescent="0.2">
      <c r="A127" s="265">
        <v>113</v>
      </c>
      <c r="B127" s="175" t="s">
        <v>185</v>
      </c>
      <c r="C127" s="146" t="s">
        <v>186</v>
      </c>
      <c r="D127" s="20"/>
      <c r="E127" s="15"/>
      <c r="F127" s="27"/>
      <c r="G127" s="31"/>
      <c r="H127" s="31"/>
      <c r="I127" s="274"/>
      <c r="J127" s="282"/>
      <c r="K127" s="41"/>
      <c r="L127" s="31"/>
      <c r="M127" s="36"/>
      <c r="N127" s="33"/>
      <c r="O127" s="31"/>
      <c r="P127" s="27"/>
      <c r="Q127" s="273">
        <f t="shared" si="21"/>
        <v>0</v>
      </c>
    </row>
    <row r="128" spans="1:17" ht="25.5" x14ac:dyDescent="0.2">
      <c r="A128" s="265">
        <v>114</v>
      </c>
      <c r="B128" s="175" t="s">
        <v>187</v>
      </c>
      <c r="C128" s="229" t="s">
        <v>300</v>
      </c>
      <c r="D128" s="20"/>
      <c r="E128" s="15"/>
      <c r="F128" s="27"/>
      <c r="G128" s="31"/>
      <c r="H128" s="31"/>
      <c r="I128" s="274"/>
      <c r="J128" s="282"/>
      <c r="K128" s="41"/>
      <c r="L128" s="31"/>
      <c r="M128" s="36"/>
      <c r="N128" s="33"/>
      <c r="O128" s="31"/>
      <c r="P128" s="27"/>
      <c r="Q128" s="273">
        <f t="shared" si="21"/>
        <v>0</v>
      </c>
    </row>
    <row r="129" spans="1:19" x14ac:dyDescent="0.2">
      <c r="A129" s="265">
        <v>115</v>
      </c>
      <c r="B129" s="175" t="s">
        <v>188</v>
      </c>
      <c r="C129" s="146" t="s">
        <v>223</v>
      </c>
      <c r="D129" s="20"/>
      <c r="E129" s="15"/>
      <c r="F129" s="27"/>
      <c r="G129" s="31"/>
      <c r="H129" s="31"/>
      <c r="I129" s="274"/>
      <c r="J129" s="282"/>
      <c r="K129" s="41"/>
      <c r="L129" s="31"/>
      <c r="M129" s="36"/>
      <c r="N129" s="33"/>
      <c r="O129" s="31"/>
      <c r="P129" s="27"/>
      <c r="Q129" s="273">
        <f t="shared" si="21"/>
        <v>0</v>
      </c>
    </row>
    <row r="130" spans="1:19" x14ac:dyDescent="0.2">
      <c r="A130" s="265">
        <v>116</v>
      </c>
      <c r="B130" s="175" t="s">
        <v>189</v>
      </c>
      <c r="C130" s="146" t="s">
        <v>190</v>
      </c>
      <c r="D130" s="20"/>
      <c r="E130" s="15"/>
      <c r="F130" s="27"/>
      <c r="G130" s="31"/>
      <c r="H130" s="31"/>
      <c r="I130" s="274"/>
      <c r="J130" s="282"/>
      <c r="K130" s="41"/>
      <c r="L130" s="31"/>
      <c r="M130" s="36"/>
      <c r="N130" s="33"/>
      <c r="O130" s="31"/>
      <c r="P130" s="27"/>
      <c r="Q130" s="273">
        <f t="shared" si="21"/>
        <v>0</v>
      </c>
    </row>
    <row r="131" spans="1:19" x14ac:dyDescent="0.2">
      <c r="A131" s="265">
        <v>117</v>
      </c>
      <c r="B131" s="175" t="s">
        <v>191</v>
      </c>
      <c r="C131" s="146" t="s">
        <v>39</v>
      </c>
      <c r="D131" s="20"/>
      <c r="E131" s="15"/>
      <c r="F131" s="27"/>
      <c r="G131" s="31"/>
      <c r="H131" s="31"/>
      <c r="I131" s="274"/>
      <c r="J131" s="282"/>
      <c r="K131" s="41"/>
      <c r="L131" s="31"/>
      <c r="M131" s="36"/>
      <c r="N131" s="33"/>
      <c r="O131" s="31"/>
      <c r="P131" s="27"/>
      <c r="Q131" s="273">
        <f t="shared" si="21"/>
        <v>0</v>
      </c>
    </row>
    <row r="132" spans="1:19" x14ac:dyDescent="0.2">
      <c r="A132" s="265">
        <v>118</v>
      </c>
      <c r="B132" s="52" t="s">
        <v>192</v>
      </c>
      <c r="C132" s="146" t="s">
        <v>45</v>
      </c>
      <c r="D132" s="20"/>
      <c r="E132" s="15"/>
      <c r="F132" s="27"/>
      <c r="G132" s="31"/>
      <c r="H132" s="31"/>
      <c r="I132" s="274"/>
      <c r="J132" s="282"/>
      <c r="K132" s="41"/>
      <c r="L132" s="31"/>
      <c r="M132" s="36"/>
      <c r="N132" s="33"/>
      <c r="O132" s="31"/>
      <c r="P132" s="27"/>
      <c r="Q132" s="273">
        <f t="shared" si="21"/>
        <v>0</v>
      </c>
    </row>
    <row r="133" spans="1:19" x14ac:dyDescent="0.2">
      <c r="A133" s="265">
        <v>119</v>
      </c>
      <c r="B133" s="52" t="s">
        <v>193</v>
      </c>
      <c r="C133" s="146" t="s">
        <v>225</v>
      </c>
      <c r="D133" s="20"/>
      <c r="E133" s="15"/>
      <c r="F133" s="27"/>
      <c r="G133" s="31"/>
      <c r="H133" s="31"/>
      <c r="I133" s="274"/>
      <c r="J133" s="282"/>
      <c r="K133" s="41"/>
      <c r="L133" s="31"/>
      <c r="M133" s="36"/>
      <c r="N133" s="33"/>
      <c r="O133" s="31"/>
      <c r="P133" s="27"/>
      <c r="Q133" s="273">
        <f t="shared" ref="Q133:Q146" si="26">J133+M133+P133</f>
        <v>0</v>
      </c>
    </row>
    <row r="134" spans="1:19" x14ac:dyDescent="0.2">
      <c r="A134" s="265">
        <v>120</v>
      </c>
      <c r="B134" s="52" t="s">
        <v>194</v>
      </c>
      <c r="C134" s="146" t="s">
        <v>47</v>
      </c>
      <c r="D134" s="20"/>
      <c r="E134" s="15"/>
      <c r="F134" s="27"/>
      <c r="G134" s="31"/>
      <c r="H134" s="31"/>
      <c r="I134" s="274"/>
      <c r="J134" s="282"/>
      <c r="K134" s="41"/>
      <c r="L134" s="31"/>
      <c r="M134" s="36"/>
      <c r="N134" s="33"/>
      <c r="O134" s="31"/>
      <c r="P134" s="27"/>
      <c r="Q134" s="273">
        <f t="shared" si="26"/>
        <v>0</v>
      </c>
    </row>
    <row r="135" spans="1:19" x14ac:dyDescent="0.2">
      <c r="A135" s="265">
        <v>121</v>
      </c>
      <c r="B135" s="175" t="s">
        <v>195</v>
      </c>
      <c r="C135" s="146" t="s">
        <v>46</v>
      </c>
      <c r="D135" s="20"/>
      <c r="E135" s="15"/>
      <c r="F135" s="27"/>
      <c r="G135" s="31"/>
      <c r="H135" s="31"/>
      <c r="I135" s="274"/>
      <c r="J135" s="282"/>
      <c r="K135" s="41"/>
      <c r="L135" s="31"/>
      <c r="M135" s="36"/>
      <c r="N135" s="33"/>
      <c r="O135" s="31"/>
      <c r="P135" s="27"/>
      <c r="Q135" s="273">
        <f t="shared" si="26"/>
        <v>0</v>
      </c>
    </row>
    <row r="136" spans="1:19" x14ac:dyDescent="0.2">
      <c r="A136" s="265">
        <v>122</v>
      </c>
      <c r="B136" s="175" t="s">
        <v>196</v>
      </c>
      <c r="C136" s="146" t="s">
        <v>197</v>
      </c>
      <c r="D136" s="20"/>
      <c r="E136" s="15"/>
      <c r="F136" s="27"/>
      <c r="G136" s="31"/>
      <c r="H136" s="31"/>
      <c r="I136" s="274"/>
      <c r="J136" s="282"/>
      <c r="K136" s="41"/>
      <c r="L136" s="31"/>
      <c r="M136" s="36"/>
      <c r="N136" s="33"/>
      <c r="O136" s="31"/>
      <c r="P136" s="27"/>
      <c r="Q136" s="273">
        <f t="shared" si="26"/>
        <v>0</v>
      </c>
    </row>
    <row r="137" spans="1:19" x14ac:dyDescent="0.2">
      <c r="A137" s="265">
        <v>123</v>
      </c>
      <c r="B137" s="175" t="s">
        <v>198</v>
      </c>
      <c r="C137" s="146" t="s">
        <v>40</v>
      </c>
      <c r="D137" s="20"/>
      <c r="E137" s="15"/>
      <c r="F137" s="27"/>
      <c r="G137" s="31"/>
      <c r="H137" s="31"/>
      <c r="I137" s="274"/>
      <c r="J137" s="282"/>
      <c r="K137" s="41"/>
      <c r="L137" s="31"/>
      <c r="M137" s="36"/>
      <c r="N137" s="33"/>
      <c r="O137" s="31"/>
      <c r="P137" s="27"/>
      <c r="Q137" s="273">
        <f t="shared" si="26"/>
        <v>0</v>
      </c>
    </row>
    <row r="138" spans="1:19" x14ac:dyDescent="0.2">
      <c r="A138" s="265">
        <v>124</v>
      </c>
      <c r="B138" s="52" t="s">
        <v>199</v>
      </c>
      <c r="C138" s="146" t="s">
        <v>224</v>
      </c>
      <c r="D138" s="20"/>
      <c r="E138" s="15"/>
      <c r="F138" s="27"/>
      <c r="G138" s="31"/>
      <c r="H138" s="31"/>
      <c r="I138" s="274"/>
      <c r="J138" s="282"/>
      <c r="K138" s="41"/>
      <c r="L138" s="31"/>
      <c r="M138" s="36"/>
      <c r="N138" s="33"/>
      <c r="O138" s="31"/>
      <c r="P138" s="27"/>
      <c r="Q138" s="273">
        <f t="shared" si="26"/>
        <v>0</v>
      </c>
    </row>
    <row r="139" spans="1:19" ht="25.5" x14ac:dyDescent="0.2">
      <c r="A139" s="265">
        <v>125</v>
      </c>
      <c r="B139" s="19" t="s">
        <v>200</v>
      </c>
      <c r="C139" s="54" t="s">
        <v>330</v>
      </c>
      <c r="D139" s="20"/>
      <c r="E139" s="15"/>
      <c r="F139" s="27"/>
      <c r="G139" s="31"/>
      <c r="H139" s="31"/>
      <c r="I139" s="274"/>
      <c r="J139" s="282"/>
      <c r="K139" s="41"/>
      <c r="L139" s="31"/>
      <c r="M139" s="36"/>
      <c r="N139" s="33"/>
      <c r="O139" s="31"/>
      <c r="P139" s="27"/>
      <c r="Q139" s="273">
        <f t="shared" si="26"/>
        <v>0</v>
      </c>
    </row>
    <row r="140" spans="1:19" x14ac:dyDescent="0.2">
      <c r="A140" s="265">
        <v>126</v>
      </c>
      <c r="B140" s="175" t="s">
        <v>201</v>
      </c>
      <c r="C140" s="146" t="s">
        <v>202</v>
      </c>
      <c r="D140" s="20"/>
      <c r="E140" s="15"/>
      <c r="F140" s="27"/>
      <c r="G140" s="31"/>
      <c r="H140" s="31"/>
      <c r="I140" s="274"/>
      <c r="J140" s="282"/>
      <c r="K140" s="41"/>
      <c r="L140" s="31"/>
      <c r="M140" s="36"/>
      <c r="N140" s="33"/>
      <c r="O140" s="31"/>
      <c r="P140" s="27"/>
      <c r="Q140" s="273">
        <f t="shared" si="26"/>
        <v>0</v>
      </c>
    </row>
    <row r="141" spans="1:19" x14ac:dyDescent="0.2">
      <c r="A141" s="265">
        <v>127</v>
      </c>
      <c r="B141" s="52" t="s">
        <v>203</v>
      </c>
      <c r="C141" s="146" t="s">
        <v>204</v>
      </c>
      <c r="D141" s="20"/>
      <c r="E141" s="15"/>
      <c r="F141" s="27"/>
      <c r="G141" s="31"/>
      <c r="H141" s="31"/>
      <c r="I141" s="274"/>
      <c r="J141" s="282"/>
      <c r="K141" s="41"/>
      <c r="L141" s="31"/>
      <c r="M141" s="36"/>
      <c r="N141" s="33"/>
      <c r="O141" s="31"/>
      <c r="P141" s="27"/>
      <c r="Q141" s="273">
        <f t="shared" si="26"/>
        <v>0</v>
      </c>
    </row>
    <row r="142" spans="1:19" x14ac:dyDescent="0.2">
      <c r="A142" s="265">
        <v>128</v>
      </c>
      <c r="B142" s="175" t="s">
        <v>205</v>
      </c>
      <c r="C142" s="146" t="s">
        <v>206</v>
      </c>
      <c r="D142" s="20"/>
      <c r="E142" s="15"/>
      <c r="F142" s="27"/>
      <c r="G142" s="31"/>
      <c r="H142" s="31"/>
      <c r="I142" s="274"/>
      <c r="J142" s="282"/>
      <c r="K142" s="41"/>
      <c r="L142" s="31"/>
      <c r="M142" s="36"/>
      <c r="N142" s="33"/>
      <c r="O142" s="31"/>
      <c r="P142" s="27"/>
      <c r="Q142" s="273">
        <f t="shared" si="26"/>
        <v>0</v>
      </c>
    </row>
    <row r="143" spans="1:19" x14ac:dyDescent="0.2">
      <c r="A143" s="265">
        <v>129</v>
      </c>
      <c r="B143" s="18" t="s">
        <v>253</v>
      </c>
      <c r="C143" s="203" t="s">
        <v>254</v>
      </c>
      <c r="D143" s="20"/>
      <c r="E143" s="15"/>
      <c r="F143" s="27"/>
      <c r="G143" s="31"/>
      <c r="H143" s="31"/>
      <c r="I143" s="274"/>
      <c r="J143" s="282"/>
      <c r="K143" s="41"/>
      <c r="L143" s="31"/>
      <c r="M143" s="36"/>
      <c r="N143" s="33"/>
      <c r="O143" s="31"/>
      <c r="P143" s="27"/>
      <c r="Q143" s="273">
        <f t="shared" si="26"/>
        <v>0</v>
      </c>
    </row>
    <row r="144" spans="1:19" x14ac:dyDescent="0.2">
      <c r="A144" s="265">
        <v>130</v>
      </c>
      <c r="B144" s="21" t="s">
        <v>255</v>
      </c>
      <c r="C144" s="203" t="s">
        <v>256</v>
      </c>
      <c r="D144" s="20"/>
      <c r="E144" s="15">
        <v>37576431</v>
      </c>
      <c r="F144" s="27">
        <f t="shared" ref="F144" si="27">SUM(D144:E144)</f>
        <v>37576431</v>
      </c>
      <c r="G144" s="31"/>
      <c r="H144" s="31">
        <v>14022051</v>
      </c>
      <c r="I144" s="274">
        <f t="shared" ref="I144" si="28">SUM(G144:H144)</f>
        <v>14022051</v>
      </c>
      <c r="J144" s="282">
        <f t="shared" ref="J144" si="29">F144+I144</f>
        <v>51598482</v>
      </c>
      <c r="K144" s="41"/>
      <c r="L144" s="31">
        <v>313120080</v>
      </c>
      <c r="M144" s="36">
        <f t="shared" ref="M144" si="30">SUM(K144:L144)</f>
        <v>313120080</v>
      </c>
      <c r="N144" s="33"/>
      <c r="O144" s="31">
        <v>52936108.399999999</v>
      </c>
      <c r="P144" s="27">
        <f t="shared" ref="P144" si="31">SUM(N144:O144)</f>
        <v>52936108.399999999</v>
      </c>
      <c r="Q144" s="273">
        <f t="shared" si="26"/>
        <v>417654670.39999998</v>
      </c>
      <c r="R144" s="261">
        <v>417654670.39999998</v>
      </c>
      <c r="S144" s="261">
        <f t="shared" ref="S144" si="32">Q144-R144</f>
        <v>0</v>
      </c>
    </row>
    <row r="145" spans="1:19" x14ac:dyDescent="0.2">
      <c r="A145" s="265">
        <v>131</v>
      </c>
      <c r="B145" s="147" t="s">
        <v>257</v>
      </c>
      <c r="C145" s="313" t="s">
        <v>326</v>
      </c>
      <c r="D145" s="20"/>
      <c r="E145" s="15"/>
      <c r="F145" s="27"/>
      <c r="G145" s="31"/>
      <c r="H145" s="31"/>
      <c r="I145" s="274"/>
      <c r="J145" s="282"/>
      <c r="K145" s="41"/>
      <c r="L145" s="31"/>
      <c r="M145" s="36"/>
      <c r="N145" s="33"/>
      <c r="O145" s="31"/>
      <c r="P145" s="27"/>
      <c r="Q145" s="273">
        <f t="shared" si="26"/>
        <v>0</v>
      </c>
    </row>
    <row r="146" spans="1:19" x14ac:dyDescent="0.2">
      <c r="A146" s="265">
        <v>132</v>
      </c>
      <c r="B146" s="176" t="s">
        <v>262</v>
      </c>
      <c r="C146" s="167" t="s">
        <v>263</v>
      </c>
      <c r="D146" s="20"/>
      <c r="E146" s="15"/>
      <c r="F146" s="27"/>
      <c r="G146" s="31"/>
      <c r="H146" s="31"/>
      <c r="I146" s="274"/>
      <c r="J146" s="282"/>
      <c r="K146" s="41"/>
      <c r="L146" s="31"/>
      <c r="M146" s="36"/>
      <c r="N146" s="33"/>
      <c r="O146" s="31"/>
      <c r="P146" s="27"/>
      <c r="Q146" s="273">
        <f t="shared" si="26"/>
        <v>0</v>
      </c>
    </row>
    <row r="147" spans="1:19" x14ac:dyDescent="0.2">
      <c r="A147" s="265">
        <v>133</v>
      </c>
      <c r="B147" s="24" t="s">
        <v>298</v>
      </c>
      <c r="C147" s="167" t="s">
        <v>297</v>
      </c>
      <c r="D147" s="20"/>
      <c r="E147" s="15"/>
      <c r="F147" s="27"/>
      <c r="G147" s="31"/>
      <c r="H147" s="31"/>
      <c r="I147" s="274"/>
      <c r="J147" s="282"/>
      <c r="K147" s="41"/>
      <c r="L147" s="31"/>
      <c r="M147" s="36"/>
      <c r="N147" s="33"/>
      <c r="O147" s="31"/>
      <c r="P147" s="27"/>
      <c r="Q147" s="273">
        <f t="shared" ref="Q147" si="33">J147+M147+P147</f>
        <v>0</v>
      </c>
    </row>
    <row r="148" spans="1:19" x14ac:dyDescent="0.2">
      <c r="A148" s="265">
        <v>134</v>
      </c>
      <c r="B148" s="24" t="s">
        <v>305</v>
      </c>
      <c r="C148" s="167" t="s">
        <v>304</v>
      </c>
      <c r="D148" s="20"/>
      <c r="E148" s="15"/>
      <c r="F148" s="27"/>
      <c r="G148" s="31"/>
      <c r="H148" s="31"/>
      <c r="I148" s="274"/>
      <c r="J148" s="282"/>
      <c r="K148" s="41"/>
      <c r="L148" s="31"/>
      <c r="M148" s="36"/>
      <c r="N148" s="33"/>
      <c r="O148" s="31"/>
      <c r="P148" s="27"/>
      <c r="Q148" s="273">
        <f t="shared" ref="Q148" si="34">J148+M148+P148</f>
        <v>0</v>
      </c>
    </row>
    <row r="149" spans="1:19" s="4" customFormat="1" ht="13.5" thickBot="1" x14ac:dyDescent="0.25">
      <c r="A149" s="302">
        <v>135</v>
      </c>
      <c r="B149" s="303" t="s">
        <v>308</v>
      </c>
      <c r="C149" s="304" t="s">
        <v>309</v>
      </c>
      <c r="D149" s="305"/>
      <c r="E149" s="306"/>
      <c r="F149" s="307"/>
      <c r="G149" s="308"/>
      <c r="H149" s="308"/>
      <c r="I149" s="309"/>
      <c r="J149" s="310"/>
      <c r="K149" s="299"/>
      <c r="L149" s="300"/>
      <c r="M149" s="301"/>
      <c r="N149" s="311"/>
      <c r="O149" s="300"/>
      <c r="P149" s="307"/>
      <c r="Q149" s="312">
        <f t="shared" ref="Q149" si="35">J149+M149+P149</f>
        <v>0</v>
      </c>
      <c r="R149" s="6"/>
      <c r="S149" s="6"/>
    </row>
    <row r="150" spans="1:19" x14ac:dyDescent="0.2">
      <c r="D150" s="346">
        <v>11901209.560000001</v>
      </c>
      <c r="E150" s="346">
        <v>37576431</v>
      </c>
      <c r="F150" s="346">
        <v>49478094.159999996</v>
      </c>
      <c r="G150" s="346">
        <v>4440976.2</v>
      </c>
      <c r="H150" s="346">
        <v>14022051</v>
      </c>
      <c r="I150" s="346">
        <v>18463032.780000001</v>
      </c>
      <c r="J150" s="346">
        <v>67941126.939999998</v>
      </c>
      <c r="K150" s="346">
        <v>141454856.40000001</v>
      </c>
      <c r="L150" s="346">
        <v>313120080</v>
      </c>
      <c r="M150" s="346">
        <v>454576966.79000002</v>
      </c>
      <c r="N150" s="347">
        <v>23557954</v>
      </c>
      <c r="O150" s="346">
        <v>52936108.399999999</v>
      </c>
      <c r="P150" s="347">
        <v>76494807.670000002</v>
      </c>
      <c r="Q150" s="290">
        <v>599012901.39999998</v>
      </c>
    </row>
    <row r="151" spans="1:19" x14ac:dyDescent="0.2">
      <c r="D151" s="6">
        <f>D6-D150</f>
        <v>0</v>
      </c>
      <c r="E151" s="6">
        <f t="shared" ref="E151:Q151" si="36">E6-E150</f>
        <v>0</v>
      </c>
      <c r="F151" s="6">
        <f t="shared" si="36"/>
        <v>0</v>
      </c>
      <c r="G151" s="6">
        <f t="shared" si="36"/>
        <v>0</v>
      </c>
      <c r="H151" s="6">
        <f t="shared" si="36"/>
        <v>0</v>
      </c>
      <c r="I151" s="6">
        <f t="shared" si="36"/>
        <v>0</v>
      </c>
      <c r="J151" s="6">
        <f t="shared" si="36"/>
        <v>0</v>
      </c>
      <c r="K151" s="6">
        <f t="shared" si="36"/>
        <v>0</v>
      </c>
      <c r="L151" s="6">
        <f t="shared" si="36"/>
        <v>0</v>
      </c>
      <c r="M151" s="6">
        <f t="shared" si="36"/>
        <v>0</v>
      </c>
      <c r="N151" s="6">
        <f t="shared" si="36"/>
        <v>0</v>
      </c>
      <c r="O151" s="6">
        <f t="shared" si="36"/>
        <v>0</v>
      </c>
      <c r="P151" s="6">
        <f t="shared" si="36"/>
        <v>0</v>
      </c>
      <c r="Q151" s="6">
        <f t="shared" si="36"/>
        <v>0</v>
      </c>
    </row>
    <row r="152" spans="1:19" x14ac:dyDescent="0.2">
      <c r="K152" s="261"/>
      <c r="L152" s="261"/>
      <c r="M152" s="261"/>
    </row>
    <row r="153" spans="1:19" x14ac:dyDescent="0.2">
      <c r="Q153" s="166"/>
    </row>
    <row r="154" spans="1:19" x14ac:dyDescent="0.2">
      <c r="Q154" s="261"/>
    </row>
  </sheetData>
  <mergeCells count="19">
    <mergeCell ref="A1:Q1"/>
    <mergeCell ref="A6:C6"/>
    <mergeCell ref="A11:C11"/>
    <mergeCell ref="Q3:Q5"/>
    <mergeCell ref="K3:M4"/>
    <mergeCell ref="N3:P4"/>
    <mergeCell ref="A8:C8"/>
    <mergeCell ref="A3:A5"/>
    <mergeCell ref="B3:B5"/>
    <mergeCell ref="C3:C5"/>
    <mergeCell ref="D3:J3"/>
    <mergeCell ref="D4:F4"/>
    <mergeCell ref="G4:I4"/>
    <mergeCell ref="J4:J5"/>
    <mergeCell ref="A92:A95"/>
    <mergeCell ref="B92:B95"/>
    <mergeCell ref="A7:C7"/>
    <mergeCell ref="A9:C9"/>
    <mergeCell ref="A10:C10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154"/>
  <sheetViews>
    <sheetView zoomScale="90" zoomScaleNormal="90" workbookViewId="0">
      <pane xSplit="3" ySplit="11" topLeftCell="K126" activePane="bottomRight" state="frozen"/>
      <selection pane="topRight" activeCell="D1" sqref="D1"/>
      <selection pane="bottomLeft" activeCell="A9" sqref="A9"/>
      <selection pane="bottomRight" activeCell="C139" sqref="C139"/>
    </sheetView>
  </sheetViews>
  <sheetFormatPr defaultRowHeight="12.75" x14ac:dyDescent="0.2"/>
  <cols>
    <col min="1" max="1" width="5.42578125" style="4" customWidth="1"/>
    <col min="2" max="2" width="9.140625" style="4"/>
    <col min="3" max="3" width="39.5703125" style="43" customWidth="1"/>
    <col min="4" max="4" width="15.85546875" style="5" customWidth="1"/>
    <col min="5" max="5" width="16.28515625" style="5" customWidth="1"/>
    <col min="6" max="6" width="15.42578125" style="6" customWidth="1"/>
    <col min="7" max="7" width="14" style="5" customWidth="1"/>
    <col min="8" max="8" width="13.7109375" style="5" customWidth="1"/>
    <col min="9" max="9" width="15" style="6" customWidth="1"/>
    <col min="10" max="10" width="15.28515625" style="3" customWidth="1"/>
    <col min="11" max="11" width="15" style="6" customWidth="1"/>
    <col min="12" max="12" width="15.7109375" style="6" customWidth="1"/>
    <col min="13" max="13" width="15.7109375" style="3" customWidth="1"/>
    <col min="14" max="14" width="13.7109375" style="6" customWidth="1"/>
    <col min="15" max="15" width="13.42578125" style="6" customWidth="1"/>
    <col min="16" max="16" width="14.42578125" style="3" customWidth="1"/>
    <col min="17" max="17" width="15.7109375" style="3" customWidth="1"/>
    <col min="18" max="18" width="18.140625" style="6" customWidth="1"/>
    <col min="19" max="19" width="14.5703125" style="4" customWidth="1"/>
    <col min="20" max="16384" width="9.140625" style="4"/>
  </cols>
  <sheetData>
    <row r="1" spans="1:19" ht="15.75" x14ac:dyDescent="0.2">
      <c r="A1" s="490" t="s">
        <v>323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</row>
    <row r="2" spans="1:19" ht="13.5" thickBot="1" x14ac:dyDescent="0.25"/>
    <row r="3" spans="1:19" s="184" customFormat="1" ht="15" customHeight="1" x14ac:dyDescent="0.2">
      <c r="A3" s="440" t="s">
        <v>43</v>
      </c>
      <c r="B3" s="443" t="s">
        <v>265</v>
      </c>
      <c r="C3" s="522" t="s">
        <v>44</v>
      </c>
      <c r="D3" s="525" t="s">
        <v>260</v>
      </c>
      <c r="E3" s="526"/>
      <c r="F3" s="526"/>
      <c r="G3" s="526"/>
      <c r="H3" s="526"/>
      <c r="I3" s="526"/>
      <c r="J3" s="527"/>
      <c r="K3" s="535" t="s">
        <v>268</v>
      </c>
      <c r="L3" s="536"/>
      <c r="M3" s="536"/>
      <c r="N3" s="538" t="s">
        <v>269</v>
      </c>
      <c r="O3" s="536"/>
      <c r="P3" s="539"/>
      <c r="Q3" s="458" t="s">
        <v>259</v>
      </c>
      <c r="R3" s="212"/>
    </row>
    <row r="4" spans="1:19" s="184" customFormat="1" ht="22.5" customHeight="1" x14ac:dyDescent="0.2">
      <c r="A4" s="518"/>
      <c r="B4" s="520"/>
      <c r="C4" s="523"/>
      <c r="D4" s="530" t="s">
        <v>226</v>
      </c>
      <c r="E4" s="531"/>
      <c r="F4" s="532"/>
      <c r="G4" s="533" t="s">
        <v>227</v>
      </c>
      <c r="H4" s="534"/>
      <c r="I4" s="503"/>
      <c r="J4" s="528" t="s">
        <v>231</v>
      </c>
      <c r="K4" s="537"/>
      <c r="L4" s="537"/>
      <c r="M4" s="537"/>
      <c r="N4" s="540"/>
      <c r="O4" s="537"/>
      <c r="P4" s="541"/>
      <c r="Q4" s="515"/>
      <c r="R4" s="212"/>
    </row>
    <row r="5" spans="1:19" s="184" customFormat="1" ht="54.75" customHeight="1" thickBot="1" x14ac:dyDescent="0.25">
      <c r="A5" s="519"/>
      <c r="B5" s="521"/>
      <c r="C5" s="524"/>
      <c r="D5" s="209" t="s">
        <v>285</v>
      </c>
      <c r="E5" s="267" t="s">
        <v>287</v>
      </c>
      <c r="F5" s="213" t="s">
        <v>231</v>
      </c>
      <c r="G5" s="267" t="s">
        <v>286</v>
      </c>
      <c r="H5" s="267" t="s">
        <v>254</v>
      </c>
      <c r="I5" s="267" t="s">
        <v>270</v>
      </c>
      <c r="J5" s="529"/>
      <c r="K5" s="210" t="s">
        <v>286</v>
      </c>
      <c r="L5" s="213" t="s">
        <v>254</v>
      </c>
      <c r="M5" s="214" t="s">
        <v>231</v>
      </c>
      <c r="N5" s="209" t="s">
        <v>286</v>
      </c>
      <c r="O5" s="213" t="s">
        <v>254</v>
      </c>
      <c r="P5" s="215" t="s">
        <v>231</v>
      </c>
      <c r="Q5" s="516"/>
      <c r="R5" s="212"/>
    </row>
    <row r="6" spans="1:19" s="7" customFormat="1" ht="14.25" customHeight="1" x14ac:dyDescent="0.2">
      <c r="A6" s="512" t="s">
        <v>222</v>
      </c>
      <c r="B6" s="513"/>
      <c r="C6" s="514"/>
      <c r="D6" s="251">
        <f t="shared" ref="D6:Q6" si="0">SUM(D7:D11)</f>
        <v>132097913.58</v>
      </c>
      <c r="E6" s="68">
        <f t="shared" si="0"/>
        <v>108042619.5</v>
      </c>
      <c r="F6" s="68">
        <f t="shared" si="0"/>
        <v>240141246.59999999</v>
      </c>
      <c r="G6" s="68">
        <f t="shared" si="0"/>
        <v>115586338.97000001</v>
      </c>
      <c r="H6" s="68">
        <f t="shared" si="0"/>
        <v>91422891.25</v>
      </c>
      <c r="I6" s="68">
        <f t="shared" si="0"/>
        <v>207010115.67000002</v>
      </c>
      <c r="J6" s="249">
        <f t="shared" si="0"/>
        <v>447151362.27000004</v>
      </c>
      <c r="K6" s="67">
        <f t="shared" si="0"/>
        <v>268400324.40000001</v>
      </c>
      <c r="L6" s="68">
        <f t="shared" si="0"/>
        <v>467471724.72000003</v>
      </c>
      <c r="M6" s="249">
        <f t="shared" si="0"/>
        <v>735873996.40999997</v>
      </c>
      <c r="N6" s="67">
        <f t="shared" si="0"/>
        <v>8948980.8000000007</v>
      </c>
      <c r="O6" s="68">
        <f t="shared" si="0"/>
        <v>5717404.4000000004</v>
      </c>
      <c r="P6" s="69">
        <f t="shared" si="0"/>
        <v>14666445.670000002</v>
      </c>
      <c r="Q6" s="136">
        <f t="shared" si="0"/>
        <v>1197691804.3499999</v>
      </c>
      <c r="R6" s="252">
        <v>1197691804.3499999</v>
      </c>
      <c r="S6" s="3">
        <f>Q6-R6</f>
        <v>0</v>
      </c>
    </row>
    <row r="7" spans="1:19" s="7" customFormat="1" ht="17.25" customHeight="1" x14ac:dyDescent="0.2">
      <c r="A7" s="363" t="s">
        <v>313</v>
      </c>
      <c r="B7" s="367"/>
      <c r="C7" s="367"/>
      <c r="D7" s="197"/>
      <c r="E7" s="8"/>
      <c r="F7" s="8"/>
      <c r="G7" s="8"/>
      <c r="H7" s="8"/>
      <c r="I7" s="8"/>
      <c r="J7" s="164"/>
      <c r="K7" s="197"/>
      <c r="L7" s="8"/>
      <c r="M7" s="157"/>
      <c r="N7" s="201"/>
      <c r="O7" s="8"/>
      <c r="P7" s="157"/>
      <c r="Q7" s="149"/>
      <c r="R7" s="252"/>
      <c r="S7" s="3"/>
    </row>
    <row r="8" spans="1:19" s="7" customFormat="1" ht="17.25" customHeight="1" x14ac:dyDescent="0.2">
      <c r="A8" s="366" t="s">
        <v>53</v>
      </c>
      <c r="B8" s="517"/>
      <c r="C8" s="517"/>
      <c r="D8" s="197"/>
      <c r="E8" s="8"/>
      <c r="F8" s="8">
        <v>713.52</v>
      </c>
      <c r="G8" s="8"/>
      <c r="H8" s="8"/>
      <c r="I8" s="8">
        <v>885.45</v>
      </c>
      <c r="J8" s="164">
        <f>F8+I8</f>
        <v>1598.97</v>
      </c>
      <c r="K8" s="197"/>
      <c r="L8" s="8"/>
      <c r="M8" s="157">
        <v>1947.29</v>
      </c>
      <c r="N8" s="201"/>
      <c r="O8" s="8"/>
      <c r="P8" s="157">
        <v>60.47</v>
      </c>
      <c r="Q8" s="156">
        <f t="shared" ref="Q8" si="1">J8+M8+P8</f>
        <v>3606.73</v>
      </c>
      <c r="R8" s="252">
        <v>3606.73</v>
      </c>
      <c r="S8" s="3">
        <f t="shared" ref="S8:S63" si="2">Q8-R8</f>
        <v>0</v>
      </c>
    </row>
    <row r="9" spans="1:19" ht="17.25" customHeight="1" x14ac:dyDescent="0.2">
      <c r="A9" s="366" t="s">
        <v>314</v>
      </c>
      <c r="B9" s="367"/>
      <c r="C9" s="368"/>
      <c r="D9" s="185"/>
      <c r="E9" s="76"/>
      <c r="F9" s="76"/>
      <c r="G9" s="76"/>
      <c r="H9" s="76"/>
      <c r="I9" s="76"/>
      <c r="J9" s="200"/>
      <c r="K9" s="198"/>
      <c r="L9" s="76"/>
      <c r="M9" s="199"/>
      <c r="N9" s="185"/>
      <c r="O9" s="76"/>
      <c r="P9" s="199"/>
      <c r="Q9" s="151"/>
      <c r="R9" s="216"/>
      <c r="S9" s="3"/>
    </row>
    <row r="10" spans="1:19" ht="17.25" customHeight="1" x14ac:dyDescent="0.2">
      <c r="A10" s="366" t="s">
        <v>315</v>
      </c>
      <c r="B10" s="367"/>
      <c r="C10" s="368"/>
      <c r="D10" s="185"/>
      <c r="E10" s="76"/>
      <c r="F10" s="76"/>
      <c r="G10" s="76"/>
      <c r="H10" s="76"/>
      <c r="I10" s="76"/>
      <c r="J10" s="200"/>
      <c r="K10" s="198"/>
      <c r="L10" s="76"/>
      <c r="M10" s="199"/>
      <c r="N10" s="185"/>
      <c r="O10" s="76"/>
      <c r="P10" s="200"/>
      <c r="Q10" s="161"/>
      <c r="R10" s="216"/>
      <c r="S10" s="3"/>
    </row>
    <row r="11" spans="1:19" s="7" customFormat="1" ht="16.5" customHeight="1" x14ac:dyDescent="0.2">
      <c r="A11" s="360" t="s">
        <v>221</v>
      </c>
      <c r="B11" s="361"/>
      <c r="C11" s="474"/>
      <c r="D11" s="170">
        <f t="shared" ref="D11:Q11" si="3">SUM(D12:D149)-D92</f>
        <v>132097913.58</v>
      </c>
      <c r="E11" s="172">
        <f t="shared" si="3"/>
        <v>108042619.5</v>
      </c>
      <c r="F11" s="172">
        <f t="shared" si="3"/>
        <v>240140533.07999998</v>
      </c>
      <c r="G11" s="172">
        <f t="shared" si="3"/>
        <v>115586338.97000001</v>
      </c>
      <c r="H11" s="172">
        <f t="shared" si="3"/>
        <v>91422891.25</v>
      </c>
      <c r="I11" s="172">
        <f t="shared" si="3"/>
        <v>207009230.22000003</v>
      </c>
      <c r="J11" s="173">
        <f t="shared" si="3"/>
        <v>447149763.30000001</v>
      </c>
      <c r="K11" s="170">
        <f t="shared" si="3"/>
        <v>268400324.40000001</v>
      </c>
      <c r="L11" s="172">
        <f t="shared" si="3"/>
        <v>467471724.72000003</v>
      </c>
      <c r="M11" s="78">
        <f t="shared" si="3"/>
        <v>735872049.12</v>
      </c>
      <c r="N11" s="171">
        <f t="shared" si="3"/>
        <v>8948980.8000000007</v>
      </c>
      <c r="O11" s="172">
        <f t="shared" si="3"/>
        <v>5717404.4000000004</v>
      </c>
      <c r="P11" s="173">
        <f t="shared" si="3"/>
        <v>14666385.200000001</v>
      </c>
      <c r="Q11" s="13">
        <f t="shared" si="3"/>
        <v>1197688197.6199999</v>
      </c>
      <c r="R11" s="3">
        <v>1197688197.6199999</v>
      </c>
      <c r="S11" s="3">
        <f t="shared" si="2"/>
        <v>0</v>
      </c>
    </row>
    <row r="12" spans="1:19" x14ac:dyDescent="0.2">
      <c r="A12" s="59">
        <v>1</v>
      </c>
      <c r="B12" s="52" t="s">
        <v>54</v>
      </c>
      <c r="C12" s="146" t="s">
        <v>41</v>
      </c>
      <c r="D12" s="33">
        <v>882955.44</v>
      </c>
      <c r="E12" s="31"/>
      <c r="F12" s="27">
        <f>SUM(D12:E12)</f>
        <v>882955.44</v>
      </c>
      <c r="G12" s="31">
        <v>832188.64</v>
      </c>
      <c r="H12" s="31"/>
      <c r="I12" s="8">
        <f>SUM(G12:H12)</f>
        <v>832188.64</v>
      </c>
      <c r="J12" s="164">
        <f>F12+I12</f>
        <v>1715144.08</v>
      </c>
      <c r="K12" s="41"/>
      <c r="L12" s="31"/>
      <c r="M12" s="36"/>
      <c r="N12" s="33"/>
      <c r="O12" s="31"/>
      <c r="P12" s="28"/>
      <c r="Q12" s="156">
        <f>J12+M12+P12</f>
        <v>1715144.08</v>
      </c>
      <c r="R12" s="6">
        <v>1715144.08</v>
      </c>
      <c r="S12" s="6">
        <f t="shared" si="2"/>
        <v>0</v>
      </c>
    </row>
    <row r="13" spans="1:19" x14ac:dyDescent="0.2">
      <c r="A13" s="59">
        <v>2</v>
      </c>
      <c r="B13" s="19" t="s">
        <v>55</v>
      </c>
      <c r="C13" s="146" t="s">
        <v>207</v>
      </c>
      <c r="D13" s="202">
        <v>903576.48</v>
      </c>
      <c r="E13" s="31"/>
      <c r="F13" s="27">
        <f t="shared" ref="F13:F63" si="4">SUM(D13:E13)</f>
        <v>903576.48</v>
      </c>
      <c r="G13" s="155">
        <v>859091.29</v>
      </c>
      <c r="H13" s="31"/>
      <c r="I13" s="8">
        <f t="shared" ref="I13:I63" si="5">SUM(G13:H13)</f>
        <v>859091.29</v>
      </c>
      <c r="J13" s="164">
        <f t="shared" ref="J13:J63" si="6">F13+I13</f>
        <v>1762667.77</v>
      </c>
      <c r="K13" s="41"/>
      <c r="L13" s="31"/>
      <c r="M13" s="36"/>
      <c r="N13" s="33"/>
      <c r="O13" s="31"/>
      <c r="P13" s="28"/>
      <c r="Q13" s="156">
        <f t="shared" ref="Q13:Q71" si="7">J13+M13+P13</f>
        <v>1762667.77</v>
      </c>
      <c r="R13" s="6">
        <v>1762667.77</v>
      </c>
      <c r="S13" s="6">
        <f t="shared" si="2"/>
        <v>0</v>
      </c>
    </row>
    <row r="14" spans="1:19" x14ac:dyDescent="0.2">
      <c r="A14" s="59">
        <v>3</v>
      </c>
      <c r="B14" s="175" t="s">
        <v>56</v>
      </c>
      <c r="C14" s="146" t="s">
        <v>5</v>
      </c>
      <c r="D14" s="202">
        <v>3151738.5</v>
      </c>
      <c r="E14" s="31"/>
      <c r="F14" s="27">
        <f t="shared" si="4"/>
        <v>3151738.5</v>
      </c>
      <c r="G14" s="155">
        <v>3852459.48</v>
      </c>
      <c r="H14" s="31"/>
      <c r="I14" s="8">
        <f t="shared" si="5"/>
        <v>3852459.48</v>
      </c>
      <c r="J14" s="164">
        <f t="shared" si="6"/>
        <v>7004197.9800000004</v>
      </c>
      <c r="K14" s="41">
        <v>15733812.119999999</v>
      </c>
      <c r="L14" s="31"/>
      <c r="M14" s="36">
        <f t="shared" ref="M14:M60" si="8">SUM(K14:L14)</f>
        <v>15733812.119999999</v>
      </c>
      <c r="N14" s="33">
        <v>1740079.6</v>
      </c>
      <c r="O14" s="31"/>
      <c r="P14" s="28">
        <f t="shared" ref="P14:P60" si="9">SUM(N14:O14)</f>
        <v>1740079.6</v>
      </c>
      <c r="Q14" s="156">
        <f t="shared" si="7"/>
        <v>24478089.700000003</v>
      </c>
      <c r="R14" s="6">
        <v>24478089.700000003</v>
      </c>
      <c r="S14" s="6">
        <f t="shared" si="2"/>
        <v>0</v>
      </c>
    </row>
    <row r="15" spans="1:19" x14ac:dyDescent="0.2">
      <c r="A15" s="59">
        <v>4</v>
      </c>
      <c r="B15" s="52" t="s">
        <v>57</v>
      </c>
      <c r="C15" s="146" t="s">
        <v>208</v>
      </c>
      <c r="D15" s="202">
        <v>1054485</v>
      </c>
      <c r="E15" s="31"/>
      <c r="F15" s="27">
        <f t="shared" si="4"/>
        <v>1054485</v>
      </c>
      <c r="G15" s="155">
        <v>1160400.97</v>
      </c>
      <c r="H15" s="31"/>
      <c r="I15" s="8">
        <f t="shared" si="5"/>
        <v>1160400.97</v>
      </c>
      <c r="J15" s="164">
        <f t="shared" si="6"/>
        <v>2214885.9699999997</v>
      </c>
      <c r="K15" s="41"/>
      <c r="L15" s="31"/>
      <c r="M15" s="36"/>
      <c r="N15" s="33"/>
      <c r="O15" s="31"/>
      <c r="P15" s="28"/>
      <c r="Q15" s="156">
        <f t="shared" si="7"/>
        <v>2214885.9699999997</v>
      </c>
      <c r="R15" s="6">
        <v>2214885.9699999997</v>
      </c>
      <c r="S15" s="6">
        <f t="shared" si="2"/>
        <v>0</v>
      </c>
    </row>
    <row r="16" spans="1:19" x14ac:dyDescent="0.2">
      <c r="A16" s="59">
        <v>5</v>
      </c>
      <c r="B16" s="52" t="s">
        <v>58</v>
      </c>
      <c r="C16" s="54" t="s">
        <v>8</v>
      </c>
      <c r="D16" s="58">
        <v>1051204.3799999999</v>
      </c>
      <c r="E16" s="31"/>
      <c r="F16" s="27">
        <f t="shared" si="4"/>
        <v>1051204.3799999999</v>
      </c>
      <c r="G16" s="155">
        <v>1217793.29</v>
      </c>
      <c r="H16" s="31"/>
      <c r="I16" s="8">
        <f t="shared" si="5"/>
        <v>1217793.29</v>
      </c>
      <c r="J16" s="10">
        <f t="shared" si="6"/>
        <v>2268997.67</v>
      </c>
      <c r="K16" s="32"/>
      <c r="L16" s="31"/>
      <c r="M16" s="28"/>
      <c r="N16" s="32"/>
      <c r="O16" s="31"/>
      <c r="P16" s="28"/>
      <c r="Q16" s="156">
        <f t="shared" si="7"/>
        <v>2268997.67</v>
      </c>
      <c r="R16" s="6">
        <v>2268997.67</v>
      </c>
      <c r="S16" s="6">
        <f t="shared" si="2"/>
        <v>0</v>
      </c>
    </row>
    <row r="17" spans="1:19" x14ac:dyDescent="0.2">
      <c r="A17" s="59">
        <v>6</v>
      </c>
      <c r="B17" s="175" t="s">
        <v>59</v>
      </c>
      <c r="C17" s="54" t="s">
        <v>60</v>
      </c>
      <c r="D17" s="58">
        <v>9451466.2200000007</v>
      </c>
      <c r="E17" s="31"/>
      <c r="F17" s="27">
        <f t="shared" si="4"/>
        <v>9451466.2200000007</v>
      </c>
      <c r="G17" s="155">
        <v>3136848.99</v>
      </c>
      <c r="H17" s="31"/>
      <c r="I17" s="8">
        <f t="shared" si="5"/>
        <v>3136848.99</v>
      </c>
      <c r="J17" s="10">
        <f t="shared" si="6"/>
        <v>12588315.210000001</v>
      </c>
      <c r="K17" s="32">
        <v>35169697.68</v>
      </c>
      <c r="L17" s="31"/>
      <c r="M17" s="28">
        <f t="shared" si="8"/>
        <v>35169697.68</v>
      </c>
      <c r="N17" s="32">
        <v>1242914</v>
      </c>
      <c r="O17" s="31"/>
      <c r="P17" s="29">
        <f t="shared" si="9"/>
        <v>1242914</v>
      </c>
      <c r="Q17" s="149">
        <f t="shared" si="7"/>
        <v>49000926.890000001</v>
      </c>
      <c r="R17" s="6">
        <v>49000926.890000001</v>
      </c>
      <c r="S17" s="6">
        <f t="shared" si="2"/>
        <v>0</v>
      </c>
    </row>
    <row r="18" spans="1:19" x14ac:dyDescent="0.2">
      <c r="A18" s="59">
        <v>7</v>
      </c>
      <c r="B18" s="52" t="s">
        <v>61</v>
      </c>
      <c r="C18" s="54" t="s">
        <v>209</v>
      </c>
      <c r="D18" s="58">
        <v>3011140.5</v>
      </c>
      <c r="E18" s="31"/>
      <c r="F18" s="27">
        <f t="shared" si="4"/>
        <v>3011140.5</v>
      </c>
      <c r="G18" s="155">
        <v>805285.99</v>
      </c>
      <c r="H18" s="31"/>
      <c r="I18" s="8">
        <f t="shared" si="5"/>
        <v>805285.99</v>
      </c>
      <c r="J18" s="10">
        <f t="shared" si="6"/>
        <v>3816426.49</v>
      </c>
      <c r="K18" s="32"/>
      <c r="L18" s="31"/>
      <c r="M18" s="28"/>
      <c r="N18" s="32"/>
      <c r="O18" s="31"/>
      <c r="P18" s="29"/>
      <c r="Q18" s="149">
        <f t="shared" si="7"/>
        <v>3816426.49</v>
      </c>
      <c r="R18" s="6">
        <v>3816426.49</v>
      </c>
      <c r="S18" s="6">
        <f t="shared" si="2"/>
        <v>0</v>
      </c>
    </row>
    <row r="19" spans="1:19" x14ac:dyDescent="0.2">
      <c r="A19" s="59">
        <v>8</v>
      </c>
      <c r="B19" s="175" t="s">
        <v>62</v>
      </c>
      <c r="C19" s="54" t="s">
        <v>17</v>
      </c>
      <c r="D19" s="58">
        <v>1068076.1399999999</v>
      </c>
      <c r="E19" s="31"/>
      <c r="F19" s="27">
        <f t="shared" si="4"/>
        <v>1068076.1399999999</v>
      </c>
      <c r="G19" s="155">
        <v>756861.22</v>
      </c>
      <c r="H19" s="31"/>
      <c r="I19" s="8">
        <f t="shared" si="5"/>
        <v>756861.22</v>
      </c>
      <c r="J19" s="10">
        <f t="shared" si="6"/>
        <v>1824937.3599999999</v>
      </c>
      <c r="K19" s="32"/>
      <c r="L19" s="31"/>
      <c r="M19" s="28"/>
      <c r="N19" s="32"/>
      <c r="O19" s="31"/>
      <c r="P19" s="29"/>
      <c r="Q19" s="149">
        <f t="shared" si="7"/>
        <v>1824937.3599999999</v>
      </c>
      <c r="R19" s="6">
        <v>1824937.3599999999</v>
      </c>
      <c r="S19" s="6">
        <f t="shared" si="2"/>
        <v>0</v>
      </c>
    </row>
    <row r="20" spans="1:19" x14ac:dyDescent="0.2">
      <c r="A20" s="59">
        <v>9</v>
      </c>
      <c r="B20" s="175" t="s">
        <v>63</v>
      </c>
      <c r="C20" s="54" t="s">
        <v>6</v>
      </c>
      <c r="D20" s="58">
        <v>1168838.04</v>
      </c>
      <c r="E20" s="31"/>
      <c r="F20" s="27">
        <f t="shared" si="4"/>
        <v>1168838.04</v>
      </c>
      <c r="G20" s="155">
        <v>1775574.9</v>
      </c>
      <c r="H20" s="31"/>
      <c r="I20" s="8">
        <f t="shared" si="5"/>
        <v>1775574.9</v>
      </c>
      <c r="J20" s="10">
        <f t="shared" si="6"/>
        <v>2944412.94</v>
      </c>
      <c r="K20" s="32">
        <v>5553110.1600000001</v>
      </c>
      <c r="L20" s="31"/>
      <c r="M20" s="28">
        <f t="shared" si="8"/>
        <v>5553110.1600000001</v>
      </c>
      <c r="N20" s="32"/>
      <c r="O20" s="31"/>
      <c r="P20" s="29"/>
      <c r="Q20" s="149">
        <f t="shared" si="7"/>
        <v>8497523.0999999996</v>
      </c>
      <c r="R20" s="6">
        <v>8497523.0999999996</v>
      </c>
      <c r="S20" s="6">
        <f t="shared" si="2"/>
        <v>0</v>
      </c>
    </row>
    <row r="21" spans="1:19" x14ac:dyDescent="0.2">
      <c r="A21" s="59">
        <v>10</v>
      </c>
      <c r="B21" s="175" t="s">
        <v>64</v>
      </c>
      <c r="C21" s="54" t="s">
        <v>18</v>
      </c>
      <c r="D21" s="58"/>
      <c r="E21" s="31"/>
      <c r="F21" s="27"/>
      <c r="G21" s="155"/>
      <c r="H21" s="31"/>
      <c r="I21" s="8"/>
      <c r="J21" s="10"/>
      <c r="K21" s="32"/>
      <c r="L21" s="31"/>
      <c r="M21" s="28"/>
      <c r="N21" s="32"/>
      <c r="O21" s="31"/>
      <c r="P21" s="29"/>
      <c r="Q21" s="149">
        <f t="shared" si="7"/>
        <v>0</v>
      </c>
      <c r="S21" s="6"/>
    </row>
    <row r="22" spans="1:19" x14ac:dyDescent="0.2">
      <c r="A22" s="59">
        <v>11</v>
      </c>
      <c r="B22" s="175" t="s">
        <v>65</v>
      </c>
      <c r="C22" s="54" t="s">
        <v>7</v>
      </c>
      <c r="D22" s="58">
        <v>1045111.8</v>
      </c>
      <c r="E22" s="31"/>
      <c r="F22" s="27">
        <f t="shared" si="4"/>
        <v>1045111.8</v>
      </c>
      <c r="G22" s="155">
        <v>1097628.1200000001</v>
      </c>
      <c r="H22" s="31"/>
      <c r="I22" s="8">
        <f t="shared" si="5"/>
        <v>1097628.1200000001</v>
      </c>
      <c r="J22" s="10">
        <f t="shared" si="6"/>
        <v>2142739.92</v>
      </c>
      <c r="K22" s="32"/>
      <c r="L22" s="31"/>
      <c r="M22" s="28"/>
      <c r="N22" s="32"/>
      <c r="O22" s="31"/>
      <c r="P22" s="29"/>
      <c r="Q22" s="149">
        <f t="shared" si="7"/>
        <v>2142739.92</v>
      </c>
      <c r="R22" s="6">
        <v>2142739.92</v>
      </c>
      <c r="S22" s="6">
        <f t="shared" si="2"/>
        <v>0</v>
      </c>
    </row>
    <row r="23" spans="1:19" x14ac:dyDescent="0.2">
      <c r="A23" s="59">
        <v>12</v>
      </c>
      <c r="B23" s="175" t="s">
        <v>66</v>
      </c>
      <c r="C23" s="54" t="s">
        <v>19</v>
      </c>
      <c r="D23" s="58">
        <v>2161928.58</v>
      </c>
      <c r="E23" s="31"/>
      <c r="F23" s="27">
        <f t="shared" si="4"/>
        <v>2161928.58</v>
      </c>
      <c r="G23" s="155">
        <v>1488613.3</v>
      </c>
      <c r="H23" s="31"/>
      <c r="I23" s="8">
        <f t="shared" si="5"/>
        <v>1488613.3</v>
      </c>
      <c r="J23" s="10">
        <f t="shared" si="6"/>
        <v>3650541.88</v>
      </c>
      <c r="K23" s="32"/>
      <c r="L23" s="31"/>
      <c r="M23" s="28"/>
      <c r="N23" s="32"/>
      <c r="O23" s="31"/>
      <c r="P23" s="29"/>
      <c r="Q23" s="149">
        <f t="shared" si="7"/>
        <v>3650541.88</v>
      </c>
      <c r="R23" s="6">
        <v>3650541.88</v>
      </c>
      <c r="S23" s="6">
        <f t="shared" si="2"/>
        <v>0</v>
      </c>
    </row>
    <row r="24" spans="1:19" ht="12" customHeight="1" x14ac:dyDescent="0.2">
      <c r="A24" s="59">
        <v>13</v>
      </c>
      <c r="B24" s="175" t="s">
        <v>232</v>
      </c>
      <c r="C24" s="54" t="s">
        <v>233</v>
      </c>
      <c r="D24" s="58"/>
      <c r="E24" s="31"/>
      <c r="F24" s="27"/>
      <c r="G24" s="155"/>
      <c r="H24" s="31"/>
      <c r="I24" s="8"/>
      <c r="J24" s="10"/>
      <c r="K24" s="32"/>
      <c r="L24" s="31"/>
      <c r="M24" s="28"/>
      <c r="N24" s="32"/>
      <c r="O24" s="31"/>
      <c r="P24" s="29"/>
      <c r="Q24" s="149">
        <f t="shared" si="7"/>
        <v>0</v>
      </c>
      <c r="S24" s="6"/>
    </row>
    <row r="25" spans="1:19" x14ac:dyDescent="0.2">
      <c r="A25" s="59">
        <v>14</v>
      </c>
      <c r="B25" s="175" t="s">
        <v>67</v>
      </c>
      <c r="C25" s="54" t="s">
        <v>22</v>
      </c>
      <c r="D25" s="58">
        <v>1482840.24</v>
      </c>
      <c r="E25" s="31"/>
      <c r="F25" s="27">
        <f t="shared" si="4"/>
        <v>1482840.24</v>
      </c>
      <c r="G25" s="155">
        <v>615173.93000000005</v>
      </c>
      <c r="H25" s="31"/>
      <c r="I25" s="8">
        <f t="shared" si="5"/>
        <v>615173.93000000005</v>
      </c>
      <c r="J25" s="10">
        <f t="shared" si="6"/>
        <v>2098014.17</v>
      </c>
      <c r="K25" s="32"/>
      <c r="L25" s="31"/>
      <c r="M25" s="28"/>
      <c r="N25" s="32"/>
      <c r="O25" s="31"/>
      <c r="P25" s="29"/>
      <c r="Q25" s="149">
        <f t="shared" si="7"/>
        <v>2098014.17</v>
      </c>
      <c r="R25" s="6">
        <v>2098014.17</v>
      </c>
      <c r="S25" s="6">
        <f t="shared" si="2"/>
        <v>0</v>
      </c>
    </row>
    <row r="26" spans="1:19" x14ac:dyDescent="0.2">
      <c r="A26" s="59">
        <v>15</v>
      </c>
      <c r="B26" s="175" t="s">
        <v>68</v>
      </c>
      <c r="C26" s="54" t="s">
        <v>10</v>
      </c>
      <c r="D26" s="58">
        <v>2253317.2799999998</v>
      </c>
      <c r="E26" s="31"/>
      <c r="F26" s="27">
        <f t="shared" si="4"/>
        <v>2253317.2799999998</v>
      </c>
      <c r="G26" s="155">
        <v>1461710.65</v>
      </c>
      <c r="H26" s="31"/>
      <c r="I26" s="8">
        <f t="shared" si="5"/>
        <v>1461710.65</v>
      </c>
      <c r="J26" s="10">
        <f t="shared" si="6"/>
        <v>3715027.9299999997</v>
      </c>
      <c r="K26" s="32">
        <v>5553110.1600000001</v>
      </c>
      <c r="L26" s="31"/>
      <c r="M26" s="28">
        <f t="shared" si="8"/>
        <v>5553110.1600000001</v>
      </c>
      <c r="N26" s="32"/>
      <c r="O26" s="31"/>
      <c r="P26" s="29"/>
      <c r="Q26" s="149">
        <f t="shared" si="7"/>
        <v>9268138.0899999999</v>
      </c>
      <c r="R26" s="6">
        <v>9268138.0899999999</v>
      </c>
      <c r="S26" s="6">
        <f t="shared" si="2"/>
        <v>0</v>
      </c>
    </row>
    <row r="27" spans="1:19" x14ac:dyDescent="0.2">
      <c r="A27" s="59">
        <v>16</v>
      </c>
      <c r="B27" s="175" t="s">
        <v>69</v>
      </c>
      <c r="C27" s="54" t="s">
        <v>310</v>
      </c>
      <c r="D27" s="58">
        <v>2719165.32</v>
      </c>
      <c r="E27" s="31"/>
      <c r="F27" s="27">
        <f t="shared" si="4"/>
        <v>2719165.32</v>
      </c>
      <c r="G27" s="155">
        <v>1092247.5900000001</v>
      </c>
      <c r="H27" s="31"/>
      <c r="I27" s="8">
        <f t="shared" si="5"/>
        <v>1092247.5900000001</v>
      </c>
      <c r="J27" s="10">
        <f t="shared" si="6"/>
        <v>3811412.91</v>
      </c>
      <c r="K27" s="32">
        <v>12957257.039999999</v>
      </c>
      <c r="L27" s="31"/>
      <c r="M27" s="28">
        <f t="shared" si="8"/>
        <v>12957257.039999999</v>
      </c>
      <c r="N27" s="32"/>
      <c r="O27" s="31"/>
      <c r="P27" s="29"/>
      <c r="Q27" s="149">
        <f t="shared" si="7"/>
        <v>16768669.949999999</v>
      </c>
      <c r="R27" s="6">
        <v>16768669.949999999</v>
      </c>
      <c r="S27" s="6">
        <f t="shared" si="2"/>
        <v>0</v>
      </c>
    </row>
    <row r="28" spans="1:19" x14ac:dyDescent="0.2">
      <c r="A28" s="59">
        <v>17</v>
      </c>
      <c r="B28" s="175" t="s">
        <v>70</v>
      </c>
      <c r="C28" s="54" t="s">
        <v>9</v>
      </c>
      <c r="D28" s="58">
        <v>4920461.34</v>
      </c>
      <c r="E28" s="31"/>
      <c r="F28" s="27">
        <f t="shared" si="4"/>
        <v>4920461.34</v>
      </c>
      <c r="G28" s="155">
        <v>8974724.0399999991</v>
      </c>
      <c r="H28" s="31"/>
      <c r="I28" s="8">
        <f t="shared" si="5"/>
        <v>8974724.0399999991</v>
      </c>
      <c r="J28" s="10">
        <f t="shared" si="6"/>
        <v>13895185.379999999</v>
      </c>
      <c r="K28" s="32">
        <v>18510367.199999999</v>
      </c>
      <c r="L28" s="31"/>
      <c r="M28" s="28">
        <f t="shared" si="8"/>
        <v>18510367.199999999</v>
      </c>
      <c r="N28" s="32"/>
      <c r="O28" s="31"/>
      <c r="P28" s="29"/>
      <c r="Q28" s="149">
        <f t="shared" si="7"/>
        <v>32405552.579999998</v>
      </c>
      <c r="R28" s="6">
        <v>32405552.579999998</v>
      </c>
      <c r="S28" s="6">
        <f t="shared" si="2"/>
        <v>0</v>
      </c>
    </row>
    <row r="29" spans="1:19" x14ac:dyDescent="0.2">
      <c r="A29" s="59">
        <v>18</v>
      </c>
      <c r="B29" s="52" t="s">
        <v>71</v>
      </c>
      <c r="C29" s="54" t="s">
        <v>11</v>
      </c>
      <c r="D29" s="58">
        <v>876394.2</v>
      </c>
      <c r="E29" s="31"/>
      <c r="F29" s="27">
        <f t="shared" si="4"/>
        <v>876394.2</v>
      </c>
      <c r="G29" s="155">
        <v>1122737.26</v>
      </c>
      <c r="H29" s="31"/>
      <c r="I29" s="8">
        <f t="shared" si="5"/>
        <v>1122737.26</v>
      </c>
      <c r="J29" s="10">
        <f t="shared" si="6"/>
        <v>1999131.46</v>
      </c>
      <c r="K29" s="32"/>
      <c r="L29" s="31"/>
      <c r="M29" s="28"/>
      <c r="N29" s="32"/>
      <c r="O29" s="31"/>
      <c r="P29" s="29"/>
      <c r="Q29" s="149">
        <f t="shared" si="7"/>
        <v>1999131.46</v>
      </c>
      <c r="R29" s="6">
        <v>1999131.46</v>
      </c>
      <c r="S29" s="6">
        <f t="shared" si="2"/>
        <v>0</v>
      </c>
    </row>
    <row r="30" spans="1:19" x14ac:dyDescent="0.2">
      <c r="A30" s="59">
        <v>19</v>
      </c>
      <c r="B30" s="52" t="s">
        <v>72</v>
      </c>
      <c r="C30" s="54" t="s">
        <v>210</v>
      </c>
      <c r="D30" s="58">
        <v>723611.04</v>
      </c>
      <c r="E30" s="31"/>
      <c r="F30" s="27">
        <f t="shared" si="4"/>
        <v>723611.04</v>
      </c>
      <c r="G30" s="155">
        <v>762241.75</v>
      </c>
      <c r="H30" s="31"/>
      <c r="I30" s="8">
        <f t="shared" si="5"/>
        <v>762241.75</v>
      </c>
      <c r="J30" s="10">
        <f t="shared" si="6"/>
        <v>1485852.79</v>
      </c>
      <c r="K30" s="32"/>
      <c r="L30" s="31"/>
      <c r="M30" s="28"/>
      <c r="N30" s="32"/>
      <c r="O30" s="31"/>
      <c r="P30" s="29"/>
      <c r="Q30" s="149">
        <f t="shared" si="7"/>
        <v>1485852.79</v>
      </c>
      <c r="R30" s="6">
        <v>1485852.79</v>
      </c>
      <c r="S30" s="6">
        <f t="shared" si="2"/>
        <v>0</v>
      </c>
    </row>
    <row r="31" spans="1:19" x14ac:dyDescent="0.2">
      <c r="A31" s="59">
        <v>20</v>
      </c>
      <c r="B31" s="52" t="s">
        <v>73</v>
      </c>
      <c r="C31" s="54" t="s">
        <v>311</v>
      </c>
      <c r="D31" s="58">
        <v>3504639.48</v>
      </c>
      <c r="E31" s="31"/>
      <c r="F31" s="27">
        <f t="shared" si="4"/>
        <v>3504639.48</v>
      </c>
      <c r="G31" s="155">
        <v>1461710.65</v>
      </c>
      <c r="H31" s="31"/>
      <c r="I31" s="8">
        <f t="shared" si="5"/>
        <v>1461710.65</v>
      </c>
      <c r="J31" s="10">
        <f t="shared" si="6"/>
        <v>4966350.13</v>
      </c>
      <c r="K31" s="32">
        <v>9255183.5999999996</v>
      </c>
      <c r="L31" s="31"/>
      <c r="M31" s="28">
        <f t="shared" si="8"/>
        <v>9255183.5999999996</v>
      </c>
      <c r="N31" s="32"/>
      <c r="O31" s="31"/>
      <c r="P31" s="29"/>
      <c r="Q31" s="149">
        <f t="shared" si="7"/>
        <v>14221533.73</v>
      </c>
      <c r="R31" s="6">
        <v>14221533.73</v>
      </c>
      <c r="S31" s="6">
        <f t="shared" si="2"/>
        <v>0</v>
      </c>
    </row>
    <row r="32" spans="1:19" x14ac:dyDescent="0.2">
      <c r="A32" s="59">
        <v>21</v>
      </c>
      <c r="B32" s="52" t="s">
        <v>74</v>
      </c>
      <c r="C32" s="54" t="s">
        <v>37</v>
      </c>
      <c r="D32" s="58">
        <v>2890694.88</v>
      </c>
      <c r="E32" s="31"/>
      <c r="F32" s="27">
        <f t="shared" si="4"/>
        <v>2890694.88</v>
      </c>
      <c r="G32" s="155">
        <v>1092247.5900000001</v>
      </c>
      <c r="H32" s="31"/>
      <c r="I32" s="8">
        <f t="shared" si="5"/>
        <v>1092247.5900000001</v>
      </c>
      <c r="J32" s="10">
        <f t="shared" si="6"/>
        <v>3982942.4699999997</v>
      </c>
      <c r="K32" s="32">
        <v>7404146.8799999999</v>
      </c>
      <c r="L32" s="31"/>
      <c r="M32" s="28">
        <f t="shared" si="8"/>
        <v>7404146.8799999999</v>
      </c>
      <c r="N32" s="32"/>
      <c r="O32" s="31"/>
      <c r="P32" s="29"/>
      <c r="Q32" s="149">
        <f t="shared" si="7"/>
        <v>11387089.35</v>
      </c>
      <c r="R32" s="6">
        <v>11387089.35</v>
      </c>
      <c r="S32" s="6">
        <f t="shared" si="2"/>
        <v>0</v>
      </c>
    </row>
    <row r="33" spans="1:19" x14ac:dyDescent="0.2">
      <c r="A33" s="59">
        <v>22</v>
      </c>
      <c r="B33" s="175" t="s">
        <v>75</v>
      </c>
      <c r="C33" s="54" t="s">
        <v>76</v>
      </c>
      <c r="D33" s="58"/>
      <c r="E33" s="31"/>
      <c r="F33" s="27"/>
      <c r="G33" s="155"/>
      <c r="H33" s="31"/>
      <c r="I33" s="8"/>
      <c r="J33" s="10"/>
      <c r="K33" s="32"/>
      <c r="L33" s="31"/>
      <c r="M33" s="28"/>
      <c r="N33" s="32"/>
      <c r="O33" s="31"/>
      <c r="P33" s="29"/>
      <c r="Q33" s="149">
        <f t="shared" si="7"/>
        <v>0</v>
      </c>
      <c r="S33" s="6"/>
    </row>
    <row r="34" spans="1:19" x14ac:dyDescent="0.2">
      <c r="A34" s="59">
        <v>23</v>
      </c>
      <c r="B34" s="175" t="s">
        <v>77</v>
      </c>
      <c r="C34" s="54" t="s">
        <v>78</v>
      </c>
      <c r="D34" s="58"/>
      <c r="E34" s="31"/>
      <c r="F34" s="27"/>
      <c r="G34" s="155"/>
      <c r="H34" s="31"/>
      <c r="I34" s="8"/>
      <c r="J34" s="10"/>
      <c r="K34" s="32"/>
      <c r="L34" s="31"/>
      <c r="M34" s="28"/>
      <c r="N34" s="32"/>
      <c r="O34" s="31"/>
      <c r="P34" s="29"/>
      <c r="Q34" s="149">
        <f t="shared" si="7"/>
        <v>0</v>
      </c>
      <c r="S34" s="6"/>
    </row>
    <row r="35" spans="1:19" ht="25.5" x14ac:dyDescent="0.2">
      <c r="A35" s="59">
        <v>24</v>
      </c>
      <c r="B35" s="175" t="s">
        <v>79</v>
      </c>
      <c r="C35" s="54" t="s">
        <v>80</v>
      </c>
      <c r="D35" s="58"/>
      <c r="E35" s="31"/>
      <c r="F35" s="27"/>
      <c r="G35" s="155"/>
      <c r="H35" s="31"/>
      <c r="I35" s="8"/>
      <c r="J35" s="10"/>
      <c r="K35" s="32"/>
      <c r="L35" s="31"/>
      <c r="M35" s="28"/>
      <c r="N35" s="32"/>
      <c r="O35" s="31"/>
      <c r="P35" s="29"/>
      <c r="Q35" s="149">
        <f t="shared" si="7"/>
        <v>0</v>
      </c>
      <c r="S35" s="6"/>
    </row>
    <row r="36" spans="1:19" x14ac:dyDescent="0.2">
      <c r="A36" s="59">
        <v>25</v>
      </c>
      <c r="B36" s="52" t="s">
        <v>81</v>
      </c>
      <c r="C36" s="54" t="s">
        <v>82</v>
      </c>
      <c r="D36" s="58">
        <v>2458121.7000000002</v>
      </c>
      <c r="E36" s="31"/>
      <c r="F36" s="27">
        <f t="shared" si="4"/>
        <v>2458121.7000000002</v>
      </c>
      <c r="G36" s="155">
        <v>1716389.07</v>
      </c>
      <c r="H36" s="31"/>
      <c r="I36" s="8">
        <f t="shared" si="5"/>
        <v>1716389.07</v>
      </c>
      <c r="J36" s="10">
        <f t="shared" si="6"/>
        <v>4174510.7700000005</v>
      </c>
      <c r="K36" s="32"/>
      <c r="L36" s="31"/>
      <c r="M36" s="28"/>
      <c r="N36" s="32"/>
      <c r="O36" s="31"/>
      <c r="P36" s="29"/>
      <c r="Q36" s="149">
        <f t="shared" si="7"/>
        <v>4174510.7700000005</v>
      </c>
      <c r="R36" s="6">
        <v>4174510.7700000005</v>
      </c>
      <c r="S36" s="6">
        <f t="shared" si="2"/>
        <v>0</v>
      </c>
    </row>
    <row r="37" spans="1:19" x14ac:dyDescent="0.2">
      <c r="A37" s="59">
        <v>26</v>
      </c>
      <c r="B37" s="175" t="s">
        <v>83</v>
      </c>
      <c r="C37" s="54" t="s">
        <v>84</v>
      </c>
      <c r="D37" s="58"/>
      <c r="E37" s="31"/>
      <c r="F37" s="27"/>
      <c r="G37" s="155"/>
      <c r="H37" s="31"/>
      <c r="I37" s="8"/>
      <c r="J37" s="10"/>
      <c r="K37" s="32"/>
      <c r="L37" s="31"/>
      <c r="M37" s="28"/>
      <c r="N37" s="32"/>
      <c r="O37" s="31"/>
      <c r="P37" s="29"/>
      <c r="Q37" s="149">
        <f t="shared" si="7"/>
        <v>0</v>
      </c>
      <c r="S37" s="6"/>
    </row>
    <row r="38" spans="1:19" x14ac:dyDescent="0.2">
      <c r="A38" s="59">
        <v>27</v>
      </c>
      <c r="B38" s="19" t="s">
        <v>85</v>
      </c>
      <c r="C38" s="54" t="s">
        <v>86</v>
      </c>
      <c r="D38" s="58"/>
      <c r="E38" s="31"/>
      <c r="F38" s="27"/>
      <c r="G38" s="155"/>
      <c r="H38" s="31"/>
      <c r="I38" s="8"/>
      <c r="J38" s="10"/>
      <c r="K38" s="32"/>
      <c r="L38" s="31"/>
      <c r="M38" s="28"/>
      <c r="N38" s="32"/>
      <c r="O38" s="31"/>
      <c r="P38" s="29"/>
      <c r="Q38" s="149">
        <f t="shared" si="7"/>
        <v>0</v>
      </c>
      <c r="S38" s="6"/>
    </row>
    <row r="39" spans="1:19" x14ac:dyDescent="0.2">
      <c r="A39" s="265">
        <v>28</v>
      </c>
      <c r="B39" s="19" t="s">
        <v>87</v>
      </c>
      <c r="C39" s="54" t="s">
        <v>38</v>
      </c>
      <c r="D39" s="58">
        <v>4174354.62</v>
      </c>
      <c r="E39" s="31"/>
      <c r="F39" s="27">
        <f t="shared" si="4"/>
        <v>4174354.62</v>
      </c>
      <c r="G39" s="155">
        <v>4932152.5</v>
      </c>
      <c r="H39" s="31"/>
      <c r="I39" s="8">
        <f t="shared" si="5"/>
        <v>4932152.5</v>
      </c>
      <c r="J39" s="10">
        <f t="shared" si="6"/>
        <v>9106507.120000001</v>
      </c>
      <c r="K39" s="32">
        <v>16659330.48</v>
      </c>
      <c r="L39" s="31"/>
      <c r="M39" s="28">
        <f t="shared" si="8"/>
        <v>16659330.48</v>
      </c>
      <c r="N39" s="32"/>
      <c r="O39" s="31"/>
      <c r="P39" s="29"/>
      <c r="Q39" s="149">
        <f t="shared" si="7"/>
        <v>25765837.600000001</v>
      </c>
      <c r="R39" s="6">
        <v>25765837.600000001</v>
      </c>
      <c r="S39" s="6">
        <f t="shared" si="2"/>
        <v>0</v>
      </c>
    </row>
    <row r="40" spans="1:19" x14ac:dyDescent="0.2">
      <c r="A40" s="265">
        <v>29</v>
      </c>
      <c r="B40" s="52" t="s">
        <v>88</v>
      </c>
      <c r="C40" s="54" t="s">
        <v>36</v>
      </c>
      <c r="D40" s="58">
        <v>7491998.7599999998</v>
      </c>
      <c r="E40" s="31"/>
      <c r="F40" s="27">
        <f t="shared" si="4"/>
        <v>7491998.7599999998</v>
      </c>
      <c r="G40" s="155">
        <v>3820176.3</v>
      </c>
      <c r="H40" s="31"/>
      <c r="I40" s="8">
        <f t="shared" si="5"/>
        <v>3820176.3</v>
      </c>
      <c r="J40" s="10">
        <f t="shared" si="6"/>
        <v>11312175.059999999</v>
      </c>
      <c r="K40" s="32">
        <v>19435885.559999999</v>
      </c>
      <c r="L40" s="31"/>
      <c r="M40" s="28">
        <f t="shared" si="8"/>
        <v>19435885.559999999</v>
      </c>
      <c r="N40" s="32">
        <v>2237245.2000000002</v>
      </c>
      <c r="O40" s="31"/>
      <c r="P40" s="29">
        <f t="shared" si="9"/>
        <v>2237245.2000000002</v>
      </c>
      <c r="Q40" s="149">
        <f t="shared" si="7"/>
        <v>32985305.819999997</v>
      </c>
      <c r="R40" s="6">
        <v>32985305.819999997</v>
      </c>
      <c r="S40" s="6">
        <f t="shared" si="2"/>
        <v>0</v>
      </c>
    </row>
    <row r="41" spans="1:19" x14ac:dyDescent="0.2">
      <c r="A41" s="265">
        <v>30</v>
      </c>
      <c r="B41" s="19" t="s">
        <v>89</v>
      </c>
      <c r="C41" s="54" t="s">
        <v>16</v>
      </c>
      <c r="D41" s="58">
        <v>1186647.1200000001</v>
      </c>
      <c r="E41" s="31"/>
      <c r="F41" s="27">
        <f t="shared" si="4"/>
        <v>1186647.1200000001</v>
      </c>
      <c r="G41" s="155">
        <v>1228554.3500000001</v>
      </c>
      <c r="H41" s="31"/>
      <c r="I41" s="8">
        <f t="shared" si="5"/>
        <v>1228554.3500000001</v>
      </c>
      <c r="J41" s="10">
        <f t="shared" si="6"/>
        <v>2415201.4700000002</v>
      </c>
      <c r="K41" s="32">
        <v>2776555.08</v>
      </c>
      <c r="L41" s="31"/>
      <c r="M41" s="28">
        <f t="shared" si="8"/>
        <v>2776555.08</v>
      </c>
      <c r="N41" s="32"/>
      <c r="O41" s="31"/>
      <c r="P41" s="29"/>
      <c r="Q41" s="149">
        <f t="shared" si="7"/>
        <v>5191756.5500000007</v>
      </c>
      <c r="R41" s="6">
        <v>5191756.5500000007</v>
      </c>
      <c r="S41" s="6">
        <f t="shared" si="2"/>
        <v>0</v>
      </c>
    </row>
    <row r="42" spans="1:19" x14ac:dyDescent="0.2">
      <c r="A42" s="265">
        <v>31</v>
      </c>
      <c r="B42" s="175" t="s">
        <v>90</v>
      </c>
      <c r="C42" s="54" t="s">
        <v>21</v>
      </c>
      <c r="D42" s="58">
        <v>4231531.1399999997</v>
      </c>
      <c r="E42" s="31"/>
      <c r="F42" s="27">
        <f t="shared" si="4"/>
        <v>4231531.1399999997</v>
      </c>
      <c r="G42" s="155">
        <v>1897533.58</v>
      </c>
      <c r="H42" s="31"/>
      <c r="I42" s="8">
        <f t="shared" si="5"/>
        <v>1897533.58</v>
      </c>
      <c r="J42" s="10">
        <f t="shared" si="6"/>
        <v>6129064.7199999997</v>
      </c>
      <c r="K42" s="32">
        <v>11106220.32</v>
      </c>
      <c r="L42" s="31"/>
      <c r="M42" s="28">
        <f t="shared" si="8"/>
        <v>11106220.32</v>
      </c>
      <c r="N42" s="32">
        <v>1491496.8</v>
      </c>
      <c r="O42" s="31"/>
      <c r="P42" s="29">
        <f t="shared" si="9"/>
        <v>1491496.8</v>
      </c>
      <c r="Q42" s="149">
        <f t="shared" si="7"/>
        <v>18726781.84</v>
      </c>
      <c r="R42" s="6">
        <v>18726781.84</v>
      </c>
      <c r="S42" s="6">
        <f t="shared" si="2"/>
        <v>0</v>
      </c>
    </row>
    <row r="43" spans="1:19" x14ac:dyDescent="0.2">
      <c r="A43" s="265">
        <v>32</v>
      </c>
      <c r="B43" s="19" t="s">
        <v>91</v>
      </c>
      <c r="C43" s="54" t="s">
        <v>24</v>
      </c>
      <c r="D43" s="58">
        <v>1497368.7</v>
      </c>
      <c r="E43" s="31"/>
      <c r="F43" s="27">
        <f t="shared" si="4"/>
        <v>1497368.7</v>
      </c>
      <c r="G43" s="155">
        <v>2028459.81</v>
      </c>
      <c r="H43" s="31"/>
      <c r="I43" s="8">
        <f t="shared" si="5"/>
        <v>2028459.81</v>
      </c>
      <c r="J43" s="10">
        <f t="shared" si="6"/>
        <v>3525828.51</v>
      </c>
      <c r="K43" s="32">
        <v>3702073.44</v>
      </c>
      <c r="L43" s="31"/>
      <c r="M43" s="28">
        <f t="shared" si="8"/>
        <v>3702073.44</v>
      </c>
      <c r="N43" s="32"/>
      <c r="O43" s="31"/>
      <c r="P43" s="29"/>
      <c r="Q43" s="149">
        <f t="shared" si="7"/>
        <v>7227901.9499999993</v>
      </c>
      <c r="R43" s="6">
        <v>7227901.9499999993</v>
      </c>
      <c r="S43" s="6">
        <f t="shared" si="2"/>
        <v>0</v>
      </c>
    </row>
    <row r="44" spans="1:19" x14ac:dyDescent="0.2">
      <c r="A44" s="265">
        <v>33</v>
      </c>
      <c r="B44" s="52" t="s">
        <v>92</v>
      </c>
      <c r="C44" s="54" t="s">
        <v>211</v>
      </c>
      <c r="D44" s="58">
        <v>4085309.22</v>
      </c>
      <c r="E44" s="31"/>
      <c r="F44" s="27">
        <f t="shared" si="4"/>
        <v>4085309.22</v>
      </c>
      <c r="G44" s="155">
        <v>5595751.2000000002</v>
      </c>
      <c r="H44" s="31"/>
      <c r="I44" s="8">
        <f t="shared" si="5"/>
        <v>5595751.2000000002</v>
      </c>
      <c r="J44" s="10">
        <f t="shared" si="6"/>
        <v>9681060.4199999999</v>
      </c>
      <c r="K44" s="32">
        <v>10180701.960000001</v>
      </c>
      <c r="L44" s="31"/>
      <c r="M44" s="28">
        <f t="shared" si="8"/>
        <v>10180701.960000001</v>
      </c>
      <c r="N44" s="32"/>
      <c r="O44" s="31"/>
      <c r="P44" s="29"/>
      <c r="Q44" s="149">
        <f t="shared" si="7"/>
        <v>19861762.380000003</v>
      </c>
      <c r="R44" s="6">
        <v>19861762.380000003</v>
      </c>
      <c r="S44" s="6">
        <f t="shared" si="2"/>
        <v>0</v>
      </c>
    </row>
    <row r="45" spans="1:19" x14ac:dyDescent="0.2">
      <c r="A45" s="265">
        <v>34</v>
      </c>
      <c r="B45" s="110" t="s">
        <v>93</v>
      </c>
      <c r="C45" s="177" t="s">
        <v>212</v>
      </c>
      <c r="D45" s="58">
        <v>1338024.3</v>
      </c>
      <c r="E45" s="31"/>
      <c r="F45" s="27">
        <f t="shared" si="4"/>
        <v>1338024.3</v>
      </c>
      <c r="G45" s="155">
        <v>1377415.68</v>
      </c>
      <c r="H45" s="31"/>
      <c r="I45" s="8">
        <f t="shared" si="5"/>
        <v>1377415.68</v>
      </c>
      <c r="J45" s="10">
        <f t="shared" si="6"/>
        <v>2715439.98</v>
      </c>
      <c r="K45" s="32"/>
      <c r="L45" s="31"/>
      <c r="M45" s="28"/>
      <c r="N45" s="32"/>
      <c r="O45" s="31"/>
      <c r="P45" s="29"/>
      <c r="Q45" s="149">
        <f t="shared" si="7"/>
        <v>2715439.98</v>
      </c>
      <c r="R45" s="6">
        <v>2715439.98</v>
      </c>
      <c r="S45" s="6">
        <f t="shared" si="2"/>
        <v>0</v>
      </c>
    </row>
    <row r="46" spans="1:19" x14ac:dyDescent="0.2">
      <c r="A46" s="265">
        <v>35</v>
      </c>
      <c r="B46" s="52" t="s">
        <v>94</v>
      </c>
      <c r="C46" s="54" t="s">
        <v>213</v>
      </c>
      <c r="D46" s="58">
        <v>829059.54</v>
      </c>
      <c r="E46" s="31"/>
      <c r="F46" s="27">
        <f t="shared" si="4"/>
        <v>829059.54</v>
      </c>
      <c r="G46" s="155">
        <v>677946.78</v>
      </c>
      <c r="H46" s="31"/>
      <c r="I46" s="8">
        <f t="shared" si="5"/>
        <v>677946.78</v>
      </c>
      <c r="J46" s="10">
        <f t="shared" si="6"/>
        <v>1507006.32</v>
      </c>
      <c r="K46" s="32"/>
      <c r="L46" s="31"/>
      <c r="M46" s="28"/>
      <c r="N46" s="32"/>
      <c r="O46" s="31"/>
      <c r="P46" s="29"/>
      <c r="Q46" s="149">
        <f t="shared" si="7"/>
        <v>1507006.32</v>
      </c>
      <c r="R46" s="6">
        <v>1507006.32</v>
      </c>
      <c r="S46" s="6">
        <f t="shared" si="2"/>
        <v>0</v>
      </c>
    </row>
    <row r="47" spans="1:19" x14ac:dyDescent="0.2">
      <c r="A47" s="265">
        <v>36</v>
      </c>
      <c r="B47" s="52" t="s">
        <v>95</v>
      </c>
      <c r="C47" s="54" t="s">
        <v>23</v>
      </c>
      <c r="D47" s="58">
        <v>1508147.88</v>
      </c>
      <c r="E47" s="31"/>
      <c r="F47" s="27">
        <f t="shared" si="4"/>
        <v>1508147.88</v>
      </c>
      <c r="G47" s="155">
        <v>1377415.68</v>
      </c>
      <c r="H47" s="31"/>
      <c r="I47" s="8">
        <f t="shared" si="5"/>
        <v>1377415.68</v>
      </c>
      <c r="J47" s="10">
        <f t="shared" si="6"/>
        <v>2885563.5599999996</v>
      </c>
      <c r="K47" s="32"/>
      <c r="L47" s="31"/>
      <c r="M47" s="28"/>
      <c r="N47" s="32"/>
      <c r="O47" s="31"/>
      <c r="P47" s="29"/>
      <c r="Q47" s="149">
        <f t="shared" si="7"/>
        <v>2885563.5599999996</v>
      </c>
      <c r="R47" s="6">
        <v>2885563.5599999996</v>
      </c>
      <c r="S47" s="6">
        <f t="shared" si="2"/>
        <v>0</v>
      </c>
    </row>
    <row r="48" spans="1:19" x14ac:dyDescent="0.2">
      <c r="A48" s="265">
        <v>37</v>
      </c>
      <c r="B48" s="175" t="s">
        <v>96</v>
      </c>
      <c r="C48" s="54" t="s">
        <v>20</v>
      </c>
      <c r="D48" s="58">
        <v>777975.6</v>
      </c>
      <c r="E48" s="31"/>
      <c r="F48" s="27">
        <f t="shared" si="4"/>
        <v>777975.6</v>
      </c>
      <c r="G48" s="155">
        <v>1059964.4099999999</v>
      </c>
      <c r="H48" s="31"/>
      <c r="I48" s="8">
        <f t="shared" si="5"/>
        <v>1059964.4099999999</v>
      </c>
      <c r="J48" s="10">
        <f t="shared" si="6"/>
        <v>1837940.0099999998</v>
      </c>
      <c r="K48" s="32"/>
      <c r="L48" s="31"/>
      <c r="M48" s="28"/>
      <c r="N48" s="32"/>
      <c r="O48" s="31"/>
      <c r="P48" s="29"/>
      <c r="Q48" s="149">
        <f t="shared" si="7"/>
        <v>1837940.0099999998</v>
      </c>
      <c r="R48" s="6">
        <v>1837940.0099999998</v>
      </c>
      <c r="S48" s="6">
        <f t="shared" si="2"/>
        <v>0</v>
      </c>
    </row>
    <row r="49" spans="1:19" x14ac:dyDescent="0.2">
      <c r="A49" s="265">
        <v>38</v>
      </c>
      <c r="B49" s="19" t="s">
        <v>97</v>
      </c>
      <c r="C49" s="54" t="s">
        <v>98</v>
      </c>
      <c r="D49" s="58"/>
      <c r="E49" s="31"/>
      <c r="F49" s="27"/>
      <c r="G49" s="155"/>
      <c r="H49" s="31"/>
      <c r="I49" s="8"/>
      <c r="J49" s="10"/>
      <c r="K49" s="32"/>
      <c r="L49" s="31"/>
      <c r="M49" s="28"/>
      <c r="N49" s="32"/>
      <c r="O49" s="31"/>
      <c r="P49" s="29"/>
      <c r="Q49" s="149">
        <f t="shared" si="7"/>
        <v>0</v>
      </c>
      <c r="S49" s="6"/>
    </row>
    <row r="50" spans="1:19" x14ac:dyDescent="0.2">
      <c r="A50" s="265">
        <v>39</v>
      </c>
      <c r="B50" s="175" t="s">
        <v>99</v>
      </c>
      <c r="C50" s="54" t="s">
        <v>100</v>
      </c>
      <c r="D50" s="58">
        <v>6020875.0199999996</v>
      </c>
      <c r="E50" s="31"/>
      <c r="F50" s="27">
        <f t="shared" si="4"/>
        <v>6020875.0199999996</v>
      </c>
      <c r="G50" s="155">
        <v>5468411.9900000002</v>
      </c>
      <c r="H50" s="31"/>
      <c r="I50" s="8">
        <f t="shared" si="5"/>
        <v>5468411.9900000002</v>
      </c>
      <c r="J50" s="10">
        <f t="shared" si="6"/>
        <v>11489287.01</v>
      </c>
      <c r="K50" s="32">
        <v>15733812.119999999</v>
      </c>
      <c r="L50" s="31"/>
      <c r="M50" s="28">
        <f t="shared" si="8"/>
        <v>15733812.119999999</v>
      </c>
      <c r="N50" s="32"/>
      <c r="O50" s="31"/>
      <c r="P50" s="29"/>
      <c r="Q50" s="149">
        <f t="shared" si="7"/>
        <v>27223099.129999999</v>
      </c>
      <c r="R50" s="6">
        <v>27223099.129999999</v>
      </c>
      <c r="S50" s="6">
        <f t="shared" si="2"/>
        <v>0</v>
      </c>
    </row>
    <row r="51" spans="1:19" x14ac:dyDescent="0.2">
      <c r="A51" s="265">
        <v>40</v>
      </c>
      <c r="B51" s="52" t="s">
        <v>101</v>
      </c>
      <c r="C51" s="54" t="s">
        <v>218</v>
      </c>
      <c r="D51" s="58">
        <v>1261164.06</v>
      </c>
      <c r="E51" s="31"/>
      <c r="F51" s="27">
        <f t="shared" si="4"/>
        <v>1261164.06</v>
      </c>
      <c r="G51" s="155">
        <v>1393557.27</v>
      </c>
      <c r="H51" s="31"/>
      <c r="I51" s="8">
        <f t="shared" si="5"/>
        <v>1393557.27</v>
      </c>
      <c r="J51" s="10">
        <f t="shared" si="6"/>
        <v>2654721.33</v>
      </c>
      <c r="K51" s="32"/>
      <c r="L51" s="31"/>
      <c r="M51" s="28"/>
      <c r="N51" s="32"/>
      <c r="O51" s="31"/>
      <c r="P51" s="29"/>
      <c r="Q51" s="149">
        <f t="shared" si="7"/>
        <v>2654721.33</v>
      </c>
      <c r="R51" s="6">
        <v>2654721.33</v>
      </c>
      <c r="S51" s="6">
        <f t="shared" si="2"/>
        <v>0</v>
      </c>
    </row>
    <row r="52" spans="1:19" x14ac:dyDescent="0.2">
      <c r="A52" s="265">
        <v>41</v>
      </c>
      <c r="B52" s="52" t="s">
        <v>102</v>
      </c>
      <c r="C52" s="54" t="s">
        <v>2</v>
      </c>
      <c r="D52" s="58">
        <v>4874064</v>
      </c>
      <c r="E52" s="31"/>
      <c r="F52" s="27">
        <f t="shared" si="4"/>
        <v>4874064</v>
      </c>
      <c r="G52" s="155">
        <v>6973166.8799999999</v>
      </c>
      <c r="H52" s="31"/>
      <c r="I52" s="8">
        <f t="shared" si="5"/>
        <v>6973166.8799999999</v>
      </c>
      <c r="J52" s="10">
        <f t="shared" si="6"/>
        <v>11847230.879999999</v>
      </c>
      <c r="K52" s="32">
        <v>17584848.84</v>
      </c>
      <c r="L52" s="31"/>
      <c r="M52" s="28">
        <f t="shared" si="8"/>
        <v>17584848.84</v>
      </c>
      <c r="N52" s="32"/>
      <c r="O52" s="31"/>
      <c r="P52" s="29"/>
      <c r="Q52" s="149">
        <f t="shared" si="7"/>
        <v>29432079.719999999</v>
      </c>
      <c r="R52" s="6">
        <v>29432079.719999999</v>
      </c>
      <c r="S52" s="6">
        <f t="shared" si="2"/>
        <v>0</v>
      </c>
    </row>
    <row r="53" spans="1:19" x14ac:dyDescent="0.2">
      <c r="A53" s="265">
        <v>42</v>
      </c>
      <c r="B53" s="175" t="s">
        <v>103</v>
      </c>
      <c r="C53" s="54" t="s">
        <v>3</v>
      </c>
      <c r="D53" s="58">
        <v>1057296.96</v>
      </c>
      <c r="E53" s="31"/>
      <c r="F53" s="27">
        <f t="shared" si="4"/>
        <v>1057296.96</v>
      </c>
      <c r="G53" s="155">
        <v>938005.73</v>
      </c>
      <c r="H53" s="31"/>
      <c r="I53" s="8">
        <f t="shared" si="5"/>
        <v>938005.73</v>
      </c>
      <c r="J53" s="10">
        <f t="shared" si="6"/>
        <v>1995302.69</v>
      </c>
      <c r="K53" s="32"/>
      <c r="L53" s="31"/>
      <c r="M53" s="28"/>
      <c r="N53" s="32"/>
      <c r="O53" s="31"/>
      <c r="P53" s="29"/>
      <c r="Q53" s="149">
        <f t="shared" si="7"/>
        <v>1995302.69</v>
      </c>
      <c r="R53" s="6">
        <v>1995302.69</v>
      </c>
      <c r="S53" s="6">
        <f t="shared" si="2"/>
        <v>0</v>
      </c>
    </row>
    <row r="54" spans="1:19" x14ac:dyDescent="0.2">
      <c r="A54" s="265">
        <v>43</v>
      </c>
      <c r="B54" s="19" t="s">
        <v>149</v>
      </c>
      <c r="C54" s="54" t="s">
        <v>32</v>
      </c>
      <c r="D54" s="58">
        <v>1293032.94</v>
      </c>
      <c r="E54" s="31"/>
      <c r="F54" s="27">
        <f t="shared" si="4"/>
        <v>1293032.94</v>
      </c>
      <c r="G54" s="155">
        <v>2044601.4</v>
      </c>
      <c r="H54" s="31"/>
      <c r="I54" s="8">
        <f t="shared" si="5"/>
        <v>2044601.4</v>
      </c>
      <c r="J54" s="10">
        <f t="shared" si="6"/>
        <v>3337634.34</v>
      </c>
      <c r="K54" s="32">
        <v>3702073.44</v>
      </c>
      <c r="L54" s="31"/>
      <c r="M54" s="28">
        <f t="shared" si="8"/>
        <v>3702073.44</v>
      </c>
      <c r="N54" s="32"/>
      <c r="O54" s="31"/>
      <c r="P54" s="29"/>
      <c r="Q54" s="149">
        <f t="shared" si="7"/>
        <v>7039707.7799999993</v>
      </c>
      <c r="R54" s="6">
        <v>7039707.7799999993</v>
      </c>
      <c r="S54" s="6">
        <f t="shared" si="2"/>
        <v>0</v>
      </c>
    </row>
    <row r="55" spans="1:19" x14ac:dyDescent="0.2">
      <c r="A55" s="265">
        <v>87</v>
      </c>
      <c r="B55" s="175" t="s">
        <v>104</v>
      </c>
      <c r="C55" s="54" t="s">
        <v>214</v>
      </c>
      <c r="D55" s="58">
        <v>1551264.6</v>
      </c>
      <c r="E55" s="31"/>
      <c r="F55" s="27">
        <f t="shared" si="4"/>
        <v>1551264.6</v>
      </c>
      <c r="G55" s="155">
        <v>916483.61</v>
      </c>
      <c r="H55" s="31"/>
      <c r="I55" s="8">
        <f t="shared" si="5"/>
        <v>916483.61</v>
      </c>
      <c r="J55" s="10">
        <f t="shared" si="6"/>
        <v>2467748.21</v>
      </c>
      <c r="K55" s="32"/>
      <c r="L55" s="31"/>
      <c r="M55" s="28"/>
      <c r="N55" s="32"/>
      <c r="O55" s="31"/>
      <c r="P55" s="29"/>
      <c r="Q55" s="149">
        <f t="shared" si="7"/>
        <v>2467748.21</v>
      </c>
      <c r="R55" s="6">
        <v>2467748.21</v>
      </c>
      <c r="S55" s="6">
        <f t="shared" si="2"/>
        <v>0</v>
      </c>
    </row>
    <row r="56" spans="1:19" x14ac:dyDescent="0.2">
      <c r="A56" s="265">
        <v>44</v>
      </c>
      <c r="B56" s="19" t="s">
        <v>105</v>
      </c>
      <c r="C56" s="54" t="s">
        <v>0</v>
      </c>
      <c r="D56" s="58">
        <v>1811370.9</v>
      </c>
      <c r="E56" s="31"/>
      <c r="F56" s="27">
        <f t="shared" si="4"/>
        <v>1811370.9</v>
      </c>
      <c r="G56" s="155">
        <v>3847078.95</v>
      </c>
      <c r="H56" s="31"/>
      <c r="I56" s="8">
        <f t="shared" si="5"/>
        <v>3847078.95</v>
      </c>
      <c r="J56" s="10">
        <f t="shared" si="6"/>
        <v>5658449.8499999996</v>
      </c>
      <c r="K56" s="32">
        <v>9255183.5999999996</v>
      </c>
      <c r="L56" s="31"/>
      <c r="M56" s="28">
        <f t="shared" si="8"/>
        <v>9255183.5999999996</v>
      </c>
      <c r="N56" s="32"/>
      <c r="O56" s="31"/>
      <c r="P56" s="29"/>
      <c r="Q56" s="149">
        <f t="shared" si="7"/>
        <v>14913633.449999999</v>
      </c>
      <c r="R56" s="6">
        <v>14913633.449999999</v>
      </c>
      <c r="S56" s="6">
        <f t="shared" si="2"/>
        <v>0</v>
      </c>
    </row>
    <row r="57" spans="1:19" x14ac:dyDescent="0.2">
      <c r="A57" s="265">
        <v>45</v>
      </c>
      <c r="B57" s="175" t="s">
        <v>106</v>
      </c>
      <c r="C57" s="54" t="s">
        <v>4</v>
      </c>
      <c r="D57" s="58">
        <v>720799.08</v>
      </c>
      <c r="E57" s="31"/>
      <c r="F57" s="27">
        <f t="shared" si="4"/>
        <v>720799.08</v>
      </c>
      <c r="G57" s="155">
        <v>539846.51</v>
      </c>
      <c r="H57" s="31"/>
      <c r="I57" s="8">
        <f t="shared" si="5"/>
        <v>539846.51</v>
      </c>
      <c r="J57" s="10">
        <f t="shared" si="6"/>
        <v>1260645.5899999999</v>
      </c>
      <c r="K57" s="32"/>
      <c r="L57" s="31"/>
      <c r="M57" s="28"/>
      <c r="N57" s="32"/>
      <c r="O57" s="31"/>
      <c r="P57" s="29"/>
      <c r="Q57" s="149">
        <f t="shared" si="7"/>
        <v>1260645.5899999999</v>
      </c>
      <c r="R57" s="6">
        <v>1260645.5899999999</v>
      </c>
      <c r="S57" s="6">
        <f t="shared" si="2"/>
        <v>0</v>
      </c>
    </row>
    <row r="58" spans="1:19" x14ac:dyDescent="0.2">
      <c r="A58" s="265">
        <v>46</v>
      </c>
      <c r="B58" s="19" t="s">
        <v>107</v>
      </c>
      <c r="C58" s="54" t="s">
        <v>1</v>
      </c>
      <c r="D58" s="58">
        <v>1165557.42</v>
      </c>
      <c r="E58" s="31"/>
      <c r="F58" s="27">
        <f t="shared" si="4"/>
        <v>1165557.42</v>
      </c>
      <c r="G58" s="155">
        <v>826808.11</v>
      </c>
      <c r="H58" s="31"/>
      <c r="I58" s="8">
        <f t="shared" si="5"/>
        <v>826808.11</v>
      </c>
      <c r="J58" s="10">
        <f t="shared" si="6"/>
        <v>1992365.5299999998</v>
      </c>
      <c r="K58" s="32"/>
      <c r="L58" s="31"/>
      <c r="M58" s="28"/>
      <c r="N58" s="32"/>
      <c r="O58" s="31"/>
      <c r="P58" s="29"/>
      <c r="Q58" s="149">
        <f t="shared" si="7"/>
        <v>1992365.5299999998</v>
      </c>
      <c r="R58" s="6">
        <v>1992365.5299999998</v>
      </c>
      <c r="S58" s="6">
        <f t="shared" si="2"/>
        <v>0</v>
      </c>
    </row>
    <row r="59" spans="1:19" x14ac:dyDescent="0.2">
      <c r="A59" s="265">
        <v>47</v>
      </c>
      <c r="B59" s="175" t="s">
        <v>108</v>
      </c>
      <c r="C59" s="54" t="s">
        <v>215</v>
      </c>
      <c r="D59" s="58">
        <v>1800123.06</v>
      </c>
      <c r="E59" s="31"/>
      <c r="F59" s="27">
        <f t="shared" si="4"/>
        <v>1800123.06</v>
      </c>
      <c r="G59" s="155">
        <v>1642855.16</v>
      </c>
      <c r="H59" s="31"/>
      <c r="I59" s="8">
        <f t="shared" si="5"/>
        <v>1642855.16</v>
      </c>
      <c r="J59" s="10">
        <f t="shared" si="6"/>
        <v>3442978.2199999997</v>
      </c>
      <c r="K59" s="32"/>
      <c r="L59" s="31"/>
      <c r="M59" s="28"/>
      <c r="N59" s="32"/>
      <c r="O59" s="31"/>
      <c r="P59" s="29"/>
      <c r="Q59" s="149">
        <f t="shared" si="7"/>
        <v>3442978.2199999997</v>
      </c>
      <c r="R59" s="6">
        <v>3442978.2199999997</v>
      </c>
      <c r="S59" s="6">
        <f t="shared" si="2"/>
        <v>0</v>
      </c>
    </row>
    <row r="60" spans="1:19" x14ac:dyDescent="0.2">
      <c r="A60" s="265">
        <v>48</v>
      </c>
      <c r="B60" s="175" t="s">
        <v>109</v>
      </c>
      <c r="C60" s="54" t="s">
        <v>25</v>
      </c>
      <c r="D60" s="58">
        <v>6682154.2800000003</v>
      </c>
      <c r="E60" s="31"/>
      <c r="F60" s="27">
        <f t="shared" si="4"/>
        <v>6682154.2800000003</v>
      </c>
      <c r="G60" s="155">
        <v>11021118.949999999</v>
      </c>
      <c r="H60" s="31"/>
      <c r="I60" s="8">
        <f t="shared" si="5"/>
        <v>11021118.949999999</v>
      </c>
      <c r="J60" s="10">
        <f t="shared" si="6"/>
        <v>17703273.23</v>
      </c>
      <c r="K60" s="32">
        <v>23137959</v>
      </c>
      <c r="L60" s="31"/>
      <c r="M60" s="28">
        <f t="shared" si="8"/>
        <v>23137959</v>
      </c>
      <c r="N60" s="32">
        <v>2237245.2000000002</v>
      </c>
      <c r="O60" s="31"/>
      <c r="P60" s="29">
        <f t="shared" si="9"/>
        <v>2237245.2000000002</v>
      </c>
      <c r="Q60" s="149">
        <f t="shared" si="7"/>
        <v>43078477.430000007</v>
      </c>
      <c r="R60" s="6">
        <v>43078477.430000007</v>
      </c>
      <c r="S60" s="6">
        <f t="shared" si="2"/>
        <v>0</v>
      </c>
    </row>
    <row r="61" spans="1:19" x14ac:dyDescent="0.2">
      <c r="A61" s="265">
        <v>49</v>
      </c>
      <c r="B61" s="175" t="s">
        <v>157</v>
      </c>
      <c r="C61" s="54" t="s">
        <v>52</v>
      </c>
      <c r="D61" s="58">
        <v>1417227.84</v>
      </c>
      <c r="E61" s="31"/>
      <c r="F61" s="27">
        <f t="shared" si="4"/>
        <v>1417227.84</v>
      </c>
      <c r="G61" s="155">
        <v>1016920.17</v>
      </c>
      <c r="H61" s="31"/>
      <c r="I61" s="8">
        <f t="shared" si="5"/>
        <v>1016920.17</v>
      </c>
      <c r="J61" s="10">
        <f t="shared" si="6"/>
        <v>2434148.0100000002</v>
      </c>
      <c r="K61" s="32"/>
      <c r="L61" s="31"/>
      <c r="M61" s="28"/>
      <c r="N61" s="32"/>
      <c r="O61" s="31"/>
      <c r="P61" s="29"/>
      <c r="Q61" s="149">
        <f t="shared" si="7"/>
        <v>2434148.0100000002</v>
      </c>
      <c r="R61" s="6">
        <v>2434148.0100000002</v>
      </c>
      <c r="S61" s="6">
        <f t="shared" si="2"/>
        <v>0</v>
      </c>
    </row>
    <row r="62" spans="1:19" x14ac:dyDescent="0.2">
      <c r="A62" s="265">
        <v>95</v>
      </c>
      <c r="B62" s="175" t="s">
        <v>110</v>
      </c>
      <c r="C62" s="54" t="s">
        <v>216</v>
      </c>
      <c r="D62" s="58">
        <v>950911.14</v>
      </c>
      <c r="E62" s="31"/>
      <c r="F62" s="27">
        <f t="shared" si="4"/>
        <v>950911.14</v>
      </c>
      <c r="G62" s="155">
        <v>688707.84</v>
      </c>
      <c r="H62" s="31"/>
      <c r="I62" s="8">
        <f t="shared" si="5"/>
        <v>688707.84</v>
      </c>
      <c r="J62" s="10">
        <f t="shared" si="6"/>
        <v>1639618.98</v>
      </c>
      <c r="K62" s="32"/>
      <c r="L62" s="31"/>
      <c r="M62" s="28"/>
      <c r="N62" s="32"/>
      <c r="O62" s="31"/>
      <c r="P62" s="29"/>
      <c r="Q62" s="149">
        <f t="shared" si="7"/>
        <v>1639618.98</v>
      </c>
      <c r="R62" s="6">
        <v>1639618.98</v>
      </c>
      <c r="S62" s="6">
        <f t="shared" si="2"/>
        <v>0</v>
      </c>
    </row>
    <row r="63" spans="1:19" x14ac:dyDescent="0.2">
      <c r="A63" s="265">
        <v>50</v>
      </c>
      <c r="B63" s="19" t="s">
        <v>159</v>
      </c>
      <c r="C63" s="54" t="s">
        <v>217</v>
      </c>
      <c r="D63" s="58">
        <v>1212892.08</v>
      </c>
      <c r="E63" s="31"/>
      <c r="F63" s="27">
        <f t="shared" si="4"/>
        <v>1212892.08</v>
      </c>
      <c r="G63" s="155">
        <v>1228554.3500000001</v>
      </c>
      <c r="H63" s="31"/>
      <c r="I63" s="8">
        <f t="shared" si="5"/>
        <v>1228554.3500000001</v>
      </c>
      <c r="J63" s="10">
        <f t="shared" si="6"/>
        <v>2441446.4300000002</v>
      </c>
      <c r="K63" s="32"/>
      <c r="L63" s="31"/>
      <c r="M63" s="28"/>
      <c r="N63" s="32"/>
      <c r="O63" s="31"/>
      <c r="P63" s="29"/>
      <c r="Q63" s="149">
        <f t="shared" si="7"/>
        <v>2441446.4300000002</v>
      </c>
      <c r="R63" s="6">
        <v>2441446.4300000002</v>
      </c>
      <c r="S63" s="6">
        <f t="shared" si="2"/>
        <v>0</v>
      </c>
    </row>
    <row r="64" spans="1:19" x14ac:dyDescent="0.2">
      <c r="A64" s="265">
        <v>97</v>
      </c>
      <c r="B64" s="175" t="s">
        <v>220</v>
      </c>
      <c r="C64" s="54" t="s">
        <v>219</v>
      </c>
      <c r="D64" s="58"/>
      <c r="E64" s="31"/>
      <c r="F64" s="27"/>
      <c r="G64" s="155"/>
      <c r="H64" s="31"/>
      <c r="I64" s="8"/>
      <c r="J64" s="10"/>
      <c r="K64" s="32"/>
      <c r="L64" s="31"/>
      <c r="M64" s="28"/>
      <c r="N64" s="32"/>
      <c r="O64" s="31"/>
      <c r="P64" s="29"/>
      <c r="Q64" s="149">
        <f t="shared" si="7"/>
        <v>0</v>
      </c>
      <c r="S64" s="6"/>
    </row>
    <row r="65" spans="1:19" x14ac:dyDescent="0.2">
      <c r="A65" s="265">
        <v>51</v>
      </c>
      <c r="B65" s="175" t="s">
        <v>234</v>
      </c>
      <c r="C65" s="54" t="s">
        <v>235</v>
      </c>
      <c r="D65" s="58"/>
      <c r="E65" s="31"/>
      <c r="F65" s="27"/>
      <c r="G65" s="155"/>
      <c r="H65" s="31"/>
      <c r="I65" s="8"/>
      <c r="J65" s="10"/>
      <c r="K65" s="32"/>
      <c r="L65" s="31"/>
      <c r="M65" s="28"/>
      <c r="N65" s="32"/>
      <c r="O65" s="31"/>
      <c r="P65" s="29"/>
      <c r="Q65" s="149">
        <f t="shared" si="7"/>
        <v>0</v>
      </c>
      <c r="S65" s="6"/>
    </row>
    <row r="66" spans="1:19" x14ac:dyDescent="0.2">
      <c r="A66" s="265">
        <v>52</v>
      </c>
      <c r="B66" s="175" t="s">
        <v>111</v>
      </c>
      <c r="C66" s="54" t="s">
        <v>51</v>
      </c>
      <c r="D66" s="58"/>
      <c r="E66" s="31"/>
      <c r="F66" s="27"/>
      <c r="G66" s="155"/>
      <c r="H66" s="31"/>
      <c r="I66" s="8"/>
      <c r="J66" s="10"/>
      <c r="K66" s="32"/>
      <c r="L66" s="31"/>
      <c r="M66" s="28"/>
      <c r="N66" s="32"/>
      <c r="O66" s="31"/>
      <c r="P66" s="29"/>
      <c r="Q66" s="149">
        <f t="shared" si="7"/>
        <v>0</v>
      </c>
      <c r="S66" s="6"/>
    </row>
    <row r="67" spans="1:19" x14ac:dyDescent="0.2">
      <c r="A67" s="265">
        <v>53</v>
      </c>
      <c r="B67" s="19" t="s">
        <v>112</v>
      </c>
      <c r="C67" s="54" t="s">
        <v>236</v>
      </c>
      <c r="D67" s="58"/>
      <c r="E67" s="31"/>
      <c r="F67" s="27"/>
      <c r="G67" s="155"/>
      <c r="H67" s="31"/>
      <c r="I67" s="8"/>
      <c r="J67" s="10"/>
      <c r="K67" s="32"/>
      <c r="L67" s="31"/>
      <c r="M67" s="28"/>
      <c r="N67" s="32"/>
      <c r="O67" s="31"/>
      <c r="P67" s="29"/>
      <c r="Q67" s="149">
        <f t="shared" si="7"/>
        <v>0</v>
      </c>
      <c r="S67" s="6"/>
    </row>
    <row r="68" spans="1:19" x14ac:dyDescent="0.2">
      <c r="A68" s="265">
        <v>54</v>
      </c>
      <c r="B68" s="52" t="s">
        <v>113</v>
      </c>
      <c r="C68" s="54" t="s">
        <v>114</v>
      </c>
      <c r="D68" s="58"/>
      <c r="E68" s="31"/>
      <c r="F68" s="27"/>
      <c r="G68" s="155"/>
      <c r="H68" s="31"/>
      <c r="I68" s="8"/>
      <c r="J68" s="10"/>
      <c r="K68" s="32"/>
      <c r="L68" s="31"/>
      <c r="M68" s="28"/>
      <c r="N68" s="32"/>
      <c r="O68" s="31"/>
      <c r="P68" s="29"/>
      <c r="Q68" s="149">
        <f t="shared" si="7"/>
        <v>0</v>
      </c>
      <c r="S68" s="6"/>
    </row>
    <row r="69" spans="1:19" x14ac:dyDescent="0.2">
      <c r="A69" s="265">
        <v>55</v>
      </c>
      <c r="B69" s="19" t="s">
        <v>115</v>
      </c>
      <c r="C69" s="54" t="s">
        <v>237</v>
      </c>
      <c r="D69" s="58"/>
      <c r="E69" s="31"/>
      <c r="F69" s="27"/>
      <c r="G69" s="155"/>
      <c r="H69" s="31"/>
      <c r="I69" s="8"/>
      <c r="J69" s="10"/>
      <c r="K69" s="32"/>
      <c r="L69" s="31"/>
      <c r="M69" s="28"/>
      <c r="N69" s="32"/>
      <c r="O69" s="31"/>
      <c r="P69" s="29"/>
      <c r="Q69" s="149">
        <f t="shared" si="7"/>
        <v>0</v>
      </c>
      <c r="S69" s="6"/>
    </row>
    <row r="70" spans="1:19" x14ac:dyDescent="0.2">
      <c r="A70" s="265">
        <v>56</v>
      </c>
      <c r="B70" s="175" t="s">
        <v>116</v>
      </c>
      <c r="C70" s="54" t="s">
        <v>271</v>
      </c>
      <c r="D70" s="58"/>
      <c r="E70" s="31"/>
      <c r="F70" s="27"/>
      <c r="G70" s="155"/>
      <c r="H70" s="31"/>
      <c r="I70" s="8"/>
      <c r="J70" s="10"/>
      <c r="K70" s="32"/>
      <c r="L70" s="31"/>
      <c r="M70" s="28"/>
      <c r="N70" s="32"/>
      <c r="O70" s="31"/>
      <c r="P70" s="29"/>
      <c r="Q70" s="149">
        <f t="shared" si="7"/>
        <v>0</v>
      </c>
      <c r="S70" s="6"/>
    </row>
    <row r="71" spans="1:19" ht="25.5" x14ac:dyDescent="0.2">
      <c r="A71" s="265">
        <v>57</v>
      </c>
      <c r="B71" s="52" t="s">
        <v>117</v>
      </c>
      <c r="C71" s="54" t="s">
        <v>238</v>
      </c>
      <c r="D71" s="58"/>
      <c r="E71" s="31"/>
      <c r="F71" s="27"/>
      <c r="G71" s="155"/>
      <c r="H71" s="31"/>
      <c r="I71" s="8"/>
      <c r="J71" s="10"/>
      <c r="K71" s="32"/>
      <c r="L71" s="31"/>
      <c r="M71" s="28"/>
      <c r="N71" s="32"/>
      <c r="O71" s="31"/>
      <c r="P71" s="29"/>
      <c r="Q71" s="149">
        <f t="shared" si="7"/>
        <v>0</v>
      </c>
      <c r="S71" s="6"/>
    </row>
    <row r="72" spans="1:19" ht="25.5" x14ac:dyDescent="0.2">
      <c r="A72" s="265">
        <v>58</v>
      </c>
      <c r="B72" s="52" t="s">
        <v>118</v>
      </c>
      <c r="C72" s="54" t="s">
        <v>239</v>
      </c>
      <c r="D72" s="58"/>
      <c r="E72" s="31"/>
      <c r="F72" s="27"/>
      <c r="G72" s="155"/>
      <c r="H72" s="31"/>
      <c r="I72" s="8"/>
      <c r="J72" s="10"/>
      <c r="K72" s="32"/>
      <c r="L72" s="31"/>
      <c r="M72" s="28"/>
      <c r="N72" s="32"/>
      <c r="O72" s="31"/>
      <c r="P72" s="29"/>
      <c r="Q72" s="149">
        <f t="shared" ref="Q72:Q132" si="10">J72+M72+P72</f>
        <v>0</v>
      </c>
      <c r="S72" s="6"/>
    </row>
    <row r="73" spans="1:19" x14ac:dyDescent="0.2">
      <c r="A73" s="265">
        <v>59</v>
      </c>
      <c r="B73" s="19" t="s">
        <v>119</v>
      </c>
      <c r="C73" s="54" t="s">
        <v>240</v>
      </c>
      <c r="D73" s="58"/>
      <c r="E73" s="31"/>
      <c r="F73" s="27"/>
      <c r="G73" s="155"/>
      <c r="H73" s="31"/>
      <c r="I73" s="8"/>
      <c r="J73" s="10"/>
      <c r="K73" s="32"/>
      <c r="L73" s="31"/>
      <c r="M73" s="28"/>
      <c r="N73" s="32"/>
      <c r="O73" s="31"/>
      <c r="P73" s="29"/>
      <c r="Q73" s="149">
        <f t="shared" si="10"/>
        <v>0</v>
      </c>
      <c r="S73" s="6"/>
    </row>
    <row r="74" spans="1:19" x14ac:dyDescent="0.2">
      <c r="A74" s="265">
        <v>60</v>
      </c>
      <c r="B74" s="19" t="s">
        <v>120</v>
      </c>
      <c r="C74" s="54" t="s">
        <v>50</v>
      </c>
      <c r="D74" s="58"/>
      <c r="E74" s="31"/>
      <c r="F74" s="27"/>
      <c r="G74" s="155"/>
      <c r="H74" s="31"/>
      <c r="I74" s="8"/>
      <c r="J74" s="10"/>
      <c r="K74" s="32"/>
      <c r="L74" s="31"/>
      <c r="M74" s="28"/>
      <c r="N74" s="32"/>
      <c r="O74" s="31"/>
      <c r="P74" s="29"/>
      <c r="Q74" s="149">
        <f t="shared" si="10"/>
        <v>0</v>
      </c>
      <c r="S74" s="6"/>
    </row>
    <row r="75" spans="1:19" x14ac:dyDescent="0.2">
      <c r="A75" s="265">
        <v>61</v>
      </c>
      <c r="B75" s="19" t="s">
        <v>121</v>
      </c>
      <c r="C75" s="54" t="s">
        <v>241</v>
      </c>
      <c r="D75" s="58"/>
      <c r="E75" s="31"/>
      <c r="F75" s="27"/>
      <c r="G75" s="155"/>
      <c r="H75" s="31"/>
      <c r="I75" s="8"/>
      <c r="J75" s="10"/>
      <c r="K75" s="32"/>
      <c r="L75" s="31"/>
      <c r="M75" s="28"/>
      <c r="N75" s="32"/>
      <c r="O75" s="31"/>
      <c r="P75" s="29"/>
      <c r="Q75" s="149">
        <f t="shared" si="10"/>
        <v>0</v>
      </c>
      <c r="S75" s="6"/>
    </row>
    <row r="76" spans="1:19" ht="25.5" x14ac:dyDescent="0.2">
      <c r="A76" s="265">
        <v>62</v>
      </c>
      <c r="B76" s="19" t="s">
        <v>122</v>
      </c>
      <c r="C76" s="54" t="s">
        <v>242</v>
      </c>
      <c r="D76" s="58"/>
      <c r="E76" s="31"/>
      <c r="F76" s="27"/>
      <c r="G76" s="155"/>
      <c r="H76" s="31"/>
      <c r="I76" s="8"/>
      <c r="J76" s="10"/>
      <c r="K76" s="32"/>
      <c r="L76" s="31"/>
      <c r="M76" s="28"/>
      <c r="N76" s="32"/>
      <c r="O76" s="31"/>
      <c r="P76" s="29"/>
      <c r="Q76" s="149">
        <f t="shared" si="10"/>
        <v>0</v>
      </c>
      <c r="S76" s="6"/>
    </row>
    <row r="77" spans="1:19" ht="25.5" x14ac:dyDescent="0.2">
      <c r="A77" s="265">
        <v>63</v>
      </c>
      <c r="B77" s="52" t="s">
        <v>123</v>
      </c>
      <c r="C77" s="54" t="s">
        <v>243</v>
      </c>
      <c r="D77" s="58"/>
      <c r="E77" s="31"/>
      <c r="F77" s="27"/>
      <c r="G77" s="155"/>
      <c r="H77" s="31"/>
      <c r="I77" s="8"/>
      <c r="J77" s="10"/>
      <c r="K77" s="32"/>
      <c r="L77" s="31"/>
      <c r="M77" s="28"/>
      <c r="N77" s="32"/>
      <c r="O77" s="31"/>
      <c r="P77" s="29"/>
      <c r="Q77" s="149">
        <f t="shared" si="10"/>
        <v>0</v>
      </c>
      <c r="S77" s="6"/>
    </row>
    <row r="78" spans="1:19" ht="25.5" x14ac:dyDescent="0.2">
      <c r="A78" s="265">
        <v>64</v>
      </c>
      <c r="B78" s="19" t="s">
        <v>124</v>
      </c>
      <c r="C78" s="54" t="s">
        <v>244</v>
      </c>
      <c r="D78" s="58"/>
      <c r="E78" s="31"/>
      <c r="F78" s="27"/>
      <c r="G78" s="155"/>
      <c r="H78" s="31"/>
      <c r="I78" s="8"/>
      <c r="J78" s="10"/>
      <c r="K78" s="32"/>
      <c r="L78" s="31"/>
      <c r="M78" s="28"/>
      <c r="N78" s="32"/>
      <c r="O78" s="31"/>
      <c r="P78" s="29"/>
      <c r="Q78" s="149">
        <f t="shared" si="10"/>
        <v>0</v>
      </c>
      <c r="S78" s="6"/>
    </row>
    <row r="79" spans="1:19" ht="25.5" x14ac:dyDescent="0.2">
      <c r="A79" s="265">
        <v>65</v>
      </c>
      <c r="B79" s="19" t="s">
        <v>125</v>
      </c>
      <c r="C79" s="54" t="s">
        <v>245</v>
      </c>
      <c r="D79" s="58"/>
      <c r="E79" s="31"/>
      <c r="F79" s="27"/>
      <c r="G79" s="155"/>
      <c r="H79" s="31"/>
      <c r="I79" s="8"/>
      <c r="J79" s="10"/>
      <c r="K79" s="32"/>
      <c r="L79" s="31"/>
      <c r="M79" s="28"/>
      <c r="N79" s="32"/>
      <c r="O79" s="31"/>
      <c r="P79" s="29"/>
      <c r="Q79" s="149">
        <f t="shared" si="10"/>
        <v>0</v>
      </c>
      <c r="S79" s="6"/>
    </row>
    <row r="80" spans="1:19" ht="25.5" x14ac:dyDescent="0.2">
      <c r="A80" s="265">
        <v>66</v>
      </c>
      <c r="B80" s="52" t="s">
        <v>126</v>
      </c>
      <c r="C80" s="54" t="s">
        <v>246</v>
      </c>
      <c r="D80" s="58"/>
      <c r="E80" s="31"/>
      <c r="F80" s="27"/>
      <c r="G80" s="155"/>
      <c r="H80" s="31"/>
      <c r="I80" s="8"/>
      <c r="J80" s="10"/>
      <c r="K80" s="32"/>
      <c r="L80" s="31"/>
      <c r="M80" s="28"/>
      <c r="N80" s="32"/>
      <c r="O80" s="31"/>
      <c r="P80" s="29"/>
      <c r="Q80" s="149">
        <f t="shared" si="10"/>
        <v>0</v>
      </c>
      <c r="S80" s="6"/>
    </row>
    <row r="81" spans="1:19" ht="25.5" x14ac:dyDescent="0.2">
      <c r="A81" s="265">
        <v>67</v>
      </c>
      <c r="B81" s="52" t="s">
        <v>127</v>
      </c>
      <c r="C81" s="54" t="s">
        <v>247</v>
      </c>
      <c r="D81" s="58"/>
      <c r="E81" s="31"/>
      <c r="F81" s="27"/>
      <c r="G81" s="155"/>
      <c r="H81" s="31"/>
      <c r="I81" s="8"/>
      <c r="J81" s="10"/>
      <c r="K81" s="32"/>
      <c r="L81" s="31"/>
      <c r="M81" s="28"/>
      <c r="N81" s="32"/>
      <c r="O81" s="31"/>
      <c r="P81" s="29"/>
      <c r="Q81" s="149">
        <f t="shared" si="10"/>
        <v>0</v>
      </c>
      <c r="S81" s="6"/>
    </row>
    <row r="82" spans="1:19" ht="25.5" x14ac:dyDescent="0.2">
      <c r="A82" s="265">
        <v>68</v>
      </c>
      <c r="B82" s="52" t="s">
        <v>128</v>
      </c>
      <c r="C82" s="54" t="s">
        <v>248</v>
      </c>
      <c r="D82" s="58"/>
      <c r="E82" s="31"/>
      <c r="F82" s="27"/>
      <c r="G82" s="155"/>
      <c r="H82" s="31"/>
      <c r="I82" s="8"/>
      <c r="J82" s="10"/>
      <c r="K82" s="32"/>
      <c r="L82" s="31"/>
      <c r="M82" s="28"/>
      <c r="N82" s="32"/>
      <c r="O82" s="31"/>
      <c r="P82" s="29"/>
      <c r="Q82" s="149">
        <f t="shared" si="10"/>
        <v>0</v>
      </c>
      <c r="S82" s="6"/>
    </row>
    <row r="83" spans="1:19" x14ac:dyDescent="0.2">
      <c r="A83" s="265">
        <v>69</v>
      </c>
      <c r="B83" s="175" t="s">
        <v>129</v>
      </c>
      <c r="C83" s="54" t="s">
        <v>130</v>
      </c>
      <c r="D83" s="58"/>
      <c r="E83" s="31"/>
      <c r="F83" s="27"/>
      <c r="G83" s="155"/>
      <c r="H83" s="31"/>
      <c r="I83" s="8"/>
      <c r="J83" s="10"/>
      <c r="K83" s="32"/>
      <c r="L83" s="31"/>
      <c r="M83" s="28"/>
      <c r="N83" s="32"/>
      <c r="O83" s="31"/>
      <c r="P83" s="29"/>
      <c r="Q83" s="149">
        <f t="shared" si="10"/>
        <v>0</v>
      </c>
      <c r="S83" s="6"/>
    </row>
    <row r="84" spans="1:19" x14ac:dyDescent="0.2">
      <c r="A84" s="265">
        <v>70</v>
      </c>
      <c r="B84" s="52" t="s">
        <v>131</v>
      </c>
      <c r="C84" s="54" t="s">
        <v>249</v>
      </c>
      <c r="D84" s="58"/>
      <c r="E84" s="31"/>
      <c r="F84" s="27"/>
      <c r="G84" s="155"/>
      <c r="H84" s="31"/>
      <c r="I84" s="8"/>
      <c r="J84" s="10"/>
      <c r="K84" s="32"/>
      <c r="L84" s="31"/>
      <c r="M84" s="28"/>
      <c r="N84" s="32"/>
      <c r="O84" s="31"/>
      <c r="P84" s="29"/>
      <c r="Q84" s="149">
        <f t="shared" si="10"/>
        <v>0</v>
      </c>
      <c r="S84" s="6"/>
    </row>
    <row r="85" spans="1:19" x14ac:dyDescent="0.2">
      <c r="A85" s="265">
        <v>71</v>
      </c>
      <c r="B85" s="175" t="s">
        <v>132</v>
      </c>
      <c r="C85" s="54" t="s">
        <v>34</v>
      </c>
      <c r="D85" s="58"/>
      <c r="E85" s="31"/>
      <c r="F85" s="27"/>
      <c r="G85" s="155"/>
      <c r="H85" s="31"/>
      <c r="I85" s="8"/>
      <c r="J85" s="10"/>
      <c r="K85" s="32"/>
      <c r="L85" s="31"/>
      <c r="M85" s="28"/>
      <c r="N85" s="32"/>
      <c r="O85" s="31"/>
      <c r="P85" s="29"/>
      <c r="Q85" s="149">
        <f t="shared" si="10"/>
        <v>0</v>
      </c>
      <c r="S85" s="6"/>
    </row>
    <row r="86" spans="1:19" x14ac:dyDescent="0.2">
      <c r="A86" s="265">
        <v>72</v>
      </c>
      <c r="B86" s="52" t="s">
        <v>133</v>
      </c>
      <c r="C86" s="54" t="s">
        <v>325</v>
      </c>
      <c r="D86" s="58"/>
      <c r="E86" s="31"/>
      <c r="F86" s="27"/>
      <c r="G86" s="155"/>
      <c r="H86" s="31"/>
      <c r="I86" s="8"/>
      <c r="J86" s="10"/>
      <c r="K86" s="32"/>
      <c r="L86" s="31"/>
      <c r="M86" s="28"/>
      <c r="N86" s="32"/>
      <c r="O86" s="31"/>
      <c r="P86" s="29"/>
      <c r="Q86" s="149">
        <f t="shared" si="10"/>
        <v>0</v>
      </c>
      <c r="S86" s="6"/>
    </row>
    <row r="87" spans="1:19" x14ac:dyDescent="0.2">
      <c r="A87" s="265">
        <v>73</v>
      </c>
      <c r="B87" s="52" t="s">
        <v>134</v>
      </c>
      <c r="C87" s="54" t="s">
        <v>35</v>
      </c>
      <c r="D87" s="58"/>
      <c r="E87" s="31"/>
      <c r="F87" s="27"/>
      <c r="G87" s="155"/>
      <c r="H87" s="31"/>
      <c r="I87" s="8"/>
      <c r="J87" s="10"/>
      <c r="K87" s="32"/>
      <c r="L87" s="31"/>
      <c r="M87" s="28"/>
      <c r="N87" s="32"/>
      <c r="O87" s="31"/>
      <c r="P87" s="29"/>
      <c r="Q87" s="149">
        <f t="shared" si="10"/>
        <v>0</v>
      </c>
      <c r="S87" s="6"/>
    </row>
    <row r="88" spans="1:19" x14ac:dyDescent="0.2">
      <c r="A88" s="265">
        <v>74</v>
      </c>
      <c r="B88" s="52" t="s">
        <v>135</v>
      </c>
      <c r="C88" s="54" t="s">
        <v>49</v>
      </c>
      <c r="D88" s="58"/>
      <c r="E88" s="31"/>
      <c r="F88" s="27"/>
      <c r="G88" s="155"/>
      <c r="H88" s="31"/>
      <c r="I88" s="8"/>
      <c r="J88" s="10"/>
      <c r="K88" s="32"/>
      <c r="L88" s="31"/>
      <c r="M88" s="28"/>
      <c r="N88" s="32"/>
      <c r="O88" s="31"/>
      <c r="P88" s="29"/>
      <c r="Q88" s="149">
        <f t="shared" si="10"/>
        <v>0</v>
      </c>
      <c r="S88" s="6"/>
    </row>
    <row r="89" spans="1:19" x14ac:dyDescent="0.2">
      <c r="A89" s="265">
        <v>75</v>
      </c>
      <c r="B89" s="52" t="s">
        <v>136</v>
      </c>
      <c r="C89" s="54" t="s">
        <v>228</v>
      </c>
      <c r="D89" s="58"/>
      <c r="E89" s="31"/>
      <c r="F89" s="27"/>
      <c r="G89" s="155"/>
      <c r="H89" s="31"/>
      <c r="I89" s="8"/>
      <c r="J89" s="10"/>
      <c r="K89" s="32"/>
      <c r="L89" s="31"/>
      <c r="M89" s="28"/>
      <c r="N89" s="32"/>
      <c r="O89" s="31"/>
      <c r="P89" s="29"/>
      <c r="Q89" s="149">
        <f t="shared" si="10"/>
        <v>0</v>
      </c>
      <c r="S89" s="6"/>
    </row>
    <row r="90" spans="1:19" x14ac:dyDescent="0.2">
      <c r="A90" s="265">
        <v>76</v>
      </c>
      <c r="B90" s="52" t="s">
        <v>137</v>
      </c>
      <c r="C90" s="54" t="s">
        <v>293</v>
      </c>
      <c r="D90" s="58"/>
      <c r="E90" s="31"/>
      <c r="F90" s="27"/>
      <c r="G90" s="155"/>
      <c r="H90" s="31"/>
      <c r="I90" s="8"/>
      <c r="J90" s="10"/>
      <c r="K90" s="32"/>
      <c r="L90" s="31"/>
      <c r="M90" s="28"/>
      <c r="N90" s="32"/>
      <c r="O90" s="31"/>
      <c r="P90" s="29"/>
      <c r="Q90" s="149">
        <f t="shared" si="10"/>
        <v>0</v>
      </c>
      <c r="S90" s="6"/>
    </row>
    <row r="91" spans="1:19" x14ac:dyDescent="0.2">
      <c r="A91" s="265">
        <v>77</v>
      </c>
      <c r="B91" s="19" t="s">
        <v>138</v>
      </c>
      <c r="C91" s="54" t="s">
        <v>261</v>
      </c>
      <c r="D91" s="58"/>
      <c r="E91" s="31"/>
      <c r="F91" s="27"/>
      <c r="G91" s="155"/>
      <c r="H91" s="31"/>
      <c r="I91" s="8"/>
      <c r="J91" s="10"/>
      <c r="K91" s="32"/>
      <c r="L91" s="31"/>
      <c r="M91" s="28"/>
      <c r="N91" s="32"/>
      <c r="O91" s="31"/>
      <c r="P91" s="29"/>
      <c r="Q91" s="149">
        <f t="shared" si="10"/>
        <v>0</v>
      </c>
      <c r="S91" s="6"/>
    </row>
    <row r="92" spans="1:19" ht="25.5" x14ac:dyDescent="0.2">
      <c r="A92" s="386">
        <v>78</v>
      </c>
      <c r="B92" s="389" t="s">
        <v>139</v>
      </c>
      <c r="C92" s="178" t="s">
        <v>250</v>
      </c>
      <c r="D92" s="58"/>
      <c r="E92" s="31"/>
      <c r="F92" s="27"/>
      <c r="G92" s="155"/>
      <c r="H92" s="31"/>
      <c r="I92" s="8"/>
      <c r="J92" s="10"/>
      <c r="K92" s="32"/>
      <c r="L92" s="31"/>
      <c r="M92" s="28"/>
      <c r="N92" s="32"/>
      <c r="O92" s="31"/>
      <c r="P92" s="29"/>
      <c r="Q92" s="149">
        <f t="shared" si="10"/>
        <v>0</v>
      </c>
      <c r="S92" s="6"/>
    </row>
    <row r="93" spans="1:19" ht="38.25" x14ac:dyDescent="0.2">
      <c r="A93" s="435"/>
      <c r="B93" s="390"/>
      <c r="C93" s="54" t="s">
        <v>291</v>
      </c>
      <c r="D93" s="58"/>
      <c r="E93" s="31"/>
      <c r="F93" s="27"/>
      <c r="G93" s="155"/>
      <c r="H93" s="31"/>
      <c r="I93" s="8"/>
      <c r="J93" s="10"/>
      <c r="K93" s="32"/>
      <c r="L93" s="31"/>
      <c r="M93" s="28"/>
      <c r="N93" s="32"/>
      <c r="O93" s="31"/>
      <c r="P93" s="29"/>
      <c r="Q93" s="149">
        <f t="shared" si="10"/>
        <v>0</v>
      </c>
      <c r="S93" s="6"/>
    </row>
    <row r="94" spans="1:19" ht="25.5" x14ac:dyDescent="0.2">
      <c r="A94" s="435"/>
      <c r="B94" s="390"/>
      <c r="C94" s="54" t="s">
        <v>251</v>
      </c>
      <c r="D94" s="58"/>
      <c r="E94" s="31"/>
      <c r="F94" s="27"/>
      <c r="G94" s="155"/>
      <c r="H94" s="31"/>
      <c r="I94" s="8"/>
      <c r="J94" s="10"/>
      <c r="K94" s="32"/>
      <c r="L94" s="31"/>
      <c r="M94" s="28"/>
      <c r="N94" s="32"/>
      <c r="O94" s="31"/>
      <c r="P94" s="29"/>
      <c r="Q94" s="149">
        <f t="shared" si="10"/>
        <v>0</v>
      </c>
      <c r="S94" s="6"/>
    </row>
    <row r="95" spans="1:19" ht="38.25" x14ac:dyDescent="0.2">
      <c r="A95" s="436"/>
      <c r="B95" s="391"/>
      <c r="C95" s="179" t="s">
        <v>292</v>
      </c>
      <c r="D95" s="58"/>
      <c r="E95" s="31"/>
      <c r="F95" s="27"/>
      <c r="G95" s="155"/>
      <c r="H95" s="31"/>
      <c r="I95" s="8"/>
      <c r="J95" s="10"/>
      <c r="K95" s="32"/>
      <c r="L95" s="31"/>
      <c r="M95" s="28"/>
      <c r="N95" s="32"/>
      <c r="O95" s="31"/>
      <c r="P95" s="29"/>
      <c r="Q95" s="149">
        <f t="shared" si="10"/>
        <v>0</v>
      </c>
      <c r="S95" s="6"/>
    </row>
    <row r="96" spans="1:19" ht="25.5" x14ac:dyDescent="0.2">
      <c r="A96" s="266">
        <v>79</v>
      </c>
      <c r="B96" s="19" t="s">
        <v>140</v>
      </c>
      <c r="C96" s="54" t="s">
        <v>48</v>
      </c>
      <c r="D96" s="58"/>
      <c r="E96" s="31"/>
      <c r="F96" s="27"/>
      <c r="G96" s="155"/>
      <c r="H96" s="31"/>
      <c r="I96" s="8"/>
      <c r="J96" s="10"/>
      <c r="K96" s="32"/>
      <c r="L96" s="31"/>
      <c r="M96" s="28"/>
      <c r="N96" s="32"/>
      <c r="O96" s="31"/>
      <c r="P96" s="29"/>
      <c r="Q96" s="149">
        <f t="shared" si="10"/>
        <v>0</v>
      </c>
      <c r="S96" s="6"/>
    </row>
    <row r="97" spans="1:19" x14ac:dyDescent="0.2">
      <c r="A97" s="265">
        <v>80</v>
      </c>
      <c r="B97" s="19" t="s">
        <v>141</v>
      </c>
      <c r="C97" s="54" t="s">
        <v>142</v>
      </c>
      <c r="D97" s="58"/>
      <c r="E97" s="31"/>
      <c r="F97" s="27"/>
      <c r="G97" s="155"/>
      <c r="H97" s="31"/>
      <c r="I97" s="8"/>
      <c r="J97" s="10"/>
      <c r="K97" s="32"/>
      <c r="L97" s="31"/>
      <c r="M97" s="28"/>
      <c r="N97" s="32"/>
      <c r="O97" s="31"/>
      <c r="P97" s="29"/>
      <c r="Q97" s="149">
        <f t="shared" si="10"/>
        <v>0</v>
      </c>
      <c r="S97" s="6"/>
    </row>
    <row r="98" spans="1:19" x14ac:dyDescent="0.2">
      <c r="A98" s="265">
        <v>81</v>
      </c>
      <c r="B98" s="175" t="s">
        <v>143</v>
      </c>
      <c r="C98" s="54" t="s">
        <v>144</v>
      </c>
      <c r="D98" s="58"/>
      <c r="E98" s="31"/>
      <c r="F98" s="27"/>
      <c r="G98" s="155"/>
      <c r="H98" s="31"/>
      <c r="I98" s="8"/>
      <c r="J98" s="10"/>
      <c r="K98" s="32"/>
      <c r="L98" s="31"/>
      <c r="M98" s="28"/>
      <c r="N98" s="32"/>
      <c r="O98" s="31"/>
      <c r="P98" s="29"/>
      <c r="Q98" s="149">
        <f t="shared" si="10"/>
        <v>0</v>
      </c>
      <c r="S98" s="6">
        <f t="shared" ref="S98:S110" si="11">Q98-R98</f>
        <v>0</v>
      </c>
    </row>
    <row r="99" spans="1:19" x14ac:dyDescent="0.2">
      <c r="A99" s="265">
        <v>82</v>
      </c>
      <c r="B99" s="19" t="s">
        <v>145</v>
      </c>
      <c r="C99" s="54" t="s">
        <v>27</v>
      </c>
      <c r="D99" s="58">
        <v>846399.96</v>
      </c>
      <c r="E99" s="31"/>
      <c r="F99" s="27">
        <f t="shared" ref="F99:F110" si="12">SUM(D99:E99)</f>
        <v>846399.96</v>
      </c>
      <c r="G99" s="155">
        <v>1065344.94</v>
      </c>
      <c r="H99" s="31"/>
      <c r="I99" s="8">
        <f t="shared" ref="I99:I110" si="13">SUM(G99:H99)</f>
        <v>1065344.94</v>
      </c>
      <c r="J99" s="10">
        <f t="shared" ref="J99:J110" si="14">F99+I99</f>
        <v>1911744.9</v>
      </c>
      <c r="K99" s="32"/>
      <c r="L99" s="31"/>
      <c r="M99" s="28"/>
      <c r="N99" s="32"/>
      <c r="O99" s="31"/>
      <c r="P99" s="29"/>
      <c r="Q99" s="149">
        <f t="shared" si="10"/>
        <v>1911744.9</v>
      </c>
      <c r="R99" s="6">
        <v>1911744.9</v>
      </c>
      <c r="S99" s="6">
        <f t="shared" si="11"/>
        <v>0</v>
      </c>
    </row>
    <row r="100" spans="1:19" x14ac:dyDescent="0.2">
      <c r="A100" s="265">
        <v>83</v>
      </c>
      <c r="B100" s="175" t="s">
        <v>146</v>
      </c>
      <c r="C100" s="54" t="s">
        <v>12</v>
      </c>
      <c r="D100" s="58">
        <v>881549.46</v>
      </c>
      <c r="E100" s="31"/>
      <c r="F100" s="27">
        <f t="shared" si="12"/>
        <v>881549.46</v>
      </c>
      <c r="G100" s="155">
        <v>523704.92</v>
      </c>
      <c r="H100" s="31"/>
      <c r="I100" s="8">
        <f t="shared" si="13"/>
        <v>523704.92</v>
      </c>
      <c r="J100" s="10">
        <f t="shared" si="14"/>
        <v>1405254.38</v>
      </c>
      <c r="K100" s="32"/>
      <c r="L100" s="31"/>
      <c r="M100" s="28"/>
      <c r="N100" s="32"/>
      <c r="O100" s="31"/>
      <c r="P100" s="29"/>
      <c r="Q100" s="149">
        <f t="shared" si="10"/>
        <v>1405254.38</v>
      </c>
      <c r="R100" s="6">
        <v>1405254.38</v>
      </c>
      <c r="S100" s="6">
        <f t="shared" si="11"/>
        <v>0</v>
      </c>
    </row>
    <row r="101" spans="1:19" x14ac:dyDescent="0.2">
      <c r="A101" s="265">
        <v>84</v>
      </c>
      <c r="B101" s="175" t="s">
        <v>147</v>
      </c>
      <c r="C101" s="54" t="s">
        <v>26</v>
      </c>
      <c r="D101" s="58">
        <v>2492802.54</v>
      </c>
      <c r="E101" s="31"/>
      <c r="F101" s="27">
        <f t="shared" si="12"/>
        <v>2492802.54</v>
      </c>
      <c r="G101" s="155">
        <v>2548577.71</v>
      </c>
      <c r="H101" s="31"/>
      <c r="I101" s="8">
        <f t="shared" si="13"/>
        <v>2548577.71</v>
      </c>
      <c r="J101" s="10">
        <f t="shared" si="14"/>
        <v>5041380.25</v>
      </c>
      <c r="K101" s="32"/>
      <c r="L101" s="31"/>
      <c r="M101" s="28"/>
      <c r="N101" s="32"/>
      <c r="O101" s="31"/>
      <c r="P101" s="29"/>
      <c r="Q101" s="149">
        <f t="shared" si="10"/>
        <v>5041380.25</v>
      </c>
      <c r="R101" s="6">
        <v>5041380.25</v>
      </c>
      <c r="S101" s="6">
        <f t="shared" si="11"/>
        <v>0</v>
      </c>
    </row>
    <row r="102" spans="1:19" x14ac:dyDescent="0.2">
      <c r="A102" s="265">
        <v>85</v>
      </c>
      <c r="B102" s="19" t="s">
        <v>148</v>
      </c>
      <c r="C102" s="54" t="s">
        <v>42</v>
      </c>
      <c r="D102" s="58">
        <v>1103694.3</v>
      </c>
      <c r="E102" s="31"/>
      <c r="F102" s="27">
        <f t="shared" si="12"/>
        <v>1103694.3</v>
      </c>
      <c r="G102" s="155">
        <v>1027681.23</v>
      </c>
      <c r="H102" s="31"/>
      <c r="I102" s="8">
        <f t="shared" si="13"/>
        <v>1027681.23</v>
      </c>
      <c r="J102" s="10">
        <f t="shared" si="14"/>
        <v>2131375.5300000003</v>
      </c>
      <c r="K102" s="32"/>
      <c r="L102" s="31"/>
      <c r="M102" s="28"/>
      <c r="N102" s="32"/>
      <c r="O102" s="31"/>
      <c r="P102" s="29"/>
      <c r="Q102" s="149">
        <f t="shared" si="10"/>
        <v>2131375.5300000003</v>
      </c>
      <c r="R102" s="6">
        <v>2131375.5300000003</v>
      </c>
      <c r="S102" s="6">
        <f t="shared" si="11"/>
        <v>0</v>
      </c>
    </row>
    <row r="103" spans="1:19" x14ac:dyDescent="0.2">
      <c r="A103" s="265">
        <v>86</v>
      </c>
      <c r="B103" s="52" t="s">
        <v>150</v>
      </c>
      <c r="C103" s="54" t="s">
        <v>28</v>
      </c>
      <c r="D103" s="58">
        <v>3706163.28</v>
      </c>
      <c r="E103" s="31"/>
      <c r="F103" s="27">
        <f t="shared" si="12"/>
        <v>3706163.28</v>
      </c>
      <c r="G103" s="155">
        <v>1334371.44</v>
      </c>
      <c r="H103" s="31"/>
      <c r="I103" s="8">
        <f t="shared" si="13"/>
        <v>1334371.44</v>
      </c>
      <c r="J103" s="10">
        <f t="shared" si="14"/>
        <v>5040534.72</v>
      </c>
      <c r="K103" s="32"/>
      <c r="L103" s="31"/>
      <c r="M103" s="28"/>
      <c r="N103" s="32"/>
      <c r="O103" s="31"/>
      <c r="P103" s="29"/>
      <c r="Q103" s="149">
        <f t="shared" si="10"/>
        <v>5040534.72</v>
      </c>
      <c r="R103" s="6">
        <v>5040534.72</v>
      </c>
      <c r="S103" s="6">
        <f t="shared" si="11"/>
        <v>0</v>
      </c>
    </row>
    <row r="104" spans="1:19" x14ac:dyDescent="0.2">
      <c r="A104" s="265">
        <v>88</v>
      </c>
      <c r="B104" s="52" t="s">
        <v>151</v>
      </c>
      <c r="C104" s="54" t="s">
        <v>29</v>
      </c>
      <c r="D104" s="58">
        <v>2639024.46</v>
      </c>
      <c r="E104" s="31"/>
      <c r="F104" s="27">
        <f t="shared" si="12"/>
        <v>2639024.46</v>
      </c>
      <c r="G104" s="155">
        <v>1632094.1</v>
      </c>
      <c r="H104" s="31"/>
      <c r="I104" s="8">
        <f t="shared" si="13"/>
        <v>1632094.1</v>
      </c>
      <c r="J104" s="10">
        <f t="shared" si="14"/>
        <v>4271118.5600000005</v>
      </c>
      <c r="K104" s="32"/>
      <c r="L104" s="31"/>
      <c r="M104" s="28"/>
      <c r="N104" s="32"/>
      <c r="O104" s="31"/>
      <c r="P104" s="29"/>
      <c r="Q104" s="149">
        <f t="shared" si="10"/>
        <v>4271118.5600000005</v>
      </c>
      <c r="R104" s="6">
        <v>4271118.5600000005</v>
      </c>
      <c r="S104" s="6">
        <f t="shared" si="11"/>
        <v>0</v>
      </c>
    </row>
    <row r="105" spans="1:19" x14ac:dyDescent="0.2">
      <c r="A105" s="265">
        <v>89</v>
      </c>
      <c r="B105" s="175" t="s">
        <v>152</v>
      </c>
      <c r="C105" s="54" t="s">
        <v>14</v>
      </c>
      <c r="D105" s="58">
        <v>829059.54</v>
      </c>
      <c r="E105" s="31"/>
      <c r="F105" s="27">
        <f t="shared" si="12"/>
        <v>829059.54</v>
      </c>
      <c r="G105" s="155">
        <v>959527.85</v>
      </c>
      <c r="H105" s="31"/>
      <c r="I105" s="8">
        <f t="shared" si="13"/>
        <v>959527.85</v>
      </c>
      <c r="J105" s="10">
        <f t="shared" si="14"/>
        <v>1788587.3900000001</v>
      </c>
      <c r="K105" s="32">
        <v>3702073.44</v>
      </c>
      <c r="L105" s="31"/>
      <c r="M105" s="28">
        <f t="shared" ref="M105" si="15">SUM(K105:L105)</f>
        <v>3702073.44</v>
      </c>
      <c r="N105" s="32"/>
      <c r="O105" s="31"/>
      <c r="P105" s="29"/>
      <c r="Q105" s="149">
        <f t="shared" si="10"/>
        <v>5490660.8300000001</v>
      </c>
      <c r="R105" s="6">
        <v>5490660.8300000001</v>
      </c>
      <c r="S105" s="6">
        <f t="shared" si="11"/>
        <v>0</v>
      </c>
    </row>
    <row r="106" spans="1:19" x14ac:dyDescent="0.2">
      <c r="A106" s="265">
        <v>90</v>
      </c>
      <c r="B106" s="52" t="s">
        <v>153</v>
      </c>
      <c r="C106" s="54" t="s">
        <v>30</v>
      </c>
      <c r="D106" s="58">
        <v>1347397.5</v>
      </c>
      <c r="E106" s="31"/>
      <c r="F106" s="27">
        <f t="shared" si="12"/>
        <v>1347397.5</v>
      </c>
      <c r="G106" s="155">
        <v>981049.97</v>
      </c>
      <c r="H106" s="31"/>
      <c r="I106" s="8">
        <f t="shared" si="13"/>
        <v>981049.97</v>
      </c>
      <c r="J106" s="10">
        <f t="shared" si="14"/>
        <v>2328447.4699999997</v>
      </c>
      <c r="K106" s="32"/>
      <c r="L106" s="31"/>
      <c r="M106" s="28"/>
      <c r="N106" s="32"/>
      <c r="O106" s="31"/>
      <c r="P106" s="29"/>
      <c r="Q106" s="149">
        <f t="shared" si="10"/>
        <v>2328447.4699999997</v>
      </c>
      <c r="R106" s="6">
        <v>2328447.4699999997</v>
      </c>
      <c r="S106" s="6">
        <f t="shared" si="11"/>
        <v>0</v>
      </c>
    </row>
    <row r="107" spans="1:19" x14ac:dyDescent="0.2">
      <c r="A107" s="265">
        <v>91</v>
      </c>
      <c r="B107" s="52" t="s">
        <v>154</v>
      </c>
      <c r="C107" s="54" t="s">
        <v>15</v>
      </c>
      <c r="D107" s="58">
        <v>1180554.54</v>
      </c>
      <c r="E107" s="31"/>
      <c r="F107" s="27">
        <f t="shared" si="12"/>
        <v>1180554.54</v>
      </c>
      <c r="G107" s="155">
        <v>1212412.76</v>
      </c>
      <c r="H107" s="31"/>
      <c r="I107" s="8">
        <f t="shared" si="13"/>
        <v>1212412.76</v>
      </c>
      <c r="J107" s="10">
        <f t="shared" si="14"/>
        <v>2392967.2999999998</v>
      </c>
      <c r="K107" s="32"/>
      <c r="L107" s="31"/>
      <c r="M107" s="28"/>
      <c r="N107" s="32"/>
      <c r="O107" s="31"/>
      <c r="P107" s="29"/>
      <c r="Q107" s="149">
        <f t="shared" si="10"/>
        <v>2392967.2999999998</v>
      </c>
      <c r="R107" s="6">
        <v>2392967.2999999998</v>
      </c>
      <c r="S107" s="6">
        <f t="shared" si="11"/>
        <v>0</v>
      </c>
    </row>
    <row r="108" spans="1:19" x14ac:dyDescent="0.2">
      <c r="A108" s="265">
        <v>92</v>
      </c>
      <c r="B108" s="19" t="s">
        <v>155</v>
      </c>
      <c r="C108" s="54" t="s">
        <v>13</v>
      </c>
      <c r="D108" s="58">
        <v>1577040.9</v>
      </c>
      <c r="E108" s="31"/>
      <c r="F108" s="27">
        <f t="shared" si="12"/>
        <v>1577040.9</v>
      </c>
      <c r="G108" s="155">
        <v>1372035.15</v>
      </c>
      <c r="H108" s="31"/>
      <c r="I108" s="8">
        <f t="shared" si="13"/>
        <v>1372035.15</v>
      </c>
      <c r="J108" s="10">
        <f t="shared" si="14"/>
        <v>2949076.05</v>
      </c>
      <c r="K108" s="32">
        <v>11106220.32</v>
      </c>
      <c r="L108" s="31"/>
      <c r="M108" s="28">
        <f t="shared" ref="M108:M110" si="16">SUM(K108:L108)</f>
        <v>11106220.32</v>
      </c>
      <c r="N108" s="32"/>
      <c r="O108" s="31"/>
      <c r="P108" s="29"/>
      <c r="Q108" s="149">
        <f t="shared" si="10"/>
        <v>14055296.370000001</v>
      </c>
      <c r="R108" s="6">
        <v>14055296.370000001</v>
      </c>
      <c r="S108" s="6">
        <f t="shared" si="11"/>
        <v>0</v>
      </c>
    </row>
    <row r="109" spans="1:19" x14ac:dyDescent="0.2">
      <c r="A109" s="265">
        <v>93</v>
      </c>
      <c r="B109" s="175" t="s">
        <v>156</v>
      </c>
      <c r="C109" s="54" t="s">
        <v>31</v>
      </c>
      <c r="D109" s="58">
        <v>1015586.22</v>
      </c>
      <c r="E109" s="31"/>
      <c r="F109" s="27">
        <f t="shared" si="12"/>
        <v>1015586.22</v>
      </c>
      <c r="G109" s="155">
        <v>873439.37</v>
      </c>
      <c r="H109" s="31"/>
      <c r="I109" s="8">
        <f t="shared" si="13"/>
        <v>873439.37</v>
      </c>
      <c r="J109" s="10">
        <f t="shared" si="14"/>
        <v>1889025.5899999999</v>
      </c>
      <c r="K109" s="32"/>
      <c r="L109" s="31"/>
      <c r="M109" s="28"/>
      <c r="N109" s="32"/>
      <c r="O109" s="31"/>
      <c r="P109" s="29"/>
      <c r="Q109" s="149">
        <f t="shared" si="10"/>
        <v>1889025.5899999999</v>
      </c>
      <c r="R109" s="6">
        <v>1889025.5899999999</v>
      </c>
      <c r="S109" s="6">
        <f t="shared" si="11"/>
        <v>0</v>
      </c>
    </row>
    <row r="110" spans="1:19" x14ac:dyDescent="0.2">
      <c r="A110" s="265">
        <v>94</v>
      </c>
      <c r="B110" s="52" t="s">
        <v>158</v>
      </c>
      <c r="C110" s="54" t="s">
        <v>33</v>
      </c>
      <c r="D110" s="58">
        <v>2578098.66</v>
      </c>
      <c r="E110" s="31"/>
      <c r="F110" s="27">
        <f t="shared" si="12"/>
        <v>2578098.66</v>
      </c>
      <c r="G110" s="155">
        <v>2399716.38</v>
      </c>
      <c r="H110" s="31"/>
      <c r="I110" s="8">
        <f t="shared" si="13"/>
        <v>2399716.38</v>
      </c>
      <c r="J110" s="10">
        <f t="shared" si="14"/>
        <v>4977815.04</v>
      </c>
      <c r="K110" s="32">
        <v>10180701.960000001</v>
      </c>
      <c r="L110" s="31"/>
      <c r="M110" s="28">
        <f t="shared" si="16"/>
        <v>10180701.960000001</v>
      </c>
      <c r="N110" s="32"/>
      <c r="O110" s="31"/>
      <c r="P110" s="29"/>
      <c r="Q110" s="149">
        <f t="shared" si="10"/>
        <v>15158517</v>
      </c>
      <c r="R110" s="6">
        <v>15158517</v>
      </c>
      <c r="S110" s="6">
        <f t="shared" si="11"/>
        <v>0</v>
      </c>
    </row>
    <row r="111" spans="1:19" x14ac:dyDescent="0.2">
      <c r="A111" s="265">
        <v>96</v>
      </c>
      <c r="B111" s="52" t="s">
        <v>160</v>
      </c>
      <c r="C111" s="54" t="s">
        <v>161</v>
      </c>
      <c r="D111" s="58"/>
      <c r="E111" s="31"/>
      <c r="F111" s="27"/>
      <c r="G111" s="155"/>
      <c r="H111" s="31"/>
      <c r="I111" s="8"/>
      <c r="J111" s="10"/>
      <c r="K111" s="32"/>
      <c r="L111" s="31"/>
      <c r="M111" s="28"/>
      <c r="N111" s="32"/>
      <c r="O111" s="31"/>
      <c r="P111" s="29"/>
      <c r="Q111" s="149">
        <f t="shared" si="10"/>
        <v>0</v>
      </c>
      <c r="S111" s="6"/>
    </row>
    <row r="112" spans="1:19" x14ac:dyDescent="0.2">
      <c r="A112" s="265">
        <v>98</v>
      </c>
      <c r="B112" s="52" t="s">
        <v>162</v>
      </c>
      <c r="C112" s="54" t="s">
        <v>163</v>
      </c>
      <c r="D112" s="58"/>
      <c r="E112" s="31"/>
      <c r="F112" s="27"/>
      <c r="G112" s="155"/>
      <c r="H112" s="31"/>
      <c r="I112" s="8"/>
      <c r="J112" s="10"/>
      <c r="K112" s="32"/>
      <c r="L112" s="31"/>
      <c r="M112" s="28"/>
      <c r="N112" s="32"/>
      <c r="O112" s="31"/>
      <c r="P112" s="29"/>
      <c r="Q112" s="149">
        <f t="shared" si="10"/>
        <v>0</v>
      </c>
      <c r="S112" s="6"/>
    </row>
    <row r="113" spans="1:19" x14ac:dyDescent="0.2">
      <c r="A113" s="265">
        <v>99</v>
      </c>
      <c r="B113" s="175" t="s">
        <v>164</v>
      </c>
      <c r="C113" s="54" t="s">
        <v>165</v>
      </c>
      <c r="D113" s="58"/>
      <c r="E113" s="31"/>
      <c r="F113" s="27"/>
      <c r="G113" s="155"/>
      <c r="H113" s="31"/>
      <c r="I113" s="8"/>
      <c r="J113" s="10"/>
      <c r="K113" s="32"/>
      <c r="L113" s="31"/>
      <c r="M113" s="28"/>
      <c r="N113" s="32"/>
      <c r="O113" s="31"/>
      <c r="P113" s="29"/>
      <c r="Q113" s="149">
        <f t="shared" si="10"/>
        <v>0</v>
      </c>
      <c r="S113" s="6"/>
    </row>
    <row r="114" spans="1:19" x14ac:dyDescent="0.2">
      <c r="A114" s="265">
        <v>100</v>
      </c>
      <c r="B114" s="175" t="s">
        <v>166</v>
      </c>
      <c r="C114" s="54" t="s">
        <v>167</v>
      </c>
      <c r="D114" s="58"/>
      <c r="E114" s="31"/>
      <c r="F114" s="27"/>
      <c r="G114" s="155"/>
      <c r="H114" s="31"/>
      <c r="I114" s="8"/>
      <c r="J114" s="10"/>
      <c r="K114" s="32"/>
      <c r="L114" s="31"/>
      <c r="M114" s="28"/>
      <c r="N114" s="32"/>
      <c r="O114" s="31"/>
      <c r="P114" s="29"/>
      <c r="Q114" s="149">
        <f t="shared" si="10"/>
        <v>0</v>
      </c>
      <c r="S114" s="6"/>
    </row>
    <row r="115" spans="1:19" ht="15.75" customHeight="1" x14ac:dyDescent="0.2">
      <c r="A115" s="265">
        <v>101</v>
      </c>
      <c r="B115" s="175" t="s">
        <v>168</v>
      </c>
      <c r="C115" s="54" t="s">
        <v>169</v>
      </c>
      <c r="D115" s="58"/>
      <c r="E115" s="31"/>
      <c r="F115" s="27"/>
      <c r="G115" s="155"/>
      <c r="H115" s="31"/>
      <c r="I115" s="8"/>
      <c r="J115" s="10"/>
      <c r="K115" s="32"/>
      <c r="L115" s="31"/>
      <c r="M115" s="28"/>
      <c r="N115" s="32"/>
      <c r="O115" s="31"/>
      <c r="P115" s="29"/>
      <c r="Q115" s="149">
        <f t="shared" si="10"/>
        <v>0</v>
      </c>
      <c r="S115" s="6"/>
    </row>
    <row r="116" spans="1:19" x14ac:dyDescent="0.2">
      <c r="A116" s="265">
        <v>102</v>
      </c>
      <c r="B116" s="175" t="s">
        <v>170</v>
      </c>
      <c r="C116" s="54" t="s">
        <v>171</v>
      </c>
      <c r="D116" s="58"/>
      <c r="E116" s="31"/>
      <c r="F116" s="27"/>
      <c r="G116" s="155"/>
      <c r="H116" s="31"/>
      <c r="I116" s="8"/>
      <c r="J116" s="10"/>
      <c r="K116" s="32"/>
      <c r="L116" s="31"/>
      <c r="M116" s="28"/>
      <c r="N116" s="32"/>
      <c r="O116" s="31"/>
      <c r="P116" s="29"/>
      <c r="Q116" s="149">
        <f t="shared" si="10"/>
        <v>0</v>
      </c>
      <c r="S116" s="6"/>
    </row>
    <row r="117" spans="1:19" x14ac:dyDescent="0.2">
      <c r="A117" s="265">
        <v>103</v>
      </c>
      <c r="B117" s="175" t="s">
        <v>172</v>
      </c>
      <c r="C117" s="54" t="s">
        <v>173</v>
      </c>
      <c r="D117" s="58"/>
      <c r="E117" s="31"/>
      <c r="F117" s="27"/>
      <c r="G117" s="155"/>
      <c r="H117" s="31"/>
      <c r="I117" s="8"/>
      <c r="J117" s="10"/>
      <c r="K117" s="32"/>
      <c r="L117" s="31"/>
      <c r="M117" s="28"/>
      <c r="N117" s="32"/>
      <c r="O117" s="31"/>
      <c r="P117" s="29"/>
      <c r="Q117" s="149">
        <f t="shared" si="10"/>
        <v>0</v>
      </c>
      <c r="S117" s="6"/>
    </row>
    <row r="118" spans="1:19" x14ac:dyDescent="0.2">
      <c r="A118" s="265">
        <v>104</v>
      </c>
      <c r="B118" s="116" t="s">
        <v>174</v>
      </c>
      <c r="C118" s="177" t="s">
        <v>175</v>
      </c>
      <c r="D118" s="58"/>
      <c r="E118" s="31"/>
      <c r="F118" s="27"/>
      <c r="G118" s="155"/>
      <c r="H118" s="31"/>
      <c r="I118" s="8"/>
      <c r="J118" s="10"/>
      <c r="K118" s="32"/>
      <c r="L118" s="31"/>
      <c r="M118" s="28"/>
      <c r="N118" s="32"/>
      <c r="O118" s="31"/>
      <c r="P118" s="29"/>
      <c r="Q118" s="149">
        <f t="shared" si="10"/>
        <v>0</v>
      </c>
      <c r="S118" s="6"/>
    </row>
    <row r="119" spans="1:19" x14ac:dyDescent="0.2">
      <c r="A119" s="265">
        <v>105</v>
      </c>
      <c r="B119" s="19" t="s">
        <v>176</v>
      </c>
      <c r="C119" s="54" t="s">
        <v>177</v>
      </c>
      <c r="D119" s="58"/>
      <c r="E119" s="31"/>
      <c r="F119" s="27"/>
      <c r="G119" s="155"/>
      <c r="H119" s="31"/>
      <c r="I119" s="8"/>
      <c r="J119" s="10"/>
      <c r="K119" s="32"/>
      <c r="L119" s="31"/>
      <c r="M119" s="28"/>
      <c r="N119" s="32"/>
      <c r="O119" s="31"/>
      <c r="P119" s="29"/>
      <c r="Q119" s="149">
        <f t="shared" si="10"/>
        <v>0</v>
      </c>
      <c r="S119" s="6"/>
    </row>
    <row r="120" spans="1:19" x14ac:dyDescent="0.2">
      <c r="A120" s="265">
        <v>106</v>
      </c>
      <c r="B120" s="175" t="s">
        <v>178</v>
      </c>
      <c r="C120" s="54" t="s">
        <v>179</v>
      </c>
      <c r="D120" s="58"/>
      <c r="E120" s="31"/>
      <c r="F120" s="27"/>
      <c r="G120" s="155"/>
      <c r="H120" s="31"/>
      <c r="I120" s="8"/>
      <c r="J120" s="10"/>
      <c r="K120" s="32"/>
      <c r="L120" s="31"/>
      <c r="M120" s="28"/>
      <c r="N120" s="32"/>
      <c r="O120" s="31"/>
      <c r="P120" s="29"/>
      <c r="Q120" s="149">
        <f t="shared" si="10"/>
        <v>0</v>
      </c>
      <c r="S120" s="6"/>
    </row>
    <row r="121" spans="1:19" x14ac:dyDescent="0.2">
      <c r="A121" s="265">
        <v>107</v>
      </c>
      <c r="B121" s="52" t="s">
        <v>180</v>
      </c>
      <c r="C121" s="180" t="s">
        <v>181</v>
      </c>
      <c r="D121" s="58"/>
      <c r="E121" s="31"/>
      <c r="F121" s="27"/>
      <c r="G121" s="155"/>
      <c r="H121" s="31"/>
      <c r="I121" s="8"/>
      <c r="J121" s="10"/>
      <c r="K121" s="32"/>
      <c r="L121" s="31"/>
      <c r="M121" s="28"/>
      <c r="N121" s="32"/>
      <c r="O121" s="31"/>
      <c r="P121" s="29"/>
      <c r="Q121" s="149">
        <f t="shared" si="10"/>
        <v>0</v>
      </c>
      <c r="S121" s="6"/>
    </row>
    <row r="122" spans="1:19" x14ac:dyDescent="0.2">
      <c r="A122" s="265">
        <v>108</v>
      </c>
      <c r="B122" s="175" t="s">
        <v>182</v>
      </c>
      <c r="C122" s="54" t="s">
        <v>264</v>
      </c>
      <c r="D122" s="58"/>
      <c r="E122" s="31"/>
      <c r="F122" s="27"/>
      <c r="G122" s="155"/>
      <c r="H122" s="31"/>
      <c r="I122" s="8"/>
      <c r="J122" s="10"/>
      <c r="K122" s="32"/>
      <c r="L122" s="31"/>
      <c r="M122" s="28"/>
      <c r="N122" s="32"/>
      <c r="O122" s="31"/>
      <c r="P122" s="29"/>
      <c r="Q122" s="149">
        <f t="shared" si="10"/>
        <v>0</v>
      </c>
      <c r="S122" s="6"/>
    </row>
    <row r="123" spans="1:19" x14ac:dyDescent="0.2">
      <c r="A123" s="265">
        <v>109</v>
      </c>
      <c r="B123" s="19" t="s">
        <v>183</v>
      </c>
      <c r="C123" s="54" t="s">
        <v>252</v>
      </c>
      <c r="D123" s="58"/>
      <c r="E123" s="31"/>
      <c r="F123" s="27"/>
      <c r="G123" s="155"/>
      <c r="H123" s="31"/>
      <c r="I123" s="8"/>
      <c r="J123" s="10"/>
      <c r="K123" s="32"/>
      <c r="L123" s="31"/>
      <c r="M123" s="28"/>
      <c r="N123" s="32"/>
      <c r="O123" s="31"/>
      <c r="P123" s="29"/>
      <c r="Q123" s="149">
        <f t="shared" si="10"/>
        <v>0</v>
      </c>
      <c r="S123" s="6"/>
    </row>
    <row r="124" spans="1:19" x14ac:dyDescent="0.2">
      <c r="A124" s="265">
        <v>110</v>
      </c>
      <c r="B124" s="52" t="s">
        <v>307</v>
      </c>
      <c r="C124" s="54" t="s">
        <v>312</v>
      </c>
      <c r="D124" s="58"/>
      <c r="E124" s="31"/>
      <c r="F124" s="27"/>
      <c r="G124" s="155"/>
      <c r="H124" s="31"/>
      <c r="I124" s="8"/>
      <c r="J124" s="10"/>
      <c r="K124" s="32"/>
      <c r="L124" s="31"/>
      <c r="M124" s="28"/>
      <c r="N124" s="32"/>
      <c r="O124" s="31"/>
      <c r="P124" s="29"/>
      <c r="Q124" s="149">
        <f t="shared" si="10"/>
        <v>0</v>
      </c>
      <c r="S124" s="6"/>
    </row>
    <row r="125" spans="1:19" x14ac:dyDescent="0.2">
      <c r="A125" s="265">
        <v>111</v>
      </c>
      <c r="B125" s="24" t="s">
        <v>328</v>
      </c>
      <c r="C125" s="177" t="s">
        <v>327</v>
      </c>
      <c r="D125" s="58"/>
      <c r="E125" s="31"/>
      <c r="F125" s="27"/>
      <c r="G125" s="155"/>
      <c r="H125" s="31"/>
      <c r="I125" s="8"/>
      <c r="J125" s="10"/>
      <c r="K125" s="32"/>
      <c r="L125" s="31"/>
      <c r="M125" s="28"/>
      <c r="N125" s="32"/>
      <c r="O125" s="31"/>
      <c r="P125" s="29"/>
      <c r="Q125" s="149">
        <f t="shared" si="10"/>
        <v>0</v>
      </c>
      <c r="S125" s="6"/>
    </row>
    <row r="126" spans="1:19" x14ac:dyDescent="0.2">
      <c r="A126" s="265">
        <v>112</v>
      </c>
      <c r="B126" s="19" t="s">
        <v>184</v>
      </c>
      <c r="C126" s="54" t="s">
        <v>306</v>
      </c>
      <c r="D126" s="58"/>
      <c r="E126" s="31"/>
      <c r="F126" s="27"/>
      <c r="G126" s="155"/>
      <c r="H126" s="31"/>
      <c r="I126" s="8"/>
      <c r="J126" s="10"/>
      <c r="K126" s="32"/>
      <c r="L126" s="31"/>
      <c r="M126" s="28"/>
      <c r="N126" s="32"/>
      <c r="O126" s="31"/>
      <c r="P126" s="29"/>
      <c r="Q126" s="149">
        <f t="shared" si="10"/>
        <v>0</v>
      </c>
      <c r="S126" s="6"/>
    </row>
    <row r="127" spans="1:19" x14ac:dyDescent="0.2">
      <c r="A127" s="265">
        <v>113</v>
      </c>
      <c r="B127" s="175" t="s">
        <v>185</v>
      </c>
      <c r="C127" s="54" t="s">
        <v>186</v>
      </c>
      <c r="D127" s="58"/>
      <c r="E127" s="31"/>
      <c r="F127" s="27"/>
      <c r="G127" s="155"/>
      <c r="H127" s="31"/>
      <c r="I127" s="8"/>
      <c r="J127" s="10"/>
      <c r="K127" s="32"/>
      <c r="L127" s="31"/>
      <c r="M127" s="28"/>
      <c r="N127" s="32"/>
      <c r="O127" s="31"/>
      <c r="P127" s="29"/>
      <c r="Q127" s="149">
        <f t="shared" si="10"/>
        <v>0</v>
      </c>
      <c r="S127" s="6"/>
    </row>
    <row r="128" spans="1:19" ht="25.5" x14ac:dyDescent="0.2">
      <c r="A128" s="265">
        <v>114</v>
      </c>
      <c r="B128" s="175" t="s">
        <v>187</v>
      </c>
      <c r="C128" s="105" t="s">
        <v>300</v>
      </c>
      <c r="D128" s="58"/>
      <c r="E128" s="31"/>
      <c r="F128" s="27"/>
      <c r="G128" s="155"/>
      <c r="H128" s="31"/>
      <c r="I128" s="8"/>
      <c r="J128" s="10"/>
      <c r="K128" s="32"/>
      <c r="L128" s="31"/>
      <c r="M128" s="28"/>
      <c r="N128" s="32"/>
      <c r="O128" s="31"/>
      <c r="P128" s="29"/>
      <c r="Q128" s="149">
        <f t="shared" si="10"/>
        <v>0</v>
      </c>
      <c r="S128" s="6"/>
    </row>
    <row r="129" spans="1:19" x14ac:dyDescent="0.2">
      <c r="A129" s="265">
        <v>115</v>
      </c>
      <c r="B129" s="175" t="s">
        <v>188</v>
      </c>
      <c r="C129" s="54" t="s">
        <v>223</v>
      </c>
      <c r="D129" s="58"/>
      <c r="E129" s="31"/>
      <c r="F129" s="27"/>
      <c r="G129" s="155"/>
      <c r="H129" s="31"/>
      <c r="I129" s="8"/>
      <c r="J129" s="10"/>
      <c r="K129" s="32"/>
      <c r="L129" s="31"/>
      <c r="M129" s="28"/>
      <c r="N129" s="32"/>
      <c r="O129" s="31"/>
      <c r="P129" s="29"/>
      <c r="Q129" s="149">
        <f t="shared" si="10"/>
        <v>0</v>
      </c>
      <c r="S129" s="6"/>
    </row>
    <row r="130" spans="1:19" x14ac:dyDescent="0.2">
      <c r="A130" s="265">
        <v>116</v>
      </c>
      <c r="B130" s="175" t="s">
        <v>189</v>
      </c>
      <c r="C130" s="54" t="s">
        <v>190</v>
      </c>
      <c r="D130" s="58"/>
      <c r="E130" s="31"/>
      <c r="F130" s="27"/>
      <c r="G130" s="155"/>
      <c r="H130" s="31"/>
      <c r="I130" s="8"/>
      <c r="J130" s="10"/>
      <c r="K130" s="32"/>
      <c r="L130" s="31"/>
      <c r="M130" s="28"/>
      <c r="N130" s="32"/>
      <c r="O130" s="31"/>
      <c r="P130" s="29"/>
      <c r="Q130" s="149">
        <f t="shared" si="10"/>
        <v>0</v>
      </c>
      <c r="S130" s="6"/>
    </row>
    <row r="131" spans="1:19" x14ac:dyDescent="0.2">
      <c r="A131" s="265">
        <v>117</v>
      </c>
      <c r="B131" s="175" t="s">
        <v>191</v>
      </c>
      <c r="C131" s="54" t="s">
        <v>39</v>
      </c>
      <c r="D131" s="58"/>
      <c r="E131" s="31"/>
      <c r="F131" s="27"/>
      <c r="G131" s="155"/>
      <c r="H131" s="31"/>
      <c r="I131" s="8"/>
      <c r="J131" s="10"/>
      <c r="K131" s="32"/>
      <c r="L131" s="31"/>
      <c r="M131" s="28"/>
      <c r="N131" s="32"/>
      <c r="O131" s="31"/>
      <c r="P131" s="29"/>
      <c r="Q131" s="149">
        <f t="shared" si="10"/>
        <v>0</v>
      </c>
      <c r="S131" s="6"/>
    </row>
    <row r="132" spans="1:19" x14ac:dyDescent="0.2">
      <c r="A132" s="265">
        <v>118</v>
      </c>
      <c r="B132" s="52" t="s">
        <v>192</v>
      </c>
      <c r="C132" s="54" t="s">
        <v>45</v>
      </c>
      <c r="D132" s="58"/>
      <c r="E132" s="31"/>
      <c r="F132" s="27"/>
      <c r="G132" s="155"/>
      <c r="H132" s="31"/>
      <c r="I132" s="8"/>
      <c r="J132" s="10"/>
      <c r="K132" s="32"/>
      <c r="L132" s="31"/>
      <c r="M132" s="28"/>
      <c r="N132" s="32"/>
      <c r="O132" s="31"/>
      <c r="P132" s="29"/>
      <c r="Q132" s="149">
        <f t="shared" si="10"/>
        <v>0</v>
      </c>
      <c r="S132" s="6"/>
    </row>
    <row r="133" spans="1:19" x14ac:dyDescent="0.2">
      <c r="A133" s="265">
        <v>119</v>
      </c>
      <c r="B133" s="52" t="s">
        <v>193</v>
      </c>
      <c r="C133" s="54" t="s">
        <v>225</v>
      </c>
      <c r="D133" s="58"/>
      <c r="E133" s="31"/>
      <c r="F133" s="27"/>
      <c r="G133" s="155"/>
      <c r="H133" s="31"/>
      <c r="I133" s="8"/>
      <c r="J133" s="10"/>
      <c r="K133" s="32"/>
      <c r="L133" s="31"/>
      <c r="M133" s="28"/>
      <c r="N133" s="32"/>
      <c r="O133" s="31"/>
      <c r="P133" s="29"/>
      <c r="Q133" s="149">
        <f t="shared" ref="Q133:Q146" si="17">J133+M133+P133</f>
        <v>0</v>
      </c>
      <c r="S133" s="6"/>
    </row>
    <row r="134" spans="1:19" x14ac:dyDescent="0.2">
      <c r="A134" s="265">
        <v>120</v>
      </c>
      <c r="B134" s="52" t="s">
        <v>194</v>
      </c>
      <c r="C134" s="54" t="s">
        <v>47</v>
      </c>
      <c r="D134" s="58"/>
      <c r="E134" s="31"/>
      <c r="F134" s="27"/>
      <c r="G134" s="155"/>
      <c r="H134" s="31"/>
      <c r="I134" s="8"/>
      <c r="J134" s="10"/>
      <c r="K134" s="32"/>
      <c r="L134" s="31"/>
      <c r="M134" s="28"/>
      <c r="N134" s="32"/>
      <c r="O134" s="31"/>
      <c r="P134" s="29"/>
      <c r="Q134" s="149">
        <f t="shared" si="17"/>
        <v>0</v>
      </c>
      <c r="S134" s="6"/>
    </row>
    <row r="135" spans="1:19" x14ac:dyDescent="0.2">
      <c r="A135" s="265">
        <v>121</v>
      </c>
      <c r="B135" s="175" t="s">
        <v>195</v>
      </c>
      <c r="C135" s="54" t="s">
        <v>46</v>
      </c>
      <c r="D135" s="58"/>
      <c r="E135" s="31"/>
      <c r="F135" s="27"/>
      <c r="G135" s="155"/>
      <c r="H135" s="31"/>
      <c r="I135" s="8"/>
      <c r="J135" s="10"/>
      <c r="K135" s="32"/>
      <c r="L135" s="31"/>
      <c r="M135" s="28"/>
      <c r="N135" s="32"/>
      <c r="O135" s="31"/>
      <c r="P135" s="29"/>
      <c r="Q135" s="149">
        <f t="shared" si="17"/>
        <v>0</v>
      </c>
      <c r="S135" s="6"/>
    </row>
    <row r="136" spans="1:19" x14ac:dyDescent="0.2">
      <c r="A136" s="265">
        <v>122</v>
      </c>
      <c r="B136" s="175" t="s">
        <v>196</v>
      </c>
      <c r="C136" s="54" t="s">
        <v>197</v>
      </c>
      <c r="D136" s="58"/>
      <c r="E136" s="31"/>
      <c r="F136" s="27"/>
      <c r="G136" s="155"/>
      <c r="H136" s="31"/>
      <c r="I136" s="8"/>
      <c r="J136" s="10"/>
      <c r="K136" s="32"/>
      <c r="L136" s="31"/>
      <c r="M136" s="28"/>
      <c r="N136" s="32"/>
      <c r="O136" s="31"/>
      <c r="P136" s="29"/>
      <c r="Q136" s="149">
        <f t="shared" si="17"/>
        <v>0</v>
      </c>
      <c r="S136" s="6"/>
    </row>
    <row r="137" spans="1:19" x14ac:dyDescent="0.2">
      <c r="A137" s="265">
        <v>123</v>
      </c>
      <c r="B137" s="175" t="s">
        <v>198</v>
      </c>
      <c r="C137" s="54" t="s">
        <v>40</v>
      </c>
      <c r="D137" s="58"/>
      <c r="E137" s="31"/>
      <c r="F137" s="27"/>
      <c r="G137" s="155"/>
      <c r="H137" s="31"/>
      <c r="I137" s="8"/>
      <c r="J137" s="10"/>
      <c r="K137" s="32"/>
      <c r="L137" s="31"/>
      <c r="M137" s="28"/>
      <c r="N137" s="32"/>
      <c r="O137" s="31"/>
      <c r="P137" s="29"/>
      <c r="Q137" s="149">
        <f t="shared" si="17"/>
        <v>0</v>
      </c>
      <c r="S137" s="6"/>
    </row>
    <row r="138" spans="1:19" x14ac:dyDescent="0.2">
      <c r="A138" s="265">
        <v>124</v>
      </c>
      <c r="B138" s="52" t="s">
        <v>199</v>
      </c>
      <c r="C138" s="54" t="s">
        <v>224</v>
      </c>
      <c r="D138" s="58"/>
      <c r="E138" s="31"/>
      <c r="F138" s="27"/>
      <c r="G138" s="155"/>
      <c r="H138" s="31"/>
      <c r="I138" s="8"/>
      <c r="J138" s="10"/>
      <c r="K138" s="32"/>
      <c r="L138" s="31"/>
      <c r="M138" s="28"/>
      <c r="N138" s="32"/>
      <c r="O138" s="31"/>
      <c r="P138" s="29"/>
      <c r="Q138" s="149">
        <f t="shared" si="17"/>
        <v>0</v>
      </c>
      <c r="S138" s="6"/>
    </row>
    <row r="139" spans="1:19" ht="25.5" x14ac:dyDescent="0.2">
      <c r="A139" s="265">
        <v>125</v>
      </c>
      <c r="B139" s="19" t="s">
        <v>200</v>
      </c>
      <c r="C139" s="54" t="s">
        <v>330</v>
      </c>
      <c r="D139" s="58">
        <v>6181625.4000000004</v>
      </c>
      <c r="E139" s="31"/>
      <c r="F139" s="27">
        <f t="shared" ref="F139:F143" si="18">SUM(D139:E139)</f>
        <v>6181625.4000000004</v>
      </c>
      <c r="G139" s="155">
        <v>1832967.22</v>
      </c>
      <c r="H139" s="31"/>
      <c r="I139" s="8">
        <f t="shared" ref="I139:I143" si="19">SUM(G139:H139)</f>
        <v>1832967.22</v>
      </c>
      <c r="J139" s="10">
        <f t="shared" ref="J139:J143" si="20">F139+I139</f>
        <v>8014592.6200000001</v>
      </c>
      <c r="K139" s="32"/>
      <c r="L139" s="31"/>
      <c r="M139" s="28"/>
      <c r="N139" s="32"/>
      <c r="O139" s="31"/>
      <c r="P139" s="29"/>
      <c r="Q139" s="149">
        <f t="shared" si="17"/>
        <v>8014592.6200000001</v>
      </c>
      <c r="R139" s="6">
        <v>8014592.6200000001</v>
      </c>
      <c r="S139" s="6">
        <f t="shared" ref="S139:S143" si="21">Q139-R139</f>
        <v>0</v>
      </c>
    </row>
    <row r="140" spans="1:19" x14ac:dyDescent="0.2">
      <c r="A140" s="265">
        <v>126</v>
      </c>
      <c r="B140" s="175" t="s">
        <v>201</v>
      </c>
      <c r="C140" s="54" t="s">
        <v>202</v>
      </c>
      <c r="D140" s="41"/>
      <c r="E140" s="31"/>
      <c r="F140" s="27"/>
      <c r="G140" s="31"/>
      <c r="H140" s="31"/>
      <c r="I140" s="8"/>
      <c r="J140" s="10"/>
      <c r="K140" s="32"/>
      <c r="L140" s="31"/>
      <c r="M140" s="28"/>
      <c r="N140" s="32"/>
      <c r="O140" s="31"/>
      <c r="P140" s="29"/>
      <c r="Q140" s="149">
        <f t="shared" si="17"/>
        <v>0</v>
      </c>
      <c r="S140" s="6"/>
    </row>
    <row r="141" spans="1:19" x14ac:dyDescent="0.2">
      <c r="A141" s="265">
        <v>127</v>
      </c>
      <c r="B141" s="52" t="s">
        <v>203</v>
      </c>
      <c r="C141" s="54" t="s">
        <v>204</v>
      </c>
      <c r="D141" s="41"/>
      <c r="E141" s="31"/>
      <c r="F141" s="27"/>
      <c r="G141" s="31"/>
      <c r="H141" s="31"/>
      <c r="I141" s="8"/>
      <c r="J141" s="10"/>
      <c r="K141" s="32"/>
      <c r="L141" s="31"/>
      <c r="M141" s="28"/>
      <c r="N141" s="32"/>
      <c r="O141" s="31"/>
      <c r="P141" s="29"/>
      <c r="Q141" s="149">
        <f t="shared" si="17"/>
        <v>0</v>
      </c>
      <c r="S141" s="6"/>
    </row>
    <row r="142" spans="1:19" x14ac:dyDescent="0.2">
      <c r="A142" s="265">
        <v>128</v>
      </c>
      <c r="B142" s="175" t="s">
        <v>205</v>
      </c>
      <c r="C142" s="54" t="s">
        <v>206</v>
      </c>
      <c r="D142" s="41"/>
      <c r="E142" s="31"/>
      <c r="F142" s="27"/>
      <c r="G142" s="31"/>
      <c r="H142" s="31"/>
      <c r="I142" s="8"/>
      <c r="J142" s="10"/>
      <c r="K142" s="32"/>
      <c r="L142" s="31"/>
      <c r="M142" s="28"/>
      <c r="N142" s="32"/>
      <c r="O142" s="31"/>
      <c r="P142" s="29"/>
      <c r="Q142" s="149">
        <f t="shared" si="17"/>
        <v>0</v>
      </c>
      <c r="S142" s="6"/>
    </row>
    <row r="143" spans="1:19" x14ac:dyDescent="0.2">
      <c r="A143" s="265">
        <v>129</v>
      </c>
      <c r="B143" s="18" t="s">
        <v>253</v>
      </c>
      <c r="C143" s="181" t="s">
        <v>254</v>
      </c>
      <c r="D143" s="41"/>
      <c r="E143" s="31">
        <v>108042619.5</v>
      </c>
      <c r="F143" s="27">
        <f t="shared" si="18"/>
        <v>108042619.5</v>
      </c>
      <c r="G143" s="31"/>
      <c r="H143" s="31">
        <v>91422891.25</v>
      </c>
      <c r="I143" s="8">
        <f t="shared" si="19"/>
        <v>91422891.25</v>
      </c>
      <c r="J143" s="10">
        <f t="shared" si="20"/>
        <v>199465510.75</v>
      </c>
      <c r="K143" s="32"/>
      <c r="L143" s="31">
        <v>467471724.72000003</v>
      </c>
      <c r="M143" s="28">
        <f t="shared" ref="M143" si="22">SUM(K143:L143)</f>
        <v>467471724.72000003</v>
      </c>
      <c r="N143" s="32"/>
      <c r="O143" s="31">
        <v>5717404.4000000004</v>
      </c>
      <c r="P143" s="29">
        <f t="shared" ref="P143" si="23">SUM(N143:O143)</f>
        <v>5717404.4000000004</v>
      </c>
      <c r="Q143" s="149">
        <f t="shared" si="17"/>
        <v>672654639.87</v>
      </c>
      <c r="R143" s="6">
        <v>672654639.87</v>
      </c>
      <c r="S143" s="6">
        <f t="shared" si="21"/>
        <v>0</v>
      </c>
    </row>
    <row r="144" spans="1:19" x14ac:dyDescent="0.2">
      <c r="A144" s="265">
        <v>130</v>
      </c>
      <c r="B144" s="21" t="s">
        <v>255</v>
      </c>
      <c r="C144" s="181" t="s">
        <v>256</v>
      </c>
      <c r="D144" s="41"/>
      <c r="E144" s="31"/>
      <c r="F144" s="27"/>
      <c r="G144" s="31"/>
      <c r="H144" s="31"/>
      <c r="I144" s="8"/>
      <c r="J144" s="157"/>
      <c r="K144" s="41"/>
      <c r="L144" s="31"/>
      <c r="M144" s="36"/>
      <c r="N144" s="33"/>
      <c r="O144" s="31"/>
      <c r="P144" s="28"/>
      <c r="Q144" s="156">
        <f t="shared" si="17"/>
        <v>0</v>
      </c>
    </row>
    <row r="145" spans="1:18" x14ac:dyDescent="0.2">
      <c r="A145" s="265">
        <v>131</v>
      </c>
      <c r="B145" s="147" t="s">
        <v>257</v>
      </c>
      <c r="C145" s="260" t="s">
        <v>326</v>
      </c>
      <c r="D145" s="41"/>
      <c r="E145" s="31"/>
      <c r="F145" s="27"/>
      <c r="G145" s="31"/>
      <c r="H145" s="31"/>
      <c r="I145" s="8"/>
      <c r="J145" s="157"/>
      <c r="K145" s="33"/>
      <c r="L145" s="31"/>
      <c r="M145" s="36"/>
      <c r="N145" s="33"/>
      <c r="O145" s="31"/>
      <c r="P145" s="28"/>
      <c r="Q145" s="156">
        <f t="shared" si="17"/>
        <v>0</v>
      </c>
    </row>
    <row r="146" spans="1:18" x14ac:dyDescent="0.2">
      <c r="A146" s="265">
        <v>132</v>
      </c>
      <c r="B146" s="176" t="s">
        <v>262</v>
      </c>
      <c r="C146" s="182" t="s">
        <v>263</v>
      </c>
      <c r="D146" s="34"/>
      <c r="E146" s="35"/>
      <c r="F146" s="38"/>
      <c r="G146" s="35"/>
      <c r="H146" s="35"/>
      <c r="I146" s="158"/>
      <c r="J146" s="159"/>
      <c r="K146" s="37"/>
      <c r="L146" s="35"/>
      <c r="M146" s="39"/>
      <c r="N146" s="34"/>
      <c r="O146" s="35"/>
      <c r="P146" s="40"/>
      <c r="Q146" s="160">
        <f t="shared" si="17"/>
        <v>0</v>
      </c>
    </row>
    <row r="147" spans="1:18" x14ac:dyDescent="0.2">
      <c r="A147" s="265">
        <v>133</v>
      </c>
      <c r="B147" s="24" t="s">
        <v>298</v>
      </c>
      <c r="C147" s="168" t="s">
        <v>297</v>
      </c>
      <c r="D147" s="41"/>
      <c r="E147" s="31"/>
      <c r="F147" s="27"/>
      <c r="G147" s="31"/>
      <c r="H147" s="31"/>
      <c r="I147" s="8"/>
      <c r="J147" s="157"/>
      <c r="K147" s="33"/>
      <c r="L147" s="31"/>
      <c r="M147" s="36"/>
      <c r="N147" s="41"/>
      <c r="O147" s="31"/>
      <c r="P147" s="36"/>
      <c r="Q147" s="149">
        <f t="shared" ref="Q147:Q148" si="24">J147+M147+P147</f>
        <v>0</v>
      </c>
    </row>
    <row r="148" spans="1:18" x14ac:dyDescent="0.2">
      <c r="A148" s="265">
        <v>134</v>
      </c>
      <c r="B148" s="24" t="s">
        <v>305</v>
      </c>
      <c r="C148" s="168" t="s">
        <v>304</v>
      </c>
      <c r="D148" s="41"/>
      <c r="E148" s="31"/>
      <c r="F148" s="27"/>
      <c r="G148" s="31"/>
      <c r="H148" s="31"/>
      <c r="I148" s="8"/>
      <c r="J148" s="157"/>
      <c r="K148" s="33"/>
      <c r="L148" s="31"/>
      <c r="M148" s="28"/>
      <c r="N148" s="41"/>
      <c r="O148" s="31"/>
      <c r="P148" s="36"/>
      <c r="Q148" s="149">
        <f t="shared" si="24"/>
        <v>0</v>
      </c>
    </row>
    <row r="149" spans="1:18" s="268" customFormat="1" ht="13.5" thickBot="1" x14ac:dyDescent="0.25">
      <c r="A149" s="302">
        <v>135</v>
      </c>
      <c r="B149" s="303" t="s">
        <v>308</v>
      </c>
      <c r="C149" s="304" t="s">
        <v>309</v>
      </c>
      <c r="D149" s="311"/>
      <c r="E149" s="300"/>
      <c r="F149" s="307"/>
      <c r="G149" s="300"/>
      <c r="H149" s="300"/>
      <c r="I149" s="309"/>
      <c r="J149" s="310"/>
      <c r="K149" s="299"/>
      <c r="L149" s="300"/>
      <c r="M149" s="301"/>
      <c r="N149" s="311"/>
      <c r="O149" s="300"/>
      <c r="P149" s="342"/>
      <c r="Q149" s="317">
        <f t="shared" ref="Q149" si="25">J149+M149+P149</f>
        <v>0</v>
      </c>
      <c r="R149" s="26"/>
    </row>
    <row r="150" spans="1:18" x14ac:dyDescent="0.2">
      <c r="D150" s="345">
        <v>132097913.58</v>
      </c>
      <c r="E150" s="154">
        <v>108042619.5</v>
      </c>
      <c r="F150" s="154">
        <v>240141246.59999999</v>
      </c>
      <c r="G150" s="345">
        <v>115586338.97</v>
      </c>
      <c r="H150" s="154">
        <v>91422891.25</v>
      </c>
      <c r="I150" s="154">
        <v>207010115.66999999</v>
      </c>
      <c r="J150" s="154">
        <v>447151362.26999998</v>
      </c>
      <c r="K150" s="154">
        <v>268400324.40000001</v>
      </c>
      <c r="L150" s="154">
        <v>467471724.72000003</v>
      </c>
      <c r="M150" s="154">
        <v>735873996.40999997</v>
      </c>
      <c r="N150" s="154">
        <v>8948980.8000000007</v>
      </c>
      <c r="O150" s="154">
        <v>5717404.4000000004</v>
      </c>
      <c r="P150" s="154">
        <v>14666445.67</v>
      </c>
      <c r="Q150" s="288">
        <v>1197691804.3499999</v>
      </c>
    </row>
    <row r="151" spans="1:18" x14ac:dyDescent="0.2">
      <c r="D151" s="6">
        <f>D6-D150</f>
        <v>0</v>
      </c>
      <c r="E151" s="6">
        <f t="shared" ref="E151:Q151" si="26">E6-E150</f>
        <v>0</v>
      </c>
      <c r="F151" s="6">
        <f t="shared" si="26"/>
        <v>0</v>
      </c>
      <c r="G151" s="6">
        <f t="shared" si="26"/>
        <v>0</v>
      </c>
      <c r="H151" s="6">
        <f t="shared" si="26"/>
        <v>0</v>
      </c>
      <c r="I151" s="6">
        <f t="shared" si="26"/>
        <v>0</v>
      </c>
      <c r="J151" s="6">
        <f t="shared" si="26"/>
        <v>0</v>
      </c>
      <c r="K151" s="6">
        <f t="shared" si="26"/>
        <v>0</v>
      </c>
      <c r="L151" s="6">
        <f t="shared" si="26"/>
        <v>0</v>
      </c>
      <c r="M151" s="6">
        <f t="shared" si="26"/>
        <v>0</v>
      </c>
      <c r="N151" s="6">
        <f t="shared" si="26"/>
        <v>0</v>
      </c>
      <c r="O151" s="6">
        <f t="shared" si="26"/>
        <v>0</v>
      </c>
      <c r="P151" s="6">
        <f t="shared" si="26"/>
        <v>0</v>
      </c>
      <c r="Q151" s="6">
        <f t="shared" si="26"/>
        <v>0</v>
      </c>
    </row>
    <row r="153" spans="1:18" x14ac:dyDescent="0.2">
      <c r="Q153" s="6"/>
    </row>
    <row r="154" spans="1:18" x14ac:dyDescent="0.2">
      <c r="Q154" s="6"/>
    </row>
  </sheetData>
  <mergeCells count="19">
    <mergeCell ref="A1:P1"/>
    <mergeCell ref="A3:A5"/>
    <mergeCell ref="B3:B5"/>
    <mergeCell ref="C3:C5"/>
    <mergeCell ref="D3:J3"/>
    <mergeCell ref="J4:J5"/>
    <mergeCell ref="D4:F4"/>
    <mergeCell ref="G4:I4"/>
    <mergeCell ref="K3:M4"/>
    <mergeCell ref="N3:P4"/>
    <mergeCell ref="A6:C6"/>
    <mergeCell ref="A11:C11"/>
    <mergeCell ref="Q3:Q5"/>
    <mergeCell ref="A8:C8"/>
    <mergeCell ref="A92:A95"/>
    <mergeCell ref="B92:B95"/>
    <mergeCell ref="A7:C7"/>
    <mergeCell ref="A9:C9"/>
    <mergeCell ref="A10:C10"/>
  </mergeCells>
  <pageMargins left="0.11811023622047245" right="0.11811023622047245" top="0.15748031496062992" bottom="0.15748031496062992" header="0.31496062992125984" footer="0.31496062992125984"/>
  <pageSetup paperSize="9" scale="8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152"/>
  <sheetViews>
    <sheetView tabSelected="1" zoomScale="90" zoomScaleNormal="90" workbookViewId="0">
      <pane xSplit="3" ySplit="11" topLeftCell="D132" activePane="bottomRight" state="frozen"/>
      <selection activeCell="C173" sqref="C173"/>
      <selection pane="topRight" activeCell="C173" sqref="C173"/>
      <selection pane="bottomLeft" activeCell="C173" sqref="C173"/>
      <selection pane="bottomRight" activeCell="C139" sqref="C139"/>
    </sheetView>
  </sheetViews>
  <sheetFormatPr defaultRowHeight="12.75" x14ac:dyDescent="0.2"/>
  <cols>
    <col min="1" max="1" width="5.85546875" style="4" customWidth="1"/>
    <col min="2" max="2" width="9.140625" style="4"/>
    <col min="3" max="3" width="35.5703125" style="43" customWidth="1"/>
    <col min="4" max="4" width="16" style="6" customWidth="1"/>
    <col min="5" max="5" width="15" style="6" customWidth="1"/>
    <col min="6" max="6" width="15.5703125" style="3" customWidth="1"/>
    <col min="7" max="7" width="14.7109375" style="6" customWidth="1"/>
    <col min="8" max="8" width="15.85546875" style="3" customWidth="1"/>
    <col min="9" max="9" width="16.85546875" style="6" customWidth="1"/>
    <col min="10" max="10" width="15.7109375" style="6" customWidth="1"/>
    <col min="11" max="11" width="16.7109375" style="3" customWidth="1"/>
    <col min="12" max="12" width="16.85546875" style="6" customWidth="1"/>
    <col min="13" max="13" width="9.28515625" style="6" customWidth="1"/>
    <col min="14" max="16384" width="9.140625" style="4"/>
  </cols>
  <sheetData>
    <row r="1" spans="1:13" ht="32.25" customHeight="1" x14ac:dyDescent="0.2">
      <c r="A1" s="490" t="s">
        <v>324</v>
      </c>
      <c r="B1" s="490"/>
      <c r="C1" s="490"/>
      <c r="D1" s="490"/>
      <c r="E1" s="490"/>
      <c r="F1" s="490"/>
      <c r="G1" s="490"/>
      <c r="H1" s="490"/>
      <c r="I1" s="490"/>
      <c r="J1" s="490"/>
      <c r="K1" s="490"/>
    </row>
    <row r="2" spans="1:13" ht="13.5" thickBot="1" x14ac:dyDescent="0.25"/>
    <row r="3" spans="1:13" s="217" customFormat="1" ht="16.5" customHeight="1" x14ac:dyDescent="0.2">
      <c r="A3" s="440" t="s">
        <v>43</v>
      </c>
      <c r="B3" s="443" t="s">
        <v>265</v>
      </c>
      <c r="C3" s="522" t="s">
        <v>44</v>
      </c>
      <c r="D3" s="497" t="s">
        <v>260</v>
      </c>
      <c r="E3" s="450"/>
      <c r="F3" s="450"/>
      <c r="G3" s="450"/>
      <c r="H3" s="498"/>
      <c r="I3" s="452" t="s">
        <v>288</v>
      </c>
      <c r="J3" s="455" t="s">
        <v>258</v>
      </c>
      <c r="K3" s="545" t="s">
        <v>259</v>
      </c>
      <c r="L3" s="216"/>
      <c r="M3" s="216"/>
    </row>
    <row r="4" spans="1:13" s="217" customFormat="1" ht="16.5" customHeight="1" x14ac:dyDescent="0.2">
      <c r="A4" s="518"/>
      <c r="B4" s="520"/>
      <c r="C4" s="523"/>
      <c r="D4" s="550" t="s">
        <v>226</v>
      </c>
      <c r="E4" s="534"/>
      <c r="F4" s="503"/>
      <c r="G4" s="543" t="s">
        <v>227</v>
      </c>
      <c r="H4" s="528" t="s">
        <v>231</v>
      </c>
      <c r="I4" s="548"/>
      <c r="J4" s="549"/>
      <c r="K4" s="546"/>
      <c r="L4" s="216"/>
      <c r="M4" s="216"/>
    </row>
    <row r="5" spans="1:13" s="217" customFormat="1" ht="40.5" customHeight="1" thickBot="1" x14ac:dyDescent="0.25">
      <c r="A5" s="519"/>
      <c r="B5" s="521"/>
      <c r="C5" s="544"/>
      <c r="D5" s="218" t="s">
        <v>226</v>
      </c>
      <c r="E5" s="219" t="s">
        <v>284</v>
      </c>
      <c r="F5" s="220" t="s">
        <v>267</v>
      </c>
      <c r="G5" s="357"/>
      <c r="H5" s="359"/>
      <c r="I5" s="454"/>
      <c r="J5" s="457"/>
      <c r="K5" s="547"/>
      <c r="L5" s="216"/>
      <c r="M5" s="216"/>
    </row>
    <row r="6" spans="1:13" s="7" customFormat="1" x14ac:dyDescent="0.2">
      <c r="A6" s="369" t="s">
        <v>222</v>
      </c>
      <c r="B6" s="370"/>
      <c r="C6" s="475"/>
      <c r="D6" s="68">
        <f t="shared" ref="D6:K6" si="0">SUM(D7:D11)</f>
        <v>306042378.39999998</v>
      </c>
      <c r="E6" s="68">
        <f t="shared" si="0"/>
        <v>215009468.52000001</v>
      </c>
      <c r="F6" s="68">
        <f t="shared" si="0"/>
        <v>521055188.84000003</v>
      </c>
      <c r="G6" s="68">
        <f t="shared" si="0"/>
        <v>411161505.68000001</v>
      </c>
      <c r="H6" s="249">
        <f t="shared" si="0"/>
        <v>932216694.51999998</v>
      </c>
      <c r="I6" s="135">
        <f t="shared" si="0"/>
        <v>1718438472.5699999</v>
      </c>
      <c r="J6" s="45">
        <f t="shared" si="0"/>
        <v>42746894.170000002</v>
      </c>
      <c r="K6" s="136">
        <f t="shared" si="0"/>
        <v>2693402061.2600002</v>
      </c>
      <c r="L6" s="3">
        <v>2693402061.2600002</v>
      </c>
      <c r="M6" s="3">
        <f>K6-L6</f>
        <v>0</v>
      </c>
    </row>
    <row r="7" spans="1:13" s="7" customFormat="1" x14ac:dyDescent="0.2">
      <c r="A7" s="363" t="s">
        <v>313</v>
      </c>
      <c r="B7" s="364"/>
      <c r="C7" s="365"/>
      <c r="D7" s="193"/>
      <c r="E7" s="194"/>
      <c r="F7" s="194"/>
      <c r="G7" s="194"/>
      <c r="H7" s="195"/>
      <c r="I7" s="193"/>
      <c r="J7" s="196"/>
      <c r="K7" s="196"/>
      <c r="L7" s="3"/>
      <c r="M7" s="3"/>
    </row>
    <row r="8" spans="1:13" ht="15" customHeight="1" x14ac:dyDescent="0.2">
      <c r="A8" s="366" t="s">
        <v>53</v>
      </c>
      <c r="B8" s="367"/>
      <c r="C8" s="367"/>
      <c r="D8" s="148"/>
      <c r="E8" s="76"/>
      <c r="F8" s="9">
        <v>3341.92</v>
      </c>
      <c r="G8" s="27">
        <v>1653.76</v>
      </c>
      <c r="H8" s="42">
        <f t="shared" ref="H8" si="1">SUM(F8:G8)</f>
        <v>4995.68</v>
      </c>
      <c r="I8" s="192">
        <v>943.97</v>
      </c>
      <c r="J8" s="156">
        <v>157.16999999999999</v>
      </c>
      <c r="K8" s="16">
        <f t="shared" ref="K8" si="2">H8+I8+J8</f>
        <v>6096.8200000000006</v>
      </c>
      <c r="L8" s="3">
        <v>6096.8200000000006</v>
      </c>
      <c r="M8" s="3">
        <f t="shared" ref="M8:M63" si="3">K8-L8</f>
        <v>0</v>
      </c>
    </row>
    <row r="9" spans="1:13" ht="15" customHeight="1" x14ac:dyDescent="0.2">
      <c r="A9" s="366" t="s">
        <v>314</v>
      </c>
      <c r="B9" s="364"/>
      <c r="C9" s="365"/>
      <c r="D9" s="148"/>
      <c r="E9" s="76"/>
      <c r="F9" s="191"/>
      <c r="G9" s="27"/>
      <c r="H9" s="149"/>
      <c r="I9" s="192"/>
      <c r="J9" s="156"/>
      <c r="K9" s="156"/>
      <c r="M9" s="3"/>
    </row>
    <row r="10" spans="1:13" ht="15" customHeight="1" x14ac:dyDescent="0.2">
      <c r="A10" s="366" t="s">
        <v>315</v>
      </c>
      <c r="B10" s="364"/>
      <c r="C10" s="365"/>
      <c r="D10" s="148"/>
      <c r="E10" s="76"/>
      <c r="F10" s="191"/>
      <c r="G10" s="27"/>
      <c r="H10" s="149"/>
      <c r="I10" s="192"/>
      <c r="J10" s="156"/>
      <c r="K10" s="156"/>
      <c r="M10" s="3"/>
    </row>
    <row r="11" spans="1:13" s="7" customFormat="1" ht="15.75" customHeight="1" x14ac:dyDescent="0.2">
      <c r="A11" s="542" t="s">
        <v>221</v>
      </c>
      <c r="B11" s="361"/>
      <c r="C11" s="474"/>
      <c r="D11" s="77">
        <f t="shared" ref="D11:K11" si="4">SUM(D12:D149)-D92</f>
        <v>306042378.39999998</v>
      </c>
      <c r="E11" s="172">
        <f t="shared" si="4"/>
        <v>215009468.52000001</v>
      </c>
      <c r="F11" s="172">
        <f t="shared" si="4"/>
        <v>521051846.92000002</v>
      </c>
      <c r="G11" s="172">
        <f t="shared" si="4"/>
        <v>411159851.92000002</v>
      </c>
      <c r="H11" s="12">
        <f t="shared" si="4"/>
        <v>932211698.84000003</v>
      </c>
      <c r="I11" s="77">
        <f t="shared" si="4"/>
        <v>1718437528.5999999</v>
      </c>
      <c r="J11" s="77">
        <f t="shared" si="4"/>
        <v>42746737</v>
      </c>
      <c r="K11" s="13">
        <f t="shared" si="4"/>
        <v>2693395964.4400001</v>
      </c>
      <c r="L11" s="3">
        <v>2693395964.4400001</v>
      </c>
      <c r="M11" s="3">
        <f t="shared" si="3"/>
        <v>0</v>
      </c>
    </row>
    <row r="12" spans="1:13" s="17" customFormat="1" x14ac:dyDescent="0.2">
      <c r="A12" s="59">
        <v>1</v>
      </c>
      <c r="B12" s="52" t="s">
        <v>54</v>
      </c>
      <c r="C12" s="115" t="s">
        <v>41</v>
      </c>
      <c r="D12" s="14">
        <v>1364038.5</v>
      </c>
      <c r="E12" s="84"/>
      <c r="F12" s="9">
        <f>SUM(D12:E12)</f>
        <v>1364038.5</v>
      </c>
      <c r="G12" s="15">
        <v>1035766</v>
      </c>
      <c r="H12" s="42">
        <f>SUM(F12:G12)</f>
        <v>2399804.5</v>
      </c>
      <c r="I12" s="152"/>
      <c r="J12" s="153"/>
      <c r="K12" s="16">
        <f>H12+I12+J12</f>
        <v>2399804.5</v>
      </c>
      <c r="L12" s="292">
        <v>2399804.5</v>
      </c>
      <c r="M12" s="6">
        <f t="shared" si="3"/>
        <v>0</v>
      </c>
    </row>
    <row r="13" spans="1:13" s="17" customFormat="1" x14ac:dyDescent="0.2">
      <c r="A13" s="59">
        <v>2</v>
      </c>
      <c r="B13" s="19" t="s">
        <v>55</v>
      </c>
      <c r="C13" s="115" t="s">
        <v>207</v>
      </c>
      <c r="D13" s="14">
        <v>2612253.38</v>
      </c>
      <c r="E13" s="84"/>
      <c r="F13" s="9">
        <f>SUM(D13:E13)</f>
        <v>2612253.38</v>
      </c>
      <c r="G13" s="15">
        <v>1988670.72</v>
      </c>
      <c r="H13" s="42">
        <f t="shared" ref="H13:H63" si="5">SUM(F13:G13)</f>
        <v>4600924.0999999996</v>
      </c>
      <c r="I13" s="152"/>
      <c r="J13" s="153"/>
      <c r="K13" s="16">
        <f t="shared" ref="K13:K76" si="6">H13+I13+J13</f>
        <v>4600924.0999999996</v>
      </c>
      <c r="L13" s="292">
        <v>4600924.0999999996</v>
      </c>
      <c r="M13" s="6">
        <f t="shared" si="3"/>
        <v>0</v>
      </c>
    </row>
    <row r="14" spans="1:13" s="17" customFormat="1" x14ac:dyDescent="0.2">
      <c r="A14" s="59">
        <v>3</v>
      </c>
      <c r="B14" s="175" t="s">
        <v>56</v>
      </c>
      <c r="C14" s="115" t="s">
        <v>5</v>
      </c>
      <c r="D14" s="14"/>
      <c r="E14" s="84"/>
      <c r="F14" s="9"/>
      <c r="G14" s="15"/>
      <c r="H14" s="42"/>
      <c r="I14" s="152"/>
      <c r="J14" s="153"/>
      <c r="K14" s="16">
        <f t="shared" si="6"/>
        <v>0</v>
      </c>
      <c r="L14" s="292"/>
      <c r="M14" s="6"/>
    </row>
    <row r="15" spans="1:13" s="17" customFormat="1" x14ac:dyDescent="0.2">
      <c r="A15" s="59">
        <v>4</v>
      </c>
      <c r="B15" s="52" t="s">
        <v>57</v>
      </c>
      <c r="C15" s="115" t="s">
        <v>208</v>
      </c>
      <c r="D15" s="14">
        <v>1076872.5</v>
      </c>
      <c r="E15" s="84"/>
      <c r="F15" s="9">
        <f t="shared" ref="F15:F63" si="7">SUM(D15:E15)</f>
        <v>1076872.5</v>
      </c>
      <c r="G15" s="15">
        <v>817710</v>
      </c>
      <c r="H15" s="42">
        <f t="shared" si="5"/>
        <v>1894582.5</v>
      </c>
      <c r="I15" s="152"/>
      <c r="J15" s="153"/>
      <c r="K15" s="16">
        <f t="shared" si="6"/>
        <v>1894582.5</v>
      </c>
      <c r="L15" s="292">
        <v>1894582.5</v>
      </c>
      <c r="M15" s="6">
        <f t="shared" si="3"/>
        <v>0</v>
      </c>
    </row>
    <row r="16" spans="1:13" s="17" customFormat="1" x14ac:dyDescent="0.2">
      <c r="A16" s="59">
        <v>5</v>
      </c>
      <c r="B16" s="52" t="s">
        <v>58</v>
      </c>
      <c r="C16" s="115" t="s">
        <v>8</v>
      </c>
      <c r="D16" s="14">
        <v>1435830</v>
      </c>
      <c r="E16" s="84"/>
      <c r="F16" s="9">
        <f t="shared" si="7"/>
        <v>1435830</v>
      </c>
      <c r="G16" s="15">
        <v>1090280</v>
      </c>
      <c r="H16" s="42">
        <f t="shared" si="5"/>
        <v>2526110</v>
      </c>
      <c r="I16" s="152"/>
      <c r="J16" s="153"/>
      <c r="K16" s="16">
        <f t="shared" si="6"/>
        <v>2526110</v>
      </c>
      <c r="L16" s="292">
        <v>2526110</v>
      </c>
      <c r="M16" s="6">
        <f t="shared" si="3"/>
        <v>0</v>
      </c>
    </row>
    <row r="17" spans="1:13" s="17" customFormat="1" x14ac:dyDescent="0.2">
      <c r="A17" s="59">
        <v>6</v>
      </c>
      <c r="B17" s="175" t="s">
        <v>59</v>
      </c>
      <c r="C17" s="115" t="s">
        <v>60</v>
      </c>
      <c r="D17" s="14">
        <v>717915</v>
      </c>
      <c r="E17" s="84"/>
      <c r="F17" s="9">
        <f t="shared" si="7"/>
        <v>717915</v>
      </c>
      <c r="G17" s="15">
        <v>545140</v>
      </c>
      <c r="H17" s="42">
        <f t="shared" si="5"/>
        <v>1263055</v>
      </c>
      <c r="I17" s="152"/>
      <c r="J17" s="153"/>
      <c r="K17" s="16">
        <f t="shared" si="6"/>
        <v>1263055</v>
      </c>
      <c r="L17" s="292">
        <v>1263055</v>
      </c>
      <c r="M17" s="6">
        <f t="shared" si="3"/>
        <v>0</v>
      </c>
    </row>
    <row r="18" spans="1:13" s="17" customFormat="1" x14ac:dyDescent="0.2">
      <c r="A18" s="59">
        <v>7</v>
      </c>
      <c r="B18" s="52" t="s">
        <v>61</v>
      </c>
      <c r="C18" s="115" t="s">
        <v>209</v>
      </c>
      <c r="D18" s="14">
        <v>2692181.25</v>
      </c>
      <c r="E18" s="84"/>
      <c r="F18" s="9">
        <f t="shared" si="7"/>
        <v>2692181.25</v>
      </c>
      <c r="G18" s="15">
        <v>2045365.28</v>
      </c>
      <c r="H18" s="42">
        <f t="shared" si="5"/>
        <v>4737546.53</v>
      </c>
      <c r="I18" s="152"/>
      <c r="J18" s="153"/>
      <c r="K18" s="16">
        <f t="shared" si="6"/>
        <v>4737546.53</v>
      </c>
      <c r="L18" s="292">
        <v>4737546.53</v>
      </c>
      <c r="M18" s="6">
        <f t="shared" si="3"/>
        <v>0</v>
      </c>
    </row>
    <row r="19" spans="1:13" s="17" customFormat="1" x14ac:dyDescent="0.2">
      <c r="A19" s="59">
        <v>8</v>
      </c>
      <c r="B19" s="175" t="s">
        <v>62</v>
      </c>
      <c r="C19" s="115" t="s">
        <v>17</v>
      </c>
      <c r="D19" s="14">
        <v>1615308.75</v>
      </c>
      <c r="E19" s="84"/>
      <c r="F19" s="9">
        <f t="shared" si="7"/>
        <v>1615308.75</v>
      </c>
      <c r="G19" s="15">
        <v>1225474.72</v>
      </c>
      <c r="H19" s="42">
        <f t="shared" si="5"/>
        <v>2840783.4699999997</v>
      </c>
      <c r="I19" s="152"/>
      <c r="J19" s="153"/>
      <c r="K19" s="16">
        <f t="shared" si="6"/>
        <v>2840783.4699999997</v>
      </c>
      <c r="L19" s="292">
        <v>2840783.4699999997</v>
      </c>
      <c r="M19" s="6">
        <f t="shared" si="3"/>
        <v>0</v>
      </c>
    </row>
    <row r="20" spans="1:13" s="17" customFormat="1" x14ac:dyDescent="0.2">
      <c r="A20" s="59">
        <v>9</v>
      </c>
      <c r="B20" s="175" t="s">
        <v>63</v>
      </c>
      <c r="C20" s="115" t="s">
        <v>6</v>
      </c>
      <c r="D20" s="14">
        <v>1794787.5</v>
      </c>
      <c r="E20" s="84"/>
      <c r="F20" s="9">
        <f t="shared" si="7"/>
        <v>1794787.5</v>
      </c>
      <c r="G20" s="15">
        <v>1362850</v>
      </c>
      <c r="H20" s="42">
        <f t="shared" si="5"/>
        <v>3157637.5</v>
      </c>
      <c r="I20" s="152"/>
      <c r="J20" s="153"/>
      <c r="K20" s="16">
        <f t="shared" si="6"/>
        <v>3157637.5</v>
      </c>
      <c r="L20" s="292">
        <v>3157637.5</v>
      </c>
      <c r="M20" s="6">
        <f t="shared" si="3"/>
        <v>0</v>
      </c>
    </row>
    <row r="21" spans="1:13" s="17" customFormat="1" x14ac:dyDescent="0.2">
      <c r="A21" s="59">
        <v>10</v>
      </c>
      <c r="B21" s="175" t="s">
        <v>64</v>
      </c>
      <c r="C21" s="115" t="s">
        <v>18</v>
      </c>
      <c r="D21" s="14">
        <v>1256351.25</v>
      </c>
      <c r="E21" s="84"/>
      <c r="F21" s="9">
        <f t="shared" si="7"/>
        <v>1256351.25</v>
      </c>
      <c r="G21" s="15">
        <v>955085.28</v>
      </c>
      <c r="H21" s="42">
        <f t="shared" si="5"/>
        <v>2211436.5300000003</v>
      </c>
      <c r="I21" s="152"/>
      <c r="J21" s="153"/>
      <c r="K21" s="16">
        <f t="shared" si="6"/>
        <v>2211436.5300000003</v>
      </c>
      <c r="L21" s="292">
        <v>2211436.5300000003</v>
      </c>
      <c r="M21" s="6">
        <f t="shared" si="3"/>
        <v>0</v>
      </c>
    </row>
    <row r="22" spans="1:13" s="17" customFormat="1" x14ac:dyDescent="0.2">
      <c r="A22" s="59">
        <v>11</v>
      </c>
      <c r="B22" s="175" t="s">
        <v>65</v>
      </c>
      <c r="C22" s="115" t="s">
        <v>7</v>
      </c>
      <c r="D22" s="14">
        <v>1635888.98</v>
      </c>
      <c r="E22" s="84"/>
      <c r="F22" s="9">
        <f t="shared" si="7"/>
        <v>1635888.98</v>
      </c>
      <c r="G22" s="15">
        <v>1240738.6399999999</v>
      </c>
      <c r="H22" s="42">
        <f t="shared" si="5"/>
        <v>2876627.62</v>
      </c>
      <c r="I22" s="152"/>
      <c r="J22" s="153"/>
      <c r="K22" s="16">
        <f t="shared" si="6"/>
        <v>2876627.62</v>
      </c>
      <c r="L22" s="292">
        <v>2876627.62</v>
      </c>
      <c r="M22" s="6">
        <f t="shared" si="3"/>
        <v>0</v>
      </c>
    </row>
    <row r="23" spans="1:13" s="17" customFormat="1" x14ac:dyDescent="0.2">
      <c r="A23" s="59">
        <v>12</v>
      </c>
      <c r="B23" s="175" t="s">
        <v>66</v>
      </c>
      <c r="C23" s="115" t="s">
        <v>19</v>
      </c>
      <c r="D23" s="14">
        <v>3122930.25</v>
      </c>
      <c r="E23" s="84"/>
      <c r="F23" s="9">
        <f t="shared" si="7"/>
        <v>3122930.25</v>
      </c>
      <c r="G23" s="15">
        <v>2372449.2799999998</v>
      </c>
      <c r="H23" s="42">
        <f t="shared" si="5"/>
        <v>5495379.5299999993</v>
      </c>
      <c r="I23" s="152"/>
      <c r="J23" s="153"/>
      <c r="K23" s="16">
        <f t="shared" si="6"/>
        <v>5495379.5299999993</v>
      </c>
      <c r="L23" s="292">
        <v>5495379.5299999993</v>
      </c>
      <c r="M23" s="6">
        <f t="shared" si="3"/>
        <v>0</v>
      </c>
    </row>
    <row r="24" spans="1:13" s="17" customFormat="1" x14ac:dyDescent="0.2">
      <c r="A24" s="59">
        <v>13</v>
      </c>
      <c r="B24" s="175" t="s">
        <v>232</v>
      </c>
      <c r="C24" s="115" t="s">
        <v>233</v>
      </c>
      <c r="D24" s="14"/>
      <c r="E24" s="84"/>
      <c r="F24" s="9"/>
      <c r="G24" s="15"/>
      <c r="H24" s="42"/>
      <c r="I24" s="152"/>
      <c r="J24" s="153"/>
      <c r="K24" s="16">
        <f t="shared" si="6"/>
        <v>0</v>
      </c>
      <c r="L24" s="292"/>
      <c r="M24" s="6"/>
    </row>
    <row r="25" spans="1:13" s="17" customFormat="1" x14ac:dyDescent="0.2">
      <c r="A25" s="59">
        <v>14</v>
      </c>
      <c r="B25" s="175" t="s">
        <v>67</v>
      </c>
      <c r="C25" s="115" t="s">
        <v>22</v>
      </c>
      <c r="D25" s="14">
        <v>2189640.75</v>
      </c>
      <c r="E25" s="84"/>
      <c r="F25" s="9">
        <f t="shared" si="7"/>
        <v>2189640.75</v>
      </c>
      <c r="G25" s="15">
        <v>1661586.72</v>
      </c>
      <c r="H25" s="42">
        <f t="shared" si="5"/>
        <v>3851227.4699999997</v>
      </c>
      <c r="I25" s="152"/>
      <c r="J25" s="153"/>
      <c r="K25" s="16">
        <f t="shared" si="6"/>
        <v>3851227.4699999997</v>
      </c>
      <c r="L25" s="292">
        <v>3851227.4699999997</v>
      </c>
      <c r="M25" s="6">
        <f t="shared" si="3"/>
        <v>0</v>
      </c>
    </row>
    <row r="26" spans="1:13" s="17" customFormat="1" x14ac:dyDescent="0.2">
      <c r="A26" s="59">
        <v>15</v>
      </c>
      <c r="B26" s="175" t="s">
        <v>68</v>
      </c>
      <c r="C26" s="115" t="s">
        <v>10</v>
      </c>
      <c r="D26" s="14">
        <v>2871660</v>
      </c>
      <c r="E26" s="84"/>
      <c r="F26" s="9">
        <f t="shared" si="7"/>
        <v>2871660</v>
      </c>
      <c r="G26" s="15">
        <v>2180560</v>
      </c>
      <c r="H26" s="42">
        <f t="shared" si="5"/>
        <v>5052220</v>
      </c>
      <c r="I26" s="152"/>
      <c r="J26" s="153"/>
      <c r="K26" s="16">
        <f t="shared" si="6"/>
        <v>5052220</v>
      </c>
      <c r="L26" s="292">
        <v>5052220</v>
      </c>
      <c r="M26" s="6">
        <f t="shared" si="3"/>
        <v>0</v>
      </c>
    </row>
    <row r="27" spans="1:13" s="17" customFormat="1" x14ac:dyDescent="0.2">
      <c r="A27" s="59">
        <v>16</v>
      </c>
      <c r="B27" s="175" t="s">
        <v>69</v>
      </c>
      <c r="C27" s="115" t="s">
        <v>310</v>
      </c>
      <c r="D27" s="14">
        <v>3589575</v>
      </c>
      <c r="E27" s="84"/>
      <c r="F27" s="9">
        <f t="shared" si="7"/>
        <v>3589575</v>
      </c>
      <c r="G27" s="15">
        <v>2725700</v>
      </c>
      <c r="H27" s="42">
        <f t="shared" si="5"/>
        <v>6315275</v>
      </c>
      <c r="I27" s="152"/>
      <c r="J27" s="153"/>
      <c r="K27" s="16">
        <f t="shared" si="6"/>
        <v>6315275</v>
      </c>
      <c r="L27" s="292">
        <v>6315275</v>
      </c>
      <c r="M27" s="6">
        <f t="shared" si="3"/>
        <v>0</v>
      </c>
    </row>
    <row r="28" spans="1:13" s="17" customFormat="1" x14ac:dyDescent="0.2">
      <c r="A28" s="59">
        <v>17</v>
      </c>
      <c r="B28" s="175" t="s">
        <v>70</v>
      </c>
      <c r="C28" s="115" t="s">
        <v>9</v>
      </c>
      <c r="D28" s="14"/>
      <c r="E28" s="84"/>
      <c r="F28" s="9"/>
      <c r="G28" s="15"/>
      <c r="H28" s="42"/>
      <c r="I28" s="152"/>
      <c r="J28" s="153"/>
      <c r="K28" s="16">
        <f t="shared" si="6"/>
        <v>0</v>
      </c>
      <c r="L28" s="292"/>
      <c r="M28" s="6"/>
    </row>
    <row r="29" spans="1:13" s="17" customFormat="1" x14ac:dyDescent="0.2">
      <c r="A29" s="59">
        <v>18</v>
      </c>
      <c r="B29" s="52" t="s">
        <v>71</v>
      </c>
      <c r="C29" s="115" t="s">
        <v>11</v>
      </c>
      <c r="D29" s="14">
        <v>1076872.5</v>
      </c>
      <c r="E29" s="84"/>
      <c r="F29" s="9">
        <f t="shared" si="7"/>
        <v>1076872.5</v>
      </c>
      <c r="G29" s="15">
        <v>817710</v>
      </c>
      <c r="H29" s="42">
        <f t="shared" si="5"/>
        <v>1894582.5</v>
      </c>
      <c r="I29" s="152"/>
      <c r="J29" s="153"/>
      <c r="K29" s="16">
        <f t="shared" si="6"/>
        <v>1894582.5</v>
      </c>
      <c r="L29" s="292">
        <v>1894582.5</v>
      </c>
      <c r="M29" s="6">
        <f t="shared" si="3"/>
        <v>0</v>
      </c>
    </row>
    <row r="30" spans="1:13" s="17" customFormat="1" x14ac:dyDescent="0.2">
      <c r="A30" s="59">
        <v>19</v>
      </c>
      <c r="B30" s="52" t="s">
        <v>72</v>
      </c>
      <c r="C30" s="115" t="s">
        <v>210</v>
      </c>
      <c r="D30" s="14">
        <v>1076872.5</v>
      </c>
      <c r="E30" s="84"/>
      <c r="F30" s="9">
        <f t="shared" si="7"/>
        <v>1076872.5</v>
      </c>
      <c r="G30" s="15">
        <v>817710</v>
      </c>
      <c r="H30" s="42">
        <f t="shared" si="5"/>
        <v>1894582.5</v>
      </c>
      <c r="I30" s="152"/>
      <c r="J30" s="153"/>
      <c r="K30" s="16">
        <f t="shared" si="6"/>
        <v>1894582.5</v>
      </c>
      <c r="L30" s="292">
        <v>1894582.5</v>
      </c>
      <c r="M30" s="6">
        <f t="shared" si="3"/>
        <v>0</v>
      </c>
    </row>
    <row r="31" spans="1:13" s="17" customFormat="1" x14ac:dyDescent="0.2">
      <c r="A31" s="59">
        <v>20</v>
      </c>
      <c r="B31" s="52" t="s">
        <v>73</v>
      </c>
      <c r="C31" s="115" t="s">
        <v>311</v>
      </c>
      <c r="D31" s="14">
        <v>2512702.5</v>
      </c>
      <c r="E31" s="84"/>
      <c r="F31" s="9">
        <f t="shared" si="7"/>
        <v>2512702.5</v>
      </c>
      <c r="G31" s="15">
        <v>1907990</v>
      </c>
      <c r="H31" s="42">
        <f t="shared" si="5"/>
        <v>4420692.5</v>
      </c>
      <c r="I31" s="152"/>
      <c r="J31" s="153"/>
      <c r="K31" s="16">
        <f t="shared" si="6"/>
        <v>4420692.5</v>
      </c>
      <c r="L31" s="292">
        <v>4420692.5</v>
      </c>
      <c r="M31" s="6">
        <f t="shared" si="3"/>
        <v>0</v>
      </c>
    </row>
    <row r="32" spans="1:13" s="17" customFormat="1" x14ac:dyDescent="0.2">
      <c r="A32" s="59">
        <v>21</v>
      </c>
      <c r="B32" s="52" t="s">
        <v>74</v>
      </c>
      <c r="C32" s="115" t="s">
        <v>37</v>
      </c>
      <c r="D32" s="14"/>
      <c r="E32" s="84"/>
      <c r="F32" s="9"/>
      <c r="G32" s="15"/>
      <c r="H32" s="42"/>
      <c r="I32" s="152"/>
      <c r="J32" s="153"/>
      <c r="K32" s="16">
        <f t="shared" si="6"/>
        <v>0</v>
      </c>
      <c r="L32" s="292"/>
      <c r="M32" s="6"/>
    </row>
    <row r="33" spans="1:13" s="17" customFormat="1" x14ac:dyDescent="0.2">
      <c r="A33" s="264">
        <v>22</v>
      </c>
      <c r="B33" s="175" t="s">
        <v>75</v>
      </c>
      <c r="C33" s="115" t="s">
        <v>76</v>
      </c>
      <c r="D33" s="14"/>
      <c r="E33" s="84"/>
      <c r="F33" s="9"/>
      <c r="G33" s="15"/>
      <c r="H33" s="42"/>
      <c r="I33" s="152"/>
      <c r="J33" s="153"/>
      <c r="K33" s="16">
        <f t="shared" si="6"/>
        <v>0</v>
      </c>
      <c r="L33" s="292"/>
      <c r="M33" s="6"/>
    </row>
    <row r="34" spans="1:13" s="17" customFormat="1" x14ac:dyDescent="0.2">
      <c r="A34" s="59">
        <v>23</v>
      </c>
      <c r="B34" s="175" t="s">
        <v>77</v>
      </c>
      <c r="C34" s="115" t="s">
        <v>78</v>
      </c>
      <c r="D34" s="14"/>
      <c r="E34" s="84"/>
      <c r="F34" s="9"/>
      <c r="G34" s="15"/>
      <c r="H34" s="42"/>
      <c r="I34" s="152"/>
      <c r="J34" s="153"/>
      <c r="K34" s="16">
        <f t="shared" si="6"/>
        <v>0</v>
      </c>
      <c r="L34" s="292"/>
      <c r="M34" s="6"/>
    </row>
    <row r="35" spans="1:13" s="17" customFormat="1" ht="25.5" x14ac:dyDescent="0.2">
      <c r="A35" s="59">
        <v>24</v>
      </c>
      <c r="B35" s="175" t="s">
        <v>79</v>
      </c>
      <c r="C35" s="115" t="s">
        <v>80</v>
      </c>
      <c r="D35" s="14"/>
      <c r="E35" s="84"/>
      <c r="F35" s="9"/>
      <c r="G35" s="15"/>
      <c r="H35" s="42"/>
      <c r="I35" s="152"/>
      <c r="J35" s="153"/>
      <c r="K35" s="16">
        <f t="shared" si="6"/>
        <v>0</v>
      </c>
      <c r="L35" s="292"/>
      <c r="M35" s="6"/>
    </row>
    <row r="36" spans="1:13" s="17" customFormat="1" x14ac:dyDescent="0.2">
      <c r="A36" s="59">
        <v>25</v>
      </c>
      <c r="B36" s="52" t="s">
        <v>81</v>
      </c>
      <c r="C36" s="115" t="s">
        <v>82</v>
      </c>
      <c r="D36" s="14">
        <v>2692181.25</v>
      </c>
      <c r="E36" s="84"/>
      <c r="F36" s="9">
        <f t="shared" si="7"/>
        <v>2692181.25</v>
      </c>
      <c r="G36" s="15">
        <v>2045365.28</v>
      </c>
      <c r="H36" s="42">
        <f t="shared" si="5"/>
        <v>4737546.53</v>
      </c>
      <c r="I36" s="152"/>
      <c r="J36" s="153"/>
      <c r="K36" s="16">
        <f t="shared" si="6"/>
        <v>4737546.53</v>
      </c>
      <c r="L36" s="292">
        <v>4737546.53</v>
      </c>
      <c r="M36" s="6">
        <f t="shared" si="3"/>
        <v>0</v>
      </c>
    </row>
    <row r="37" spans="1:13" s="17" customFormat="1" x14ac:dyDescent="0.2">
      <c r="A37" s="59">
        <v>26</v>
      </c>
      <c r="B37" s="175" t="s">
        <v>83</v>
      </c>
      <c r="C37" s="115" t="s">
        <v>84</v>
      </c>
      <c r="D37" s="14"/>
      <c r="E37" s="84"/>
      <c r="F37" s="9"/>
      <c r="G37" s="15"/>
      <c r="H37" s="42"/>
      <c r="I37" s="152"/>
      <c r="J37" s="153"/>
      <c r="K37" s="16">
        <f t="shared" si="6"/>
        <v>0</v>
      </c>
      <c r="L37" s="292"/>
      <c r="M37" s="6"/>
    </row>
    <row r="38" spans="1:13" s="17" customFormat="1" x14ac:dyDescent="0.2">
      <c r="A38" s="59">
        <v>27</v>
      </c>
      <c r="B38" s="19" t="s">
        <v>85</v>
      </c>
      <c r="C38" s="115" t="s">
        <v>86</v>
      </c>
      <c r="D38" s="14"/>
      <c r="E38" s="84"/>
      <c r="F38" s="9"/>
      <c r="G38" s="15"/>
      <c r="H38" s="42"/>
      <c r="I38" s="152"/>
      <c r="J38" s="153"/>
      <c r="K38" s="16">
        <f t="shared" si="6"/>
        <v>0</v>
      </c>
      <c r="L38" s="292"/>
      <c r="M38" s="6"/>
    </row>
    <row r="39" spans="1:13" s="17" customFormat="1" x14ac:dyDescent="0.2">
      <c r="A39" s="265">
        <v>28</v>
      </c>
      <c r="B39" s="19" t="s">
        <v>87</v>
      </c>
      <c r="C39" s="115" t="s">
        <v>38</v>
      </c>
      <c r="D39" s="14"/>
      <c r="E39" s="84"/>
      <c r="F39" s="9"/>
      <c r="G39" s="15"/>
      <c r="H39" s="42"/>
      <c r="I39" s="152"/>
      <c r="J39" s="153"/>
      <c r="K39" s="16">
        <f t="shared" si="6"/>
        <v>0</v>
      </c>
      <c r="L39" s="292"/>
      <c r="M39" s="6"/>
    </row>
    <row r="40" spans="1:13" s="17" customFormat="1" x14ac:dyDescent="0.2">
      <c r="A40" s="265">
        <v>29</v>
      </c>
      <c r="B40" s="52" t="s">
        <v>88</v>
      </c>
      <c r="C40" s="115" t="s">
        <v>36</v>
      </c>
      <c r="D40" s="14"/>
      <c r="E40" s="84"/>
      <c r="F40" s="9"/>
      <c r="G40" s="15"/>
      <c r="H40" s="42"/>
      <c r="I40" s="152"/>
      <c r="J40" s="153"/>
      <c r="K40" s="16">
        <f t="shared" si="6"/>
        <v>0</v>
      </c>
      <c r="L40" s="292"/>
      <c r="M40" s="6"/>
    </row>
    <row r="41" spans="1:13" s="17" customFormat="1" x14ac:dyDescent="0.2">
      <c r="A41" s="265">
        <v>30</v>
      </c>
      <c r="B41" s="19" t="s">
        <v>89</v>
      </c>
      <c r="C41" s="115" t="s">
        <v>16</v>
      </c>
      <c r="D41" s="14">
        <v>1794787.5</v>
      </c>
      <c r="E41" s="84"/>
      <c r="F41" s="9">
        <f t="shared" si="7"/>
        <v>1794787.5</v>
      </c>
      <c r="G41" s="15">
        <v>1362850</v>
      </c>
      <c r="H41" s="42">
        <f t="shared" si="5"/>
        <v>3157637.5</v>
      </c>
      <c r="I41" s="152"/>
      <c r="J41" s="153"/>
      <c r="K41" s="16">
        <f t="shared" si="6"/>
        <v>3157637.5</v>
      </c>
      <c r="L41" s="292">
        <v>3157637.5</v>
      </c>
      <c r="M41" s="6">
        <f t="shared" si="3"/>
        <v>0</v>
      </c>
    </row>
    <row r="42" spans="1:13" s="17" customFormat="1" x14ac:dyDescent="0.2">
      <c r="A42" s="265">
        <v>31</v>
      </c>
      <c r="B42" s="175" t="s">
        <v>90</v>
      </c>
      <c r="C42" s="115" t="s">
        <v>21</v>
      </c>
      <c r="D42" s="14"/>
      <c r="E42" s="84"/>
      <c r="F42" s="9"/>
      <c r="G42" s="15"/>
      <c r="H42" s="42"/>
      <c r="I42" s="152"/>
      <c r="J42" s="153"/>
      <c r="K42" s="16">
        <f t="shared" si="6"/>
        <v>0</v>
      </c>
      <c r="L42" s="292"/>
      <c r="M42" s="6"/>
    </row>
    <row r="43" spans="1:13" s="17" customFormat="1" x14ac:dyDescent="0.2">
      <c r="A43" s="265">
        <v>32</v>
      </c>
      <c r="B43" s="19" t="s">
        <v>91</v>
      </c>
      <c r="C43" s="115" t="s">
        <v>24</v>
      </c>
      <c r="D43" s="14">
        <v>1794787.5</v>
      </c>
      <c r="E43" s="84"/>
      <c r="F43" s="9">
        <f t="shared" si="7"/>
        <v>1794787.5</v>
      </c>
      <c r="G43" s="15">
        <v>1362850</v>
      </c>
      <c r="H43" s="42">
        <f t="shared" si="5"/>
        <v>3157637.5</v>
      </c>
      <c r="I43" s="152"/>
      <c r="J43" s="153"/>
      <c r="K43" s="16">
        <f t="shared" si="6"/>
        <v>3157637.5</v>
      </c>
      <c r="L43" s="292">
        <v>3157637.5</v>
      </c>
      <c r="M43" s="6">
        <f t="shared" si="3"/>
        <v>0</v>
      </c>
    </row>
    <row r="44" spans="1:13" s="17" customFormat="1" x14ac:dyDescent="0.2">
      <c r="A44" s="265">
        <v>33</v>
      </c>
      <c r="B44" s="52" t="s">
        <v>92</v>
      </c>
      <c r="C44" s="115" t="s">
        <v>211</v>
      </c>
      <c r="D44" s="14">
        <v>5384362.5</v>
      </c>
      <c r="E44" s="84"/>
      <c r="F44" s="9">
        <f t="shared" si="7"/>
        <v>5384362.5</v>
      </c>
      <c r="G44" s="15">
        <v>4088550</v>
      </c>
      <c r="H44" s="42">
        <f t="shared" si="5"/>
        <v>9472912.5</v>
      </c>
      <c r="I44" s="152"/>
      <c r="J44" s="153"/>
      <c r="K44" s="16">
        <f t="shared" si="6"/>
        <v>9472912.5</v>
      </c>
      <c r="L44" s="292">
        <v>9472912.5</v>
      </c>
      <c r="M44" s="6">
        <f t="shared" si="3"/>
        <v>0</v>
      </c>
    </row>
    <row r="45" spans="1:13" s="17" customFormat="1" x14ac:dyDescent="0.2">
      <c r="A45" s="265">
        <v>34</v>
      </c>
      <c r="B45" s="110" t="s">
        <v>93</v>
      </c>
      <c r="C45" s="186" t="s">
        <v>212</v>
      </c>
      <c r="D45" s="14">
        <v>1435830</v>
      </c>
      <c r="E45" s="84"/>
      <c r="F45" s="9">
        <f t="shared" si="7"/>
        <v>1435830</v>
      </c>
      <c r="G45" s="15">
        <v>1090280</v>
      </c>
      <c r="H45" s="42">
        <f t="shared" si="5"/>
        <v>2526110</v>
      </c>
      <c r="I45" s="152"/>
      <c r="J45" s="153"/>
      <c r="K45" s="16">
        <f t="shared" si="6"/>
        <v>2526110</v>
      </c>
      <c r="L45" s="292">
        <v>2526110</v>
      </c>
      <c r="M45" s="6">
        <f t="shared" si="3"/>
        <v>0</v>
      </c>
    </row>
    <row r="46" spans="1:13" s="17" customFormat="1" x14ac:dyDescent="0.2">
      <c r="A46" s="265">
        <v>35</v>
      </c>
      <c r="B46" s="52" t="s">
        <v>94</v>
      </c>
      <c r="C46" s="115" t="s">
        <v>213</v>
      </c>
      <c r="D46" s="14">
        <v>1292247</v>
      </c>
      <c r="E46" s="84"/>
      <c r="F46" s="9">
        <f t="shared" si="7"/>
        <v>1292247</v>
      </c>
      <c r="G46" s="15">
        <v>981252</v>
      </c>
      <c r="H46" s="42">
        <f t="shared" si="5"/>
        <v>2273499</v>
      </c>
      <c r="I46" s="152"/>
      <c r="J46" s="153"/>
      <c r="K46" s="16">
        <f t="shared" si="6"/>
        <v>2273499</v>
      </c>
      <c r="L46" s="292">
        <v>2273499</v>
      </c>
      <c r="M46" s="6">
        <f t="shared" si="3"/>
        <v>0</v>
      </c>
    </row>
    <row r="47" spans="1:13" s="17" customFormat="1" x14ac:dyDescent="0.2">
      <c r="A47" s="265">
        <v>36</v>
      </c>
      <c r="B47" s="52" t="s">
        <v>95</v>
      </c>
      <c r="C47" s="115" t="s">
        <v>23</v>
      </c>
      <c r="D47" s="14">
        <v>2405015.25</v>
      </c>
      <c r="E47" s="84"/>
      <c r="F47" s="9">
        <f t="shared" si="7"/>
        <v>2405015.25</v>
      </c>
      <c r="G47" s="15">
        <v>1827309.28</v>
      </c>
      <c r="H47" s="42">
        <f t="shared" si="5"/>
        <v>4232324.53</v>
      </c>
      <c r="I47" s="152"/>
      <c r="J47" s="153"/>
      <c r="K47" s="16">
        <f t="shared" si="6"/>
        <v>4232324.53</v>
      </c>
      <c r="L47" s="292">
        <v>4232324.53</v>
      </c>
      <c r="M47" s="6">
        <f t="shared" si="3"/>
        <v>0</v>
      </c>
    </row>
    <row r="48" spans="1:13" s="17" customFormat="1" x14ac:dyDescent="0.2">
      <c r="A48" s="265">
        <v>37</v>
      </c>
      <c r="B48" s="175" t="s">
        <v>96</v>
      </c>
      <c r="C48" s="115" t="s">
        <v>20</v>
      </c>
      <c r="D48" s="14">
        <v>1349201.59</v>
      </c>
      <c r="E48" s="84"/>
      <c r="F48" s="9">
        <f t="shared" si="7"/>
        <v>1349201.59</v>
      </c>
      <c r="G48" s="15">
        <v>1024863.2</v>
      </c>
      <c r="H48" s="42">
        <f t="shared" si="5"/>
        <v>2374064.79</v>
      </c>
      <c r="I48" s="152"/>
      <c r="J48" s="153"/>
      <c r="K48" s="16">
        <f t="shared" si="6"/>
        <v>2374064.79</v>
      </c>
      <c r="L48" s="292">
        <v>2374064.79</v>
      </c>
      <c r="M48" s="6">
        <f t="shared" si="3"/>
        <v>0</v>
      </c>
    </row>
    <row r="49" spans="1:13" s="17" customFormat="1" x14ac:dyDescent="0.2">
      <c r="A49" s="265">
        <v>38</v>
      </c>
      <c r="B49" s="19" t="s">
        <v>97</v>
      </c>
      <c r="C49" s="115" t="s">
        <v>98</v>
      </c>
      <c r="D49" s="14"/>
      <c r="E49" s="84"/>
      <c r="F49" s="9"/>
      <c r="G49" s="15"/>
      <c r="H49" s="42"/>
      <c r="I49" s="152"/>
      <c r="J49" s="153"/>
      <c r="K49" s="16">
        <f t="shared" si="6"/>
        <v>0</v>
      </c>
      <c r="L49" s="292"/>
      <c r="M49" s="6"/>
    </row>
    <row r="50" spans="1:13" s="17" customFormat="1" x14ac:dyDescent="0.2">
      <c r="A50" s="265">
        <v>39</v>
      </c>
      <c r="B50" s="175" t="s">
        <v>99</v>
      </c>
      <c r="C50" s="115" t="s">
        <v>100</v>
      </c>
      <c r="D50" s="14"/>
      <c r="E50" s="84"/>
      <c r="F50" s="9"/>
      <c r="G50" s="15"/>
      <c r="H50" s="42"/>
      <c r="I50" s="152"/>
      <c r="J50" s="153"/>
      <c r="K50" s="16">
        <f t="shared" si="6"/>
        <v>0</v>
      </c>
      <c r="L50" s="292"/>
      <c r="M50" s="6"/>
    </row>
    <row r="51" spans="1:13" s="17" customFormat="1" x14ac:dyDescent="0.2">
      <c r="A51" s="265">
        <v>40</v>
      </c>
      <c r="B51" s="52" t="s">
        <v>101</v>
      </c>
      <c r="C51" s="115" t="s">
        <v>218</v>
      </c>
      <c r="D51" s="14">
        <v>1435830</v>
      </c>
      <c r="E51" s="84"/>
      <c r="F51" s="9">
        <f t="shared" si="7"/>
        <v>1435830</v>
      </c>
      <c r="G51" s="15">
        <v>1090280</v>
      </c>
      <c r="H51" s="42">
        <f t="shared" si="5"/>
        <v>2526110</v>
      </c>
      <c r="I51" s="152"/>
      <c r="J51" s="153"/>
      <c r="K51" s="16">
        <f t="shared" si="6"/>
        <v>2526110</v>
      </c>
      <c r="L51" s="292">
        <v>2526110</v>
      </c>
      <c r="M51" s="6">
        <f t="shared" si="3"/>
        <v>0</v>
      </c>
    </row>
    <row r="52" spans="1:13" s="17" customFormat="1" x14ac:dyDescent="0.2">
      <c r="A52" s="265">
        <v>41</v>
      </c>
      <c r="B52" s="52" t="s">
        <v>102</v>
      </c>
      <c r="C52" s="115" t="s">
        <v>2</v>
      </c>
      <c r="D52" s="14">
        <v>2871660</v>
      </c>
      <c r="E52" s="84"/>
      <c r="F52" s="9">
        <f t="shared" si="7"/>
        <v>2871660</v>
      </c>
      <c r="G52" s="15">
        <v>2180560</v>
      </c>
      <c r="H52" s="42">
        <f t="shared" si="5"/>
        <v>5052220</v>
      </c>
      <c r="I52" s="152"/>
      <c r="J52" s="153"/>
      <c r="K52" s="16">
        <f t="shared" si="6"/>
        <v>5052220</v>
      </c>
      <c r="L52" s="292">
        <v>5052220</v>
      </c>
      <c r="M52" s="6">
        <f t="shared" si="3"/>
        <v>0</v>
      </c>
    </row>
    <row r="53" spans="1:13" s="17" customFormat="1" x14ac:dyDescent="0.2">
      <c r="A53" s="265">
        <v>42</v>
      </c>
      <c r="B53" s="175" t="s">
        <v>103</v>
      </c>
      <c r="C53" s="115" t="s">
        <v>3</v>
      </c>
      <c r="D53" s="14">
        <v>1615308.75</v>
      </c>
      <c r="E53" s="84"/>
      <c r="F53" s="9">
        <f t="shared" si="7"/>
        <v>1615308.75</v>
      </c>
      <c r="G53" s="15">
        <v>1225474.72</v>
      </c>
      <c r="H53" s="42">
        <f t="shared" si="5"/>
        <v>2840783.4699999997</v>
      </c>
      <c r="I53" s="152"/>
      <c r="J53" s="153"/>
      <c r="K53" s="16">
        <f t="shared" si="6"/>
        <v>2840783.4699999997</v>
      </c>
      <c r="L53" s="292">
        <v>2840783.4699999997</v>
      </c>
      <c r="M53" s="6">
        <f t="shared" si="3"/>
        <v>0</v>
      </c>
    </row>
    <row r="54" spans="1:13" s="17" customFormat="1" x14ac:dyDescent="0.2">
      <c r="A54" s="265">
        <v>43</v>
      </c>
      <c r="B54" s="19" t="s">
        <v>149</v>
      </c>
      <c r="C54" s="115" t="s">
        <v>32</v>
      </c>
      <c r="D54" s="14">
        <v>1794787.5</v>
      </c>
      <c r="E54" s="84"/>
      <c r="F54" s="9">
        <f t="shared" si="7"/>
        <v>1794787.5</v>
      </c>
      <c r="G54" s="15">
        <v>1362850</v>
      </c>
      <c r="H54" s="42">
        <f t="shared" si="5"/>
        <v>3157637.5</v>
      </c>
      <c r="I54" s="152"/>
      <c r="J54" s="153"/>
      <c r="K54" s="16">
        <f t="shared" si="6"/>
        <v>3157637.5</v>
      </c>
      <c r="L54" s="292">
        <v>3157637.5</v>
      </c>
      <c r="M54" s="6">
        <f t="shared" si="3"/>
        <v>0</v>
      </c>
    </row>
    <row r="55" spans="1:13" s="17" customFormat="1" x14ac:dyDescent="0.2">
      <c r="A55" s="265">
        <v>87</v>
      </c>
      <c r="B55" s="175" t="s">
        <v>104</v>
      </c>
      <c r="C55" s="115" t="s">
        <v>214</v>
      </c>
      <c r="D55" s="14">
        <v>1794787.5</v>
      </c>
      <c r="E55" s="84"/>
      <c r="F55" s="9">
        <f t="shared" si="7"/>
        <v>1794787.5</v>
      </c>
      <c r="G55" s="15">
        <v>1362850</v>
      </c>
      <c r="H55" s="42">
        <f t="shared" si="5"/>
        <v>3157637.5</v>
      </c>
      <c r="I55" s="152"/>
      <c r="J55" s="153"/>
      <c r="K55" s="16">
        <f t="shared" si="6"/>
        <v>3157637.5</v>
      </c>
      <c r="L55" s="292">
        <v>3157637.5</v>
      </c>
      <c r="M55" s="6">
        <f t="shared" si="3"/>
        <v>0</v>
      </c>
    </row>
    <row r="56" spans="1:13" s="17" customFormat="1" x14ac:dyDescent="0.2">
      <c r="A56" s="265">
        <v>44</v>
      </c>
      <c r="B56" s="19" t="s">
        <v>105</v>
      </c>
      <c r="C56" s="115" t="s">
        <v>0</v>
      </c>
      <c r="D56" s="14">
        <v>2692181.25</v>
      </c>
      <c r="E56" s="84"/>
      <c r="F56" s="9">
        <f t="shared" si="7"/>
        <v>2692181.25</v>
      </c>
      <c r="G56" s="15">
        <v>2045365.28</v>
      </c>
      <c r="H56" s="42">
        <f t="shared" si="5"/>
        <v>4737546.53</v>
      </c>
      <c r="I56" s="152"/>
      <c r="J56" s="153"/>
      <c r="K56" s="16">
        <f t="shared" si="6"/>
        <v>4737546.53</v>
      </c>
      <c r="L56" s="292">
        <v>4737546.53</v>
      </c>
      <c r="M56" s="6">
        <f t="shared" si="3"/>
        <v>0</v>
      </c>
    </row>
    <row r="57" spans="1:13" s="17" customFormat="1" x14ac:dyDescent="0.2">
      <c r="A57" s="265">
        <v>45</v>
      </c>
      <c r="B57" s="175" t="s">
        <v>106</v>
      </c>
      <c r="C57" s="115" t="s">
        <v>4</v>
      </c>
      <c r="D57" s="14">
        <v>1076872.5</v>
      </c>
      <c r="E57" s="84"/>
      <c r="F57" s="9">
        <f t="shared" si="7"/>
        <v>1076872.5</v>
      </c>
      <c r="G57" s="15">
        <v>817710</v>
      </c>
      <c r="H57" s="42">
        <f t="shared" si="5"/>
        <v>1894582.5</v>
      </c>
      <c r="I57" s="152"/>
      <c r="J57" s="153"/>
      <c r="K57" s="16">
        <f t="shared" si="6"/>
        <v>1894582.5</v>
      </c>
      <c r="L57" s="292">
        <v>1894582.5</v>
      </c>
      <c r="M57" s="6">
        <f t="shared" si="3"/>
        <v>0</v>
      </c>
    </row>
    <row r="58" spans="1:13" s="17" customFormat="1" x14ac:dyDescent="0.2">
      <c r="A58" s="265">
        <v>46</v>
      </c>
      <c r="B58" s="19" t="s">
        <v>107</v>
      </c>
      <c r="C58" s="115" t="s">
        <v>1</v>
      </c>
      <c r="D58" s="14">
        <v>1794787.5</v>
      </c>
      <c r="E58" s="84"/>
      <c r="F58" s="9">
        <f t="shared" si="7"/>
        <v>1794787.5</v>
      </c>
      <c r="G58" s="15">
        <v>1362850</v>
      </c>
      <c r="H58" s="42">
        <f t="shared" si="5"/>
        <v>3157637.5</v>
      </c>
      <c r="I58" s="152"/>
      <c r="J58" s="153"/>
      <c r="K58" s="16">
        <f t="shared" si="6"/>
        <v>3157637.5</v>
      </c>
      <c r="L58" s="292">
        <v>3157637.5</v>
      </c>
      <c r="M58" s="6">
        <f t="shared" si="3"/>
        <v>0</v>
      </c>
    </row>
    <row r="59" spans="1:13" s="17" customFormat="1" x14ac:dyDescent="0.2">
      <c r="A59" s="265">
        <v>47</v>
      </c>
      <c r="B59" s="175" t="s">
        <v>108</v>
      </c>
      <c r="C59" s="115" t="s">
        <v>215</v>
      </c>
      <c r="D59" s="14">
        <v>2799868.5</v>
      </c>
      <c r="E59" s="84"/>
      <c r="F59" s="9">
        <f t="shared" si="7"/>
        <v>2799868.5</v>
      </c>
      <c r="G59" s="15">
        <v>2126046</v>
      </c>
      <c r="H59" s="42">
        <f t="shared" si="5"/>
        <v>4925914.5</v>
      </c>
      <c r="I59" s="152"/>
      <c r="J59" s="153"/>
      <c r="K59" s="16">
        <f t="shared" si="6"/>
        <v>4925914.5</v>
      </c>
      <c r="L59" s="292">
        <v>4925914.5</v>
      </c>
      <c r="M59" s="6">
        <f t="shared" si="3"/>
        <v>0</v>
      </c>
    </row>
    <row r="60" spans="1:13" s="17" customFormat="1" x14ac:dyDescent="0.2">
      <c r="A60" s="265">
        <v>48</v>
      </c>
      <c r="B60" s="175" t="s">
        <v>109</v>
      </c>
      <c r="C60" s="115" t="s">
        <v>25</v>
      </c>
      <c r="D60" s="14">
        <v>5384362.5</v>
      </c>
      <c r="E60" s="84"/>
      <c r="F60" s="9">
        <f t="shared" si="7"/>
        <v>5384362.5</v>
      </c>
      <c r="G60" s="15">
        <v>4088550</v>
      </c>
      <c r="H60" s="42">
        <f t="shared" si="5"/>
        <v>9472912.5</v>
      </c>
      <c r="I60" s="152"/>
      <c r="J60" s="153"/>
      <c r="K60" s="16">
        <f t="shared" si="6"/>
        <v>9472912.5</v>
      </c>
      <c r="L60" s="292">
        <v>9472912.5</v>
      </c>
      <c r="M60" s="6">
        <f t="shared" si="3"/>
        <v>0</v>
      </c>
    </row>
    <row r="61" spans="1:13" s="17" customFormat="1" x14ac:dyDescent="0.2">
      <c r="A61" s="265">
        <v>49</v>
      </c>
      <c r="B61" s="175" t="s">
        <v>157</v>
      </c>
      <c r="C61" s="115" t="s">
        <v>52</v>
      </c>
      <c r="D61" s="14">
        <v>2010162</v>
      </c>
      <c r="E61" s="84"/>
      <c r="F61" s="9">
        <f t="shared" si="7"/>
        <v>2010162</v>
      </c>
      <c r="G61" s="15">
        <v>1526392</v>
      </c>
      <c r="H61" s="42">
        <f t="shared" si="5"/>
        <v>3536554</v>
      </c>
      <c r="I61" s="152"/>
      <c r="J61" s="153"/>
      <c r="K61" s="16">
        <f t="shared" si="6"/>
        <v>3536554</v>
      </c>
      <c r="L61" s="292">
        <v>3536554</v>
      </c>
      <c r="M61" s="6">
        <f t="shared" si="3"/>
        <v>0</v>
      </c>
    </row>
    <row r="62" spans="1:13" s="17" customFormat="1" x14ac:dyDescent="0.2">
      <c r="A62" s="265">
        <v>95</v>
      </c>
      <c r="B62" s="175" t="s">
        <v>110</v>
      </c>
      <c r="C62" s="115" t="s">
        <v>216</v>
      </c>
      <c r="D62" s="14">
        <v>1471725.75</v>
      </c>
      <c r="E62" s="84"/>
      <c r="F62" s="9">
        <f t="shared" si="7"/>
        <v>1471725.75</v>
      </c>
      <c r="G62" s="15">
        <v>1116446.72</v>
      </c>
      <c r="H62" s="42">
        <f t="shared" si="5"/>
        <v>2588172.4699999997</v>
      </c>
      <c r="I62" s="152"/>
      <c r="J62" s="153"/>
      <c r="K62" s="16">
        <f t="shared" si="6"/>
        <v>2588172.4699999997</v>
      </c>
      <c r="L62" s="292">
        <v>2588172.4699999997</v>
      </c>
      <c r="M62" s="6">
        <f t="shared" si="3"/>
        <v>0</v>
      </c>
    </row>
    <row r="63" spans="1:13" s="17" customFormat="1" x14ac:dyDescent="0.2">
      <c r="A63" s="265">
        <v>50</v>
      </c>
      <c r="B63" s="19" t="s">
        <v>159</v>
      </c>
      <c r="C63" s="115" t="s">
        <v>217</v>
      </c>
      <c r="D63" s="14">
        <v>1543517.25</v>
      </c>
      <c r="E63" s="84"/>
      <c r="F63" s="9">
        <f t="shared" si="7"/>
        <v>1543517.25</v>
      </c>
      <c r="G63" s="15">
        <v>1173141.28</v>
      </c>
      <c r="H63" s="42">
        <f t="shared" si="5"/>
        <v>2716658.5300000003</v>
      </c>
      <c r="I63" s="152"/>
      <c r="J63" s="153"/>
      <c r="K63" s="16">
        <f t="shared" si="6"/>
        <v>2716658.5300000003</v>
      </c>
      <c r="L63" s="292">
        <v>2716658.5300000003</v>
      </c>
      <c r="M63" s="6">
        <f t="shared" si="3"/>
        <v>0</v>
      </c>
    </row>
    <row r="64" spans="1:13" s="17" customFormat="1" x14ac:dyDescent="0.2">
      <c r="A64" s="265">
        <v>97</v>
      </c>
      <c r="B64" s="175" t="s">
        <v>220</v>
      </c>
      <c r="C64" s="115" t="s">
        <v>219</v>
      </c>
      <c r="D64" s="14"/>
      <c r="E64" s="84"/>
      <c r="F64" s="9"/>
      <c r="G64" s="15"/>
      <c r="H64" s="42"/>
      <c r="I64" s="152"/>
      <c r="J64" s="153"/>
      <c r="K64" s="16">
        <f t="shared" si="6"/>
        <v>0</v>
      </c>
      <c r="L64" s="292"/>
      <c r="M64" s="6"/>
    </row>
    <row r="65" spans="1:13" s="17" customFormat="1" x14ac:dyDescent="0.2">
      <c r="A65" s="265">
        <v>51</v>
      </c>
      <c r="B65" s="175" t="s">
        <v>234</v>
      </c>
      <c r="C65" s="115" t="s">
        <v>235</v>
      </c>
      <c r="D65" s="14"/>
      <c r="E65" s="84"/>
      <c r="F65" s="9"/>
      <c r="G65" s="15"/>
      <c r="H65" s="42"/>
      <c r="I65" s="152"/>
      <c r="J65" s="153"/>
      <c r="K65" s="16">
        <f t="shared" si="6"/>
        <v>0</v>
      </c>
      <c r="L65" s="292"/>
      <c r="M65" s="6"/>
    </row>
    <row r="66" spans="1:13" s="17" customFormat="1" x14ac:dyDescent="0.2">
      <c r="A66" s="265">
        <v>52</v>
      </c>
      <c r="B66" s="175" t="s">
        <v>111</v>
      </c>
      <c r="C66" s="115" t="s">
        <v>51</v>
      </c>
      <c r="D66" s="14"/>
      <c r="E66" s="84"/>
      <c r="F66" s="9"/>
      <c r="G66" s="15"/>
      <c r="H66" s="42"/>
      <c r="I66" s="152"/>
      <c r="J66" s="153"/>
      <c r="K66" s="16">
        <f t="shared" si="6"/>
        <v>0</v>
      </c>
      <c r="L66" s="292"/>
      <c r="M66" s="6"/>
    </row>
    <row r="67" spans="1:13" s="17" customFormat="1" x14ac:dyDescent="0.2">
      <c r="A67" s="265">
        <v>53</v>
      </c>
      <c r="B67" s="19" t="s">
        <v>112</v>
      </c>
      <c r="C67" s="115" t="s">
        <v>236</v>
      </c>
      <c r="D67" s="14"/>
      <c r="E67" s="84"/>
      <c r="F67" s="9"/>
      <c r="G67" s="15"/>
      <c r="H67" s="42"/>
      <c r="I67" s="152"/>
      <c r="J67" s="153"/>
      <c r="K67" s="16">
        <f t="shared" si="6"/>
        <v>0</v>
      </c>
      <c r="L67" s="292"/>
      <c r="M67" s="6"/>
    </row>
    <row r="68" spans="1:13" s="17" customFormat="1" x14ac:dyDescent="0.2">
      <c r="A68" s="265">
        <v>54</v>
      </c>
      <c r="B68" s="52" t="s">
        <v>113</v>
      </c>
      <c r="C68" s="115" t="s">
        <v>114</v>
      </c>
      <c r="D68" s="14"/>
      <c r="E68" s="84"/>
      <c r="F68" s="9"/>
      <c r="G68" s="15"/>
      <c r="H68" s="42"/>
      <c r="I68" s="152"/>
      <c r="J68" s="153"/>
      <c r="K68" s="16">
        <f t="shared" si="6"/>
        <v>0</v>
      </c>
      <c r="L68" s="292"/>
      <c r="M68" s="6"/>
    </row>
    <row r="69" spans="1:13" s="17" customFormat="1" x14ac:dyDescent="0.2">
      <c r="A69" s="265">
        <v>55</v>
      </c>
      <c r="B69" s="19" t="s">
        <v>115</v>
      </c>
      <c r="C69" s="115" t="s">
        <v>237</v>
      </c>
      <c r="D69" s="14"/>
      <c r="E69" s="84"/>
      <c r="F69" s="9"/>
      <c r="G69" s="15"/>
      <c r="H69" s="42"/>
      <c r="I69" s="152"/>
      <c r="J69" s="153"/>
      <c r="K69" s="16">
        <f t="shared" si="6"/>
        <v>0</v>
      </c>
      <c r="L69" s="292"/>
      <c r="M69" s="6"/>
    </row>
    <row r="70" spans="1:13" s="17" customFormat="1" x14ac:dyDescent="0.2">
      <c r="A70" s="265">
        <v>56</v>
      </c>
      <c r="B70" s="175" t="s">
        <v>116</v>
      </c>
      <c r="C70" s="115" t="s">
        <v>271</v>
      </c>
      <c r="D70" s="14"/>
      <c r="E70" s="84"/>
      <c r="F70" s="9"/>
      <c r="G70" s="15"/>
      <c r="H70" s="42"/>
      <c r="I70" s="152"/>
      <c r="J70" s="153"/>
      <c r="K70" s="16">
        <f t="shared" si="6"/>
        <v>0</v>
      </c>
      <c r="L70" s="292"/>
      <c r="M70" s="6"/>
    </row>
    <row r="71" spans="1:13" s="17" customFormat="1" ht="25.5" x14ac:dyDescent="0.2">
      <c r="A71" s="265">
        <v>57</v>
      </c>
      <c r="B71" s="52" t="s">
        <v>117</v>
      </c>
      <c r="C71" s="115" t="s">
        <v>238</v>
      </c>
      <c r="D71" s="14"/>
      <c r="E71" s="84"/>
      <c r="F71" s="9"/>
      <c r="G71" s="15"/>
      <c r="H71" s="42"/>
      <c r="I71" s="152"/>
      <c r="J71" s="153"/>
      <c r="K71" s="16">
        <f t="shared" si="6"/>
        <v>0</v>
      </c>
      <c r="L71" s="292"/>
      <c r="M71" s="6"/>
    </row>
    <row r="72" spans="1:13" s="17" customFormat="1" ht="25.5" x14ac:dyDescent="0.2">
      <c r="A72" s="265">
        <v>58</v>
      </c>
      <c r="B72" s="52" t="s">
        <v>118</v>
      </c>
      <c r="C72" s="115" t="s">
        <v>239</v>
      </c>
      <c r="D72" s="14"/>
      <c r="E72" s="84"/>
      <c r="F72" s="9"/>
      <c r="G72" s="15"/>
      <c r="H72" s="42"/>
      <c r="I72" s="152"/>
      <c r="J72" s="153"/>
      <c r="K72" s="16">
        <f t="shared" si="6"/>
        <v>0</v>
      </c>
      <c r="L72" s="292"/>
      <c r="M72" s="6"/>
    </row>
    <row r="73" spans="1:13" s="17" customFormat="1" x14ac:dyDescent="0.2">
      <c r="A73" s="265">
        <v>59</v>
      </c>
      <c r="B73" s="19" t="s">
        <v>119</v>
      </c>
      <c r="C73" s="115" t="s">
        <v>240</v>
      </c>
      <c r="D73" s="14"/>
      <c r="E73" s="84"/>
      <c r="F73" s="9"/>
      <c r="G73" s="15"/>
      <c r="H73" s="42"/>
      <c r="I73" s="152"/>
      <c r="J73" s="153"/>
      <c r="K73" s="16">
        <f t="shared" si="6"/>
        <v>0</v>
      </c>
      <c r="L73" s="292"/>
      <c r="M73" s="6"/>
    </row>
    <row r="74" spans="1:13" s="17" customFormat="1" x14ac:dyDescent="0.2">
      <c r="A74" s="265">
        <v>60</v>
      </c>
      <c r="B74" s="19" t="s">
        <v>120</v>
      </c>
      <c r="C74" s="115" t="s">
        <v>50</v>
      </c>
      <c r="D74" s="14"/>
      <c r="E74" s="84"/>
      <c r="F74" s="9"/>
      <c r="G74" s="15"/>
      <c r="H74" s="42"/>
      <c r="I74" s="152"/>
      <c r="J74" s="153"/>
      <c r="K74" s="16">
        <f t="shared" si="6"/>
        <v>0</v>
      </c>
      <c r="L74" s="292"/>
      <c r="M74" s="6"/>
    </row>
    <row r="75" spans="1:13" s="17" customFormat="1" x14ac:dyDescent="0.2">
      <c r="A75" s="265">
        <v>61</v>
      </c>
      <c r="B75" s="19" t="s">
        <v>121</v>
      </c>
      <c r="C75" s="115" t="s">
        <v>241</v>
      </c>
      <c r="D75" s="14"/>
      <c r="E75" s="84"/>
      <c r="F75" s="9"/>
      <c r="G75" s="15"/>
      <c r="H75" s="42"/>
      <c r="I75" s="152"/>
      <c r="J75" s="153"/>
      <c r="K75" s="16">
        <f t="shared" si="6"/>
        <v>0</v>
      </c>
      <c r="L75" s="292"/>
      <c r="M75" s="6"/>
    </row>
    <row r="76" spans="1:13" s="17" customFormat="1" ht="25.5" x14ac:dyDescent="0.2">
      <c r="A76" s="265">
        <v>62</v>
      </c>
      <c r="B76" s="19" t="s">
        <v>122</v>
      </c>
      <c r="C76" s="115" t="s">
        <v>242</v>
      </c>
      <c r="D76" s="14"/>
      <c r="E76" s="84"/>
      <c r="F76" s="9"/>
      <c r="G76" s="15"/>
      <c r="H76" s="42"/>
      <c r="I76" s="152"/>
      <c r="J76" s="153"/>
      <c r="K76" s="16">
        <f t="shared" si="6"/>
        <v>0</v>
      </c>
      <c r="L76" s="292"/>
      <c r="M76" s="6"/>
    </row>
    <row r="77" spans="1:13" s="17" customFormat="1" ht="25.5" x14ac:dyDescent="0.2">
      <c r="A77" s="265">
        <v>63</v>
      </c>
      <c r="B77" s="52" t="s">
        <v>123</v>
      </c>
      <c r="C77" s="115" t="s">
        <v>243</v>
      </c>
      <c r="D77" s="14"/>
      <c r="E77" s="84"/>
      <c r="F77" s="9"/>
      <c r="G77" s="15"/>
      <c r="H77" s="42"/>
      <c r="I77" s="152"/>
      <c r="J77" s="153"/>
      <c r="K77" s="16">
        <f t="shared" ref="K77:K140" si="8">H77+I77+J77</f>
        <v>0</v>
      </c>
      <c r="L77" s="292"/>
      <c r="M77" s="6"/>
    </row>
    <row r="78" spans="1:13" s="17" customFormat="1" ht="25.5" x14ac:dyDescent="0.2">
      <c r="A78" s="265">
        <v>64</v>
      </c>
      <c r="B78" s="19" t="s">
        <v>124</v>
      </c>
      <c r="C78" s="115" t="s">
        <v>244</v>
      </c>
      <c r="D78" s="14"/>
      <c r="E78" s="84"/>
      <c r="F78" s="9"/>
      <c r="G78" s="15"/>
      <c r="H78" s="42"/>
      <c r="I78" s="152"/>
      <c r="J78" s="153"/>
      <c r="K78" s="16">
        <f t="shared" si="8"/>
        <v>0</v>
      </c>
      <c r="L78" s="292"/>
      <c r="M78" s="6"/>
    </row>
    <row r="79" spans="1:13" s="17" customFormat="1" ht="25.5" x14ac:dyDescent="0.2">
      <c r="A79" s="265">
        <v>65</v>
      </c>
      <c r="B79" s="19" t="s">
        <v>125</v>
      </c>
      <c r="C79" s="115" t="s">
        <v>245</v>
      </c>
      <c r="D79" s="14"/>
      <c r="E79" s="84"/>
      <c r="F79" s="9"/>
      <c r="G79" s="15"/>
      <c r="H79" s="42"/>
      <c r="I79" s="152"/>
      <c r="J79" s="153"/>
      <c r="K79" s="16">
        <f t="shared" si="8"/>
        <v>0</v>
      </c>
      <c r="L79" s="292"/>
      <c r="M79" s="6"/>
    </row>
    <row r="80" spans="1:13" s="17" customFormat="1" ht="25.5" x14ac:dyDescent="0.2">
      <c r="A80" s="265">
        <v>66</v>
      </c>
      <c r="B80" s="52" t="s">
        <v>126</v>
      </c>
      <c r="C80" s="115" t="s">
        <v>246</v>
      </c>
      <c r="D80" s="14"/>
      <c r="E80" s="84"/>
      <c r="F80" s="9"/>
      <c r="G80" s="15"/>
      <c r="H80" s="42"/>
      <c r="I80" s="152"/>
      <c r="J80" s="153"/>
      <c r="K80" s="16">
        <f t="shared" si="8"/>
        <v>0</v>
      </c>
      <c r="L80" s="292"/>
      <c r="M80" s="6"/>
    </row>
    <row r="81" spans="1:13" s="17" customFormat="1" ht="25.5" x14ac:dyDescent="0.2">
      <c r="A81" s="265">
        <v>67</v>
      </c>
      <c r="B81" s="52" t="s">
        <v>127</v>
      </c>
      <c r="C81" s="115" t="s">
        <v>247</v>
      </c>
      <c r="D81" s="14"/>
      <c r="E81" s="84"/>
      <c r="F81" s="9"/>
      <c r="G81" s="15"/>
      <c r="H81" s="42"/>
      <c r="I81" s="152"/>
      <c r="J81" s="153"/>
      <c r="K81" s="16">
        <f t="shared" si="8"/>
        <v>0</v>
      </c>
      <c r="L81" s="292"/>
      <c r="M81" s="6"/>
    </row>
    <row r="82" spans="1:13" s="17" customFormat="1" ht="25.5" x14ac:dyDescent="0.2">
      <c r="A82" s="265">
        <v>68</v>
      </c>
      <c r="B82" s="52" t="s">
        <v>128</v>
      </c>
      <c r="C82" s="115" t="s">
        <v>248</v>
      </c>
      <c r="D82" s="14"/>
      <c r="E82" s="84"/>
      <c r="F82" s="9"/>
      <c r="G82" s="15"/>
      <c r="H82" s="42"/>
      <c r="I82" s="152"/>
      <c r="J82" s="153"/>
      <c r="K82" s="16">
        <f t="shared" si="8"/>
        <v>0</v>
      </c>
      <c r="L82" s="292"/>
      <c r="M82" s="6"/>
    </row>
    <row r="83" spans="1:13" s="17" customFormat="1" x14ac:dyDescent="0.2">
      <c r="A83" s="265">
        <v>69</v>
      </c>
      <c r="B83" s="175" t="s">
        <v>129</v>
      </c>
      <c r="C83" s="115" t="s">
        <v>130</v>
      </c>
      <c r="D83" s="14"/>
      <c r="E83" s="84"/>
      <c r="F83" s="9"/>
      <c r="G83" s="15"/>
      <c r="H83" s="42"/>
      <c r="I83" s="152"/>
      <c r="J83" s="153"/>
      <c r="K83" s="16">
        <f t="shared" si="8"/>
        <v>0</v>
      </c>
      <c r="L83" s="292"/>
      <c r="M83" s="6"/>
    </row>
    <row r="84" spans="1:13" s="17" customFormat="1" x14ac:dyDescent="0.2">
      <c r="A84" s="265">
        <v>70</v>
      </c>
      <c r="B84" s="52" t="s">
        <v>131</v>
      </c>
      <c r="C84" s="115" t="s">
        <v>249</v>
      </c>
      <c r="D84" s="14"/>
      <c r="E84" s="84"/>
      <c r="F84" s="9"/>
      <c r="G84" s="15"/>
      <c r="H84" s="42"/>
      <c r="I84" s="152"/>
      <c r="J84" s="153"/>
      <c r="K84" s="16">
        <f t="shared" si="8"/>
        <v>0</v>
      </c>
      <c r="L84" s="292"/>
      <c r="M84" s="6"/>
    </row>
    <row r="85" spans="1:13" s="17" customFormat="1" x14ac:dyDescent="0.2">
      <c r="A85" s="265">
        <v>71</v>
      </c>
      <c r="B85" s="175" t="s">
        <v>132</v>
      </c>
      <c r="C85" s="115" t="s">
        <v>34</v>
      </c>
      <c r="D85" s="14"/>
      <c r="E85" s="84"/>
      <c r="F85" s="9"/>
      <c r="G85" s="15"/>
      <c r="H85" s="42"/>
      <c r="I85" s="152"/>
      <c r="J85" s="153"/>
      <c r="K85" s="16">
        <f t="shared" si="8"/>
        <v>0</v>
      </c>
      <c r="L85" s="292"/>
      <c r="M85" s="6"/>
    </row>
    <row r="86" spans="1:13" s="17" customFormat="1" x14ac:dyDescent="0.2">
      <c r="A86" s="265">
        <v>72</v>
      </c>
      <c r="B86" s="52" t="s">
        <v>133</v>
      </c>
      <c r="C86" s="54" t="s">
        <v>325</v>
      </c>
      <c r="D86" s="14"/>
      <c r="E86" s="84"/>
      <c r="F86" s="9"/>
      <c r="G86" s="15"/>
      <c r="H86" s="42"/>
      <c r="I86" s="152"/>
      <c r="J86" s="153"/>
      <c r="K86" s="16">
        <f t="shared" si="8"/>
        <v>0</v>
      </c>
      <c r="L86" s="292"/>
      <c r="M86" s="6"/>
    </row>
    <row r="87" spans="1:13" s="17" customFormat="1" x14ac:dyDescent="0.2">
      <c r="A87" s="265">
        <v>73</v>
      </c>
      <c r="B87" s="52" t="s">
        <v>134</v>
      </c>
      <c r="C87" s="115" t="s">
        <v>35</v>
      </c>
      <c r="D87" s="14"/>
      <c r="E87" s="84"/>
      <c r="F87" s="9"/>
      <c r="G87" s="15"/>
      <c r="H87" s="42"/>
      <c r="I87" s="152"/>
      <c r="J87" s="153"/>
      <c r="K87" s="16">
        <f t="shared" si="8"/>
        <v>0</v>
      </c>
      <c r="L87" s="292"/>
      <c r="M87" s="6"/>
    </row>
    <row r="88" spans="1:13" s="17" customFormat="1" x14ac:dyDescent="0.2">
      <c r="A88" s="265">
        <v>74</v>
      </c>
      <c r="B88" s="52" t="s">
        <v>135</v>
      </c>
      <c r="C88" s="115" t="s">
        <v>49</v>
      </c>
      <c r="D88" s="14"/>
      <c r="E88" s="84"/>
      <c r="F88" s="9"/>
      <c r="G88" s="15"/>
      <c r="H88" s="42"/>
      <c r="I88" s="152"/>
      <c r="J88" s="153"/>
      <c r="K88" s="16">
        <f t="shared" si="8"/>
        <v>0</v>
      </c>
      <c r="L88" s="292"/>
      <c r="M88" s="6"/>
    </row>
    <row r="89" spans="1:13" s="17" customFormat="1" x14ac:dyDescent="0.2">
      <c r="A89" s="265">
        <v>75</v>
      </c>
      <c r="B89" s="52" t="s">
        <v>136</v>
      </c>
      <c r="C89" s="115" t="s">
        <v>228</v>
      </c>
      <c r="D89" s="14"/>
      <c r="E89" s="84"/>
      <c r="F89" s="9"/>
      <c r="G89" s="15"/>
      <c r="H89" s="42"/>
      <c r="I89" s="152"/>
      <c r="J89" s="153"/>
      <c r="K89" s="16">
        <f t="shared" si="8"/>
        <v>0</v>
      </c>
      <c r="L89" s="292"/>
      <c r="M89" s="6"/>
    </row>
    <row r="90" spans="1:13" s="17" customFormat="1" x14ac:dyDescent="0.2">
      <c r="A90" s="265">
        <v>76</v>
      </c>
      <c r="B90" s="52" t="s">
        <v>137</v>
      </c>
      <c r="C90" s="115" t="s">
        <v>293</v>
      </c>
      <c r="D90" s="14"/>
      <c r="E90" s="84"/>
      <c r="F90" s="9"/>
      <c r="G90" s="15"/>
      <c r="H90" s="42"/>
      <c r="I90" s="152"/>
      <c r="J90" s="153"/>
      <c r="K90" s="16">
        <f t="shared" si="8"/>
        <v>0</v>
      </c>
      <c r="L90" s="292"/>
      <c r="M90" s="6"/>
    </row>
    <row r="91" spans="1:13" s="17" customFormat="1" x14ac:dyDescent="0.2">
      <c r="A91" s="265">
        <v>77</v>
      </c>
      <c r="B91" s="19" t="s">
        <v>138</v>
      </c>
      <c r="C91" s="115" t="s">
        <v>261</v>
      </c>
      <c r="D91" s="14"/>
      <c r="E91" s="84"/>
      <c r="F91" s="9"/>
      <c r="G91" s="15"/>
      <c r="H91" s="42"/>
      <c r="I91" s="152"/>
      <c r="J91" s="153"/>
      <c r="K91" s="16">
        <f t="shared" si="8"/>
        <v>0</v>
      </c>
      <c r="L91" s="292"/>
      <c r="M91" s="6"/>
    </row>
    <row r="92" spans="1:13" s="17" customFormat="1" ht="25.5" x14ac:dyDescent="0.2">
      <c r="A92" s="386">
        <v>78</v>
      </c>
      <c r="B92" s="389" t="s">
        <v>139</v>
      </c>
      <c r="C92" s="187" t="s">
        <v>250</v>
      </c>
      <c r="D92" s="14"/>
      <c r="E92" s="84"/>
      <c r="F92" s="9"/>
      <c r="G92" s="15"/>
      <c r="H92" s="42"/>
      <c r="I92" s="152"/>
      <c r="J92" s="153"/>
      <c r="K92" s="16">
        <f t="shared" si="8"/>
        <v>0</v>
      </c>
      <c r="L92" s="292"/>
      <c r="M92" s="6"/>
    </row>
    <row r="93" spans="1:13" s="17" customFormat="1" ht="38.25" x14ac:dyDescent="0.2">
      <c r="A93" s="387"/>
      <c r="B93" s="390"/>
      <c r="C93" s="115" t="s">
        <v>291</v>
      </c>
      <c r="D93" s="14"/>
      <c r="E93" s="84"/>
      <c r="F93" s="9"/>
      <c r="G93" s="15"/>
      <c r="H93" s="42"/>
      <c r="I93" s="152"/>
      <c r="J93" s="153"/>
      <c r="K93" s="16">
        <f t="shared" si="8"/>
        <v>0</v>
      </c>
      <c r="L93" s="292"/>
      <c r="M93" s="6"/>
    </row>
    <row r="94" spans="1:13" s="17" customFormat="1" ht="25.5" x14ac:dyDescent="0.2">
      <c r="A94" s="387"/>
      <c r="B94" s="390"/>
      <c r="C94" s="115" t="s">
        <v>251</v>
      </c>
      <c r="D94" s="14"/>
      <c r="E94" s="84"/>
      <c r="F94" s="9"/>
      <c r="G94" s="15"/>
      <c r="H94" s="42"/>
      <c r="I94" s="152"/>
      <c r="J94" s="153"/>
      <c r="K94" s="16">
        <f t="shared" si="8"/>
        <v>0</v>
      </c>
      <c r="L94" s="292"/>
      <c r="M94" s="6"/>
    </row>
    <row r="95" spans="1:13" s="17" customFormat="1" ht="38.25" x14ac:dyDescent="0.2">
      <c r="A95" s="388"/>
      <c r="B95" s="391"/>
      <c r="C95" s="188" t="s">
        <v>292</v>
      </c>
      <c r="D95" s="14"/>
      <c r="E95" s="84"/>
      <c r="F95" s="9"/>
      <c r="G95" s="15"/>
      <c r="H95" s="42"/>
      <c r="I95" s="152"/>
      <c r="J95" s="153"/>
      <c r="K95" s="16">
        <f t="shared" si="8"/>
        <v>0</v>
      </c>
      <c r="L95" s="292"/>
      <c r="M95" s="6"/>
    </row>
    <row r="96" spans="1:13" s="17" customFormat="1" ht="25.5" x14ac:dyDescent="0.2">
      <c r="A96" s="266">
        <v>79</v>
      </c>
      <c r="B96" s="19" t="s">
        <v>140</v>
      </c>
      <c r="C96" s="115" t="s">
        <v>48</v>
      </c>
      <c r="D96" s="14"/>
      <c r="E96" s="84"/>
      <c r="F96" s="9"/>
      <c r="G96" s="15"/>
      <c r="H96" s="42"/>
      <c r="I96" s="152"/>
      <c r="J96" s="153"/>
      <c r="K96" s="16">
        <f t="shared" si="8"/>
        <v>0</v>
      </c>
      <c r="L96" s="292"/>
      <c r="M96" s="6"/>
    </row>
    <row r="97" spans="1:13" s="17" customFormat="1" x14ac:dyDescent="0.2">
      <c r="A97" s="265">
        <v>80</v>
      </c>
      <c r="B97" s="19" t="s">
        <v>141</v>
      </c>
      <c r="C97" s="115" t="s">
        <v>142</v>
      </c>
      <c r="D97" s="14"/>
      <c r="E97" s="84"/>
      <c r="F97" s="9"/>
      <c r="G97" s="15"/>
      <c r="H97" s="42"/>
      <c r="I97" s="152"/>
      <c r="J97" s="153"/>
      <c r="K97" s="16">
        <f t="shared" si="8"/>
        <v>0</v>
      </c>
      <c r="L97" s="292"/>
      <c r="M97" s="6"/>
    </row>
    <row r="98" spans="1:13" s="17" customFormat="1" x14ac:dyDescent="0.2">
      <c r="A98" s="265">
        <v>81</v>
      </c>
      <c r="B98" s="175" t="s">
        <v>143</v>
      </c>
      <c r="C98" s="115" t="s">
        <v>144</v>
      </c>
      <c r="D98" s="14"/>
      <c r="E98" s="84"/>
      <c r="F98" s="9"/>
      <c r="G98" s="15"/>
      <c r="H98" s="42"/>
      <c r="I98" s="152"/>
      <c r="J98" s="153"/>
      <c r="K98" s="16">
        <f t="shared" si="8"/>
        <v>0</v>
      </c>
      <c r="L98" s="292"/>
      <c r="M98" s="6"/>
    </row>
    <row r="99" spans="1:13" s="17" customFormat="1" x14ac:dyDescent="0.2">
      <c r="A99" s="265">
        <v>82</v>
      </c>
      <c r="B99" s="19" t="s">
        <v>145</v>
      </c>
      <c r="C99" s="115" t="s">
        <v>27</v>
      </c>
      <c r="D99" s="14">
        <v>1184559.75</v>
      </c>
      <c r="E99" s="84"/>
      <c r="F99" s="9">
        <f t="shared" ref="F99:F110" si="9">SUM(D99:E99)</f>
        <v>1184559.75</v>
      </c>
      <c r="G99" s="15">
        <v>900571.28</v>
      </c>
      <c r="H99" s="42">
        <f t="shared" ref="H99:H139" si="10">SUM(F99:G99)</f>
        <v>2085131.03</v>
      </c>
      <c r="I99" s="152"/>
      <c r="J99" s="153"/>
      <c r="K99" s="16">
        <f t="shared" si="8"/>
        <v>2085131.03</v>
      </c>
      <c r="L99" s="292">
        <v>2085131.03</v>
      </c>
      <c r="M99" s="6">
        <f t="shared" ref="M99:M110" si="11">K99-L99</f>
        <v>0</v>
      </c>
    </row>
    <row r="100" spans="1:13" s="17" customFormat="1" x14ac:dyDescent="0.2">
      <c r="A100" s="265">
        <v>83</v>
      </c>
      <c r="B100" s="175" t="s">
        <v>146</v>
      </c>
      <c r="C100" s="115" t="s">
        <v>12</v>
      </c>
      <c r="D100" s="14">
        <v>1615308.75</v>
      </c>
      <c r="E100" s="84"/>
      <c r="F100" s="9">
        <f t="shared" si="9"/>
        <v>1615308.75</v>
      </c>
      <c r="G100" s="15">
        <v>1225474.72</v>
      </c>
      <c r="H100" s="42">
        <f t="shared" si="10"/>
        <v>2840783.4699999997</v>
      </c>
      <c r="I100" s="152"/>
      <c r="J100" s="153"/>
      <c r="K100" s="16">
        <f t="shared" si="8"/>
        <v>2840783.4699999997</v>
      </c>
      <c r="L100" s="292">
        <v>2840783.4699999997</v>
      </c>
      <c r="M100" s="6">
        <f t="shared" si="11"/>
        <v>0</v>
      </c>
    </row>
    <row r="101" spans="1:13" s="17" customFormat="1" x14ac:dyDescent="0.2">
      <c r="A101" s="265">
        <v>84</v>
      </c>
      <c r="B101" s="175" t="s">
        <v>147</v>
      </c>
      <c r="C101" s="115" t="s">
        <v>26</v>
      </c>
      <c r="D101" s="14">
        <v>3087034.5</v>
      </c>
      <c r="E101" s="84"/>
      <c r="F101" s="9">
        <f t="shared" si="9"/>
        <v>3087034.5</v>
      </c>
      <c r="G101" s="15">
        <v>2344102</v>
      </c>
      <c r="H101" s="42">
        <f t="shared" si="10"/>
        <v>5431136.5</v>
      </c>
      <c r="I101" s="152"/>
      <c r="J101" s="153"/>
      <c r="K101" s="16">
        <f t="shared" si="8"/>
        <v>5431136.5</v>
      </c>
      <c r="L101" s="292">
        <v>5431136.5</v>
      </c>
      <c r="M101" s="6">
        <f t="shared" si="11"/>
        <v>0</v>
      </c>
    </row>
    <row r="102" spans="1:13" s="17" customFormat="1" x14ac:dyDescent="0.2">
      <c r="A102" s="265">
        <v>85</v>
      </c>
      <c r="B102" s="19" t="s">
        <v>148</v>
      </c>
      <c r="C102" s="115" t="s">
        <v>42</v>
      </c>
      <c r="D102" s="14">
        <v>1615308.75</v>
      </c>
      <c r="E102" s="84"/>
      <c r="F102" s="9">
        <f t="shared" si="9"/>
        <v>1615308.75</v>
      </c>
      <c r="G102" s="15">
        <v>1225474.72</v>
      </c>
      <c r="H102" s="42">
        <f t="shared" si="10"/>
        <v>2840783.4699999997</v>
      </c>
      <c r="I102" s="152"/>
      <c r="J102" s="153"/>
      <c r="K102" s="16">
        <f t="shared" si="8"/>
        <v>2840783.4699999997</v>
      </c>
      <c r="L102" s="292">
        <v>2840783.4699999997</v>
      </c>
      <c r="M102" s="6">
        <f t="shared" si="11"/>
        <v>0</v>
      </c>
    </row>
    <row r="103" spans="1:13" s="17" customFormat="1" x14ac:dyDescent="0.2">
      <c r="A103" s="265">
        <v>86</v>
      </c>
      <c r="B103" s="52" t="s">
        <v>150</v>
      </c>
      <c r="C103" s="115" t="s">
        <v>28</v>
      </c>
      <c r="D103" s="14">
        <v>2931486.25</v>
      </c>
      <c r="E103" s="84"/>
      <c r="F103" s="9">
        <f t="shared" si="9"/>
        <v>2931486.25</v>
      </c>
      <c r="G103" s="15">
        <v>2241615.6800000002</v>
      </c>
      <c r="H103" s="42">
        <f t="shared" si="10"/>
        <v>5173101.93</v>
      </c>
      <c r="I103" s="152"/>
      <c r="J103" s="153"/>
      <c r="K103" s="16">
        <f t="shared" si="8"/>
        <v>5173101.93</v>
      </c>
      <c r="L103" s="292">
        <v>5173101.93</v>
      </c>
      <c r="M103" s="6">
        <f t="shared" si="11"/>
        <v>0</v>
      </c>
    </row>
    <row r="104" spans="1:13" s="17" customFormat="1" x14ac:dyDescent="0.2">
      <c r="A104" s="265">
        <v>88</v>
      </c>
      <c r="B104" s="52" t="s">
        <v>151</v>
      </c>
      <c r="C104" s="115" t="s">
        <v>29</v>
      </c>
      <c r="D104" s="14">
        <v>1974266.25</v>
      </c>
      <c r="E104" s="84"/>
      <c r="F104" s="9">
        <f t="shared" si="9"/>
        <v>1974266.25</v>
      </c>
      <c r="G104" s="15">
        <v>1498044.72</v>
      </c>
      <c r="H104" s="42">
        <f t="shared" si="10"/>
        <v>3472310.9699999997</v>
      </c>
      <c r="I104" s="152"/>
      <c r="J104" s="153"/>
      <c r="K104" s="16">
        <f t="shared" si="8"/>
        <v>3472310.9699999997</v>
      </c>
      <c r="L104" s="292">
        <v>3472310.9699999997</v>
      </c>
      <c r="M104" s="6">
        <f t="shared" si="11"/>
        <v>0</v>
      </c>
    </row>
    <row r="105" spans="1:13" s="17" customFormat="1" x14ac:dyDescent="0.2">
      <c r="A105" s="265">
        <v>89</v>
      </c>
      <c r="B105" s="175" t="s">
        <v>152</v>
      </c>
      <c r="C105" s="115" t="s">
        <v>14</v>
      </c>
      <c r="D105" s="14">
        <v>1076872.5</v>
      </c>
      <c r="E105" s="84"/>
      <c r="F105" s="9">
        <f t="shared" si="9"/>
        <v>1076872.5</v>
      </c>
      <c r="G105" s="15">
        <v>817710</v>
      </c>
      <c r="H105" s="42">
        <f t="shared" si="10"/>
        <v>1894582.5</v>
      </c>
      <c r="I105" s="152"/>
      <c r="J105" s="153"/>
      <c r="K105" s="16">
        <f t="shared" si="8"/>
        <v>1894582.5</v>
      </c>
      <c r="L105" s="292">
        <v>1894582.5</v>
      </c>
      <c r="M105" s="6">
        <f t="shared" si="11"/>
        <v>0</v>
      </c>
    </row>
    <row r="106" spans="1:13" s="17" customFormat="1" x14ac:dyDescent="0.2">
      <c r="A106" s="265">
        <v>90</v>
      </c>
      <c r="B106" s="52" t="s">
        <v>153</v>
      </c>
      <c r="C106" s="115" t="s">
        <v>30</v>
      </c>
      <c r="D106" s="14">
        <v>1435830</v>
      </c>
      <c r="E106" s="84"/>
      <c r="F106" s="9">
        <f t="shared" si="9"/>
        <v>1435830</v>
      </c>
      <c r="G106" s="15">
        <v>1090280</v>
      </c>
      <c r="H106" s="42">
        <f t="shared" si="10"/>
        <v>2526110</v>
      </c>
      <c r="I106" s="152"/>
      <c r="J106" s="153"/>
      <c r="K106" s="16">
        <f t="shared" si="8"/>
        <v>2526110</v>
      </c>
      <c r="L106" s="292">
        <v>2526110</v>
      </c>
      <c r="M106" s="6">
        <f t="shared" si="11"/>
        <v>0</v>
      </c>
    </row>
    <row r="107" spans="1:13" s="17" customFormat="1" x14ac:dyDescent="0.2">
      <c r="A107" s="265">
        <v>91</v>
      </c>
      <c r="B107" s="52" t="s">
        <v>154</v>
      </c>
      <c r="C107" s="115" t="s">
        <v>15</v>
      </c>
      <c r="D107" s="14">
        <v>1435830</v>
      </c>
      <c r="E107" s="84"/>
      <c r="F107" s="9">
        <f t="shared" si="9"/>
        <v>1435830</v>
      </c>
      <c r="G107" s="15">
        <v>1090280</v>
      </c>
      <c r="H107" s="42">
        <f t="shared" si="10"/>
        <v>2526110</v>
      </c>
      <c r="I107" s="152"/>
      <c r="J107" s="153"/>
      <c r="K107" s="16">
        <f t="shared" si="8"/>
        <v>2526110</v>
      </c>
      <c r="L107" s="292">
        <v>2526110</v>
      </c>
      <c r="M107" s="6">
        <f t="shared" si="11"/>
        <v>0</v>
      </c>
    </row>
    <row r="108" spans="1:13" s="17" customFormat="1" x14ac:dyDescent="0.2">
      <c r="A108" s="265">
        <v>92</v>
      </c>
      <c r="B108" s="19" t="s">
        <v>155</v>
      </c>
      <c r="C108" s="115" t="s">
        <v>13</v>
      </c>
      <c r="D108" s="14">
        <v>1794787.5</v>
      </c>
      <c r="E108" s="84"/>
      <c r="F108" s="9">
        <f t="shared" si="9"/>
        <v>1794787.5</v>
      </c>
      <c r="G108" s="15">
        <v>1362850</v>
      </c>
      <c r="H108" s="42">
        <f t="shared" si="10"/>
        <v>3157637.5</v>
      </c>
      <c r="I108" s="152"/>
      <c r="J108" s="153"/>
      <c r="K108" s="16">
        <f t="shared" si="8"/>
        <v>3157637.5</v>
      </c>
      <c r="L108" s="292">
        <v>3157637.5</v>
      </c>
      <c r="M108" s="6">
        <f t="shared" si="11"/>
        <v>0</v>
      </c>
    </row>
    <row r="109" spans="1:13" s="17" customFormat="1" x14ac:dyDescent="0.2">
      <c r="A109" s="265">
        <v>93</v>
      </c>
      <c r="B109" s="175" t="s">
        <v>156</v>
      </c>
      <c r="C109" s="115" t="s">
        <v>31</v>
      </c>
      <c r="D109" s="14">
        <v>1364038.5</v>
      </c>
      <c r="E109" s="84"/>
      <c r="F109" s="9">
        <f t="shared" si="9"/>
        <v>1364038.5</v>
      </c>
      <c r="G109" s="15">
        <v>1035766</v>
      </c>
      <c r="H109" s="42">
        <f t="shared" si="10"/>
        <v>2399804.5</v>
      </c>
      <c r="I109" s="152"/>
      <c r="J109" s="153"/>
      <c r="K109" s="16">
        <f t="shared" si="8"/>
        <v>2399804.5</v>
      </c>
      <c r="L109" s="292">
        <v>2399804.5</v>
      </c>
      <c r="M109" s="6">
        <f t="shared" si="11"/>
        <v>0</v>
      </c>
    </row>
    <row r="110" spans="1:13" s="17" customFormat="1" x14ac:dyDescent="0.2">
      <c r="A110" s="265">
        <v>94</v>
      </c>
      <c r="B110" s="52" t="s">
        <v>158</v>
      </c>
      <c r="C110" s="115" t="s">
        <v>33</v>
      </c>
      <c r="D110" s="14">
        <v>3230617.5</v>
      </c>
      <c r="E110" s="84"/>
      <c r="F110" s="9">
        <f t="shared" si="9"/>
        <v>3230617.5</v>
      </c>
      <c r="G110" s="15">
        <v>2453130</v>
      </c>
      <c r="H110" s="42">
        <f t="shared" si="10"/>
        <v>5683747.5</v>
      </c>
      <c r="I110" s="152"/>
      <c r="J110" s="153"/>
      <c r="K110" s="16">
        <f t="shared" si="8"/>
        <v>5683747.5</v>
      </c>
      <c r="L110" s="292">
        <v>5683747.5</v>
      </c>
      <c r="M110" s="6">
        <f t="shared" si="11"/>
        <v>0</v>
      </c>
    </row>
    <row r="111" spans="1:13" s="17" customFormat="1" x14ac:dyDescent="0.2">
      <c r="A111" s="265">
        <v>96</v>
      </c>
      <c r="B111" s="52" t="s">
        <v>160</v>
      </c>
      <c r="C111" s="115" t="s">
        <v>161</v>
      </c>
      <c r="D111" s="14"/>
      <c r="E111" s="84"/>
      <c r="F111" s="9"/>
      <c r="G111" s="15"/>
      <c r="H111" s="42"/>
      <c r="I111" s="152"/>
      <c r="J111" s="153"/>
      <c r="K111" s="16">
        <f t="shared" si="8"/>
        <v>0</v>
      </c>
      <c r="L111" s="292"/>
      <c r="M111" s="6"/>
    </row>
    <row r="112" spans="1:13" s="17" customFormat="1" x14ac:dyDescent="0.2">
      <c r="A112" s="265">
        <v>98</v>
      </c>
      <c r="B112" s="52" t="s">
        <v>162</v>
      </c>
      <c r="C112" s="115" t="s">
        <v>163</v>
      </c>
      <c r="D112" s="14"/>
      <c r="E112" s="84"/>
      <c r="F112" s="9"/>
      <c r="G112" s="15"/>
      <c r="H112" s="42"/>
      <c r="I112" s="152"/>
      <c r="J112" s="153"/>
      <c r="K112" s="16">
        <f t="shared" si="8"/>
        <v>0</v>
      </c>
      <c r="L112" s="292"/>
      <c r="M112" s="6"/>
    </row>
    <row r="113" spans="1:13" s="17" customFormat="1" x14ac:dyDescent="0.2">
      <c r="A113" s="265">
        <v>99</v>
      </c>
      <c r="B113" s="175" t="s">
        <v>164</v>
      </c>
      <c r="C113" s="115" t="s">
        <v>165</v>
      </c>
      <c r="D113" s="14"/>
      <c r="E113" s="84"/>
      <c r="F113" s="9"/>
      <c r="G113" s="15"/>
      <c r="H113" s="42"/>
      <c r="I113" s="152"/>
      <c r="J113" s="153"/>
      <c r="K113" s="16">
        <f t="shared" si="8"/>
        <v>0</v>
      </c>
      <c r="L113" s="292"/>
      <c r="M113" s="6"/>
    </row>
    <row r="114" spans="1:13" s="17" customFormat="1" x14ac:dyDescent="0.2">
      <c r="A114" s="265">
        <v>100</v>
      </c>
      <c r="B114" s="175" t="s">
        <v>166</v>
      </c>
      <c r="C114" s="115" t="s">
        <v>167</v>
      </c>
      <c r="D114" s="14"/>
      <c r="E114" s="84"/>
      <c r="F114" s="9"/>
      <c r="G114" s="15"/>
      <c r="H114" s="42"/>
      <c r="I114" s="152"/>
      <c r="J114" s="153"/>
      <c r="K114" s="16">
        <f t="shared" si="8"/>
        <v>0</v>
      </c>
      <c r="L114" s="292"/>
      <c r="M114" s="6"/>
    </row>
    <row r="115" spans="1:13" s="17" customFormat="1" ht="13.5" customHeight="1" x14ac:dyDescent="0.2">
      <c r="A115" s="265">
        <v>101</v>
      </c>
      <c r="B115" s="175" t="s">
        <v>168</v>
      </c>
      <c r="C115" s="115" t="s">
        <v>169</v>
      </c>
      <c r="D115" s="14"/>
      <c r="E115" s="84"/>
      <c r="F115" s="9"/>
      <c r="G115" s="15"/>
      <c r="H115" s="42"/>
      <c r="I115" s="152"/>
      <c r="J115" s="153"/>
      <c r="K115" s="16">
        <f t="shared" si="8"/>
        <v>0</v>
      </c>
      <c r="L115" s="292"/>
      <c r="M115" s="6"/>
    </row>
    <row r="116" spans="1:13" s="17" customFormat="1" x14ac:dyDescent="0.2">
      <c r="A116" s="265">
        <v>102</v>
      </c>
      <c r="B116" s="175" t="s">
        <v>170</v>
      </c>
      <c r="C116" s="115" t="s">
        <v>171</v>
      </c>
      <c r="D116" s="14"/>
      <c r="E116" s="84"/>
      <c r="F116" s="9"/>
      <c r="G116" s="15"/>
      <c r="H116" s="42"/>
      <c r="I116" s="152"/>
      <c r="J116" s="153"/>
      <c r="K116" s="16">
        <f t="shared" si="8"/>
        <v>0</v>
      </c>
      <c r="L116" s="292"/>
      <c r="M116" s="6"/>
    </row>
    <row r="117" spans="1:13" s="17" customFormat="1" x14ac:dyDescent="0.2">
      <c r="A117" s="265">
        <v>103</v>
      </c>
      <c r="B117" s="175" t="s">
        <v>172</v>
      </c>
      <c r="C117" s="115" t="s">
        <v>173</v>
      </c>
      <c r="D117" s="14"/>
      <c r="E117" s="84"/>
      <c r="F117" s="9"/>
      <c r="G117" s="15"/>
      <c r="H117" s="42"/>
      <c r="I117" s="152"/>
      <c r="J117" s="153"/>
      <c r="K117" s="16">
        <f t="shared" si="8"/>
        <v>0</v>
      </c>
      <c r="L117" s="292"/>
      <c r="M117" s="6"/>
    </row>
    <row r="118" spans="1:13" s="17" customFormat="1" x14ac:dyDescent="0.2">
      <c r="A118" s="265">
        <v>104</v>
      </c>
      <c r="B118" s="116" t="s">
        <v>174</v>
      </c>
      <c r="C118" s="186" t="s">
        <v>175</v>
      </c>
      <c r="D118" s="14"/>
      <c r="E118" s="84"/>
      <c r="F118" s="9"/>
      <c r="G118" s="15"/>
      <c r="H118" s="42"/>
      <c r="I118" s="152"/>
      <c r="J118" s="153"/>
      <c r="K118" s="16">
        <f t="shared" si="8"/>
        <v>0</v>
      </c>
      <c r="L118" s="292"/>
      <c r="M118" s="6"/>
    </row>
    <row r="119" spans="1:13" s="17" customFormat="1" x14ac:dyDescent="0.2">
      <c r="A119" s="265">
        <v>105</v>
      </c>
      <c r="B119" s="19" t="s">
        <v>176</v>
      </c>
      <c r="C119" s="115" t="s">
        <v>177</v>
      </c>
      <c r="D119" s="14"/>
      <c r="E119" s="84"/>
      <c r="F119" s="9"/>
      <c r="G119" s="15"/>
      <c r="H119" s="42"/>
      <c r="I119" s="152"/>
      <c r="J119" s="153"/>
      <c r="K119" s="16">
        <f t="shared" si="8"/>
        <v>0</v>
      </c>
      <c r="L119" s="292"/>
      <c r="M119" s="6"/>
    </row>
    <row r="120" spans="1:13" s="17" customFormat="1" x14ac:dyDescent="0.2">
      <c r="A120" s="265">
        <v>106</v>
      </c>
      <c r="B120" s="175" t="s">
        <v>178</v>
      </c>
      <c r="C120" s="115" t="s">
        <v>179</v>
      </c>
      <c r="D120" s="14"/>
      <c r="E120" s="84"/>
      <c r="F120" s="9"/>
      <c r="G120" s="15"/>
      <c r="H120" s="42"/>
      <c r="I120" s="152"/>
      <c r="J120" s="153"/>
      <c r="K120" s="16">
        <f t="shared" si="8"/>
        <v>0</v>
      </c>
      <c r="L120" s="292"/>
      <c r="M120" s="6"/>
    </row>
    <row r="121" spans="1:13" s="17" customFormat="1" x14ac:dyDescent="0.2">
      <c r="A121" s="265">
        <v>107</v>
      </c>
      <c r="B121" s="52" t="s">
        <v>180</v>
      </c>
      <c r="C121" s="189" t="s">
        <v>181</v>
      </c>
      <c r="D121" s="14"/>
      <c r="E121" s="84"/>
      <c r="F121" s="9"/>
      <c r="G121" s="15"/>
      <c r="H121" s="42"/>
      <c r="I121" s="152"/>
      <c r="J121" s="153"/>
      <c r="K121" s="16">
        <f t="shared" si="8"/>
        <v>0</v>
      </c>
      <c r="L121" s="292"/>
      <c r="M121" s="6"/>
    </row>
    <row r="122" spans="1:13" s="17" customFormat="1" ht="12.75" customHeight="1" x14ac:dyDescent="0.2">
      <c r="A122" s="265">
        <v>108</v>
      </c>
      <c r="B122" s="175" t="s">
        <v>182</v>
      </c>
      <c r="C122" s="115" t="s">
        <v>264</v>
      </c>
      <c r="D122" s="14"/>
      <c r="E122" s="84"/>
      <c r="F122" s="9"/>
      <c r="G122" s="15"/>
      <c r="H122" s="42"/>
      <c r="I122" s="152"/>
      <c r="J122" s="153"/>
      <c r="K122" s="16">
        <f t="shared" si="8"/>
        <v>0</v>
      </c>
      <c r="L122" s="292"/>
      <c r="M122" s="6"/>
    </row>
    <row r="123" spans="1:13" s="17" customFormat="1" x14ac:dyDescent="0.2">
      <c r="A123" s="265">
        <v>109</v>
      </c>
      <c r="B123" s="19" t="s">
        <v>183</v>
      </c>
      <c r="C123" s="115" t="s">
        <v>252</v>
      </c>
      <c r="D123" s="14"/>
      <c r="E123" s="84"/>
      <c r="F123" s="9"/>
      <c r="G123" s="15"/>
      <c r="H123" s="42"/>
      <c r="I123" s="152"/>
      <c r="J123" s="153"/>
      <c r="K123" s="16">
        <f t="shared" si="8"/>
        <v>0</v>
      </c>
      <c r="L123" s="292"/>
      <c r="M123" s="6"/>
    </row>
    <row r="124" spans="1:13" s="17" customFormat="1" x14ac:dyDescent="0.2">
      <c r="A124" s="265">
        <v>110</v>
      </c>
      <c r="B124" s="52" t="s">
        <v>307</v>
      </c>
      <c r="C124" s="115" t="s">
        <v>312</v>
      </c>
      <c r="D124" s="14"/>
      <c r="E124" s="84"/>
      <c r="F124" s="9"/>
      <c r="G124" s="15"/>
      <c r="H124" s="42"/>
      <c r="I124" s="152"/>
      <c r="J124" s="153"/>
      <c r="K124" s="16">
        <f t="shared" si="8"/>
        <v>0</v>
      </c>
      <c r="L124" s="292"/>
      <c r="M124" s="6"/>
    </row>
    <row r="125" spans="1:13" s="17" customFormat="1" x14ac:dyDescent="0.2">
      <c r="A125" s="265">
        <v>111</v>
      </c>
      <c r="B125" s="24" t="s">
        <v>328</v>
      </c>
      <c r="C125" s="177" t="s">
        <v>327</v>
      </c>
      <c r="D125" s="14"/>
      <c r="E125" s="84"/>
      <c r="F125" s="9"/>
      <c r="G125" s="15"/>
      <c r="H125" s="42"/>
      <c r="I125" s="152"/>
      <c r="J125" s="153"/>
      <c r="K125" s="16">
        <f t="shared" si="8"/>
        <v>0</v>
      </c>
      <c r="L125" s="292"/>
      <c r="M125" s="6"/>
    </row>
    <row r="126" spans="1:13" s="17" customFormat="1" x14ac:dyDescent="0.2">
      <c r="A126" s="265">
        <v>112</v>
      </c>
      <c r="B126" s="19" t="s">
        <v>184</v>
      </c>
      <c r="C126" s="115" t="s">
        <v>306</v>
      </c>
      <c r="D126" s="14"/>
      <c r="E126" s="84"/>
      <c r="F126" s="9"/>
      <c r="G126" s="15"/>
      <c r="H126" s="42"/>
      <c r="I126" s="152"/>
      <c r="J126" s="153"/>
      <c r="K126" s="16">
        <f t="shared" si="8"/>
        <v>0</v>
      </c>
      <c r="L126" s="292"/>
      <c r="M126" s="6"/>
    </row>
    <row r="127" spans="1:13" s="17" customFormat="1" x14ac:dyDescent="0.2">
      <c r="A127" s="265">
        <v>113</v>
      </c>
      <c r="B127" s="175" t="s">
        <v>185</v>
      </c>
      <c r="C127" s="115" t="s">
        <v>186</v>
      </c>
      <c r="D127" s="14"/>
      <c r="E127" s="84"/>
      <c r="F127" s="9"/>
      <c r="G127" s="15"/>
      <c r="H127" s="42"/>
      <c r="I127" s="152"/>
      <c r="J127" s="153"/>
      <c r="K127" s="16">
        <f t="shared" si="8"/>
        <v>0</v>
      </c>
      <c r="L127" s="292"/>
      <c r="M127" s="6"/>
    </row>
    <row r="128" spans="1:13" s="17" customFormat="1" ht="25.5" x14ac:dyDescent="0.2">
      <c r="A128" s="265">
        <v>114</v>
      </c>
      <c r="B128" s="175" t="s">
        <v>187</v>
      </c>
      <c r="C128" s="106" t="s">
        <v>300</v>
      </c>
      <c r="D128" s="14"/>
      <c r="E128" s="84"/>
      <c r="F128" s="9"/>
      <c r="G128" s="15"/>
      <c r="H128" s="42"/>
      <c r="I128" s="152"/>
      <c r="J128" s="153"/>
      <c r="K128" s="16">
        <f t="shared" si="8"/>
        <v>0</v>
      </c>
      <c r="L128" s="292"/>
      <c r="M128" s="6"/>
    </row>
    <row r="129" spans="1:13" s="17" customFormat="1" x14ac:dyDescent="0.2">
      <c r="A129" s="265">
        <v>115</v>
      </c>
      <c r="B129" s="175" t="s">
        <v>188</v>
      </c>
      <c r="C129" s="115" t="s">
        <v>223</v>
      </c>
      <c r="D129" s="14"/>
      <c r="E129" s="84"/>
      <c r="F129" s="9"/>
      <c r="G129" s="15"/>
      <c r="H129" s="42"/>
      <c r="I129" s="152"/>
      <c r="J129" s="153"/>
      <c r="K129" s="16">
        <f t="shared" si="8"/>
        <v>0</v>
      </c>
      <c r="L129" s="292"/>
      <c r="M129" s="6"/>
    </row>
    <row r="130" spans="1:13" x14ac:dyDescent="0.2">
      <c r="A130" s="265">
        <v>116</v>
      </c>
      <c r="B130" s="175" t="s">
        <v>189</v>
      </c>
      <c r="C130" s="115" t="s">
        <v>190</v>
      </c>
      <c r="D130" s="58"/>
      <c r="E130" s="76"/>
      <c r="F130" s="8"/>
      <c r="G130" s="31"/>
      <c r="H130" s="42"/>
      <c r="I130" s="150"/>
      <c r="J130" s="151"/>
      <c r="K130" s="16">
        <f t="shared" si="8"/>
        <v>0</v>
      </c>
    </row>
    <row r="131" spans="1:13" x14ac:dyDescent="0.2">
      <c r="A131" s="265">
        <v>117</v>
      </c>
      <c r="B131" s="175" t="s">
        <v>191</v>
      </c>
      <c r="C131" s="115" t="s">
        <v>39</v>
      </c>
      <c r="D131" s="58"/>
      <c r="E131" s="76"/>
      <c r="F131" s="8"/>
      <c r="G131" s="31"/>
      <c r="H131" s="42"/>
      <c r="I131" s="150"/>
      <c r="J131" s="151"/>
      <c r="K131" s="16">
        <f t="shared" si="8"/>
        <v>0</v>
      </c>
    </row>
    <row r="132" spans="1:13" x14ac:dyDescent="0.2">
      <c r="A132" s="265">
        <v>118</v>
      </c>
      <c r="B132" s="52" t="s">
        <v>192</v>
      </c>
      <c r="C132" s="115" t="s">
        <v>45</v>
      </c>
      <c r="D132" s="58"/>
      <c r="E132" s="76"/>
      <c r="F132" s="8"/>
      <c r="G132" s="31"/>
      <c r="H132" s="42"/>
      <c r="I132" s="150"/>
      <c r="J132" s="151"/>
      <c r="K132" s="16">
        <f t="shared" si="8"/>
        <v>0</v>
      </c>
    </row>
    <row r="133" spans="1:13" x14ac:dyDescent="0.2">
      <c r="A133" s="265">
        <v>119</v>
      </c>
      <c r="B133" s="52" t="s">
        <v>193</v>
      </c>
      <c r="C133" s="115" t="s">
        <v>225</v>
      </c>
      <c r="D133" s="58"/>
      <c r="E133" s="76"/>
      <c r="F133" s="8"/>
      <c r="G133" s="31"/>
      <c r="H133" s="42"/>
      <c r="I133" s="150"/>
      <c r="J133" s="151"/>
      <c r="K133" s="16">
        <f t="shared" si="8"/>
        <v>0</v>
      </c>
    </row>
    <row r="134" spans="1:13" x14ac:dyDescent="0.2">
      <c r="A134" s="265">
        <v>120</v>
      </c>
      <c r="B134" s="52" t="s">
        <v>194</v>
      </c>
      <c r="C134" s="115" t="s">
        <v>47</v>
      </c>
      <c r="D134" s="58"/>
      <c r="E134" s="76"/>
      <c r="F134" s="8"/>
      <c r="G134" s="31"/>
      <c r="H134" s="42"/>
      <c r="I134" s="150"/>
      <c r="J134" s="151"/>
      <c r="K134" s="16">
        <f t="shared" si="8"/>
        <v>0</v>
      </c>
    </row>
    <row r="135" spans="1:13" x14ac:dyDescent="0.2">
      <c r="A135" s="265">
        <v>121</v>
      </c>
      <c r="B135" s="175" t="s">
        <v>195</v>
      </c>
      <c r="C135" s="115" t="s">
        <v>46</v>
      </c>
      <c r="D135" s="58"/>
      <c r="E135" s="76"/>
      <c r="F135" s="8"/>
      <c r="G135" s="31"/>
      <c r="H135" s="42"/>
      <c r="I135" s="150"/>
      <c r="J135" s="151"/>
      <c r="K135" s="16">
        <f t="shared" si="8"/>
        <v>0</v>
      </c>
    </row>
    <row r="136" spans="1:13" x14ac:dyDescent="0.2">
      <c r="A136" s="265">
        <v>122</v>
      </c>
      <c r="B136" s="175" t="s">
        <v>196</v>
      </c>
      <c r="C136" s="115" t="s">
        <v>197</v>
      </c>
      <c r="D136" s="58"/>
      <c r="E136" s="76"/>
      <c r="F136" s="8"/>
      <c r="G136" s="31"/>
      <c r="H136" s="42"/>
      <c r="I136" s="150"/>
      <c r="J136" s="151"/>
      <c r="K136" s="16">
        <f t="shared" si="8"/>
        <v>0</v>
      </c>
    </row>
    <row r="137" spans="1:13" x14ac:dyDescent="0.2">
      <c r="A137" s="265">
        <v>123</v>
      </c>
      <c r="B137" s="175" t="s">
        <v>198</v>
      </c>
      <c r="C137" s="115" t="s">
        <v>40</v>
      </c>
      <c r="D137" s="58"/>
      <c r="E137" s="76"/>
      <c r="F137" s="8"/>
      <c r="G137" s="31"/>
      <c r="H137" s="42"/>
      <c r="I137" s="150"/>
      <c r="J137" s="151"/>
      <c r="K137" s="16">
        <f t="shared" si="8"/>
        <v>0</v>
      </c>
    </row>
    <row r="138" spans="1:13" x14ac:dyDescent="0.2">
      <c r="A138" s="265">
        <v>124</v>
      </c>
      <c r="B138" s="52" t="s">
        <v>199</v>
      </c>
      <c r="C138" s="115" t="s">
        <v>224</v>
      </c>
      <c r="D138" s="58"/>
      <c r="E138" s="76"/>
      <c r="F138" s="8"/>
      <c r="G138" s="31"/>
      <c r="H138" s="42"/>
      <c r="I138" s="150"/>
      <c r="J138" s="151"/>
      <c r="K138" s="16">
        <f t="shared" si="8"/>
        <v>0</v>
      </c>
    </row>
    <row r="139" spans="1:13" ht="25.5" x14ac:dyDescent="0.2">
      <c r="A139" s="265">
        <v>125</v>
      </c>
      <c r="B139" s="19" t="s">
        <v>200</v>
      </c>
      <c r="C139" s="54" t="s">
        <v>330</v>
      </c>
      <c r="D139" s="58">
        <v>1952728.8</v>
      </c>
      <c r="E139" s="76"/>
      <c r="F139" s="8">
        <f t="shared" ref="F139:F145" si="12">SUM(D139:E139)</f>
        <v>1952728.8</v>
      </c>
      <c r="G139" s="31">
        <v>1491503.04</v>
      </c>
      <c r="H139" s="42">
        <f t="shared" si="10"/>
        <v>3444231.84</v>
      </c>
      <c r="I139" s="150"/>
      <c r="J139" s="151"/>
      <c r="K139" s="16">
        <f t="shared" si="8"/>
        <v>3444231.84</v>
      </c>
      <c r="L139" s="6">
        <v>3444231.84</v>
      </c>
      <c r="M139" s="6">
        <f t="shared" ref="M139:M145" si="13">K139-L139</f>
        <v>0</v>
      </c>
    </row>
    <row r="140" spans="1:13" x14ac:dyDescent="0.2">
      <c r="A140" s="265">
        <v>126</v>
      </c>
      <c r="B140" s="175" t="s">
        <v>201</v>
      </c>
      <c r="C140" s="115" t="s">
        <v>202</v>
      </c>
      <c r="D140" s="41"/>
      <c r="E140" s="76"/>
      <c r="F140" s="8"/>
      <c r="G140" s="31"/>
      <c r="H140" s="42"/>
      <c r="I140" s="150"/>
      <c r="J140" s="151"/>
      <c r="K140" s="16">
        <f t="shared" si="8"/>
        <v>0</v>
      </c>
    </row>
    <row r="141" spans="1:13" x14ac:dyDescent="0.2">
      <c r="A141" s="265">
        <v>127</v>
      </c>
      <c r="B141" s="52" t="s">
        <v>203</v>
      </c>
      <c r="C141" s="115" t="s">
        <v>204</v>
      </c>
      <c r="D141" s="41"/>
      <c r="E141" s="76"/>
      <c r="F141" s="8"/>
      <c r="G141" s="31"/>
      <c r="H141" s="42"/>
      <c r="I141" s="150"/>
      <c r="J141" s="151"/>
      <c r="K141" s="16">
        <f t="shared" ref="K141:K149" si="14">H141+I141+J141</f>
        <v>0</v>
      </c>
    </row>
    <row r="142" spans="1:13" x14ac:dyDescent="0.2">
      <c r="A142" s="265">
        <v>128</v>
      </c>
      <c r="B142" s="175" t="s">
        <v>205</v>
      </c>
      <c r="C142" s="115" t="s">
        <v>206</v>
      </c>
      <c r="D142" s="41"/>
      <c r="E142" s="76"/>
      <c r="F142" s="8"/>
      <c r="G142" s="31"/>
      <c r="H142" s="42"/>
      <c r="I142" s="161"/>
      <c r="J142" s="151"/>
      <c r="K142" s="16">
        <f t="shared" si="14"/>
        <v>0</v>
      </c>
    </row>
    <row r="143" spans="1:13" x14ac:dyDescent="0.2">
      <c r="A143" s="265">
        <v>129</v>
      </c>
      <c r="B143" s="18" t="s">
        <v>253</v>
      </c>
      <c r="C143" s="190" t="s">
        <v>254</v>
      </c>
      <c r="D143" s="41"/>
      <c r="E143" s="76"/>
      <c r="F143" s="8"/>
      <c r="G143" s="31"/>
      <c r="H143" s="42"/>
      <c r="I143" s="161"/>
      <c r="J143" s="151"/>
      <c r="K143" s="16">
        <f t="shared" si="14"/>
        <v>0</v>
      </c>
    </row>
    <row r="144" spans="1:13" x14ac:dyDescent="0.2">
      <c r="A144" s="265">
        <v>130</v>
      </c>
      <c r="B144" s="21" t="s">
        <v>255</v>
      </c>
      <c r="C144" s="190" t="s">
        <v>256</v>
      </c>
      <c r="D144" s="41"/>
      <c r="E144" s="76"/>
      <c r="F144" s="8"/>
      <c r="G144" s="31"/>
      <c r="H144" s="42"/>
      <c r="I144" s="161"/>
      <c r="J144" s="151"/>
      <c r="K144" s="16">
        <f t="shared" si="14"/>
        <v>0</v>
      </c>
    </row>
    <row r="145" spans="1:13" x14ac:dyDescent="0.2">
      <c r="A145" s="265">
        <v>131</v>
      </c>
      <c r="B145" s="147" t="s">
        <v>257</v>
      </c>
      <c r="C145" s="260" t="s">
        <v>326</v>
      </c>
      <c r="D145" s="41">
        <v>202267765.15000001</v>
      </c>
      <c r="E145" s="31">
        <v>215009468.52000001</v>
      </c>
      <c r="F145" s="8">
        <f t="shared" si="12"/>
        <v>417277233.67000002</v>
      </c>
      <c r="G145" s="31">
        <v>332330427.36000001</v>
      </c>
      <c r="H145" s="42">
        <f t="shared" ref="H145" si="15">SUM(F145:G145)</f>
        <v>749607661.02999997</v>
      </c>
      <c r="I145" s="56">
        <v>1718437528.5999999</v>
      </c>
      <c r="J145" s="49">
        <v>42746737</v>
      </c>
      <c r="K145" s="16">
        <f t="shared" si="14"/>
        <v>2510791926.6300001</v>
      </c>
      <c r="L145" s="6">
        <v>2510791926.6300001</v>
      </c>
      <c r="M145" s="6">
        <f t="shared" si="13"/>
        <v>0</v>
      </c>
    </row>
    <row r="146" spans="1:13" x14ac:dyDescent="0.2">
      <c r="A146" s="265">
        <v>132</v>
      </c>
      <c r="B146" s="176" t="s">
        <v>262</v>
      </c>
      <c r="C146" s="168" t="s">
        <v>263</v>
      </c>
      <c r="D146" s="34"/>
      <c r="E146" s="35"/>
      <c r="F146" s="158"/>
      <c r="G146" s="35"/>
      <c r="H146" s="42"/>
      <c r="I146" s="162"/>
      <c r="J146" s="60"/>
      <c r="K146" s="16">
        <f t="shared" si="14"/>
        <v>0</v>
      </c>
    </row>
    <row r="147" spans="1:13" x14ac:dyDescent="0.2">
      <c r="A147" s="265">
        <v>133</v>
      </c>
      <c r="B147" s="24" t="s">
        <v>298</v>
      </c>
      <c r="C147" s="168" t="s">
        <v>297</v>
      </c>
      <c r="D147" s="41"/>
      <c r="E147" s="31"/>
      <c r="F147" s="8"/>
      <c r="G147" s="31"/>
      <c r="H147" s="42"/>
      <c r="I147" s="56"/>
      <c r="J147" s="49"/>
      <c r="K147" s="16">
        <f t="shared" si="14"/>
        <v>0</v>
      </c>
    </row>
    <row r="148" spans="1:13" x14ac:dyDescent="0.2">
      <c r="A148" s="265">
        <v>134</v>
      </c>
      <c r="B148" s="24" t="s">
        <v>305</v>
      </c>
      <c r="C148" s="168" t="s">
        <v>304</v>
      </c>
      <c r="D148" s="41"/>
      <c r="E148" s="31"/>
      <c r="F148" s="8"/>
      <c r="G148" s="31"/>
      <c r="H148" s="42"/>
      <c r="I148" s="56"/>
      <c r="J148" s="49"/>
      <c r="K148" s="16">
        <f t="shared" si="14"/>
        <v>0</v>
      </c>
    </row>
    <row r="149" spans="1:13" ht="13.5" thickBot="1" x14ac:dyDescent="0.25">
      <c r="A149" s="302">
        <v>135</v>
      </c>
      <c r="B149" s="303" t="s">
        <v>308</v>
      </c>
      <c r="C149" s="314" t="s">
        <v>309</v>
      </c>
      <c r="D149" s="343"/>
      <c r="E149" s="308"/>
      <c r="F149" s="309"/>
      <c r="G149" s="300"/>
      <c r="H149" s="316"/>
      <c r="I149" s="321"/>
      <c r="J149" s="322"/>
      <c r="K149" s="344">
        <f t="shared" si="14"/>
        <v>0</v>
      </c>
    </row>
    <row r="150" spans="1:13" x14ac:dyDescent="0.2">
      <c r="D150" s="154">
        <v>306042378.39999998</v>
      </c>
      <c r="E150" s="154">
        <v>215009468.52000001</v>
      </c>
      <c r="F150" s="154">
        <v>521055188.83999997</v>
      </c>
      <c r="G150" s="154">
        <v>411161505.68000001</v>
      </c>
      <c r="H150" s="154">
        <v>932216694.51999998</v>
      </c>
      <c r="I150" s="154">
        <v>1718438472.5699999</v>
      </c>
      <c r="J150" s="154">
        <v>42746894.170000002</v>
      </c>
      <c r="K150" s="289">
        <v>2693402061.2600002</v>
      </c>
    </row>
    <row r="151" spans="1:13" x14ac:dyDescent="0.2">
      <c r="D151" s="6">
        <f>D6-D150</f>
        <v>0</v>
      </c>
      <c r="E151" s="6">
        <f t="shared" ref="E151:K151" si="16">E6-E150</f>
        <v>0</v>
      </c>
      <c r="F151" s="6">
        <f t="shared" si="16"/>
        <v>0</v>
      </c>
      <c r="G151" s="6">
        <f t="shared" si="16"/>
        <v>0</v>
      </c>
      <c r="H151" s="6">
        <f t="shared" si="16"/>
        <v>0</v>
      </c>
      <c r="I151" s="6">
        <f t="shared" si="16"/>
        <v>0</v>
      </c>
      <c r="J151" s="6">
        <f t="shared" si="16"/>
        <v>0</v>
      </c>
      <c r="K151" s="6">
        <f t="shared" si="16"/>
        <v>0</v>
      </c>
    </row>
    <row r="152" spans="1:13" x14ac:dyDescent="0.2">
      <c r="K152" s="6"/>
    </row>
  </sheetData>
  <mergeCells count="19">
    <mergeCell ref="A6:C6"/>
    <mergeCell ref="G4:G5"/>
    <mergeCell ref="H4:H5"/>
    <mergeCell ref="A8:C8"/>
    <mergeCell ref="A1:K1"/>
    <mergeCell ref="A3:A5"/>
    <mergeCell ref="B3:B5"/>
    <mergeCell ref="C3:C5"/>
    <mergeCell ref="K3:K5"/>
    <mergeCell ref="D3:H3"/>
    <mergeCell ref="I3:I5"/>
    <mergeCell ref="J3:J5"/>
    <mergeCell ref="D4:F4"/>
    <mergeCell ref="A92:A95"/>
    <mergeCell ref="B92:B95"/>
    <mergeCell ref="A7:C7"/>
    <mergeCell ref="A10:C10"/>
    <mergeCell ref="A9:C9"/>
    <mergeCell ref="A11:C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СБП всего</vt:lpstr>
      <vt:lpstr>Долечивание</vt:lpstr>
      <vt:lpstr>Кибер-нож</vt:lpstr>
      <vt:lpstr>Венерология</vt:lpstr>
      <vt:lpstr>Паллиативная МП</vt:lpstr>
      <vt:lpstr>Психотерапия</vt:lpstr>
      <vt:lpstr>Наркология</vt:lpstr>
      <vt:lpstr>Фтизиатрия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Ocit_3</dc:creator>
  <cp:lastModifiedBy>Ардеева Г.М.</cp:lastModifiedBy>
  <cp:lastPrinted>2024-11-28T04:24:04Z</cp:lastPrinted>
  <dcterms:created xsi:type="dcterms:W3CDTF">2012-12-23T03:42:29Z</dcterms:created>
  <dcterms:modified xsi:type="dcterms:W3CDTF">2026-02-12T05:58:20Z</dcterms:modified>
</cp:coreProperties>
</file>